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żynieria chemiczna i procesow" sheetId="1" r:id="rId1"/>
  </sheets>
  <definedNames/>
  <calcPr fullCalcOnLoad="1"/>
</workbook>
</file>

<file path=xl/sharedStrings.xml><?xml version="1.0" encoding="utf-8"?>
<sst xmlns="http://schemas.openxmlformats.org/spreadsheetml/2006/main" count="566" uniqueCount="265">
  <si>
    <t>Wydział Technologii i Inżynierii Chemicznej</t>
  </si>
  <si>
    <t>Nazwa kierunku studiów:</t>
  </si>
  <si>
    <t>Inżynieria chemiczna i procesowa</t>
  </si>
  <si>
    <t>Dziedziny nauki:</t>
  </si>
  <si>
    <t>dziedzina nauk inżynieryjno-technicznych</t>
  </si>
  <si>
    <t>Dyscypliny naukowe:</t>
  </si>
  <si>
    <t>inżynieria chemiczna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</si>
  <si>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</si>
  <si>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</si>
  <si>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</si>
  <si>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</si>
  <si>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</si>
  <si>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</si>
  <si>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</si>
  <si>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</si>
  <si>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</si>
  <si>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</si>
  <si>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</si>
  <si>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ICHP_1A_S_2019_2020_Z</t>
  </si>
  <si>
    <t>Uchwała Rady Wydziału nr: 32/2018/2019, 2019-05-28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</si>
  <si>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</si>
  <si>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</si>
  <si>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</si>
  <si>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</si>
  <si>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</si>
  <si>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</si>
  <si>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</si>
  <si>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</si>
  <si>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</si>
  <si>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</si>
  <si>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</si>
  <si>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</si>
  <si>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</si>
  <si>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</si>
  <si>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</si>
  <si>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LK</t>
  </si>
  <si>
    <t>PD</t>
  </si>
  <si>
    <t>L</t>
  </si>
  <si>
    <t>P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</si>
  <si>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</si>
  <si>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</si>
  <si>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</si>
  <si>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</si>
  <si>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</si>
  <si>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</si>
  <si>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</si>
  <si>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</si>
  <si>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</si>
  <si>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</si>
  <si>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</si>
  <si>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</si>
  <si>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</si>
  <si>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</si>
  <si>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</si>
  <si>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</si>
  <si>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</si>
  <si>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</si>
  <si>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</si>
  <si>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</si>
  <si>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</si>
  <si>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</si>
  <si>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</si>
  <si>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Ekonomia</t>
  </si>
  <si>
    <t>A02</t>
  </si>
  <si>
    <t>Podstawy gospodarki rynkowej i elementy prawa</t>
  </si>
  <si>
    <t>A03</t>
  </si>
  <si>
    <t>Sztuka i historia Szczecina</t>
  </si>
  <si>
    <t>Blok obieralny 20</t>
  </si>
  <si>
    <t>Blok obieralny 21</t>
  </si>
  <si>
    <t>Blok obieralny 22</t>
  </si>
  <si>
    <t>e</t>
  </si>
  <si>
    <t>A07a</t>
  </si>
  <si>
    <t>Wychowanie fizyczne I</t>
  </si>
  <si>
    <t>A07b</t>
  </si>
  <si>
    <t>Wychowanie fizyczne II</t>
  </si>
  <si>
    <t>A08</t>
  </si>
  <si>
    <t>Technologia informacyjna</t>
  </si>
  <si>
    <t>A09</t>
  </si>
  <si>
    <t>Ochrona własności intelektualnej</t>
  </si>
  <si>
    <t>A10</t>
  </si>
  <si>
    <t>BHP</t>
  </si>
  <si>
    <t>A13</t>
  </si>
  <si>
    <t>Socjologia</t>
  </si>
  <si>
    <t>C17</t>
  </si>
  <si>
    <t>Procesy dyfuzyjne i aparaty</t>
  </si>
  <si>
    <t>Razem</t>
  </si>
  <si>
    <t>Moduły/Przedmioty kształcenia podstawowego</t>
  </si>
  <si>
    <t>B01</t>
  </si>
  <si>
    <t>Matematyka  I</t>
  </si>
  <si>
    <t>B02</t>
  </si>
  <si>
    <t>Matematyka  II</t>
  </si>
  <si>
    <t>B03</t>
  </si>
  <si>
    <t>Fizyka</t>
  </si>
  <si>
    <t>B04</t>
  </si>
  <si>
    <t>Elementy chemii ogólnej i nieorganicznej</t>
  </si>
  <si>
    <t>B05</t>
  </si>
  <si>
    <t>Chemia organiczna</t>
  </si>
  <si>
    <t>B06</t>
  </si>
  <si>
    <t>Chemia analityczna</t>
  </si>
  <si>
    <t>B07</t>
  </si>
  <si>
    <t>Chemia fizyczna</t>
  </si>
  <si>
    <t>B08</t>
  </si>
  <si>
    <t>Podstawy chemii komputerowej</t>
  </si>
  <si>
    <t>B09</t>
  </si>
  <si>
    <t>Wybrane metody matematyczne w inżynierii procesowej</t>
  </si>
  <si>
    <t>Moduły/Przedmioty kształcenia kierunkowego</t>
  </si>
  <si>
    <t>C01</t>
  </si>
  <si>
    <t>Wprowadzenie do inżynierii chemicznej</t>
  </si>
  <si>
    <t>C02</t>
  </si>
  <si>
    <t>Podstawy materiałoznawstwa</t>
  </si>
  <si>
    <t>C03</t>
  </si>
  <si>
    <t>Grafika inżynierska</t>
  </si>
  <si>
    <t>C04</t>
  </si>
  <si>
    <t>Informatyka i programowanie</t>
  </si>
  <si>
    <t>C05</t>
  </si>
  <si>
    <t>Mechanika techniczna i wytrzymałość materiałów</t>
  </si>
  <si>
    <t>C06</t>
  </si>
  <si>
    <t>Elementy maszyn i urządzeń</t>
  </si>
  <si>
    <t>C07</t>
  </si>
  <si>
    <t>Procesy dynamiczne i aparaty</t>
  </si>
  <si>
    <t>C08</t>
  </si>
  <si>
    <t>Procesy mechaniczne i urządzenia</t>
  </si>
  <si>
    <t>C09</t>
  </si>
  <si>
    <t>Termodynamika techniczna</t>
  </si>
  <si>
    <t>C10</t>
  </si>
  <si>
    <t>Procesy cieplne i aparaty</t>
  </si>
  <si>
    <t>C11</t>
  </si>
  <si>
    <t>Mechanika płynów</t>
  </si>
  <si>
    <t>C12</t>
  </si>
  <si>
    <t>Elektrotechnika i elektronika</t>
  </si>
  <si>
    <t>C13</t>
  </si>
  <si>
    <t>Technologia chemiczna</t>
  </si>
  <si>
    <t>C14</t>
  </si>
  <si>
    <t>Organizacja i eksploatacja systemów produkcyjnych</t>
  </si>
  <si>
    <t>C15</t>
  </si>
  <si>
    <t>Inżynieria środowiska</t>
  </si>
  <si>
    <t>C16</t>
  </si>
  <si>
    <t>Termodynamika procesowa</t>
  </si>
  <si>
    <t>C18</t>
  </si>
  <si>
    <t>Podstawy bilansów materiałowych i energetycznych</t>
  </si>
  <si>
    <t>C19</t>
  </si>
  <si>
    <t>Bezpieczeństwo i ryzyko procesów przemysłowych</t>
  </si>
  <si>
    <t>C20</t>
  </si>
  <si>
    <t>Bioprocesy i aparaty</t>
  </si>
  <si>
    <t>C21</t>
  </si>
  <si>
    <t>Komputerowe techniki projektowania</t>
  </si>
  <si>
    <t>C22</t>
  </si>
  <si>
    <t>Pomiary przemysłowe</t>
  </si>
  <si>
    <t>C23</t>
  </si>
  <si>
    <t>Kinetyka procesowa</t>
  </si>
  <si>
    <t>C24</t>
  </si>
  <si>
    <t>Inżynieria reaktorów chemicznych</t>
  </si>
  <si>
    <t>C25</t>
  </si>
  <si>
    <t>Podstawy automatyki</t>
  </si>
  <si>
    <t>C26</t>
  </si>
  <si>
    <t>Inżynieria jakości</t>
  </si>
  <si>
    <t>C27</t>
  </si>
  <si>
    <t>Inżynieria produktu</t>
  </si>
  <si>
    <t>C28</t>
  </si>
  <si>
    <t>Systemy zarządzania środowiskowego</t>
  </si>
  <si>
    <t>Moduły/Przedmioty specjalnościowe</t>
  </si>
  <si>
    <t>Blok obieralny 1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</si>
  <si>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</si>
  <si>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</si>
  <si>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</si>
  <si>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</si>
  <si>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</si>
  <si>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</si>
  <si>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</si>
  <si>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</si>
  <si>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</si>
  <si>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</si>
  <si>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</si>
  <si>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</si>
  <si>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D14</t>
  </si>
  <si>
    <t>Pracownia dyplomowa</t>
  </si>
  <si>
    <t>D15</t>
  </si>
  <si>
    <t>Praca dyplomowa - projekt inżynierski</t>
  </si>
  <si>
    <t>Moduły/Przedmioty obieralne</t>
  </si>
  <si>
    <t>A04-1</t>
  </si>
  <si>
    <t>Język obcy I (angielski)</t>
  </si>
  <si>
    <t>A04-2</t>
  </si>
  <si>
    <t>Język obcy I (niemiecki)</t>
  </si>
  <si>
    <t>A05-1</t>
  </si>
  <si>
    <t>Język obcy II (angielski)</t>
  </si>
  <si>
    <t>A05-2</t>
  </si>
  <si>
    <t>Język obcy II (niemiecki)</t>
  </si>
  <si>
    <t>A06-1</t>
  </si>
  <si>
    <t>Język obcy III (angielski)</t>
  </si>
  <si>
    <t>A06-2</t>
  </si>
  <si>
    <t>Język obcy III (niemiecki)</t>
  </si>
  <si>
    <t>D01a</t>
  </si>
  <si>
    <t>Systemy wentylacji i klimatyzacji</t>
  </si>
  <si>
    <t>D01b</t>
  </si>
  <si>
    <t>Modelowanie procesów w makro, mikro i nanoskali</t>
  </si>
  <si>
    <t>D02a</t>
  </si>
  <si>
    <t>Nowoczesne techniki separacji</t>
  </si>
  <si>
    <t>D02b</t>
  </si>
  <si>
    <t>Inżynieria mikrosystemów</t>
  </si>
  <si>
    <t>D03a</t>
  </si>
  <si>
    <t>Tworzenie systemów technologicznych i podstawy eksploatacji</t>
  </si>
  <si>
    <t>D03b</t>
  </si>
  <si>
    <t>Elementy funkcjonowania i więzi w systemach technologicznych</t>
  </si>
  <si>
    <t>D04a</t>
  </si>
  <si>
    <t>Statystyczna kontrola jakości</t>
  </si>
  <si>
    <t>D04b</t>
  </si>
  <si>
    <t>Zjawiska transportu w systemach rozproszonych</t>
  </si>
  <si>
    <t>D05a</t>
  </si>
  <si>
    <t>Pozyskiwanie energii ze źródeł odnawialnych</t>
  </si>
  <si>
    <t>D05b</t>
  </si>
  <si>
    <t>Energia a środowisko</t>
  </si>
  <si>
    <t>D06a</t>
  </si>
  <si>
    <t>Mechanika statystyczna</t>
  </si>
  <si>
    <t>D06b</t>
  </si>
  <si>
    <t>Numeryczna mechanika płynów</t>
  </si>
  <si>
    <t>D07a</t>
  </si>
  <si>
    <t>Analiza termiczna - teoria i zastosowania</t>
  </si>
  <si>
    <t>D07b</t>
  </si>
  <si>
    <t>Symulatory procesowe w inżynierii chemicznej</t>
  </si>
  <si>
    <t>D08a</t>
  </si>
  <si>
    <t>Fizykochemia roztworów</t>
  </si>
  <si>
    <t>D08b</t>
  </si>
  <si>
    <t>Projektowanie instalacji przemysłowych</t>
  </si>
  <si>
    <t>D09a</t>
  </si>
  <si>
    <t>Procesy transportowe w środowisku naturalnym</t>
  </si>
  <si>
    <t>D09b</t>
  </si>
  <si>
    <t>Inżynieria procesowa w ochronie środowiska</t>
  </si>
  <si>
    <t>D10a</t>
  </si>
  <si>
    <t>Magazynowanie i transport produktów chemicznych</t>
  </si>
  <si>
    <t>D10b</t>
  </si>
  <si>
    <t>Analiza kosztów przemysłowych</t>
  </si>
  <si>
    <t>D11a</t>
  </si>
  <si>
    <t>Analiza instrumentalna w inżynierii procesowej</t>
  </si>
  <si>
    <t>D11b</t>
  </si>
  <si>
    <t>Metody analizy instrumentalnej w kontroli jakości produktów</t>
  </si>
  <si>
    <t>D12a</t>
  </si>
  <si>
    <t>Korozja i powłoki ochronne</t>
  </si>
  <si>
    <t>D12b</t>
  </si>
  <si>
    <t>Nieorganiczne komponenty dla przemysłu farmaceutycznego i kosmetycznego</t>
  </si>
  <si>
    <t>D13a</t>
  </si>
  <si>
    <t>Projektowanie mieszalników</t>
  </si>
  <si>
    <t>D13b</t>
  </si>
  <si>
    <t>Przepływy wielofazowe</t>
  </si>
  <si>
    <t>Praktyki zawodowe</t>
  </si>
  <si>
    <t>P01</t>
  </si>
  <si>
    <t>Praktyka zawodowa</t>
  </si>
  <si>
    <t>Przedmioty jednorazowe</t>
  </si>
  <si>
    <t>A11</t>
  </si>
  <si>
    <t>Szkolenie BHP ZUT</t>
  </si>
  <si>
    <t>Przedmioty dodatkowe</t>
  </si>
  <si>
    <t>A12</t>
  </si>
  <si>
    <t>Szkolenie biblioteczne ZUT</t>
  </si>
  <si>
    <t>A14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</si>
  <si>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</si>
  <si>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</si>
  <si>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</si>
  <si>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</si>
  <si>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</si>
  <si>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</si>
  <si>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</si>
  <si>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praca dyplomowa</t>
  </si>
  <si>
    <t>laboratoria</t>
  </si>
  <si>
    <t>projekty</t>
  </si>
  <si>
    <t>praktyki</t>
  </si>
  <si>
    <t>Załącznik nr 5 do uchwały nr 109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</si>
</sst>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44"/>
  <sheetViews>
    <sheetView tabSelected="1" zoomScale="75" zoomScaleNormal="75" zoomScalePageLayoutView="0" workbookViewId="0" topLeftCell="AX1">
      <selection activeCell="DZ4" sqref="DZ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hidden="1" customWidth="1"/>
    <col min="154" max="154" width="2.00390625" style="0" hidden="1" customWidth="1"/>
    <col min="155" max="155" width="3.57421875" style="0" hidden="1" customWidth="1"/>
    <col min="156" max="156" width="2.00390625" style="0" hidden="1" customWidth="1"/>
    <col min="157" max="157" width="3.57421875" style="0" hidden="1" customWidth="1"/>
    <col min="158" max="158" width="2.00390625" style="0" hidden="1" customWidth="1"/>
    <col min="159" max="159" width="3.57421875" style="0" hidden="1" customWidth="1"/>
    <col min="160" max="160" width="2.00390625" style="0" hidden="1" customWidth="1"/>
    <col min="161" max="161" width="3.8515625" style="0" hidden="1" customWidth="1"/>
    <col min="162" max="162" width="3.57421875" style="0" hidden="1" customWidth="1"/>
    <col min="163" max="163" width="2.00390625" style="0" hidden="1" customWidth="1"/>
    <col min="164" max="164" width="3.57421875" style="0" hidden="1" customWidth="1"/>
    <col min="165" max="165" width="2.00390625" style="0" hidden="1" customWidth="1"/>
    <col min="166" max="166" width="3.57421875" style="0" hidden="1" customWidth="1"/>
    <col min="167" max="167" width="2.00390625" style="0" hidden="1" customWidth="1"/>
    <col min="168" max="168" width="3.57421875" style="0" hidden="1" customWidth="1"/>
    <col min="169" max="169" width="2.00390625" style="0" hidden="1" customWidth="1"/>
    <col min="170" max="171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130" ht="12.75">
      <c r="E4" t="s">
        <v>5</v>
      </c>
      <c r="F4" s="1" t="s">
        <v>6</v>
      </c>
      <c r="DZ4" t="s">
        <v>264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40</v>
      </c>
      <c r="R12" s="20" t="s">
        <v>41</v>
      </c>
      <c r="S12" s="20" t="s">
        <v>42</v>
      </c>
      <c r="T12" s="18" t="s">
        <v>43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44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45</v>
      </c>
      <c r="U14" s="19"/>
      <c r="V14" s="19"/>
      <c r="W14" s="19"/>
      <c r="X14" s="19"/>
      <c r="Y14" s="19"/>
      <c r="Z14" s="19"/>
      <c r="AA14" s="19"/>
      <c r="AB14" s="16" t="s">
        <v>46</v>
      </c>
      <c r="AC14" s="19" t="s">
        <v>47</v>
      </c>
      <c r="AD14" s="19"/>
      <c r="AE14" s="19"/>
      <c r="AF14" s="19"/>
      <c r="AG14" s="19"/>
      <c r="AH14" s="19"/>
      <c r="AI14" s="19"/>
      <c r="AJ14" s="19"/>
      <c r="AK14" s="16" t="s">
        <v>46</v>
      </c>
      <c r="AL14" s="16" t="s">
        <v>48</v>
      </c>
      <c r="AM14" s="19" t="s">
        <v>45</v>
      </c>
      <c r="AN14" s="19"/>
      <c r="AO14" s="19"/>
      <c r="AP14" s="19"/>
      <c r="AQ14" s="19"/>
      <c r="AR14" s="19"/>
      <c r="AS14" s="19"/>
      <c r="AT14" s="19"/>
      <c r="AU14" s="16" t="s">
        <v>46</v>
      </c>
      <c r="AV14" s="19" t="s">
        <v>47</v>
      </c>
      <c r="AW14" s="19"/>
      <c r="AX14" s="19"/>
      <c r="AY14" s="19"/>
      <c r="AZ14" s="19"/>
      <c r="BA14" s="19"/>
      <c r="BB14" s="19"/>
      <c r="BC14" s="19"/>
      <c r="BD14" s="16" t="s">
        <v>46</v>
      </c>
      <c r="BE14" s="16" t="s">
        <v>48</v>
      </c>
      <c r="BF14" s="19" t="s">
        <v>45</v>
      </c>
      <c r="BG14" s="19"/>
      <c r="BH14" s="19"/>
      <c r="BI14" s="19"/>
      <c r="BJ14" s="19"/>
      <c r="BK14" s="19"/>
      <c r="BL14" s="19"/>
      <c r="BM14" s="19"/>
      <c r="BN14" s="16" t="s">
        <v>46</v>
      </c>
      <c r="BO14" s="19" t="s">
        <v>47</v>
      </c>
      <c r="BP14" s="19"/>
      <c r="BQ14" s="19"/>
      <c r="BR14" s="19"/>
      <c r="BS14" s="19"/>
      <c r="BT14" s="19"/>
      <c r="BU14" s="19"/>
      <c r="BV14" s="19"/>
      <c r="BW14" s="16" t="s">
        <v>46</v>
      </c>
      <c r="BX14" s="16" t="s">
        <v>48</v>
      </c>
      <c r="BY14" s="19" t="s">
        <v>45</v>
      </c>
      <c r="BZ14" s="19"/>
      <c r="CA14" s="19"/>
      <c r="CB14" s="19"/>
      <c r="CC14" s="19"/>
      <c r="CD14" s="19"/>
      <c r="CE14" s="19"/>
      <c r="CF14" s="19"/>
      <c r="CG14" s="16" t="s">
        <v>46</v>
      </c>
      <c r="CH14" s="19" t="s">
        <v>47</v>
      </c>
      <c r="CI14" s="19"/>
      <c r="CJ14" s="19"/>
      <c r="CK14" s="19"/>
      <c r="CL14" s="19"/>
      <c r="CM14" s="19"/>
      <c r="CN14" s="19"/>
      <c r="CO14" s="19"/>
      <c r="CP14" s="16" t="s">
        <v>46</v>
      </c>
      <c r="CQ14" s="16" t="s">
        <v>48</v>
      </c>
      <c r="CR14" s="19" t="s">
        <v>45</v>
      </c>
      <c r="CS14" s="19"/>
      <c r="CT14" s="19"/>
      <c r="CU14" s="19"/>
      <c r="CV14" s="19"/>
      <c r="CW14" s="19"/>
      <c r="CX14" s="19"/>
      <c r="CY14" s="19"/>
      <c r="CZ14" s="16" t="s">
        <v>46</v>
      </c>
      <c r="DA14" s="19" t="s">
        <v>47</v>
      </c>
      <c r="DB14" s="19"/>
      <c r="DC14" s="19"/>
      <c r="DD14" s="19"/>
      <c r="DE14" s="19"/>
      <c r="DF14" s="19"/>
      <c r="DG14" s="19"/>
      <c r="DH14" s="19"/>
      <c r="DI14" s="16" t="s">
        <v>46</v>
      </c>
      <c r="DJ14" s="16" t="s">
        <v>48</v>
      </c>
      <c r="DK14" s="19" t="s">
        <v>45</v>
      </c>
      <c r="DL14" s="19"/>
      <c r="DM14" s="19"/>
      <c r="DN14" s="19"/>
      <c r="DO14" s="19"/>
      <c r="DP14" s="19"/>
      <c r="DQ14" s="19"/>
      <c r="DR14" s="19"/>
      <c r="DS14" s="16" t="s">
        <v>46</v>
      </c>
      <c r="DT14" s="19" t="s">
        <v>47</v>
      </c>
      <c r="DU14" s="19"/>
      <c r="DV14" s="19"/>
      <c r="DW14" s="19"/>
      <c r="DX14" s="19"/>
      <c r="DY14" s="19"/>
      <c r="DZ14" s="19"/>
      <c r="EA14" s="19"/>
      <c r="EB14" s="16" t="s">
        <v>46</v>
      </c>
      <c r="EC14" s="16" t="s">
        <v>48</v>
      </c>
      <c r="ED14" s="19" t="s">
        <v>45</v>
      </c>
      <c r="EE14" s="19"/>
      <c r="EF14" s="19"/>
      <c r="EG14" s="19"/>
      <c r="EH14" s="19"/>
      <c r="EI14" s="19"/>
      <c r="EJ14" s="19"/>
      <c r="EK14" s="19"/>
      <c r="EL14" s="16" t="s">
        <v>46</v>
      </c>
      <c r="EM14" s="19" t="s">
        <v>47</v>
      </c>
      <c r="EN14" s="19"/>
      <c r="EO14" s="19"/>
      <c r="EP14" s="19"/>
      <c r="EQ14" s="19"/>
      <c r="ER14" s="19"/>
      <c r="ES14" s="19"/>
      <c r="ET14" s="19"/>
      <c r="EU14" s="16" t="s">
        <v>46</v>
      </c>
      <c r="EV14" s="16" t="s">
        <v>48</v>
      </c>
      <c r="EW14" s="19" t="s">
        <v>45</v>
      </c>
      <c r="EX14" s="19"/>
      <c r="EY14" s="19"/>
      <c r="EZ14" s="19"/>
      <c r="FA14" s="19"/>
      <c r="FB14" s="19"/>
      <c r="FC14" s="19"/>
      <c r="FD14" s="19"/>
      <c r="FE14" s="16" t="s">
        <v>46</v>
      </c>
      <c r="FF14" s="19" t="s">
        <v>47</v>
      </c>
      <c r="FG14" s="19"/>
      <c r="FH14" s="19"/>
      <c r="FI14" s="19"/>
      <c r="FJ14" s="19"/>
      <c r="FK14" s="19"/>
      <c r="FL14" s="19"/>
      <c r="FM14" s="19"/>
      <c r="FN14" s="16" t="s">
        <v>46</v>
      </c>
      <c r="FO14" s="16" t="s">
        <v>48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34</v>
      </c>
      <c r="N15" s="5" t="s">
        <v>37</v>
      </c>
      <c r="O15" s="5" t="s">
        <v>38</v>
      </c>
      <c r="P15" s="5" t="s">
        <v>39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34</v>
      </c>
      <c r="AD15" s="17"/>
      <c r="AE15" s="17" t="s">
        <v>37</v>
      </c>
      <c r="AF15" s="17"/>
      <c r="AG15" s="17" t="s">
        <v>38</v>
      </c>
      <c r="AH15" s="17"/>
      <c r="AI15" s="17" t="s">
        <v>39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34</v>
      </c>
      <c r="AW15" s="17"/>
      <c r="AX15" s="17" t="s">
        <v>37</v>
      </c>
      <c r="AY15" s="17"/>
      <c r="AZ15" s="17" t="s">
        <v>38</v>
      </c>
      <c r="BA15" s="17"/>
      <c r="BB15" s="17" t="s">
        <v>39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34</v>
      </c>
      <c r="BP15" s="17"/>
      <c r="BQ15" s="17" t="s">
        <v>37</v>
      </c>
      <c r="BR15" s="17"/>
      <c r="BS15" s="17" t="s">
        <v>38</v>
      </c>
      <c r="BT15" s="17"/>
      <c r="BU15" s="17" t="s">
        <v>39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34</v>
      </c>
      <c r="CI15" s="17"/>
      <c r="CJ15" s="17" t="s">
        <v>37</v>
      </c>
      <c r="CK15" s="17"/>
      <c r="CL15" s="17" t="s">
        <v>38</v>
      </c>
      <c r="CM15" s="17"/>
      <c r="CN15" s="17" t="s">
        <v>39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34</v>
      </c>
      <c r="DB15" s="17"/>
      <c r="DC15" s="17" t="s">
        <v>37</v>
      </c>
      <c r="DD15" s="17"/>
      <c r="DE15" s="17" t="s">
        <v>38</v>
      </c>
      <c r="DF15" s="17"/>
      <c r="DG15" s="17" t="s">
        <v>39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34</v>
      </c>
      <c r="DU15" s="17"/>
      <c r="DV15" s="17" t="s">
        <v>37</v>
      </c>
      <c r="DW15" s="17"/>
      <c r="DX15" s="17" t="s">
        <v>38</v>
      </c>
      <c r="DY15" s="17"/>
      <c r="DZ15" s="17" t="s">
        <v>39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34</v>
      </c>
      <c r="EN15" s="17"/>
      <c r="EO15" s="17" t="s">
        <v>37</v>
      </c>
      <c r="EP15" s="17"/>
      <c r="EQ15" s="17" t="s">
        <v>38</v>
      </c>
      <c r="ER15" s="17"/>
      <c r="ES15" s="17" t="s">
        <v>39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34</v>
      </c>
      <c r="FG15" s="17"/>
      <c r="FH15" s="17" t="s">
        <v>37</v>
      </c>
      <c r="FI15" s="17"/>
      <c r="FJ15" s="17" t="s">
        <v>38</v>
      </c>
      <c r="FK15" s="17"/>
      <c r="FL15" s="17" t="s">
        <v>39</v>
      </c>
      <c r="FM15" s="17"/>
      <c r="FN15" s="16"/>
      <c r="FO15" s="16"/>
    </row>
    <row r="16" spans="1:171" ht="19.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ht="12.75">
      <c r="A17" s="6"/>
      <c r="B17" s="6"/>
      <c r="C17" s="6"/>
      <c r="D17" s="6" t="s">
        <v>61</v>
      </c>
      <c r="E17" s="3" t="s">
        <v>62</v>
      </c>
      <c r="F17" s="6">
        <f>COUNTIF(T17:FM17,"e")</f>
        <v>0</v>
      </c>
      <c r="G17" s="6">
        <f>COUNTIF(T17:FM17,"z")</f>
        <v>1</v>
      </c>
      <c r="H17" s="6">
        <f aca="true" t="shared" si="0" ref="H17:H29">SUM(I17:P17)</f>
        <v>15</v>
      </c>
      <c r="I17" s="6">
        <f aca="true" t="shared" si="1" ref="I17:I29">T17+AM17+BF17+BY17+CR17+DK17+ED17+EW17</f>
        <v>15</v>
      </c>
      <c r="J17" s="6">
        <f aca="true" t="shared" si="2" ref="J17:J29">V17+AO17+BH17+CA17+CT17+DM17+EF17+EY17</f>
        <v>0</v>
      </c>
      <c r="K17" s="6">
        <f aca="true" t="shared" si="3" ref="K17:K29">X17+AQ17+BJ17+CC17+CV17+DO17+EH17+FA17</f>
        <v>0</v>
      </c>
      <c r="L17" s="6">
        <f aca="true" t="shared" si="4" ref="L17:L29">Z17+AS17+BL17+CE17+CX17+DQ17+EJ17+FC17</f>
        <v>0</v>
      </c>
      <c r="M17" s="6">
        <f aca="true" t="shared" si="5" ref="M17:M29">AC17+AV17+BO17+CH17+DA17+DT17+EM17+FF17</f>
        <v>0</v>
      </c>
      <c r="N17" s="6">
        <f aca="true" t="shared" si="6" ref="N17:N29">AE17+AX17+BQ17+CJ17+DC17+DV17+EO17+FH17</f>
        <v>0</v>
      </c>
      <c r="O17" s="6">
        <f aca="true" t="shared" si="7" ref="O17:O29">AG17+AZ17+BS17+CL17+DE17+DX17+EQ17+FJ17</f>
        <v>0</v>
      </c>
      <c r="P17" s="6">
        <f aca="true" t="shared" si="8" ref="P17:P29">AI17+BB17+BU17+CN17+DG17+DZ17+ES17+FL17</f>
        <v>0</v>
      </c>
      <c r="Q17" s="7">
        <f aca="true" t="shared" si="9" ref="Q17:Q29">AL17+BE17+BX17+CQ17+DJ17+EC17+EV17+FO17</f>
        <v>1</v>
      </c>
      <c r="R17" s="7">
        <f aca="true" t="shared" si="10" ref="R17:R29">AK17+BD17+BW17+CP17+DI17+EB17+EU17+FN17</f>
        <v>0</v>
      </c>
      <c r="S17" s="7">
        <v>0.5</v>
      </c>
      <c r="T17" s="11">
        <v>15</v>
      </c>
      <c r="U17" s="10" t="s">
        <v>60</v>
      </c>
      <c r="V17" s="11"/>
      <c r="W17" s="10"/>
      <c r="X17" s="11"/>
      <c r="Y17" s="10"/>
      <c r="Z17" s="11"/>
      <c r="AA17" s="10"/>
      <c r="AB17" s="7">
        <v>1</v>
      </c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9">AB17+AK17</f>
        <v>1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9">AU17+BD17</f>
        <v>0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9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9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9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9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9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9">FE17+FN17</f>
        <v>0</v>
      </c>
    </row>
    <row r="18" spans="1:171" ht="12.75">
      <c r="A18" s="6"/>
      <c r="B18" s="6"/>
      <c r="C18" s="6"/>
      <c r="D18" s="6" t="s">
        <v>63</v>
      </c>
      <c r="E18" s="3" t="s">
        <v>64</v>
      </c>
      <c r="F18" s="6">
        <f>COUNTIF(T18:FM18,"e")</f>
        <v>0</v>
      </c>
      <c r="G18" s="6">
        <f>COUNTIF(T18:FM18,"z")</f>
        <v>1</v>
      </c>
      <c r="H18" s="6">
        <f t="shared" si="0"/>
        <v>15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1</v>
      </c>
      <c r="T18" s="11">
        <v>15</v>
      </c>
      <c r="U18" s="10" t="s">
        <v>60</v>
      </c>
      <c r="V18" s="11"/>
      <c r="W18" s="10"/>
      <c r="X18" s="11"/>
      <c r="Y18" s="10"/>
      <c r="Z18" s="11"/>
      <c r="AA18" s="10"/>
      <c r="AB18" s="7">
        <v>1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1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/>
      <c r="B19" s="6"/>
      <c r="C19" s="6"/>
      <c r="D19" s="6" t="s">
        <v>65</v>
      </c>
      <c r="E19" s="3" t="s">
        <v>66</v>
      </c>
      <c r="F19" s="6">
        <f>COUNTIF(T19:FM19,"e")</f>
        <v>0</v>
      </c>
      <c r="G19" s="6">
        <f>COUNTIF(T19:FM19,"z")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1</v>
      </c>
      <c r="T19" s="11">
        <v>15</v>
      </c>
      <c r="U19" s="10" t="s">
        <v>60</v>
      </c>
      <c r="V19" s="11"/>
      <c r="W19" s="10"/>
      <c r="X19" s="11"/>
      <c r="Y19" s="10"/>
      <c r="Z19" s="11"/>
      <c r="AA19" s="10"/>
      <c r="AB19" s="7">
        <v>1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.75">
      <c r="A20" s="6">
        <v>20</v>
      </c>
      <c r="B20" s="6">
        <v>1</v>
      </c>
      <c r="C20" s="6"/>
      <c r="D20" s="6"/>
      <c r="E20" s="3" t="s">
        <v>67</v>
      </c>
      <c r="F20" s="6">
        <f>$B$20*COUNTIF(T20:FM20,"e")</f>
        <v>0</v>
      </c>
      <c r="G20" s="6">
        <f>$B$20*COUNTIF(T20:FM20,"z")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30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2</v>
      </c>
      <c r="R20" s="7">
        <f t="shared" si="10"/>
        <v>0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>
        <f>$B$20*30</f>
        <v>30</v>
      </c>
      <c r="BK20" s="10" t="s">
        <v>60</v>
      </c>
      <c r="BL20" s="11"/>
      <c r="BM20" s="10"/>
      <c r="BN20" s="7">
        <f>$B$20*2</f>
        <v>2</v>
      </c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2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.75">
      <c r="A21" s="6">
        <v>21</v>
      </c>
      <c r="B21" s="6">
        <v>1</v>
      </c>
      <c r="C21" s="6"/>
      <c r="D21" s="6"/>
      <c r="E21" s="3" t="s">
        <v>68</v>
      </c>
      <c r="F21" s="6">
        <f>$B$21*COUNTIF(T21:FM21,"e")</f>
        <v>0</v>
      </c>
      <c r="G21" s="6">
        <f>$B$21*COUNTIF(T21:FM21,"z")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f>$B$21*2</f>
        <v>2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>
        <f>$B$21*60</f>
        <v>60</v>
      </c>
      <c r="CD21" s="10" t="s">
        <v>60</v>
      </c>
      <c r="CE21" s="11"/>
      <c r="CF21" s="10"/>
      <c r="CG21" s="7">
        <f>$B$21*2</f>
        <v>2</v>
      </c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>
        <v>22</v>
      </c>
      <c r="B22" s="6">
        <v>1</v>
      </c>
      <c r="C22" s="6"/>
      <c r="D22" s="6"/>
      <c r="E22" s="3" t="s">
        <v>69</v>
      </c>
      <c r="F22" s="6">
        <f>$B$22*COUNTIF(T22:FM22,"e")</f>
        <v>1</v>
      </c>
      <c r="G22" s="6">
        <f>$B$22*COUNTIF(T22:FM22,"z")</f>
        <v>0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60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3</v>
      </c>
      <c r="R22" s="7">
        <f t="shared" si="10"/>
        <v>0</v>
      </c>
      <c r="S22" s="7">
        <f>$B$22*2</f>
        <v>2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>
        <f>$B$22*60</f>
        <v>60</v>
      </c>
      <c r="CW22" s="10" t="s">
        <v>70</v>
      </c>
      <c r="CX22" s="11"/>
      <c r="CY22" s="10"/>
      <c r="CZ22" s="7">
        <f>$B$22*3</f>
        <v>3</v>
      </c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3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71</v>
      </c>
      <c r="E23" s="3" t="s">
        <v>72</v>
      </c>
      <c r="F23" s="6">
        <f aca="true" t="shared" si="19" ref="F23:F29">COUNTIF(T23:FM23,"e")</f>
        <v>0</v>
      </c>
      <c r="G23" s="6">
        <f aca="true" t="shared" si="20" ref="G23:G29">COUNTIF(T23:FM23,"z")</f>
        <v>1</v>
      </c>
      <c r="H23" s="6">
        <f t="shared" si="0"/>
        <v>30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30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>
        <v>30</v>
      </c>
      <c r="AD23" s="10" t="s">
        <v>60</v>
      </c>
      <c r="AE23" s="11"/>
      <c r="AF23" s="10"/>
      <c r="AG23" s="11"/>
      <c r="AH23" s="10"/>
      <c r="AI23" s="11"/>
      <c r="AJ23" s="10"/>
      <c r="AK23" s="7">
        <v>0</v>
      </c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.75">
      <c r="A24" s="6"/>
      <c r="B24" s="6"/>
      <c r="C24" s="6"/>
      <c r="D24" s="6" t="s">
        <v>73</v>
      </c>
      <c r="E24" s="3" t="s">
        <v>74</v>
      </c>
      <c r="F24" s="6">
        <f t="shared" si="19"/>
        <v>0</v>
      </c>
      <c r="G24" s="6">
        <f t="shared" si="20"/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30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0</v>
      </c>
      <c r="R24" s="7">
        <f t="shared" si="10"/>
        <v>0</v>
      </c>
      <c r="S24" s="7">
        <v>0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>
        <v>30</v>
      </c>
      <c r="AW24" s="10" t="s">
        <v>60</v>
      </c>
      <c r="AX24" s="11"/>
      <c r="AY24" s="10"/>
      <c r="AZ24" s="11"/>
      <c r="BA24" s="10"/>
      <c r="BB24" s="11"/>
      <c r="BC24" s="10"/>
      <c r="BD24" s="7">
        <v>0</v>
      </c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2.75">
      <c r="A25" s="6"/>
      <c r="B25" s="6"/>
      <c r="C25" s="6"/>
      <c r="D25" s="6" t="s">
        <v>75</v>
      </c>
      <c r="E25" s="3" t="s">
        <v>76</v>
      </c>
      <c r="F25" s="6">
        <f t="shared" si="19"/>
        <v>0</v>
      </c>
      <c r="G25" s="6">
        <f t="shared" si="20"/>
        <v>2</v>
      </c>
      <c r="H25" s="6">
        <f t="shared" si="0"/>
        <v>45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30</v>
      </c>
      <c r="O25" s="6">
        <f t="shared" si="7"/>
        <v>0</v>
      </c>
      <c r="P25" s="6">
        <f t="shared" si="8"/>
        <v>0</v>
      </c>
      <c r="Q25" s="7">
        <f t="shared" si="9"/>
        <v>3</v>
      </c>
      <c r="R25" s="7">
        <f t="shared" si="10"/>
        <v>2</v>
      </c>
      <c r="S25" s="7">
        <v>3</v>
      </c>
      <c r="T25" s="11">
        <v>15</v>
      </c>
      <c r="U25" s="10" t="s">
        <v>60</v>
      </c>
      <c r="V25" s="11"/>
      <c r="W25" s="10"/>
      <c r="X25" s="11"/>
      <c r="Y25" s="10"/>
      <c r="Z25" s="11"/>
      <c r="AA25" s="10"/>
      <c r="AB25" s="7">
        <v>1</v>
      </c>
      <c r="AC25" s="11"/>
      <c r="AD25" s="10"/>
      <c r="AE25" s="11">
        <v>30</v>
      </c>
      <c r="AF25" s="10" t="s">
        <v>60</v>
      </c>
      <c r="AG25" s="11"/>
      <c r="AH25" s="10"/>
      <c r="AI25" s="11"/>
      <c r="AJ25" s="10"/>
      <c r="AK25" s="7">
        <v>2</v>
      </c>
      <c r="AL25" s="7">
        <f t="shared" si="11"/>
        <v>3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2.75">
      <c r="A26" s="6"/>
      <c r="B26" s="6"/>
      <c r="C26" s="6"/>
      <c r="D26" s="6" t="s">
        <v>77</v>
      </c>
      <c r="E26" s="3" t="s">
        <v>78</v>
      </c>
      <c r="F26" s="6">
        <f t="shared" si="19"/>
        <v>0</v>
      </c>
      <c r="G26" s="6">
        <f t="shared" si="20"/>
        <v>1</v>
      </c>
      <c r="H26" s="6">
        <f t="shared" si="0"/>
        <v>15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2</v>
      </c>
      <c r="R26" s="7">
        <f t="shared" si="10"/>
        <v>0</v>
      </c>
      <c r="S26" s="7">
        <v>2</v>
      </c>
      <c r="T26" s="11">
        <v>15</v>
      </c>
      <c r="U26" s="10" t="s">
        <v>60</v>
      </c>
      <c r="V26" s="11"/>
      <c r="W26" s="10"/>
      <c r="X26" s="11"/>
      <c r="Y26" s="10"/>
      <c r="Z26" s="11"/>
      <c r="AA26" s="10"/>
      <c r="AB26" s="7">
        <v>2</v>
      </c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2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11"/>
      <c r="EK26" s="10"/>
      <c r="EL26" s="7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ht="12.75">
      <c r="A27" s="6"/>
      <c r="B27" s="6"/>
      <c r="C27" s="6"/>
      <c r="D27" s="6" t="s">
        <v>79</v>
      </c>
      <c r="E27" s="3" t="s">
        <v>80</v>
      </c>
      <c r="F27" s="6">
        <f t="shared" si="19"/>
        <v>0</v>
      </c>
      <c r="G27" s="6">
        <f t="shared" si="20"/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1</v>
      </c>
      <c r="R27" s="7">
        <f t="shared" si="10"/>
        <v>0</v>
      </c>
      <c r="S27" s="7">
        <v>1</v>
      </c>
      <c r="T27" s="11">
        <v>15</v>
      </c>
      <c r="U27" s="10" t="s">
        <v>60</v>
      </c>
      <c r="V27" s="11"/>
      <c r="W27" s="10"/>
      <c r="X27" s="11"/>
      <c r="Y27" s="10"/>
      <c r="Z27" s="11"/>
      <c r="AA27" s="10"/>
      <c r="AB27" s="7">
        <v>1</v>
      </c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1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/>
      <c r="BG27" s="10"/>
      <c r="BH27" s="11"/>
      <c r="BI27" s="10"/>
      <c r="BJ27" s="11"/>
      <c r="BK27" s="10"/>
      <c r="BL27" s="11"/>
      <c r="BM27" s="10"/>
      <c r="BN27" s="7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ht="12.75">
      <c r="A28" s="6"/>
      <c r="B28" s="6"/>
      <c r="C28" s="6"/>
      <c r="D28" s="6" t="s">
        <v>81</v>
      </c>
      <c r="E28" s="3" t="s">
        <v>82</v>
      </c>
      <c r="F28" s="6">
        <f t="shared" si="19"/>
        <v>0</v>
      </c>
      <c r="G28" s="6">
        <f t="shared" si="20"/>
        <v>1</v>
      </c>
      <c r="H28" s="6">
        <f t="shared" si="0"/>
        <v>30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7">
        <f t="shared" si="9"/>
        <v>2</v>
      </c>
      <c r="R28" s="7">
        <f t="shared" si="10"/>
        <v>0</v>
      </c>
      <c r="S28" s="7">
        <v>2</v>
      </c>
      <c r="T28" s="11">
        <v>30</v>
      </c>
      <c r="U28" s="10" t="s">
        <v>60</v>
      </c>
      <c r="V28" s="11"/>
      <c r="W28" s="10"/>
      <c r="X28" s="11"/>
      <c r="Y28" s="10"/>
      <c r="Z28" s="11"/>
      <c r="AA28" s="10"/>
      <c r="AB28" s="7">
        <v>2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11"/>
        <v>2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17"/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18"/>
        <v>0</v>
      </c>
    </row>
    <row r="29" spans="1:171" ht="12.75">
      <c r="A29" s="6"/>
      <c r="B29" s="6"/>
      <c r="C29" s="6"/>
      <c r="D29" s="6" t="s">
        <v>83</v>
      </c>
      <c r="E29" s="3" t="s">
        <v>84</v>
      </c>
      <c r="F29" s="6">
        <f t="shared" si="19"/>
        <v>1</v>
      </c>
      <c r="G29" s="6">
        <f t="shared" si="20"/>
        <v>3</v>
      </c>
      <c r="H29" s="6">
        <f t="shared" si="0"/>
        <v>120</v>
      </c>
      <c r="I29" s="6">
        <f t="shared" si="1"/>
        <v>30</v>
      </c>
      <c r="J29" s="6">
        <f t="shared" si="2"/>
        <v>30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30</v>
      </c>
      <c r="O29" s="6">
        <f t="shared" si="7"/>
        <v>30</v>
      </c>
      <c r="P29" s="6">
        <f t="shared" si="8"/>
        <v>0</v>
      </c>
      <c r="Q29" s="7">
        <f t="shared" si="9"/>
        <v>9</v>
      </c>
      <c r="R29" s="7">
        <f t="shared" si="10"/>
        <v>4</v>
      </c>
      <c r="S29" s="7">
        <v>9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11"/>
        <v>0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12"/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13"/>
        <v>0</v>
      </c>
      <c r="BY29" s="11">
        <v>30</v>
      </c>
      <c r="BZ29" s="10" t="s">
        <v>70</v>
      </c>
      <c r="CA29" s="11">
        <v>30</v>
      </c>
      <c r="CB29" s="10" t="s">
        <v>60</v>
      </c>
      <c r="CC29" s="11"/>
      <c r="CD29" s="10"/>
      <c r="CE29" s="11"/>
      <c r="CF29" s="10"/>
      <c r="CG29" s="7">
        <v>5</v>
      </c>
      <c r="CH29" s="11"/>
      <c r="CI29" s="10"/>
      <c r="CJ29" s="11">
        <v>30</v>
      </c>
      <c r="CK29" s="10" t="s">
        <v>60</v>
      </c>
      <c r="CL29" s="11">
        <v>30</v>
      </c>
      <c r="CM29" s="10" t="s">
        <v>60</v>
      </c>
      <c r="CN29" s="11"/>
      <c r="CO29" s="10"/>
      <c r="CP29" s="7">
        <v>4</v>
      </c>
      <c r="CQ29" s="7">
        <f t="shared" si="14"/>
        <v>9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15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16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17"/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18"/>
        <v>0</v>
      </c>
    </row>
    <row r="30" spans="1:171" ht="15.75" customHeight="1">
      <c r="A30" s="6"/>
      <c r="B30" s="6"/>
      <c r="C30" s="6"/>
      <c r="D30" s="6"/>
      <c r="E30" s="6" t="s">
        <v>85</v>
      </c>
      <c r="F30" s="6">
        <f aca="true" t="shared" si="21" ref="F30:T30">SUM(F17:F29)</f>
        <v>2</v>
      </c>
      <c r="G30" s="6">
        <f t="shared" si="21"/>
        <v>15</v>
      </c>
      <c r="H30" s="6">
        <f t="shared" si="21"/>
        <v>480</v>
      </c>
      <c r="I30" s="6">
        <f t="shared" si="21"/>
        <v>150</v>
      </c>
      <c r="J30" s="6">
        <f t="shared" si="21"/>
        <v>30</v>
      </c>
      <c r="K30" s="6">
        <f t="shared" si="21"/>
        <v>150</v>
      </c>
      <c r="L30" s="6">
        <f t="shared" si="21"/>
        <v>0</v>
      </c>
      <c r="M30" s="6">
        <f t="shared" si="21"/>
        <v>60</v>
      </c>
      <c r="N30" s="6">
        <f t="shared" si="21"/>
        <v>60</v>
      </c>
      <c r="O30" s="6">
        <f t="shared" si="21"/>
        <v>30</v>
      </c>
      <c r="P30" s="6">
        <f t="shared" si="21"/>
        <v>0</v>
      </c>
      <c r="Q30" s="7">
        <f t="shared" si="21"/>
        <v>27</v>
      </c>
      <c r="R30" s="7">
        <f t="shared" si="21"/>
        <v>6</v>
      </c>
      <c r="S30" s="7">
        <f t="shared" si="21"/>
        <v>25.5</v>
      </c>
      <c r="T30" s="11">
        <f t="shared" si="21"/>
        <v>120</v>
      </c>
      <c r="U30" s="10"/>
      <c r="V30" s="11">
        <f>SUM(V17:V29)</f>
        <v>0</v>
      </c>
      <c r="W30" s="10"/>
      <c r="X30" s="11">
        <f>SUM(X17:X29)</f>
        <v>0</v>
      </c>
      <c r="Y30" s="10"/>
      <c r="Z30" s="11">
        <f>SUM(Z17:Z29)</f>
        <v>0</v>
      </c>
      <c r="AA30" s="10"/>
      <c r="AB30" s="7">
        <f>SUM(AB17:AB29)</f>
        <v>9</v>
      </c>
      <c r="AC30" s="11">
        <f>SUM(AC17:AC29)</f>
        <v>30</v>
      </c>
      <c r="AD30" s="10"/>
      <c r="AE30" s="11">
        <f>SUM(AE17:AE29)</f>
        <v>30</v>
      </c>
      <c r="AF30" s="10"/>
      <c r="AG30" s="11">
        <f>SUM(AG17:AG29)</f>
        <v>0</v>
      </c>
      <c r="AH30" s="10"/>
      <c r="AI30" s="11">
        <f>SUM(AI17:AI29)</f>
        <v>0</v>
      </c>
      <c r="AJ30" s="10"/>
      <c r="AK30" s="7">
        <f>SUM(AK17:AK29)</f>
        <v>2</v>
      </c>
      <c r="AL30" s="7">
        <f>SUM(AL17:AL29)</f>
        <v>11</v>
      </c>
      <c r="AM30" s="11">
        <f>SUM(AM17:AM29)</f>
        <v>0</v>
      </c>
      <c r="AN30" s="10"/>
      <c r="AO30" s="11">
        <f>SUM(AO17:AO29)</f>
        <v>0</v>
      </c>
      <c r="AP30" s="10"/>
      <c r="AQ30" s="11">
        <f>SUM(AQ17:AQ29)</f>
        <v>0</v>
      </c>
      <c r="AR30" s="10"/>
      <c r="AS30" s="11">
        <f>SUM(AS17:AS29)</f>
        <v>0</v>
      </c>
      <c r="AT30" s="10"/>
      <c r="AU30" s="7">
        <f>SUM(AU17:AU29)</f>
        <v>0</v>
      </c>
      <c r="AV30" s="11">
        <f>SUM(AV17:AV29)</f>
        <v>30</v>
      </c>
      <c r="AW30" s="10"/>
      <c r="AX30" s="11">
        <f>SUM(AX17:AX29)</f>
        <v>0</v>
      </c>
      <c r="AY30" s="10"/>
      <c r="AZ30" s="11">
        <f>SUM(AZ17:AZ29)</f>
        <v>0</v>
      </c>
      <c r="BA30" s="10"/>
      <c r="BB30" s="11">
        <f>SUM(BB17:BB29)</f>
        <v>0</v>
      </c>
      <c r="BC30" s="10"/>
      <c r="BD30" s="7">
        <f>SUM(BD17:BD29)</f>
        <v>0</v>
      </c>
      <c r="BE30" s="7">
        <f>SUM(BE17:BE29)</f>
        <v>0</v>
      </c>
      <c r="BF30" s="11">
        <f>SUM(BF17:BF29)</f>
        <v>0</v>
      </c>
      <c r="BG30" s="10"/>
      <c r="BH30" s="11">
        <f>SUM(BH17:BH29)</f>
        <v>0</v>
      </c>
      <c r="BI30" s="10"/>
      <c r="BJ30" s="11">
        <f>SUM(BJ17:BJ29)</f>
        <v>30</v>
      </c>
      <c r="BK30" s="10"/>
      <c r="BL30" s="11">
        <f>SUM(BL17:BL29)</f>
        <v>0</v>
      </c>
      <c r="BM30" s="10"/>
      <c r="BN30" s="7">
        <f>SUM(BN17:BN29)</f>
        <v>2</v>
      </c>
      <c r="BO30" s="11">
        <f>SUM(BO17:BO29)</f>
        <v>0</v>
      </c>
      <c r="BP30" s="10"/>
      <c r="BQ30" s="11">
        <f>SUM(BQ17:BQ29)</f>
        <v>0</v>
      </c>
      <c r="BR30" s="10"/>
      <c r="BS30" s="11">
        <f>SUM(BS17:BS29)</f>
        <v>0</v>
      </c>
      <c r="BT30" s="10"/>
      <c r="BU30" s="11">
        <f>SUM(BU17:BU29)</f>
        <v>0</v>
      </c>
      <c r="BV30" s="10"/>
      <c r="BW30" s="7">
        <f>SUM(BW17:BW29)</f>
        <v>0</v>
      </c>
      <c r="BX30" s="7">
        <f>SUM(BX17:BX29)</f>
        <v>2</v>
      </c>
      <c r="BY30" s="11">
        <f>SUM(BY17:BY29)</f>
        <v>30</v>
      </c>
      <c r="BZ30" s="10"/>
      <c r="CA30" s="11">
        <f>SUM(CA17:CA29)</f>
        <v>30</v>
      </c>
      <c r="CB30" s="10"/>
      <c r="CC30" s="11">
        <f>SUM(CC17:CC29)</f>
        <v>60</v>
      </c>
      <c r="CD30" s="10"/>
      <c r="CE30" s="11">
        <f>SUM(CE17:CE29)</f>
        <v>0</v>
      </c>
      <c r="CF30" s="10"/>
      <c r="CG30" s="7">
        <f>SUM(CG17:CG29)</f>
        <v>7</v>
      </c>
      <c r="CH30" s="11">
        <f>SUM(CH17:CH29)</f>
        <v>0</v>
      </c>
      <c r="CI30" s="10"/>
      <c r="CJ30" s="11">
        <f>SUM(CJ17:CJ29)</f>
        <v>30</v>
      </c>
      <c r="CK30" s="10"/>
      <c r="CL30" s="11">
        <f>SUM(CL17:CL29)</f>
        <v>30</v>
      </c>
      <c r="CM30" s="10"/>
      <c r="CN30" s="11">
        <f>SUM(CN17:CN29)</f>
        <v>0</v>
      </c>
      <c r="CO30" s="10"/>
      <c r="CP30" s="7">
        <f>SUM(CP17:CP29)</f>
        <v>4</v>
      </c>
      <c r="CQ30" s="7">
        <f>SUM(CQ17:CQ29)</f>
        <v>11</v>
      </c>
      <c r="CR30" s="11">
        <f>SUM(CR17:CR29)</f>
        <v>0</v>
      </c>
      <c r="CS30" s="10"/>
      <c r="CT30" s="11">
        <f>SUM(CT17:CT29)</f>
        <v>0</v>
      </c>
      <c r="CU30" s="10"/>
      <c r="CV30" s="11">
        <f>SUM(CV17:CV29)</f>
        <v>60</v>
      </c>
      <c r="CW30" s="10"/>
      <c r="CX30" s="11">
        <f>SUM(CX17:CX29)</f>
        <v>0</v>
      </c>
      <c r="CY30" s="10"/>
      <c r="CZ30" s="7">
        <f>SUM(CZ17:CZ29)</f>
        <v>3</v>
      </c>
      <c r="DA30" s="11">
        <f>SUM(DA17:DA29)</f>
        <v>0</v>
      </c>
      <c r="DB30" s="10"/>
      <c r="DC30" s="11">
        <f>SUM(DC17:DC29)</f>
        <v>0</v>
      </c>
      <c r="DD30" s="10"/>
      <c r="DE30" s="11">
        <f>SUM(DE17:DE29)</f>
        <v>0</v>
      </c>
      <c r="DF30" s="10"/>
      <c r="DG30" s="11">
        <f>SUM(DG17:DG29)</f>
        <v>0</v>
      </c>
      <c r="DH30" s="10"/>
      <c r="DI30" s="7">
        <f>SUM(DI17:DI29)</f>
        <v>0</v>
      </c>
      <c r="DJ30" s="7">
        <f>SUM(DJ17:DJ29)</f>
        <v>3</v>
      </c>
      <c r="DK30" s="11">
        <f>SUM(DK17:DK29)</f>
        <v>0</v>
      </c>
      <c r="DL30" s="10"/>
      <c r="DM30" s="11">
        <f>SUM(DM17:DM29)</f>
        <v>0</v>
      </c>
      <c r="DN30" s="10"/>
      <c r="DO30" s="11">
        <f>SUM(DO17:DO29)</f>
        <v>0</v>
      </c>
      <c r="DP30" s="10"/>
      <c r="DQ30" s="11">
        <f>SUM(DQ17:DQ29)</f>
        <v>0</v>
      </c>
      <c r="DR30" s="10"/>
      <c r="DS30" s="7">
        <f>SUM(DS17:DS29)</f>
        <v>0</v>
      </c>
      <c r="DT30" s="11">
        <f>SUM(DT17:DT29)</f>
        <v>0</v>
      </c>
      <c r="DU30" s="10"/>
      <c r="DV30" s="11">
        <f>SUM(DV17:DV29)</f>
        <v>0</v>
      </c>
      <c r="DW30" s="10"/>
      <c r="DX30" s="11">
        <f>SUM(DX17:DX29)</f>
        <v>0</v>
      </c>
      <c r="DY30" s="10"/>
      <c r="DZ30" s="11">
        <f>SUM(DZ17:DZ29)</f>
        <v>0</v>
      </c>
      <c r="EA30" s="10"/>
      <c r="EB30" s="7">
        <f>SUM(EB17:EB29)</f>
        <v>0</v>
      </c>
      <c r="EC30" s="7">
        <f>SUM(EC17:EC29)</f>
        <v>0</v>
      </c>
      <c r="ED30" s="11">
        <f>SUM(ED17:ED29)</f>
        <v>0</v>
      </c>
      <c r="EE30" s="10"/>
      <c r="EF30" s="11">
        <f>SUM(EF17:EF29)</f>
        <v>0</v>
      </c>
      <c r="EG30" s="10"/>
      <c r="EH30" s="11">
        <f>SUM(EH17:EH29)</f>
        <v>0</v>
      </c>
      <c r="EI30" s="10"/>
      <c r="EJ30" s="11">
        <f>SUM(EJ17:EJ29)</f>
        <v>0</v>
      </c>
      <c r="EK30" s="10"/>
      <c r="EL30" s="7">
        <f>SUM(EL17:EL29)</f>
        <v>0</v>
      </c>
      <c r="EM30" s="11">
        <f>SUM(EM17:EM29)</f>
        <v>0</v>
      </c>
      <c r="EN30" s="10"/>
      <c r="EO30" s="11">
        <f>SUM(EO17:EO29)</f>
        <v>0</v>
      </c>
      <c r="EP30" s="10"/>
      <c r="EQ30" s="11">
        <f>SUM(EQ17:EQ29)</f>
        <v>0</v>
      </c>
      <c r="ER30" s="10"/>
      <c r="ES30" s="11">
        <f>SUM(ES17:ES29)</f>
        <v>0</v>
      </c>
      <c r="ET30" s="10"/>
      <c r="EU30" s="7">
        <f>SUM(EU17:EU29)</f>
        <v>0</v>
      </c>
      <c r="EV30" s="7">
        <f>SUM(EV17:EV29)</f>
        <v>0</v>
      </c>
      <c r="EW30" s="11">
        <f>SUM(EW17:EW29)</f>
        <v>0</v>
      </c>
      <c r="EX30" s="10"/>
      <c r="EY30" s="11">
        <f>SUM(EY17:EY29)</f>
        <v>0</v>
      </c>
      <c r="EZ30" s="10"/>
      <c r="FA30" s="11">
        <f>SUM(FA17:FA29)</f>
        <v>0</v>
      </c>
      <c r="FB30" s="10"/>
      <c r="FC30" s="11">
        <f>SUM(FC17:FC29)</f>
        <v>0</v>
      </c>
      <c r="FD30" s="10"/>
      <c r="FE30" s="7">
        <f>SUM(FE17:FE29)</f>
        <v>0</v>
      </c>
      <c r="FF30" s="11">
        <f>SUM(FF17:FF29)</f>
        <v>0</v>
      </c>
      <c r="FG30" s="10"/>
      <c r="FH30" s="11">
        <f>SUM(FH17:FH29)</f>
        <v>0</v>
      </c>
      <c r="FI30" s="10"/>
      <c r="FJ30" s="11">
        <f>SUM(FJ17:FJ29)</f>
        <v>0</v>
      </c>
      <c r="FK30" s="10"/>
      <c r="FL30" s="11">
        <f>SUM(FL17:FL29)</f>
        <v>0</v>
      </c>
      <c r="FM30" s="10"/>
      <c r="FN30" s="7">
        <f>SUM(FN17:FN29)</f>
        <v>0</v>
      </c>
      <c r="FO30" s="7">
        <f>SUM(FO17:FO29)</f>
        <v>0</v>
      </c>
    </row>
    <row r="31" spans="1:171" ht="19.5" customHeight="1">
      <c r="A31" s="12" t="s">
        <v>86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2"/>
      <c r="FO31" s="13"/>
    </row>
    <row r="32" spans="1:171" ht="12.75">
      <c r="A32" s="6"/>
      <c r="B32" s="6"/>
      <c r="C32" s="6"/>
      <c r="D32" s="6" t="s">
        <v>87</v>
      </c>
      <c r="E32" s="3" t="s">
        <v>88</v>
      </c>
      <c r="F32" s="6">
        <f aca="true" t="shared" si="22" ref="F32:F40">COUNTIF(T32:FM32,"e")</f>
        <v>1</v>
      </c>
      <c r="G32" s="6">
        <f aca="true" t="shared" si="23" ref="G32:G40">COUNTIF(T32:FM32,"z")</f>
        <v>1</v>
      </c>
      <c r="H32" s="6">
        <f aca="true" t="shared" si="24" ref="H32:H40">SUM(I32:P32)</f>
        <v>90</v>
      </c>
      <c r="I32" s="6">
        <f aca="true" t="shared" si="25" ref="I32:I40">T32+AM32+BF32+BY32+CR32+DK32+ED32+EW32</f>
        <v>45</v>
      </c>
      <c r="J32" s="6">
        <f aca="true" t="shared" si="26" ref="J32:J40">V32+AO32+BH32+CA32+CT32+DM32+EF32+EY32</f>
        <v>45</v>
      </c>
      <c r="K32" s="6">
        <f aca="true" t="shared" si="27" ref="K32:K40">X32+AQ32+BJ32+CC32+CV32+DO32+EH32+FA32</f>
        <v>0</v>
      </c>
      <c r="L32" s="6">
        <f aca="true" t="shared" si="28" ref="L32:L40">Z32+AS32+BL32+CE32+CX32+DQ32+EJ32+FC32</f>
        <v>0</v>
      </c>
      <c r="M32" s="6">
        <f aca="true" t="shared" si="29" ref="M32:M40">AC32+AV32+BO32+CH32+DA32+DT32+EM32+FF32</f>
        <v>0</v>
      </c>
      <c r="N32" s="6">
        <f aca="true" t="shared" si="30" ref="N32:N40">AE32+AX32+BQ32+CJ32+DC32+DV32+EO32+FH32</f>
        <v>0</v>
      </c>
      <c r="O32" s="6">
        <f aca="true" t="shared" si="31" ref="O32:O40">AG32+AZ32+BS32+CL32+DE32+DX32+EQ32+FJ32</f>
        <v>0</v>
      </c>
      <c r="P32" s="6">
        <f aca="true" t="shared" si="32" ref="P32:P40">AI32+BB32+BU32+CN32+DG32+DZ32+ES32+FL32</f>
        <v>0</v>
      </c>
      <c r="Q32" s="7">
        <f aca="true" t="shared" si="33" ref="Q32:Q40">AL32+BE32+BX32+CQ32+DJ32+EC32+EV32+FO32</f>
        <v>7</v>
      </c>
      <c r="R32" s="7">
        <f aca="true" t="shared" si="34" ref="R32:R40">AK32+BD32+BW32+CP32+DI32+EB32+EU32+FN32</f>
        <v>0</v>
      </c>
      <c r="S32" s="7">
        <v>6</v>
      </c>
      <c r="T32" s="11">
        <v>45</v>
      </c>
      <c r="U32" s="10" t="s">
        <v>70</v>
      </c>
      <c r="V32" s="11">
        <v>45</v>
      </c>
      <c r="W32" s="10" t="s">
        <v>60</v>
      </c>
      <c r="X32" s="11"/>
      <c r="Y32" s="10"/>
      <c r="Z32" s="11"/>
      <c r="AA32" s="10"/>
      <c r="AB32" s="7">
        <v>7</v>
      </c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aca="true" t="shared" si="35" ref="AL32:AL40">AB32+AK32</f>
        <v>7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aca="true" t="shared" si="36" ref="BE32:BE40">AU32+BD32</f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aca="true" t="shared" si="37" ref="BX32:BX40">BN32+BW32</f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aca="true" t="shared" si="38" ref="CQ32:CQ40">CG32+CP32</f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aca="true" t="shared" si="39" ref="DJ32:DJ40">CZ32+DI32</f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aca="true" t="shared" si="40" ref="EC32:EC40">DS32+EB32</f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aca="true" t="shared" si="41" ref="EV32:EV40">EL32+EU32</f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aca="true" t="shared" si="42" ref="FO32:FO40">FE32+FN32</f>
        <v>0</v>
      </c>
    </row>
    <row r="33" spans="1:171" ht="12.75">
      <c r="A33" s="6"/>
      <c r="B33" s="6"/>
      <c r="C33" s="6"/>
      <c r="D33" s="6" t="s">
        <v>89</v>
      </c>
      <c r="E33" s="3" t="s">
        <v>90</v>
      </c>
      <c r="F33" s="6">
        <f t="shared" si="22"/>
        <v>1</v>
      </c>
      <c r="G33" s="6">
        <f t="shared" si="23"/>
        <v>1</v>
      </c>
      <c r="H33" s="6">
        <f t="shared" si="24"/>
        <v>60</v>
      </c>
      <c r="I33" s="6">
        <f t="shared" si="25"/>
        <v>30</v>
      </c>
      <c r="J33" s="6">
        <f t="shared" si="26"/>
        <v>30</v>
      </c>
      <c r="K33" s="6">
        <f t="shared" si="27"/>
        <v>0</v>
      </c>
      <c r="L33" s="6">
        <f t="shared" si="28"/>
        <v>0</v>
      </c>
      <c r="M33" s="6">
        <f t="shared" si="29"/>
        <v>0</v>
      </c>
      <c r="N33" s="6">
        <f t="shared" si="30"/>
        <v>0</v>
      </c>
      <c r="O33" s="6">
        <f t="shared" si="31"/>
        <v>0</v>
      </c>
      <c r="P33" s="6">
        <f t="shared" si="32"/>
        <v>0</v>
      </c>
      <c r="Q33" s="7">
        <f t="shared" si="33"/>
        <v>5</v>
      </c>
      <c r="R33" s="7">
        <f t="shared" si="34"/>
        <v>0</v>
      </c>
      <c r="S33" s="7">
        <v>5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5"/>
        <v>0</v>
      </c>
      <c r="AM33" s="11">
        <v>30</v>
      </c>
      <c r="AN33" s="10" t="s">
        <v>70</v>
      </c>
      <c r="AO33" s="11">
        <v>30</v>
      </c>
      <c r="AP33" s="10" t="s">
        <v>60</v>
      </c>
      <c r="AQ33" s="11"/>
      <c r="AR33" s="10"/>
      <c r="AS33" s="11"/>
      <c r="AT33" s="10"/>
      <c r="AU33" s="7">
        <v>5</v>
      </c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6"/>
        <v>5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7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8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39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40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41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2"/>
        <v>0</v>
      </c>
    </row>
    <row r="34" spans="1:171" ht="12.75">
      <c r="A34" s="6"/>
      <c r="B34" s="6"/>
      <c r="C34" s="6"/>
      <c r="D34" s="6" t="s">
        <v>91</v>
      </c>
      <c r="E34" s="3" t="s">
        <v>92</v>
      </c>
      <c r="F34" s="6">
        <f t="shared" si="22"/>
        <v>1</v>
      </c>
      <c r="G34" s="6">
        <f t="shared" si="23"/>
        <v>1</v>
      </c>
      <c r="H34" s="6">
        <f t="shared" si="24"/>
        <v>60</v>
      </c>
      <c r="I34" s="6">
        <f t="shared" si="25"/>
        <v>30</v>
      </c>
      <c r="J34" s="6">
        <f t="shared" si="26"/>
        <v>30</v>
      </c>
      <c r="K34" s="6">
        <f t="shared" si="27"/>
        <v>0</v>
      </c>
      <c r="L34" s="6">
        <f t="shared" si="28"/>
        <v>0</v>
      </c>
      <c r="M34" s="6">
        <f t="shared" si="29"/>
        <v>0</v>
      </c>
      <c r="N34" s="6">
        <f t="shared" si="30"/>
        <v>0</v>
      </c>
      <c r="O34" s="6">
        <f t="shared" si="31"/>
        <v>0</v>
      </c>
      <c r="P34" s="6">
        <f t="shared" si="32"/>
        <v>0</v>
      </c>
      <c r="Q34" s="7">
        <f t="shared" si="33"/>
        <v>5</v>
      </c>
      <c r="R34" s="7">
        <f t="shared" si="34"/>
        <v>0</v>
      </c>
      <c r="S34" s="7">
        <v>5</v>
      </c>
      <c r="T34" s="11">
        <v>30</v>
      </c>
      <c r="U34" s="10" t="s">
        <v>70</v>
      </c>
      <c r="V34" s="11">
        <v>30</v>
      </c>
      <c r="W34" s="10" t="s">
        <v>60</v>
      </c>
      <c r="X34" s="11"/>
      <c r="Y34" s="10"/>
      <c r="Z34" s="11"/>
      <c r="AA34" s="10"/>
      <c r="AB34" s="7">
        <v>5</v>
      </c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5"/>
        <v>5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6"/>
        <v>0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7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8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39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40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41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2"/>
        <v>0</v>
      </c>
    </row>
    <row r="35" spans="1:171" ht="12.75">
      <c r="A35" s="6"/>
      <c r="B35" s="6"/>
      <c r="C35" s="6"/>
      <c r="D35" s="6" t="s">
        <v>93</v>
      </c>
      <c r="E35" s="3" t="s">
        <v>94</v>
      </c>
      <c r="F35" s="6">
        <f t="shared" si="22"/>
        <v>0</v>
      </c>
      <c r="G35" s="6">
        <f t="shared" si="23"/>
        <v>3</v>
      </c>
      <c r="H35" s="6">
        <f t="shared" si="24"/>
        <v>45</v>
      </c>
      <c r="I35" s="6">
        <f t="shared" si="25"/>
        <v>15</v>
      </c>
      <c r="J35" s="6">
        <f t="shared" si="26"/>
        <v>15</v>
      </c>
      <c r="K35" s="6">
        <f t="shared" si="27"/>
        <v>0</v>
      </c>
      <c r="L35" s="6">
        <f t="shared" si="28"/>
        <v>0</v>
      </c>
      <c r="M35" s="6">
        <f t="shared" si="29"/>
        <v>0</v>
      </c>
      <c r="N35" s="6">
        <f t="shared" si="30"/>
        <v>15</v>
      </c>
      <c r="O35" s="6">
        <f t="shared" si="31"/>
        <v>0</v>
      </c>
      <c r="P35" s="6">
        <f t="shared" si="32"/>
        <v>0</v>
      </c>
      <c r="Q35" s="7">
        <f t="shared" si="33"/>
        <v>3</v>
      </c>
      <c r="R35" s="7">
        <f t="shared" si="34"/>
        <v>1</v>
      </c>
      <c r="S35" s="7">
        <v>3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5"/>
        <v>0</v>
      </c>
      <c r="AM35" s="11">
        <v>15</v>
      </c>
      <c r="AN35" s="10" t="s">
        <v>60</v>
      </c>
      <c r="AO35" s="11">
        <v>15</v>
      </c>
      <c r="AP35" s="10" t="s">
        <v>60</v>
      </c>
      <c r="AQ35" s="11"/>
      <c r="AR35" s="10"/>
      <c r="AS35" s="11"/>
      <c r="AT35" s="10"/>
      <c r="AU35" s="7">
        <v>2</v>
      </c>
      <c r="AV35" s="11"/>
      <c r="AW35" s="10"/>
      <c r="AX35" s="11">
        <v>15</v>
      </c>
      <c r="AY35" s="10" t="s">
        <v>60</v>
      </c>
      <c r="AZ35" s="11"/>
      <c r="BA35" s="10"/>
      <c r="BB35" s="11"/>
      <c r="BC35" s="10"/>
      <c r="BD35" s="7">
        <v>1</v>
      </c>
      <c r="BE35" s="7">
        <f t="shared" si="36"/>
        <v>3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7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8"/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39"/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0"/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1"/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2"/>
        <v>0</v>
      </c>
    </row>
    <row r="36" spans="1:171" ht="12.75">
      <c r="A36" s="6"/>
      <c r="B36" s="6"/>
      <c r="C36" s="6"/>
      <c r="D36" s="6" t="s">
        <v>95</v>
      </c>
      <c r="E36" s="3" t="s">
        <v>96</v>
      </c>
      <c r="F36" s="6">
        <f t="shared" si="22"/>
        <v>0</v>
      </c>
      <c r="G36" s="6">
        <f t="shared" si="23"/>
        <v>2</v>
      </c>
      <c r="H36" s="6">
        <f t="shared" si="24"/>
        <v>60</v>
      </c>
      <c r="I36" s="6">
        <f t="shared" si="25"/>
        <v>30</v>
      </c>
      <c r="J36" s="6">
        <f t="shared" si="26"/>
        <v>0</v>
      </c>
      <c r="K36" s="6">
        <f t="shared" si="27"/>
        <v>0</v>
      </c>
      <c r="L36" s="6">
        <f t="shared" si="28"/>
        <v>0</v>
      </c>
      <c r="M36" s="6">
        <f t="shared" si="29"/>
        <v>0</v>
      </c>
      <c r="N36" s="6">
        <f t="shared" si="30"/>
        <v>30</v>
      </c>
      <c r="O36" s="6">
        <f t="shared" si="31"/>
        <v>0</v>
      </c>
      <c r="P36" s="6">
        <f t="shared" si="32"/>
        <v>0</v>
      </c>
      <c r="Q36" s="7">
        <f t="shared" si="33"/>
        <v>3</v>
      </c>
      <c r="R36" s="7">
        <f t="shared" si="34"/>
        <v>2</v>
      </c>
      <c r="S36" s="7">
        <v>3</v>
      </c>
      <c r="T36" s="11"/>
      <c r="U36" s="10"/>
      <c r="V36" s="11"/>
      <c r="W36" s="10"/>
      <c r="X36" s="11"/>
      <c r="Y36" s="10"/>
      <c r="Z36" s="11"/>
      <c r="AA36" s="10"/>
      <c r="AB36" s="7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5"/>
        <v>0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6"/>
        <v>0</v>
      </c>
      <c r="BF36" s="11">
        <v>30</v>
      </c>
      <c r="BG36" s="10" t="s">
        <v>60</v>
      </c>
      <c r="BH36" s="11"/>
      <c r="BI36" s="10"/>
      <c r="BJ36" s="11"/>
      <c r="BK36" s="10"/>
      <c r="BL36" s="11"/>
      <c r="BM36" s="10"/>
      <c r="BN36" s="7">
        <v>1</v>
      </c>
      <c r="BO36" s="11"/>
      <c r="BP36" s="10"/>
      <c r="BQ36" s="11">
        <v>30</v>
      </c>
      <c r="BR36" s="10" t="s">
        <v>60</v>
      </c>
      <c r="BS36" s="11"/>
      <c r="BT36" s="10"/>
      <c r="BU36" s="11"/>
      <c r="BV36" s="10"/>
      <c r="BW36" s="7">
        <v>2</v>
      </c>
      <c r="BX36" s="7">
        <f t="shared" si="37"/>
        <v>3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8"/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39"/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0"/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1"/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2"/>
        <v>0</v>
      </c>
    </row>
    <row r="37" spans="1:171" ht="12.75">
      <c r="A37" s="6"/>
      <c r="B37" s="6"/>
      <c r="C37" s="6"/>
      <c r="D37" s="6" t="s">
        <v>97</v>
      </c>
      <c r="E37" s="3" t="s">
        <v>98</v>
      </c>
      <c r="F37" s="6">
        <f t="shared" si="22"/>
        <v>0</v>
      </c>
      <c r="G37" s="6">
        <f t="shared" si="23"/>
        <v>2</v>
      </c>
      <c r="H37" s="6">
        <f t="shared" si="24"/>
        <v>30</v>
      </c>
      <c r="I37" s="6">
        <f t="shared" si="25"/>
        <v>15</v>
      </c>
      <c r="J37" s="6">
        <f t="shared" si="26"/>
        <v>0</v>
      </c>
      <c r="K37" s="6">
        <f t="shared" si="27"/>
        <v>0</v>
      </c>
      <c r="L37" s="6">
        <f t="shared" si="28"/>
        <v>0</v>
      </c>
      <c r="M37" s="6">
        <f t="shared" si="29"/>
        <v>0</v>
      </c>
      <c r="N37" s="6">
        <f t="shared" si="30"/>
        <v>15</v>
      </c>
      <c r="O37" s="6">
        <f t="shared" si="31"/>
        <v>0</v>
      </c>
      <c r="P37" s="6">
        <f t="shared" si="32"/>
        <v>0</v>
      </c>
      <c r="Q37" s="7">
        <f t="shared" si="33"/>
        <v>2</v>
      </c>
      <c r="R37" s="7">
        <f t="shared" si="34"/>
        <v>1</v>
      </c>
      <c r="S37" s="7">
        <v>2</v>
      </c>
      <c r="T37" s="11"/>
      <c r="U37" s="10"/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5"/>
        <v>0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6"/>
        <v>0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7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8"/>
        <v>0</v>
      </c>
      <c r="CR37" s="11">
        <v>15</v>
      </c>
      <c r="CS37" s="10" t="s">
        <v>60</v>
      </c>
      <c r="CT37" s="11"/>
      <c r="CU37" s="10"/>
      <c r="CV37" s="11"/>
      <c r="CW37" s="10"/>
      <c r="CX37" s="11"/>
      <c r="CY37" s="10"/>
      <c r="CZ37" s="7">
        <v>1</v>
      </c>
      <c r="DA37" s="11"/>
      <c r="DB37" s="10"/>
      <c r="DC37" s="11">
        <v>15</v>
      </c>
      <c r="DD37" s="10" t="s">
        <v>60</v>
      </c>
      <c r="DE37" s="11"/>
      <c r="DF37" s="10"/>
      <c r="DG37" s="11"/>
      <c r="DH37" s="10"/>
      <c r="DI37" s="7">
        <v>1</v>
      </c>
      <c r="DJ37" s="7">
        <f t="shared" si="39"/>
        <v>2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0"/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1"/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2"/>
        <v>0</v>
      </c>
    </row>
    <row r="38" spans="1:171" ht="12.75">
      <c r="A38" s="6"/>
      <c r="B38" s="6"/>
      <c r="C38" s="6"/>
      <c r="D38" s="6" t="s">
        <v>99</v>
      </c>
      <c r="E38" s="3" t="s">
        <v>100</v>
      </c>
      <c r="F38" s="6">
        <f t="shared" si="22"/>
        <v>1</v>
      </c>
      <c r="G38" s="6">
        <f t="shared" si="23"/>
        <v>2</v>
      </c>
      <c r="H38" s="6">
        <f t="shared" si="24"/>
        <v>75</v>
      </c>
      <c r="I38" s="6">
        <f t="shared" si="25"/>
        <v>30</v>
      </c>
      <c r="J38" s="6">
        <f t="shared" si="26"/>
        <v>15</v>
      </c>
      <c r="K38" s="6">
        <f t="shared" si="27"/>
        <v>0</v>
      </c>
      <c r="L38" s="6">
        <f t="shared" si="28"/>
        <v>0</v>
      </c>
      <c r="M38" s="6">
        <f t="shared" si="29"/>
        <v>0</v>
      </c>
      <c r="N38" s="6">
        <f t="shared" si="30"/>
        <v>30</v>
      </c>
      <c r="O38" s="6">
        <f t="shared" si="31"/>
        <v>0</v>
      </c>
      <c r="P38" s="6">
        <f t="shared" si="32"/>
        <v>0</v>
      </c>
      <c r="Q38" s="7">
        <f t="shared" si="33"/>
        <v>6</v>
      </c>
      <c r="R38" s="7">
        <f t="shared" si="34"/>
        <v>2</v>
      </c>
      <c r="S38" s="7">
        <v>6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5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6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7"/>
        <v>0</v>
      </c>
      <c r="BY38" s="11">
        <v>30</v>
      </c>
      <c r="BZ38" s="10" t="s">
        <v>70</v>
      </c>
      <c r="CA38" s="11">
        <v>15</v>
      </c>
      <c r="CB38" s="10" t="s">
        <v>60</v>
      </c>
      <c r="CC38" s="11"/>
      <c r="CD38" s="10"/>
      <c r="CE38" s="11"/>
      <c r="CF38" s="10"/>
      <c r="CG38" s="7">
        <v>4</v>
      </c>
      <c r="CH38" s="11"/>
      <c r="CI38" s="10"/>
      <c r="CJ38" s="11">
        <v>30</v>
      </c>
      <c r="CK38" s="10" t="s">
        <v>60</v>
      </c>
      <c r="CL38" s="11"/>
      <c r="CM38" s="10"/>
      <c r="CN38" s="11"/>
      <c r="CO38" s="10"/>
      <c r="CP38" s="7">
        <v>2</v>
      </c>
      <c r="CQ38" s="7">
        <f t="shared" si="38"/>
        <v>6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39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0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1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2"/>
        <v>0</v>
      </c>
    </row>
    <row r="39" spans="1:171" ht="12.75">
      <c r="A39" s="6"/>
      <c r="B39" s="6"/>
      <c r="C39" s="6"/>
      <c r="D39" s="6" t="s">
        <v>101</v>
      </c>
      <c r="E39" s="3" t="s">
        <v>102</v>
      </c>
      <c r="F39" s="6">
        <f t="shared" si="22"/>
        <v>0</v>
      </c>
      <c r="G39" s="6">
        <f t="shared" si="23"/>
        <v>2</v>
      </c>
      <c r="H39" s="6">
        <f t="shared" si="24"/>
        <v>30</v>
      </c>
      <c r="I39" s="6">
        <f t="shared" si="25"/>
        <v>15</v>
      </c>
      <c r="J39" s="6">
        <f t="shared" si="26"/>
        <v>0</v>
      </c>
      <c r="K39" s="6">
        <f t="shared" si="27"/>
        <v>0</v>
      </c>
      <c r="L39" s="6">
        <f t="shared" si="28"/>
        <v>0</v>
      </c>
      <c r="M39" s="6">
        <f t="shared" si="29"/>
        <v>0</v>
      </c>
      <c r="N39" s="6">
        <f t="shared" si="30"/>
        <v>15</v>
      </c>
      <c r="O39" s="6">
        <f t="shared" si="31"/>
        <v>0</v>
      </c>
      <c r="P39" s="6">
        <f t="shared" si="32"/>
        <v>0</v>
      </c>
      <c r="Q39" s="7">
        <f t="shared" si="33"/>
        <v>2</v>
      </c>
      <c r="R39" s="7">
        <f t="shared" si="34"/>
        <v>1</v>
      </c>
      <c r="S39" s="7">
        <v>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5"/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6"/>
        <v>0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7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8"/>
        <v>0</v>
      </c>
      <c r="CR39" s="11">
        <v>15</v>
      </c>
      <c r="CS39" s="10" t="s">
        <v>60</v>
      </c>
      <c r="CT39" s="11"/>
      <c r="CU39" s="10"/>
      <c r="CV39" s="11"/>
      <c r="CW39" s="10"/>
      <c r="CX39" s="11"/>
      <c r="CY39" s="10"/>
      <c r="CZ39" s="7">
        <v>1</v>
      </c>
      <c r="DA39" s="11"/>
      <c r="DB39" s="10"/>
      <c r="DC39" s="11">
        <v>15</v>
      </c>
      <c r="DD39" s="10" t="s">
        <v>60</v>
      </c>
      <c r="DE39" s="11"/>
      <c r="DF39" s="10"/>
      <c r="DG39" s="11"/>
      <c r="DH39" s="10"/>
      <c r="DI39" s="7">
        <v>1</v>
      </c>
      <c r="DJ39" s="7">
        <f t="shared" si="39"/>
        <v>2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4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42"/>
        <v>0</v>
      </c>
    </row>
    <row r="40" spans="1:171" ht="12.75">
      <c r="A40" s="6"/>
      <c r="B40" s="6"/>
      <c r="C40" s="6"/>
      <c r="D40" s="6" t="s">
        <v>103</v>
      </c>
      <c r="E40" s="3" t="s">
        <v>104</v>
      </c>
      <c r="F40" s="6">
        <f t="shared" si="22"/>
        <v>1</v>
      </c>
      <c r="G40" s="6">
        <f t="shared" si="23"/>
        <v>1</v>
      </c>
      <c r="H40" s="6">
        <f t="shared" si="24"/>
        <v>30</v>
      </c>
      <c r="I40" s="6">
        <f t="shared" si="25"/>
        <v>15</v>
      </c>
      <c r="J40" s="6">
        <f t="shared" si="26"/>
        <v>0</v>
      </c>
      <c r="K40" s="6">
        <f t="shared" si="27"/>
        <v>0</v>
      </c>
      <c r="L40" s="6">
        <f t="shared" si="28"/>
        <v>0</v>
      </c>
      <c r="M40" s="6">
        <f t="shared" si="29"/>
        <v>0</v>
      </c>
      <c r="N40" s="6">
        <f t="shared" si="30"/>
        <v>15</v>
      </c>
      <c r="O40" s="6">
        <f t="shared" si="31"/>
        <v>0</v>
      </c>
      <c r="P40" s="6">
        <f t="shared" si="32"/>
        <v>0</v>
      </c>
      <c r="Q40" s="7">
        <f t="shared" si="33"/>
        <v>3</v>
      </c>
      <c r="R40" s="7">
        <f t="shared" si="34"/>
        <v>1</v>
      </c>
      <c r="S40" s="7">
        <v>3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5"/>
        <v>0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6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39"/>
        <v>0</v>
      </c>
      <c r="DK40" s="11">
        <v>15</v>
      </c>
      <c r="DL40" s="10" t="s">
        <v>70</v>
      </c>
      <c r="DM40" s="11"/>
      <c r="DN40" s="10"/>
      <c r="DO40" s="11"/>
      <c r="DP40" s="10"/>
      <c r="DQ40" s="11"/>
      <c r="DR40" s="10"/>
      <c r="DS40" s="7">
        <v>2</v>
      </c>
      <c r="DT40" s="11"/>
      <c r="DU40" s="10"/>
      <c r="DV40" s="11">
        <v>15</v>
      </c>
      <c r="DW40" s="10" t="s">
        <v>60</v>
      </c>
      <c r="DX40" s="11"/>
      <c r="DY40" s="10"/>
      <c r="DZ40" s="11"/>
      <c r="EA40" s="10"/>
      <c r="EB40" s="7">
        <v>1</v>
      </c>
      <c r="EC40" s="7">
        <f t="shared" si="40"/>
        <v>3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2"/>
        <v>0</v>
      </c>
    </row>
    <row r="41" spans="1:171" ht="15.75" customHeight="1">
      <c r="A41" s="6"/>
      <c r="B41" s="6"/>
      <c r="C41" s="6"/>
      <c r="D41" s="6"/>
      <c r="E41" s="6" t="s">
        <v>85</v>
      </c>
      <c r="F41" s="6">
        <f aca="true" t="shared" si="43" ref="F41:T41">SUM(F32:F40)</f>
        <v>5</v>
      </c>
      <c r="G41" s="6">
        <f t="shared" si="43"/>
        <v>15</v>
      </c>
      <c r="H41" s="6">
        <f t="shared" si="43"/>
        <v>480</v>
      </c>
      <c r="I41" s="6">
        <f t="shared" si="43"/>
        <v>225</v>
      </c>
      <c r="J41" s="6">
        <f t="shared" si="43"/>
        <v>135</v>
      </c>
      <c r="K41" s="6">
        <f t="shared" si="43"/>
        <v>0</v>
      </c>
      <c r="L41" s="6">
        <f t="shared" si="43"/>
        <v>0</v>
      </c>
      <c r="M41" s="6">
        <f t="shared" si="43"/>
        <v>0</v>
      </c>
      <c r="N41" s="6">
        <f t="shared" si="43"/>
        <v>120</v>
      </c>
      <c r="O41" s="6">
        <f t="shared" si="43"/>
        <v>0</v>
      </c>
      <c r="P41" s="6">
        <f t="shared" si="43"/>
        <v>0</v>
      </c>
      <c r="Q41" s="7">
        <f t="shared" si="43"/>
        <v>36</v>
      </c>
      <c r="R41" s="7">
        <f t="shared" si="43"/>
        <v>8</v>
      </c>
      <c r="S41" s="7">
        <f t="shared" si="43"/>
        <v>35</v>
      </c>
      <c r="T41" s="11">
        <f t="shared" si="43"/>
        <v>75</v>
      </c>
      <c r="U41" s="10"/>
      <c r="V41" s="11">
        <f>SUM(V32:V40)</f>
        <v>75</v>
      </c>
      <c r="W41" s="10"/>
      <c r="X41" s="11">
        <f>SUM(X32:X40)</f>
        <v>0</v>
      </c>
      <c r="Y41" s="10"/>
      <c r="Z41" s="11">
        <f>SUM(Z32:Z40)</f>
        <v>0</v>
      </c>
      <c r="AA41" s="10"/>
      <c r="AB41" s="7">
        <f>SUM(AB32:AB40)</f>
        <v>12</v>
      </c>
      <c r="AC41" s="11">
        <f>SUM(AC32:AC40)</f>
        <v>0</v>
      </c>
      <c r="AD41" s="10"/>
      <c r="AE41" s="11">
        <f>SUM(AE32:AE40)</f>
        <v>0</v>
      </c>
      <c r="AF41" s="10"/>
      <c r="AG41" s="11">
        <f>SUM(AG32:AG40)</f>
        <v>0</v>
      </c>
      <c r="AH41" s="10"/>
      <c r="AI41" s="11">
        <f>SUM(AI32:AI40)</f>
        <v>0</v>
      </c>
      <c r="AJ41" s="10"/>
      <c r="AK41" s="7">
        <f>SUM(AK32:AK40)</f>
        <v>0</v>
      </c>
      <c r="AL41" s="7">
        <f>SUM(AL32:AL40)</f>
        <v>12</v>
      </c>
      <c r="AM41" s="11">
        <f>SUM(AM32:AM40)</f>
        <v>45</v>
      </c>
      <c r="AN41" s="10"/>
      <c r="AO41" s="11">
        <f>SUM(AO32:AO40)</f>
        <v>45</v>
      </c>
      <c r="AP41" s="10"/>
      <c r="AQ41" s="11">
        <f>SUM(AQ32:AQ40)</f>
        <v>0</v>
      </c>
      <c r="AR41" s="10"/>
      <c r="AS41" s="11">
        <f>SUM(AS32:AS40)</f>
        <v>0</v>
      </c>
      <c r="AT41" s="10"/>
      <c r="AU41" s="7">
        <f>SUM(AU32:AU40)</f>
        <v>7</v>
      </c>
      <c r="AV41" s="11">
        <f>SUM(AV32:AV40)</f>
        <v>0</v>
      </c>
      <c r="AW41" s="10"/>
      <c r="AX41" s="11">
        <f>SUM(AX32:AX40)</f>
        <v>15</v>
      </c>
      <c r="AY41" s="10"/>
      <c r="AZ41" s="11">
        <f>SUM(AZ32:AZ40)</f>
        <v>0</v>
      </c>
      <c r="BA41" s="10"/>
      <c r="BB41" s="11">
        <f>SUM(BB32:BB40)</f>
        <v>0</v>
      </c>
      <c r="BC41" s="10"/>
      <c r="BD41" s="7">
        <f>SUM(BD32:BD40)</f>
        <v>1</v>
      </c>
      <c r="BE41" s="7">
        <f>SUM(BE32:BE40)</f>
        <v>8</v>
      </c>
      <c r="BF41" s="11">
        <f>SUM(BF32:BF40)</f>
        <v>30</v>
      </c>
      <c r="BG41" s="10"/>
      <c r="BH41" s="11">
        <f>SUM(BH32:BH40)</f>
        <v>0</v>
      </c>
      <c r="BI41" s="10"/>
      <c r="BJ41" s="11">
        <f>SUM(BJ32:BJ40)</f>
        <v>0</v>
      </c>
      <c r="BK41" s="10"/>
      <c r="BL41" s="11">
        <f>SUM(BL32:BL40)</f>
        <v>0</v>
      </c>
      <c r="BM41" s="10"/>
      <c r="BN41" s="7">
        <f>SUM(BN32:BN40)</f>
        <v>1</v>
      </c>
      <c r="BO41" s="11">
        <f>SUM(BO32:BO40)</f>
        <v>0</v>
      </c>
      <c r="BP41" s="10"/>
      <c r="BQ41" s="11">
        <f>SUM(BQ32:BQ40)</f>
        <v>30</v>
      </c>
      <c r="BR41" s="10"/>
      <c r="BS41" s="11">
        <f>SUM(BS32:BS40)</f>
        <v>0</v>
      </c>
      <c r="BT41" s="10"/>
      <c r="BU41" s="11">
        <f>SUM(BU32:BU40)</f>
        <v>0</v>
      </c>
      <c r="BV41" s="10"/>
      <c r="BW41" s="7">
        <f>SUM(BW32:BW40)</f>
        <v>2</v>
      </c>
      <c r="BX41" s="7">
        <f>SUM(BX32:BX40)</f>
        <v>3</v>
      </c>
      <c r="BY41" s="11">
        <f>SUM(BY32:BY40)</f>
        <v>30</v>
      </c>
      <c r="BZ41" s="10"/>
      <c r="CA41" s="11">
        <f>SUM(CA32:CA40)</f>
        <v>15</v>
      </c>
      <c r="CB41" s="10"/>
      <c r="CC41" s="11">
        <f>SUM(CC32:CC40)</f>
        <v>0</v>
      </c>
      <c r="CD41" s="10"/>
      <c r="CE41" s="11">
        <f>SUM(CE32:CE40)</f>
        <v>0</v>
      </c>
      <c r="CF41" s="10"/>
      <c r="CG41" s="7">
        <f>SUM(CG32:CG40)</f>
        <v>4</v>
      </c>
      <c r="CH41" s="11">
        <f>SUM(CH32:CH40)</f>
        <v>0</v>
      </c>
      <c r="CI41" s="10"/>
      <c r="CJ41" s="11">
        <f>SUM(CJ32:CJ40)</f>
        <v>30</v>
      </c>
      <c r="CK41" s="10"/>
      <c r="CL41" s="11">
        <f>SUM(CL32:CL40)</f>
        <v>0</v>
      </c>
      <c r="CM41" s="10"/>
      <c r="CN41" s="11">
        <f>SUM(CN32:CN40)</f>
        <v>0</v>
      </c>
      <c r="CO41" s="10"/>
      <c r="CP41" s="7">
        <f>SUM(CP32:CP40)</f>
        <v>2</v>
      </c>
      <c r="CQ41" s="7">
        <f>SUM(CQ32:CQ40)</f>
        <v>6</v>
      </c>
      <c r="CR41" s="11">
        <f>SUM(CR32:CR40)</f>
        <v>30</v>
      </c>
      <c r="CS41" s="10"/>
      <c r="CT41" s="11">
        <f>SUM(CT32:CT40)</f>
        <v>0</v>
      </c>
      <c r="CU41" s="10"/>
      <c r="CV41" s="11">
        <f>SUM(CV32:CV40)</f>
        <v>0</v>
      </c>
      <c r="CW41" s="10"/>
      <c r="CX41" s="11">
        <f>SUM(CX32:CX40)</f>
        <v>0</v>
      </c>
      <c r="CY41" s="10"/>
      <c r="CZ41" s="7">
        <f>SUM(CZ32:CZ40)</f>
        <v>2</v>
      </c>
      <c r="DA41" s="11">
        <f>SUM(DA32:DA40)</f>
        <v>0</v>
      </c>
      <c r="DB41" s="10"/>
      <c r="DC41" s="11">
        <f>SUM(DC32:DC40)</f>
        <v>30</v>
      </c>
      <c r="DD41" s="10"/>
      <c r="DE41" s="11">
        <f>SUM(DE32:DE40)</f>
        <v>0</v>
      </c>
      <c r="DF41" s="10"/>
      <c r="DG41" s="11">
        <f>SUM(DG32:DG40)</f>
        <v>0</v>
      </c>
      <c r="DH41" s="10"/>
      <c r="DI41" s="7">
        <f>SUM(DI32:DI40)</f>
        <v>2</v>
      </c>
      <c r="DJ41" s="7">
        <f>SUM(DJ32:DJ40)</f>
        <v>4</v>
      </c>
      <c r="DK41" s="11">
        <f>SUM(DK32:DK40)</f>
        <v>15</v>
      </c>
      <c r="DL41" s="10"/>
      <c r="DM41" s="11">
        <f>SUM(DM32:DM40)</f>
        <v>0</v>
      </c>
      <c r="DN41" s="10"/>
      <c r="DO41" s="11">
        <f>SUM(DO32:DO40)</f>
        <v>0</v>
      </c>
      <c r="DP41" s="10"/>
      <c r="DQ41" s="11">
        <f>SUM(DQ32:DQ40)</f>
        <v>0</v>
      </c>
      <c r="DR41" s="10"/>
      <c r="DS41" s="7">
        <f>SUM(DS32:DS40)</f>
        <v>2</v>
      </c>
      <c r="DT41" s="11">
        <f>SUM(DT32:DT40)</f>
        <v>0</v>
      </c>
      <c r="DU41" s="10"/>
      <c r="DV41" s="11">
        <f>SUM(DV32:DV40)</f>
        <v>15</v>
      </c>
      <c r="DW41" s="10"/>
      <c r="DX41" s="11">
        <f>SUM(DX32:DX40)</f>
        <v>0</v>
      </c>
      <c r="DY41" s="10"/>
      <c r="DZ41" s="11">
        <f>SUM(DZ32:DZ40)</f>
        <v>0</v>
      </c>
      <c r="EA41" s="10"/>
      <c r="EB41" s="7">
        <f>SUM(EB32:EB40)</f>
        <v>1</v>
      </c>
      <c r="EC41" s="7">
        <f>SUM(EC32:EC40)</f>
        <v>3</v>
      </c>
      <c r="ED41" s="11">
        <f>SUM(ED32:ED40)</f>
        <v>0</v>
      </c>
      <c r="EE41" s="10"/>
      <c r="EF41" s="11">
        <f>SUM(EF32:EF40)</f>
        <v>0</v>
      </c>
      <c r="EG41" s="10"/>
      <c r="EH41" s="11">
        <f>SUM(EH32:EH40)</f>
        <v>0</v>
      </c>
      <c r="EI41" s="10"/>
      <c r="EJ41" s="11">
        <f>SUM(EJ32:EJ40)</f>
        <v>0</v>
      </c>
      <c r="EK41" s="10"/>
      <c r="EL41" s="7">
        <f>SUM(EL32:EL40)</f>
        <v>0</v>
      </c>
      <c r="EM41" s="11">
        <f>SUM(EM32:EM40)</f>
        <v>0</v>
      </c>
      <c r="EN41" s="10"/>
      <c r="EO41" s="11">
        <f>SUM(EO32:EO40)</f>
        <v>0</v>
      </c>
      <c r="EP41" s="10"/>
      <c r="EQ41" s="11">
        <f>SUM(EQ32:EQ40)</f>
        <v>0</v>
      </c>
      <c r="ER41" s="10"/>
      <c r="ES41" s="11">
        <f>SUM(ES32:ES40)</f>
        <v>0</v>
      </c>
      <c r="ET41" s="10"/>
      <c r="EU41" s="7">
        <f>SUM(EU32:EU40)</f>
        <v>0</v>
      </c>
      <c r="EV41" s="7">
        <f>SUM(EV32:EV40)</f>
        <v>0</v>
      </c>
      <c r="EW41" s="11">
        <f>SUM(EW32:EW40)</f>
        <v>0</v>
      </c>
      <c r="EX41" s="10"/>
      <c r="EY41" s="11">
        <f>SUM(EY32:EY40)</f>
        <v>0</v>
      </c>
      <c r="EZ41" s="10"/>
      <c r="FA41" s="11">
        <f>SUM(FA32:FA40)</f>
        <v>0</v>
      </c>
      <c r="FB41" s="10"/>
      <c r="FC41" s="11">
        <f>SUM(FC32:FC40)</f>
        <v>0</v>
      </c>
      <c r="FD41" s="10"/>
      <c r="FE41" s="7">
        <f>SUM(FE32:FE40)</f>
        <v>0</v>
      </c>
      <c r="FF41" s="11">
        <f>SUM(FF32:FF40)</f>
        <v>0</v>
      </c>
      <c r="FG41" s="10"/>
      <c r="FH41" s="11">
        <f>SUM(FH32:FH40)</f>
        <v>0</v>
      </c>
      <c r="FI41" s="10"/>
      <c r="FJ41" s="11">
        <f>SUM(FJ32:FJ40)</f>
        <v>0</v>
      </c>
      <c r="FK41" s="10"/>
      <c r="FL41" s="11">
        <f>SUM(FL32:FL40)</f>
        <v>0</v>
      </c>
      <c r="FM41" s="10"/>
      <c r="FN41" s="7">
        <f>SUM(FN32:FN40)</f>
        <v>0</v>
      </c>
      <c r="FO41" s="7">
        <f>SUM(FO32:FO40)</f>
        <v>0</v>
      </c>
    </row>
    <row r="42" spans="1:171" ht="19.5" customHeight="1">
      <c r="A42" s="12" t="s">
        <v>105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2"/>
      <c r="FO42" s="13"/>
    </row>
    <row r="43" spans="1:171" ht="12.75">
      <c r="A43" s="6"/>
      <c r="B43" s="6"/>
      <c r="C43" s="6"/>
      <c r="D43" s="6" t="s">
        <v>106</v>
      </c>
      <c r="E43" s="3" t="s">
        <v>107</v>
      </c>
      <c r="F43" s="6">
        <f aca="true" t="shared" si="44" ref="F43:F69">COUNTIF(T43:FM43,"e")</f>
        <v>0</v>
      </c>
      <c r="G43" s="6">
        <f aca="true" t="shared" si="45" ref="G43:G69">COUNTIF(T43:FM43,"z")</f>
        <v>1</v>
      </c>
      <c r="H43" s="6">
        <f aca="true" t="shared" si="46" ref="H43:H69">SUM(I43:P43)</f>
        <v>15</v>
      </c>
      <c r="I43" s="6">
        <f aca="true" t="shared" si="47" ref="I43:I69">T43+AM43+BF43+BY43+CR43+DK43+ED43+EW43</f>
        <v>15</v>
      </c>
      <c r="J43" s="6">
        <f aca="true" t="shared" si="48" ref="J43:J69">V43+AO43+BH43+CA43+CT43+DM43+EF43+EY43</f>
        <v>0</v>
      </c>
      <c r="K43" s="6">
        <f aca="true" t="shared" si="49" ref="K43:K69">X43+AQ43+BJ43+CC43+CV43+DO43+EH43+FA43</f>
        <v>0</v>
      </c>
      <c r="L43" s="6">
        <f aca="true" t="shared" si="50" ref="L43:L69">Z43+AS43+BL43+CE43+CX43+DQ43+EJ43+FC43</f>
        <v>0</v>
      </c>
      <c r="M43" s="6">
        <f aca="true" t="shared" si="51" ref="M43:M69">AC43+AV43+BO43+CH43+DA43+DT43+EM43+FF43</f>
        <v>0</v>
      </c>
      <c r="N43" s="6">
        <f aca="true" t="shared" si="52" ref="N43:N69">AE43+AX43+BQ43+CJ43+DC43+DV43+EO43+FH43</f>
        <v>0</v>
      </c>
      <c r="O43" s="6">
        <f aca="true" t="shared" si="53" ref="O43:O69">AG43+AZ43+BS43+CL43+DE43+DX43+EQ43+FJ43</f>
        <v>0</v>
      </c>
      <c r="P43" s="6">
        <f aca="true" t="shared" si="54" ref="P43:P69">AI43+BB43+BU43+CN43+DG43+DZ43+ES43+FL43</f>
        <v>0</v>
      </c>
      <c r="Q43" s="7">
        <f aca="true" t="shared" si="55" ref="Q43:Q69">AL43+BE43+BX43+CQ43+DJ43+EC43+EV43+FO43</f>
        <v>1</v>
      </c>
      <c r="R43" s="7">
        <f aca="true" t="shared" si="56" ref="R43:R69">AK43+BD43+BW43+CP43+DI43+EB43+EU43+FN43</f>
        <v>0</v>
      </c>
      <c r="S43" s="7">
        <v>1</v>
      </c>
      <c r="T43" s="11">
        <v>15</v>
      </c>
      <c r="U43" s="10" t="s">
        <v>60</v>
      </c>
      <c r="V43" s="11"/>
      <c r="W43" s="10"/>
      <c r="X43" s="11"/>
      <c r="Y43" s="10"/>
      <c r="Z43" s="11"/>
      <c r="AA43" s="10"/>
      <c r="AB43" s="7">
        <v>1</v>
      </c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aca="true" t="shared" si="57" ref="AL43:AL69">AB43+AK43</f>
        <v>1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aca="true" t="shared" si="58" ref="BE43:BE69">AU43+BD43</f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aca="true" t="shared" si="59" ref="BX43:BX69">BN43+BW43</f>
        <v>0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aca="true" t="shared" si="60" ref="CQ43:CQ69">CG43+CP43</f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aca="true" t="shared" si="61" ref="DJ43:DJ69">CZ43+DI43</f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aca="true" t="shared" si="62" ref="EC43:EC69">DS43+EB43</f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aca="true" t="shared" si="63" ref="EV43:EV69">EL43+EU43</f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aca="true" t="shared" si="64" ref="FO43:FO69">FE43+FN43</f>
        <v>0</v>
      </c>
    </row>
    <row r="44" spans="1:171" ht="12.75">
      <c r="A44" s="6"/>
      <c r="B44" s="6"/>
      <c r="C44" s="6"/>
      <c r="D44" s="6" t="s">
        <v>108</v>
      </c>
      <c r="E44" s="3" t="s">
        <v>109</v>
      </c>
      <c r="F44" s="6">
        <f t="shared" si="44"/>
        <v>0</v>
      </c>
      <c r="G44" s="6">
        <f t="shared" si="45"/>
        <v>1</v>
      </c>
      <c r="H44" s="6">
        <f t="shared" si="46"/>
        <v>15</v>
      </c>
      <c r="I44" s="6">
        <f t="shared" si="47"/>
        <v>15</v>
      </c>
      <c r="J44" s="6">
        <f t="shared" si="48"/>
        <v>0</v>
      </c>
      <c r="K44" s="6">
        <f t="shared" si="49"/>
        <v>0</v>
      </c>
      <c r="L44" s="6">
        <f t="shared" si="50"/>
        <v>0</v>
      </c>
      <c r="M44" s="6">
        <f t="shared" si="51"/>
        <v>0</v>
      </c>
      <c r="N44" s="6">
        <f t="shared" si="52"/>
        <v>0</v>
      </c>
      <c r="O44" s="6">
        <f t="shared" si="53"/>
        <v>0</v>
      </c>
      <c r="P44" s="6">
        <f t="shared" si="54"/>
        <v>0</v>
      </c>
      <c r="Q44" s="7">
        <f t="shared" si="55"/>
        <v>2</v>
      </c>
      <c r="R44" s="7">
        <f t="shared" si="56"/>
        <v>0</v>
      </c>
      <c r="S44" s="7">
        <v>2</v>
      </c>
      <c r="T44" s="11">
        <v>15</v>
      </c>
      <c r="U44" s="10" t="s">
        <v>60</v>
      </c>
      <c r="V44" s="11"/>
      <c r="W44" s="10"/>
      <c r="X44" s="11"/>
      <c r="Y44" s="10"/>
      <c r="Z44" s="11"/>
      <c r="AA44" s="10"/>
      <c r="AB44" s="7">
        <v>2</v>
      </c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7"/>
        <v>2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8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9"/>
        <v>0</v>
      </c>
      <c r="BY44" s="11"/>
      <c r="BZ44" s="10"/>
      <c r="CA44" s="11"/>
      <c r="CB44" s="10"/>
      <c r="CC44" s="11"/>
      <c r="CD44" s="10"/>
      <c r="CE44" s="11"/>
      <c r="CF44" s="10"/>
      <c r="CG44" s="7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60"/>
        <v>0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61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2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3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64"/>
        <v>0</v>
      </c>
    </row>
    <row r="45" spans="1:171" ht="12.75">
      <c r="A45" s="6"/>
      <c r="B45" s="6"/>
      <c r="C45" s="6"/>
      <c r="D45" s="6" t="s">
        <v>110</v>
      </c>
      <c r="E45" s="3" t="s">
        <v>111</v>
      </c>
      <c r="F45" s="6">
        <f t="shared" si="44"/>
        <v>0</v>
      </c>
      <c r="G45" s="6">
        <f t="shared" si="45"/>
        <v>1</v>
      </c>
      <c r="H45" s="6">
        <f t="shared" si="46"/>
        <v>45</v>
      </c>
      <c r="I45" s="6">
        <f t="shared" si="47"/>
        <v>0</v>
      </c>
      <c r="J45" s="6">
        <f t="shared" si="48"/>
        <v>0</v>
      </c>
      <c r="K45" s="6">
        <f t="shared" si="49"/>
        <v>0</v>
      </c>
      <c r="L45" s="6">
        <f t="shared" si="50"/>
        <v>0</v>
      </c>
      <c r="M45" s="6">
        <f t="shared" si="51"/>
        <v>0</v>
      </c>
      <c r="N45" s="6">
        <f t="shared" si="52"/>
        <v>45</v>
      </c>
      <c r="O45" s="6">
        <f t="shared" si="53"/>
        <v>0</v>
      </c>
      <c r="P45" s="6">
        <f t="shared" si="54"/>
        <v>0</v>
      </c>
      <c r="Q45" s="7">
        <f t="shared" si="55"/>
        <v>4</v>
      </c>
      <c r="R45" s="7">
        <f t="shared" si="56"/>
        <v>4</v>
      </c>
      <c r="S45" s="7">
        <v>4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>
        <v>45</v>
      </c>
      <c r="AF45" s="10" t="s">
        <v>60</v>
      </c>
      <c r="AG45" s="11"/>
      <c r="AH45" s="10"/>
      <c r="AI45" s="11"/>
      <c r="AJ45" s="10"/>
      <c r="AK45" s="7">
        <v>4</v>
      </c>
      <c r="AL45" s="7">
        <f t="shared" si="57"/>
        <v>4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8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9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60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61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2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3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64"/>
        <v>0</v>
      </c>
    </row>
    <row r="46" spans="1:171" ht="12.75">
      <c r="A46" s="6"/>
      <c r="B46" s="6"/>
      <c r="C46" s="6"/>
      <c r="D46" s="6" t="s">
        <v>112</v>
      </c>
      <c r="E46" s="3" t="s">
        <v>113</v>
      </c>
      <c r="F46" s="6">
        <f t="shared" si="44"/>
        <v>0</v>
      </c>
      <c r="G46" s="6">
        <f t="shared" si="45"/>
        <v>2</v>
      </c>
      <c r="H46" s="6">
        <f t="shared" si="46"/>
        <v>60</v>
      </c>
      <c r="I46" s="6">
        <f t="shared" si="47"/>
        <v>15</v>
      </c>
      <c r="J46" s="6">
        <f t="shared" si="48"/>
        <v>0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45</v>
      </c>
      <c r="O46" s="6">
        <f t="shared" si="53"/>
        <v>0</v>
      </c>
      <c r="P46" s="6">
        <f t="shared" si="54"/>
        <v>0</v>
      </c>
      <c r="Q46" s="7">
        <f t="shared" si="55"/>
        <v>4</v>
      </c>
      <c r="R46" s="7">
        <f t="shared" si="56"/>
        <v>2.5</v>
      </c>
      <c r="S46" s="7">
        <v>4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7"/>
        <v>0</v>
      </c>
      <c r="AM46" s="11">
        <v>15</v>
      </c>
      <c r="AN46" s="10" t="s">
        <v>60</v>
      </c>
      <c r="AO46" s="11"/>
      <c r="AP46" s="10"/>
      <c r="AQ46" s="11"/>
      <c r="AR46" s="10"/>
      <c r="AS46" s="11"/>
      <c r="AT46" s="10"/>
      <c r="AU46" s="7">
        <v>1.5</v>
      </c>
      <c r="AV46" s="11"/>
      <c r="AW46" s="10"/>
      <c r="AX46" s="11">
        <v>45</v>
      </c>
      <c r="AY46" s="10" t="s">
        <v>60</v>
      </c>
      <c r="AZ46" s="11"/>
      <c r="BA46" s="10"/>
      <c r="BB46" s="11"/>
      <c r="BC46" s="10"/>
      <c r="BD46" s="7">
        <v>2.5</v>
      </c>
      <c r="BE46" s="7">
        <f t="shared" si="58"/>
        <v>4</v>
      </c>
      <c r="BF46" s="11"/>
      <c r="BG46" s="10"/>
      <c r="BH46" s="11"/>
      <c r="BI46" s="10"/>
      <c r="BJ46" s="11"/>
      <c r="BK46" s="10"/>
      <c r="BL46" s="11"/>
      <c r="BM46" s="10"/>
      <c r="BN46" s="7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59"/>
        <v>0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60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61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2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3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64"/>
        <v>0</v>
      </c>
    </row>
    <row r="47" spans="1:171" ht="12.75">
      <c r="A47" s="6"/>
      <c r="B47" s="6"/>
      <c r="C47" s="6"/>
      <c r="D47" s="6" t="s">
        <v>114</v>
      </c>
      <c r="E47" s="3" t="s">
        <v>115</v>
      </c>
      <c r="F47" s="6">
        <f t="shared" si="44"/>
        <v>1</v>
      </c>
      <c r="G47" s="6">
        <f t="shared" si="45"/>
        <v>2</v>
      </c>
      <c r="H47" s="6">
        <f t="shared" si="46"/>
        <v>60</v>
      </c>
      <c r="I47" s="6">
        <f t="shared" si="47"/>
        <v>30</v>
      </c>
      <c r="J47" s="6">
        <f t="shared" si="48"/>
        <v>15</v>
      </c>
      <c r="K47" s="6">
        <f t="shared" si="49"/>
        <v>0</v>
      </c>
      <c r="L47" s="6">
        <f t="shared" si="50"/>
        <v>0</v>
      </c>
      <c r="M47" s="6">
        <f t="shared" si="51"/>
        <v>0</v>
      </c>
      <c r="N47" s="6">
        <f t="shared" si="52"/>
        <v>0</v>
      </c>
      <c r="O47" s="6">
        <f t="shared" si="53"/>
        <v>15</v>
      </c>
      <c r="P47" s="6">
        <f t="shared" si="54"/>
        <v>0</v>
      </c>
      <c r="Q47" s="7">
        <f t="shared" si="55"/>
        <v>4</v>
      </c>
      <c r="R47" s="7">
        <f t="shared" si="56"/>
        <v>1.5</v>
      </c>
      <c r="S47" s="7">
        <v>2.8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7"/>
        <v>0</v>
      </c>
      <c r="AM47" s="11">
        <v>30</v>
      </c>
      <c r="AN47" s="10" t="s">
        <v>70</v>
      </c>
      <c r="AO47" s="11">
        <v>15</v>
      </c>
      <c r="AP47" s="10" t="s">
        <v>60</v>
      </c>
      <c r="AQ47" s="11"/>
      <c r="AR47" s="10"/>
      <c r="AS47" s="11"/>
      <c r="AT47" s="10"/>
      <c r="AU47" s="7">
        <v>2.5</v>
      </c>
      <c r="AV47" s="11"/>
      <c r="AW47" s="10"/>
      <c r="AX47" s="11"/>
      <c r="AY47" s="10"/>
      <c r="AZ47" s="11">
        <v>15</v>
      </c>
      <c r="BA47" s="10" t="s">
        <v>60</v>
      </c>
      <c r="BB47" s="11"/>
      <c r="BC47" s="10"/>
      <c r="BD47" s="7">
        <v>1.5</v>
      </c>
      <c r="BE47" s="7">
        <f t="shared" si="58"/>
        <v>4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9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60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61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2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63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64"/>
        <v>0</v>
      </c>
    </row>
    <row r="48" spans="1:171" ht="12.75">
      <c r="A48" s="6"/>
      <c r="B48" s="6"/>
      <c r="C48" s="6"/>
      <c r="D48" s="6" t="s">
        <v>116</v>
      </c>
      <c r="E48" s="3" t="s">
        <v>117</v>
      </c>
      <c r="F48" s="6">
        <f t="shared" si="44"/>
        <v>0</v>
      </c>
      <c r="G48" s="6">
        <f t="shared" si="45"/>
        <v>1</v>
      </c>
      <c r="H48" s="6">
        <f t="shared" si="46"/>
        <v>15</v>
      </c>
      <c r="I48" s="6">
        <f t="shared" si="47"/>
        <v>15</v>
      </c>
      <c r="J48" s="6">
        <f t="shared" si="48"/>
        <v>0</v>
      </c>
      <c r="K48" s="6">
        <f t="shared" si="49"/>
        <v>0</v>
      </c>
      <c r="L48" s="6">
        <f t="shared" si="50"/>
        <v>0</v>
      </c>
      <c r="M48" s="6">
        <f t="shared" si="51"/>
        <v>0</v>
      </c>
      <c r="N48" s="6">
        <f t="shared" si="52"/>
        <v>0</v>
      </c>
      <c r="O48" s="6">
        <f t="shared" si="53"/>
        <v>0</v>
      </c>
      <c r="P48" s="6">
        <f t="shared" si="54"/>
        <v>0</v>
      </c>
      <c r="Q48" s="7">
        <f t="shared" si="55"/>
        <v>2</v>
      </c>
      <c r="R48" s="7">
        <f t="shared" si="56"/>
        <v>0</v>
      </c>
      <c r="S48" s="7">
        <v>2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7"/>
        <v>0</v>
      </c>
      <c r="AM48" s="11">
        <v>15</v>
      </c>
      <c r="AN48" s="10" t="s">
        <v>60</v>
      </c>
      <c r="AO48" s="11"/>
      <c r="AP48" s="10"/>
      <c r="AQ48" s="11"/>
      <c r="AR48" s="10"/>
      <c r="AS48" s="11"/>
      <c r="AT48" s="10"/>
      <c r="AU48" s="7">
        <v>2</v>
      </c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8"/>
        <v>2</v>
      </c>
      <c r="BF48" s="11"/>
      <c r="BG48" s="10"/>
      <c r="BH48" s="11"/>
      <c r="BI48" s="10"/>
      <c r="BJ48" s="11"/>
      <c r="BK48" s="10"/>
      <c r="BL48" s="11"/>
      <c r="BM48" s="10"/>
      <c r="BN48" s="7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59"/>
        <v>0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60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61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2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3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64"/>
        <v>0</v>
      </c>
    </row>
    <row r="49" spans="1:171" ht="12.75">
      <c r="A49" s="6"/>
      <c r="B49" s="6"/>
      <c r="C49" s="6"/>
      <c r="D49" s="6" t="s">
        <v>118</v>
      </c>
      <c r="E49" s="3" t="s">
        <v>119</v>
      </c>
      <c r="F49" s="6">
        <f t="shared" si="44"/>
        <v>1</v>
      </c>
      <c r="G49" s="6">
        <f t="shared" si="45"/>
        <v>3</v>
      </c>
      <c r="H49" s="6">
        <f t="shared" si="46"/>
        <v>105</v>
      </c>
      <c r="I49" s="6">
        <f t="shared" si="47"/>
        <v>30</v>
      </c>
      <c r="J49" s="6">
        <f t="shared" si="48"/>
        <v>15</v>
      </c>
      <c r="K49" s="6">
        <f t="shared" si="49"/>
        <v>0</v>
      </c>
      <c r="L49" s="6">
        <f t="shared" si="50"/>
        <v>0</v>
      </c>
      <c r="M49" s="6">
        <f t="shared" si="51"/>
        <v>0</v>
      </c>
      <c r="N49" s="6">
        <f t="shared" si="52"/>
        <v>30</v>
      </c>
      <c r="O49" s="6">
        <f t="shared" si="53"/>
        <v>30</v>
      </c>
      <c r="P49" s="6">
        <f t="shared" si="54"/>
        <v>0</v>
      </c>
      <c r="Q49" s="7">
        <f t="shared" si="55"/>
        <v>7</v>
      </c>
      <c r="R49" s="7">
        <f t="shared" si="56"/>
        <v>4</v>
      </c>
      <c r="S49" s="7">
        <v>6.3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7"/>
        <v>0</v>
      </c>
      <c r="AM49" s="11">
        <v>30</v>
      </c>
      <c r="AN49" s="10" t="s">
        <v>70</v>
      </c>
      <c r="AO49" s="11">
        <v>15</v>
      </c>
      <c r="AP49" s="10" t="s">
        <v>60</v>
      </c>
      <c r="AQ49" s="11"/>
      <c r="AR49" s="10"/>
      <c r="AS49" s="11"/>
      <c r="AT49" s="10"/>
      <c r="AU49" s="7">
        <v>3</v>
      </c>
      <c r="AV49" s="11"/>
      <c r="AW49" s="10"/>
      <c r="AX49" s="11">
        <v>30</v>
      </c>
      <c r="AY49" s="10" t="s">
        <v>60</v>
      </c>
      <c r="AZ49" s="11">
        <v>30</v>
      </c>
      <c r="BA49" s="10" t="s">
        <v>60</v>
      </c>
      <c r="BB49" s="11"/>
      <c r="BC49" s="10"/>
      <c r="BD49" s="7">
        <v>4</v>
      </c>
      <c r="BE49" s="7">
        <f t="shared" si="58"/>
        <v>7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9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60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61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2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63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64"/>
        <v>0</v>
      </c>
    </row>
    <row r="50" spans="1:171" ht="12.75">
      <c r="A50" s="6"/>
      <c r="B50" s="6"/>
      <c r="C50" s="6"/>
      <c r="D50" s="6" t="s">
        <v>120</v>
      </c>
      <c r="E50" s="3" t="s">
        <v>121</v>
      </c>
      <c r="F50" s="6">
        <f t="shared" si="44"/>
        <v>1</v>
      </c>
      <c r="G50" s="6">
        <f t="shared" si="45"/>
        <v>2</v>
      </c>
      <c r="H50" s="6">
        <f t="shared" si="46"/>
        <v>75</v>
      </c>
      <c r="I50" s="6">
        <f t="shared" si="47"/>
        <v>30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0</v>
      </c>
      <c r="N50" s="6">
        <f t="shared" si="52"/>
        <v>30</v>
      </c>
      <c r="O50" s="6">
        <f t="shared" si="53"/>
        <v>15</v>
      </c>
      <c r="P50" s="6">
        <f t="shared" si="54"/>
        <v>0</v>
      </c>
      <c r="Q50" s="7">
        <f t="shared" si="55"/>
        <v>5</v>
      </c>
      <c r="R50" s="7">
        <f t="shared" si="56"/>
        <v>2.5</v>
      </c>
      <c r="S50" s="7">
        <v>4.5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7"/>
        <v>0</v>
      </c>
      <c r="AM50" s="11">
        <v>30</v>
      </c>
      <c r="AN50" s="10" t="s">
        <v>70</v>
      </c>
      <c r="AO50" s="11"/>
      <c r="AP50" s="10"/>
      <c r="AQ50" s="11"/>
      <c r="AR50" s="10"/>
      <c r="AS50" s="11"/>
      <c r="AT50" s="10"/>
      <c r="AU50" s="7">
        <v>2.5</v>
      </c>
      <c r="AV50" s="11"/>
      <c r="AW50" s="10"/>
      <c r="AX50" s="11">
        <v>30</v>
      </c>
      <c r="AY50" s="10" t="s">
        <v>60</v>
      </c>
      <c r="AZ50" s="11">
        <v>15</v>
      </c>
      <c r="BA50" s="10" t="s">
        <v>60</v>
      </c>
      <c r="BB50" s="11"/>
      <c r="BC50" s="10"/>
      <c r="BD50" s="7">
        <v>2.5</v>
      </c>
      <c r="BE50" s="7">
        <f t="shared" si="58"/>
        <v>5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9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60"/>
        <v>0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61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62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63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64"/>
        <v>0</v>
      </c>
    </row>
    <row r="51" spans="1:171" ht="12.75">
      <c r="A51" s="6"/>
      <c r="B51" s="6"/>
      <c r="C51" s="6"/>
      <c r="D51" s="6" t="s">
        <v>122</v>
      </c>
      <c r="E51" s="3" t="s">
        <v>123</v>
      </c>
      <c r="F51" s="6">
        <f t="shared" si="44"/>
        <v>1</v>
      </c>
      <c r="G51" s="6">
        <f t="shared" si="45"/>
        <v>1</v>
      </c>
      <c r="H51" s="6">
        <f t="shared" si="46"/>
        <v>30</v>
      </c>
      <c r="I51" s="6">
        <f t="shared" si="47"/>
        <v>15</v>
      </c>
      <c r="J51" s="6">
        <f t="shared" si="48"/>
        <v>15</v>
      </c>
      <c r="K51" s="6">
        <f t="shared" si="49"/>
        <v>0</v>
      </c>
      <c r="L51" s="6">
        <f t="shared" si="50"/>
        <v>0</v>
      </c>
      <c r="M51" s="6">
        <f t="shared" si="51"/>
        <v>0</v>
      </c>
      <c r="N51" s="6">
        <f t="shared" si="52"/>
        <v>0</v>
      </c>
      <c r="O51" s="6">
        <f t="shared" si="53"/>
        <v>0</v>
      </c>
      <c r="P51" s="6">
        <f t="shared" si="54"/>
        <v>0</v>
      </c>
      <c r="Q51" s="7">
        <f t="shared" si="55"/>
        <v>3</v>
      </c>
      <c r="R51" s="7">
        <f t="shared" si="56"/>
        <v>0</v>
      </c>
      <c r="S51" s="7">
        <v>2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7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8"/>
        <v>0</v>
      </c>
      <c r="BF51" s="11">
        <v>15</v>
      </c>
      <c r="BG51" s="10" t="s">
        <v>70</v>
      </c>
      <c r="BH51" s="11">
        <v>15</v>
      </c>
      <c r="BI51" s="10" t="s">
        <v>60</v>
      </c>
      <c r="BJ51" s="11"/>
      <c r="BK51" s="10"/>
      <c r="BL51" s="11"/>
      <c r="BM51" s="10"/>
      <c r="BN51" s="7">
        <v>3</v>
      </c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9"/>
        <v>3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60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61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2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3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64"/>
        <v>0</v>
      </c>
    </row>
    <row r="52" spans="1:171" ht="12.75">
      <c r="A52" s="6"/>
      <c r="B52" s="6"/>
      <c r="C52" s="6"/>
      <c r="D52" s="6" t="s">
        <v>124</v>
      </c>
      <c r="E52" s="3" t="s">
        <v>125</v>
      </c>
      <c r="F52" s="6">
        <f t="shared" si="44"/>
        <v>1</v>
      </c>
      <c r="G52" s="6">
        <f t="shared" si="45"/>
        <v>3</v>
      </c>
      <c r="H52" s="6">
        <f t="shared" si="46"/>
        <v>105</v>
      </c>
      <c r="I52" s="6">
        <f t="shared" si="47"/>
        <v>30</v>
      </c>
      <c r="J52" s="6">
        <f t="shared" si="48"/>
        <v>15</v>
      </c>
      <c r="K52" s="6">
        <f t="shared" si="49"/>
        <v>0</v>
      </c>
      <c r="L52" s="6">
        <f t="shared" si="50"/>
        <v>0</v>
      </c>
      <c r="M52" s="6">
        <f t="shared" si="51"/>
        <v>0</v>
      </c>
      <c r="N52" s="6">
        <f t="shared" si="52"/>
        <v>30</v>
      </c>
      <c r="O52" s="6">
        <f t="shared" si="53"/>
        <v>30</v>
      </c>
      <c r="P52" s="6">
        <f t="shared" si="54"/>
        <v>0</v>
      </c>
      <c r="Q52" s="7">
        <f t="shared" si="55"/>
        <v>7</v>
      </c>
      <c r="R52" s="7">
        <f t="shared" si="56"/>
        <v>2.5</v>
      </c>
      <c r="S52" s="7">
        <v>7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7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8"/>
        <v>0</v>
      </c>
      <c r="BF52" s="11">
        <v>30</v>
      </c>
      <c r="BG52" s="10" t="s">
        <v>70</v>
      </c>
      <c r="BH52" s="11">
        <v>15</v>
      </c>
      <c r="BI52" s="10" t="s">
        <v>60</v>
      </c>
      <c r="BJ52" s="11"/>
      <c r="BK52" s="10"/>
      <c r="BL52" s="11"/>
      <c r="BM52" s="10"/>
      <c r="BN52" s="7">
        <v>4.5</v>
      </c>
      <c r="BO52" s="11"/>
      <c r="BP52" s="10"/>
      <c r="BQ52" s="11">
        <v>30</v>
      </c>
      <c r="BR52" s="10" t="s">
        <v>60</v>
      </c>
      <c r="BS52" s="11">
        <v>30</v>
      </c>
      <c r="BT52" s="10" t="s">
        <v>60</v>
      </c>
      <c r="BU52" s="11"/>
      <c r="BV52" s="10"/>
      <c r="BW52" s="7">
        <v>2.5</v>
      </c>
      <c r="BX52" s="7">
        <f t="shared" si="59"/>
        <v>7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60"/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61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2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3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64"/>
        <v>0</v>
      </c>
    </row>
    <row r="53" spans="1:171" ht="12.75">
      <c r="A53" s="6"/>
      <c r="B53" s="6"/>
      <c r="C53" s="6"/>
      <c r="D53" s="6" t="s">
        <v>126</v>
      </c>
      <c r="E53" s="3" t="s">
        <v>127</v>
      </c>
      <c r="F53" s="6">
        <f t="shared" si="44"/>
        <v>0</v>
      </c>
      <c r="G53" s="6">
        <f t="shared" si="45"/>
        <v>1</v>
      </c>
      <c r="H53" s="6">
        <f t="shared" si="46"/>
        <v>30</v>
      </c>
      <c r="I53" s="6">
        <f t="shared" si="47"/>
        <v>30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6">
        <f t="shared" si="53"/>
        <v>0</v>
      </c>
      <c r="P53" s="6">
        <f t="shared" si="54"/>
        <v>0</v>
      </c>
      <c r="Q53" s="7">
        <f t="shared" si="55"/>
        <v>3</v>
      </c>
      <c r="R53" s="7">
        <f t="shared" si="56"/>
        <v>0</v>
      </c>
      <c r="S53" s="7">
        <v>3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7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8"/>
        <v>0</v>
      </c>
      <c r="BF53" s="11">
        <v>30</v>
      </c>
      <c r="BG53" s="10" t="s">
        <v>60</v>
      </c>
      <c r="BH53" s="11"/>
      <c r="BI53" s="10"/>
      <c r="BJ53" s="11"/>
      <c r="BK53" s="10"/>
      <c r="BL53" s="11"/>
      <c r="BM53" s="10"/>
      <c r="BN53" s="7">
        <v>3</v>
      </c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9"/>
        <v>3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0"/>
        <v>0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61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2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63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64"/>
        <v>0</v>
      </c>
    </row>
    <row r="54" spans="1:171" ht="12.75">
      <c r="A54" s="6"/>
      <c r="B54" s="6"/>
      <c r="C54" s="6"/>
      <c r="D54" s="6" t="s">
        <v>128</v>
      </c>
      <c r="E54" s="3" t="s">
        <v>129</v>
      </c>
      <c r="F54" s="6">
        <f t="shared" si="44"/>
        <v>0</v>
      </c>
      <c r="G54" s="6">
        <f t="shared" si="45"/>
        <v>1</v>
      </c>
      <c r="H54" s="6">
        <f t="shared" si="46"/>
        <v>30</v>
      </c>
      <c r="I54" s="6">
        <f t="shared" si="47"/>
        <v>30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0</v>
      </c>
      <c r="O54" s="6">
        <f t="shared" si="53"/>
        <v>0</v>
      </c>
      <c r="P54" s="6">
        <f t="shared" si="54"/>
        <v>0</v>
      </c>
      <c r="Q54" s="7">
        <f t="shared" si="55"/>
        <v>3</v>
      </c>
      <c r="R54" s="7">
        <f t="shared" si="56"/>
        <v>0</v>
      </c>
      <c r="S54" s="7">
        <v>3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7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8"/>
        <v>0</v>
      </c>
      <c r="BF54" s="11">
        <v>30</v>
      </c>
      <c r="BG54" s="10" t="s">
        <v>60</v>
      </c>
      <c r="BH54" s="11"/>
      <c r="BI54" s="10"/>
      <c r="BJ54" s="11"/>
      <c r="BK54" s="10"/>
      <c r="BL54" s="11"/>
      <c r="BM54" s="10"/>
      <c r="BN54" s="7">
        <v>3</v>
      </c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9"/>
        <v>3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0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61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62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3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64"/>
        <v>0</v>
      </c>
    </row>
    <row r="55" spans="1:171" ht="12.75">
      <c r="A55" s="6"/>
      <c r="B55" s="6"/>
      <c r="C55" s="6"/>
      <c r="D55" s="6" t="s">
        <v>130</v>
      </c>
      <c r="E55" s="3" t="s">
        <v>131</v>
      </c>
      <c r="F55" s="6">
        <f t="shared" si="44"/>
        <v>0</v>
      </c>
      <c r="G55" s="6">
        <f t="shared" si="45"/>
        <v>1</v>
      </c>
      <c r="H55" s="6">
        <f t="shared" si="46"/>
        <v>30</v>
      </c>
      <c r="I55" s="6">
        <f t="shared" si="47"/>
        <v>30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0</v>
      </c>
      <c r="O55" s="6">
        <f t="shared" si="53"/>
        <v>0</v>
      </c>
      <c r="P55" s="6">
        <f t="shared" si="54"/>
        <v>0</v>
      </c>
      <c r="Q55" s="7">
        <f t="shared" si="55"/>
        <v>3</v>
      </c>
      <c r="R55" s="7">
        <f t="shared" si="56"/>
        <v>0</v>
      </c>
      <c r="S55" s="7">
        <v>1.7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7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8"/>
        <v>0</v>
      </c>
      <c r="BF55" s="11">
        <v>30</v>
      </c>
      <c r="BG55" s="10" t="s">
        <v>60</v>
      </c>
      <c r="BH55" s="11"/>
      <c r="BI55" s="10"/>
      <c r="BJ55" s="11"/>
      <c r="BK55" s="10"/>
      <c r="BL55" s="11"/>
      <c r="BM55" s="10"/>
      <c r="BN55" s="7">
        <v>3</v>
      </c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9"/>
        <v>3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0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61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2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3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64"/>
        <v>0</v>
      </c>
    </row>
    <row r="56" spans="1:171" ht="12.75">
      <c r="A56" s="6"/>
      <c r="B56" s="6"/>
      <c r="C56" s="6"/>
      <c r="D56" s="6" t="s">
        <v>132</v>
      </c>
      <c r="E56" s="3" t="s">
        <v>133</v>
      </c>
      <c r="F56" s="6">
        <f t="shared" si="44"/>
        <v>0</v>
      </c>
      <c r="G56" s="6">
        <f t="shared" si="45"/>
        <v>2</v>
      </c>
      <c r="H56" s="6">
        <f t="shared" si="46"/>
        <v>45</v>
      </c>
      <c r="I56" s="6">
        <f t="shared" si="47"/>
        <v>30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15</v>
      </c>
      <c r="P56" s="6">
        <f t="shared" si="54"/>
        <v>0</v>
      </c>
      <c r="Q56" s="7">
        <f t="shared" si="55"/>
        <v>3</v>
      </c>
      <c r="R56" s="7">
        <f t="shared" si="56"/>
        <v>1</v>
      </c>
      <c r="S56" s="7">
        <v>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7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58"/>
        <v>0</v>
      </c>
      <c r="BF56" s="11">
        <v>30</v>
      </c>
      <c r="BG56" s="10" t="s">
        <v>60</v>
      </c>
      <c r="BH56" s="11"/>
      <c r="BI56" s="10"/>
      <c r="BJ56" s="11"/>
      <c r="BK56" s="10"/>
      <c r="BL56" s="11"/>
      <c r="BM56" s="10"/>
      <c r="BN56" s="7">
        <v>2</v>
      </c>
      <c r="BO56" s="11"/>
      <c r="BP56" s="10"/>
      <c r="BQ56" s="11"/>
      <c r="BR56" s="10"/>
      <c r="BS56" s="11">
        <v>15</v>
      </c>
      <c r="BT56" s="10" t="s">
        <v>60</v>
      </c>
      <c r="BU56" s="11"/>
      <c r="BV56" s="10"/>
      <c r="BW56" s="7">
        <v>1</v>
      </c>
      <c r="BX56" s="7">
        <f t="shared" si="59"/>
        <v>3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0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61"/>
        <v>0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2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3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64"/>
        <v>0</v>
      </c>
    </row>
    <row r="57" spans="1:171" ht="12.75">
      <c r="A57" s="6"/>
      <c r="B57" s="6"/>
      <c r="C57" s="6"/>
      <c r="D57" s="6" t="s">
        <v>134</v>
      </c>
      <c r="E57" s="3" t="s">
        <v>135</v>
      </c>
      <c r="F57" s="6">
        <f t="shared" si="44"/>
        <v>0</v>
      </c>
      <c r="G57" s="6">
        <f t="shared" si="45"/>
        <v>1</v>
      </c>
      <c r="H57" s="6">
        <f t="shared" si="46"/>
        <v>30</v>
      </c>
      <c r="I57" s="6">
        <f t="shared" si="47"/>
        <v>30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6">
        <f t="shared" si="54"/>
        <v>0</v>
      </c>
      <c r="Q57" s="7">
        <f t="shared" si="55"/>
        <v>3</v>
      </c>
      <c r="R57" s="7">
        <f t="shared" si="56"/>
        <v>0</v>
      </c>
      <c r="S57" s="7">
        <v>3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7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58"/>
        <v>0</v>
      </c>
      <c r="BF57" s="11">
        <v>30</v>
      </c>
      <c r="BG57" s="10" t="s">
        <v>60</v>
      </c>
      <c r="BH57" s="11"/>
      <c r="BI57" s="10"/>
      <c r="BJ57" s="11"/>
      <c r="BK57" s="10"/>
      <c r="BL57" s="11"/>
      <c r="BM57" s="10"/>
      <c r="BN57" s="7">
        <v>3</v>
      </c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9"/>
        <v>3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0"/>
        <v>0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61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62"/>
        <v>0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3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64"/>
        <v>0</v>
      </c>
    </row>
    <row r="58" spans="1:171" ht="12.75">
      <c r="A58" s="6"/>
      <c r="B58" s="6"/>
      <c r="C58" s="6"/>
      <c r="D58" s="6" t="s">
        <v>136</v>
      </c>
      <c r="E58" s="3" t="s">
        <v>137</v>
      </c>
      <c r="F58" s="6">
        <f t="shared" si="44"/>
        <v>1</v>
      </c>
      <c r="G58" s="6">
        <f t="shared" si="45"/>
        <v>2</v>
      </c>
      <c r="H58" s="6">
        <f t="shared" si="46"/>
        <v>60</v>
      </c>
      <c r="I58" s="6">
        <f t="shared" si="47"/>
        <v>30</v>
      </c>
      <c r="J58" s="6">
        <f t="shared" si="48"/>
        <v>15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15</v>
      </c>
      <c r="O58" s="6">
        <f t="shared" si="53"/>
        <v>0</v>
      </c>
      <c r="P58" s="6">
        <f t="shared" si="54"/>
        <v>0</v>
      </c>
      <c r="Q58" s="7">
        <f t="shared" si="55"/>
        <v>4</v>
      </c>
      <c r="R58" s="7">
        <f t="shared" si="56"/>
        <v>1</v>
      </c>
      <c r="S58" s="7">
        <v>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7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8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9"/>
        <v>0</v>
      </c>
      <c r="BY58" s="11">
        <v>30</v>
      </c>
      <c r="BZ58" s="10" t="s">
        <v>70</v>
      </c>
      <c r="CA58" s="11">
        <v>15</v>
      </c>
      <c r="CB58" s="10" t="s">
        <v>60</v>
      </c>
      <c r="CC58" s="11"/>
      <c r="CD58" s="10"/>
      <c r="CE58" s="11"/>
      <c r="CF58" s="10"/>
      <c r="CG58" s="7">
        <v>3</v>
      </c>
      <c r="CH58" s="11"/>
      <c r="CI58" s="10"/>
      <c r="CJ58" s="11">
        <v>15</v>
      </c>
      <c r="CK58" s="10" t="s">
        <v>60</v>
      </c>
      <c r="CL58" s="11"/>
      <c r="CM58" s="10"/>
      <c r="CN58" s="11"/>
      <c r="CO58" s="10"/>
      <c r="CP58" s="7">
        <v>1</v>
      </c>
      <c r="CQ58" s="7">
        <f t="shared" si="60"/>
        <v>4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61"/>
        <v>0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62"/>
        <v>0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3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64"/>
        <v>0</v>
      </c>
    </row>
    <row r="59" spans="1:171" ht="12.75">
      <c r="A59" s="6"/>
      <c r="B59" s="6"/>
      <c r="C59" s="6"/>
      <c r="D59" s="6" t="s">
        <v>138</v>
      </c>
      <c r="E59" s="3" t="s">
        <v>139</v>
      </c>
      <c r="F59" s="6">
        <f t="shared" si="44"/>
        <v>0</v>
      </c>
      <c r="G59" s="6">
        <f t="shared" si="45"/>
        <v>1</v>
      </c>
      <c r="H59" s="6">
        <f t="shared" si="46"/>
        <v>30</v>
      </c>
      <c r="I59" s="6">
        <f t="shared" si="47"/>
        <v>30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0</v>
      </c>
      <c r="O59" s="6">
        <f t="shared" si="53"/>
        <v>0</v>
      </c>
      <c r="P59" s="6">
        <f t="shared" si="54"/>
        <v>0</v>
      </c>
      <c r="Q59" s="7">
        <f t="shared" si="55"/>
        <v>2</v>
      </c>
      <c r="R59" s="7">
        <f t="shared" si="56"/>
        <v>0</v>
      </c>
      <c r="S59" s="7">
        <v>2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7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8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9"/>
        <v>0</v>
      </c>
      <c r="BY59" s="11">
        <v>30</v>
      </c>
      <c r="BZ59" s="10" t="s">
        <v>60</v>
      </c>
      <c r="CA59" s="11"/>
      <c r="CB59" s="10"/>
      <c r="CC59" s="11"/>
      <c r="CD59" s="10"/>
      <c r="CE59" s="11"/>
      <c r="CF59" s="10"/>
      <c r="CG59" s="7">
        <v>2</v>
      </c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0"/>
        <v>2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61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62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63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64"/>
        <v>0</v>
      </c>
    </row>
    <row r="60" spans="1:171" ht="12.75">
      <c r="A60" s="6"/>
      <c r="B60" s="6"/>
      <c r="C60" s="6"/>
      <c r="D60" s="6" t="s">
        <v>140</v>
      </c>
      <c r="E60" s="3" t="s">
        <v>141</v>
      </c>
      <c r="F60" s="6">
        <f t="shared" si="44"/>
        <v>0</v>
      </c>
      <c r="G60" s="6">
        <f t="shared" si="45"/>
        <v>2</v>
      </c>
      <c r="H60" s="6">
        <f t="shared" si="46"/>
        <v>30</v>
      </c>
      <c r="I60" s="6">
        <f t="shared" si="47"/>
        <v>15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0</v>
      </c>
      <c r="O60" s="6">
        <f t="shared" si="53"/>
        <v>15</v>
      </c>
      <c r="P60" s="6">
        <f t="shared" si="54"/>
        <v>0</v>
      </c>
      <c r="Q60" s="7">
        <f t="shared" si="55"/>
        <v>3</v>
      </c>
      <c r="R60" s="7">
        <f t="shared" si="56"/>
        <v>1</v>
      </c>
      <c r="S60" s="7">
        <v>3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7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8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9"/>
        <v>0</v>
      </c>
      <c r="BY60" s="11">
        <v>15</v>
      </c>
      <c r="BZ60" s="10" t="s">
        <v>60</v>
      </c>
      <c r="CA60" s="11"/>
      <c r="CB60" s="10"/>
      <c r="CC60" s="11"/>
      <c r="CD60" s="10"/>
      <c r="CE60" s="11"/>
      <c r="CF60" s="10"/>
      <c r="CG60" s="7">
        <v>2</v>
      </c>
      <c r="CH60" s="11"/>
      <c r="CI60" s="10"/>
      <c r="CJ60" s="11"/>
      <c r="CK60" s="10"/>
      <c r="CL60" s="11">
        <v>15</v>
      </c>
      <c r="CM60" s="10" t="s">
        <v>60</v>
      </c>
      <c r="CN60" s="11"/>
      <c r="CO60" s="10"/>
      <c r="CP60" s="7">
        <v>1</v>
      </c>
      <c r="CQ60" s="7">
        <f t="shared" si="60"/>
        <v>3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61"/>
        <v>0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2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3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64"/>
        <v>0</v>
      </c>
    </row>
    <row r="61" spans="1:171" ht="12.75">
      <c r="A61" s="6"/>
      <c r="B61" s="6"/>
      <c r="C61" s="6"/>
      <c r="D61" s="6" t="s">
        <v>142</v>
      </c>
      <c r="E61" s="3" t="s">
        <v>143</v>
      </c>
      <c r="F61" s="6">
        <f t="shared" si="44"/>
        <v>1</v>
      </c>
      <c r="G61" s="6">
        <f t="shared" si="45"/>
        <v>1</v>
      </c>
      <c r="H61" s="6">
        <f t="shared" si="46"/>
        <v>45</v>
      </c>
      <c r="I61" s="6">
        <f t="shared" si="47"/>
        <v>30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0</v>
      </c>
      <c r="N61" s="6">
        <f t="shared" si="52"/>
        <v>0</v>
      </c>
      <c r="O61" s="6">
        <f t="shared" si="53"/>
        <v>15</v>
      </c>
      <c r="P61" s="6">
        <f t="shared" si="54"/>
        <v>0</v>
      </c>
      <c r="Q61" s="7">
        <f t="shared" si="55"/>
        <v>4</v>
      </c>
      <c r="R61" s="7">
        <f t="shared" si="56"/>
        <v>1</v>
      </c>
      <c r="S61" s="7">
        <v>3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7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8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9"/>
        <v>0</v>
      </c>
      <c r="BY61" s="11">
        <v>30</v>
      </c>
      <c r="BZ61" s="10" t="s">
        <v>70</v>
      </c>
      <c r="CA61" s="11"/>
      <c r="CB61" s="10"/>
      <c r="CC61" s="11"/>
      <c r="CD61" s="10"/>
      <c r="CE61" s="11"/>
      <c r="CF61" s="10"/>
      <c r="CG61" s="7">
        <v>3</v>
      </c>
      <c r="CH61" s="11"/>
      <c r="CI61" s="10"/>
      <c r="CJ61" s="11"/>
      <c r="CK61" s="10"/>
      <c r="CL61" s="11">
        <v>15</v>
      </c>
      <c r="CM61" s="10" t="s">
        <v>60</v>
      </c>
      <c r="CN61" s="11"/>
      <c r="CO61" s="10"/>
      <c r="CP61" s="7">
        <v>1</v>
      </c>
      <c r="CQ61" s="7">
        <f t="shared" si="60"/>
        <v>4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61"/>
        <v>0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62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63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64"/>
        <v>0</v>
      </c>
    </row>
    <row r="62" spans="1:171" ht="12.75">
      <c r="A62" s="6"/>
      <c r="B62" s="6"/>
      <c r="C62" s="6"/>
      <c r="D62" s="6" t="s">
        <v>144</v>
      </c>
      <c r="E62" s="3" t="s">
        <v>145</v>
      </c>
      <c r="F62" s="6">
        <f t="shared" si="44"/>
        <v>0</v>
      </c>
      <c r="G62" s="6">
        <f t="shared" si="45"/>
        <v>2</v>
      </c>
      <c r="H62" s="6">
        <f t="shared" si="46"/>
        <v>75</v>
      </c>
      <c r="I62" s="6">
        <f t="shared" si="47"/>
        <v>30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0</v>
      </c>
      <c r="N62" s="6">
        <f t="shared" si="52"/>
        <v>45</v>
      </c>
      <c r="O62" s="6">
        <f t="shared" si="53"/>
        <v>0</v>
      </c>
      <c r="P62" s="6">
        <f t="shared" si="54"/>
        <v>0</v>
      </c>
      <c r="Q62" s="7">
        <f t="shared" si="55"/>
        <v>4</v>
      </c>
      <c r="R62" s="7">
        <f t="shared" si="56"/>
        <v>3</v>
      </c>
      <c r="S62" s="7">
        <v>4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7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8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9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0"/>
        <v>0</v>
      </c>
      <c r="CR62" s="11">
        <v>30</v>
      </c>
      <c r="CS62" s="10" t="s">
        <v>60</v>
      </c>
      <c r="CT62" s="11"/>
      <c r="CU62" s="10"/>
      <c r="CV62" s="11"/>
      <c r="CW62" s="10"/>
      <c r="CX62" s="11"/>
      <c r="CY62" s="10"/>
      <c r="CZ62" s="7">
        <v>1</v>
      </c>
      <c r="DA62" s="11"/>
      <c r="DB62" s="10"/>
      <c r="DC62" s="11">
        <v>45</v>
      </c>
      <c r="DD62" s="10" t="s">
        <v>60</v>
      </c>
      <c r="DE62" s="11"/>
      <c r="DF62" s="10"/>
      <c r="DG62" s="11"/>
      <c r="DH62" s="10"/>
      <c r="DI62" s="7">
        <v>3</v>
      </c>
      <c r="DJ62" s="7">
        <f t="shared" si="61"/>
        <v>4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62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63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64"/>
        <v>0</v>
      </c>
    </row>
    <row r="63" spans="1:171" ht="12.75">
      <c r="A63" s="6"/>
      <c r="B63" s="6"/>
      <c r="C63" s="6"/>
      <c r="D63" s="6" t="s">
        <v>146</v>
      </c>
      <c r="E63" s="3" t="s">
        <v>147</v>
      </c>
      <c r="F63" s="6">
        <f t="shared" si="44"/>
        <v>0</v>
      </c>
      <c r="G63" s="6">
        <f t="shared" si="45"/>
        <v>1</v>
      </c>
      <c r="H63" s="6">
        <f t="shared" si="46"/>
        <v>30</v>
      </c>
      <c r="I63" s="6">
        <f t="shared" si="47"/>
        <v>30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0</v>
      </c>
      <c r="N63" s="6">
        <f t="shared" si="52"/>
        <v>0</v>
      </c>
      <c r="O63" s="6">
        <f t="shared" si="53"/>
        <v>0</v>
      </c>
      <c r="P63" s="6">
        <f t="shared" si="54"/>
        <v>0</v>
      </c>
      <c r="Q63" s="7">
        <f t="shared" si="55"/>
        <v>2</v>
      </c>
      <c r="R63" s="7">
        <f t="shared" si="56"/>
        <v>0</v>
      </c>
      <c r="S63" s="7">
        <v>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7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8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9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0"/>
        <v>0</v>
      </c>
      <c r="CR63" s="11">
        <v>30</v>
      </c>
      <c r="CS63" s="10" t="s">
        <v>60</v>
      </c>
      <c r="CT63" s="11"/>
      <c r="CU63" s="10"/>
      <c r="CV63" s="11"/>
      <c r="CW63" s="10"/>
      <c r="CX63" s="11"/>
      <c r="CY63" s="10"/>
      <c r="CZ63" s="7">
        <v>2</v>
      </c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61"/>
        <v>2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2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63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64"/>
        <v>0</v>
      </c>
    </row>
    <row r="64" spans="1:171" ht="12.75">
      <c r="A64" s="6"/>
      <c r="B64" s="6"/>
      <c r="C64" s="6"/>
      <c r="D64" s="6" t="s">
        <v>148</v>
      </c>
      <c r="E64" s="3" t="s">
        <v>149</v>
      </c>
      <c r="F64" s="6">
        <f t="shared" si="44"/>
        <v>1</v>
      </c>
      <c r="G64" s="6">
        <f t="shared" si="45"/>
        <v>1</v>
      </c>
      <c r="H64" s="6">
        <f t="shared" si="46"/>
        <v>60</v>
      </c>
      <c r="I64" s="6">
        <f t="shared" si="47"/>
        <v>30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0</v>
      </c>
      <c r="N64" s="6">
        <f t="shared" si="52"/>
        <v>30</v>
      </c>
      <c r="O64" s="6">
        <f t="shared" si="53"/>
        <v>0</v>
      </c>
      <c r="P64" s="6">
        <f t="shared" si="54"/>
        <v>0</v>
      </c>
      <c r="Q64" s="7">
        <f t="shared" si="55"/>
        <v>4</v>
      </c>
      <c r="R64" s="7">
        <f t="shared" si="56"/>
        <v>2</v>
      </c>
      <c r="S64" s="7">
        <v>4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7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8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9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0"/>
        <v>0</v>
      </c>
      <c r="CR64" s="11">
        <v>30</v>
      </c>
      <c r="CS64" s="10" t="s">
        <v>70</v>
      </c>
      <c r="CT64" s="11"/>
      <c r="CU64" s="10"/>
      <c r="CV64" s="11"/>
      <c r="CW64" s="10"/>
      <c r="CX64" s="11"/>
      <c r="CY64" s="10"/>
      <c r="CZ64" s="7">
        <v>2</v>
      </c>
      <c r="DA64" s="11"/>
      <c r="DB64" s="10"/>
      <c r="DC64" s="11">
        <v>30</v>
      </c>
      <c r="DD64" s="10" t="s">
        <v>60</v>
      </c>
      <c r="DE64" s="11"/>
      <c r="DF64" s="10"/>
      <c r="DG64" s="11"/>
      <c r="DH64" s="10"/>
      <c r="DI64" s="7">
        <v>2</v>
      </c>
      <c r="DJ64" s="7">
        <f t="shared" si="61"/>
        <v>4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2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63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64"/>
        <v>0</v>
      </c>
    </row>
    <row r="65" spans="1:171" ht="12.75">
      <c r="A65" s="6"/>
      <c r="B65" s="6"/>
      <c r="C65" s="6"/>
      <c r="D65" s="6" t="s">
        <v>150</v>
      </c>
      <c r="E65" s="3" t="s">
        <v>151</v>
      </c>
      <c r="F65" s="6">
        <f t="shared" si="44"/>
        <v>1</v>
      </c>
      <c r="G65" s="6">
        <f t="shared" si="45"/>
        <v>2</v>
      </c>
      <c r="H65" s="6">
        <f t="shared" si="46"/>
        <v>60</v>
      </c>
      <c r="I65" s="6">
        <f t="shared" si="47"/>
        <v>30</v>
      </c>
      <c r="J65" s="6">
        <f t="shared" si="48"/>
        <v>15</v>
      </c>
      <c r="K65" s="6">
        <f t="shared" si="49"/>
        <v>0</v>
      </c>
      <c r="L65" s="6">
        <f t="shared" si="50"/>
        <v>0</v>
      </c>
      <c r="M65" s="6">
        <f t="shared" si="51"/>
        <v>0</v>
      </c>
      <c r="N65" s="6">
        <f t="shared" si="52"/>
        <v>0</v>
      </c>
      <c r="O65" s="6">
        <f t="shared" si="53"/>
        <v>15</v>
      </c>
      <c r="P65" s="6">
        <f t="shared" si="54"/>
        <v>0</v>
      </c>
      <c r="Q65" s="7">
        <f t="shared" si="55"/>
        <v>5</v>
      </c>
      <c r="R65" s="7">
        <f t="shared" si="56"/>
        <v>1</v>
      </c>
      <c r="S65" s="7">
        <v>5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7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8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9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60"/>
        <v>0</v>
      </c>
      <c r="CR65" s="11">
        <v>30</v>
      </c>
      <c r="CS65" s="10" t="s">
        <v>70</v>
      </c>
      <c r="CT65" s="11">
        <v>15</v>
      </c>
      <c r="CU65" s="10" t="s">
        <v>60</v>
      </c>
      <c r="CV65" s="11"/>
      <c r="CW65" s="10"/>
      <c r="CX65" s="11"/>
      <c r="CY65" s="10"/>
      <c r="CZ65" s="7">
        <v>4</v>
      </c>
      <c r="DA65" s="11"/>
      <c r="DB65" s="10"/>
      <c r="DC65" s="11"/>
      <c r="DD65" s="10"/>
      <c r="DE65" s="11">
        <v>15</v>
      </c>
      <c r="DF65" s="10" t="s">
        <v>60</v>
      </c>
      <c r="DG65" s="11"/>
      <c r="DH65" s="10"/>
      <c r="DI65" s="7">
        <v>1</v>
      </c>
      <c r="DJ65" s="7">
        <f t="shared" si="61"/>
        <v>5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62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63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64"/>
        <v>0</v>
      </c>
    </row>
    <row r="66" spans="1:171" ht="12.75">
      <c r="A66" s="6"/>
      <c r="B66" s="6"/>
      <c r="C66" s="6"/>
      <c r="D66" s="6" t="s">
        <v>152</v>
      </c>
      <c r="E66" s="3" t="s">
        <v>153</v>
      </c>
      <c r="F66" s="6">
        <f t="shared" si="44"/>
        <v>0</v>
      </c>
      <c r="G66" s="6">
        <f t="shared" si="45"/>
        <v>2</v>
      </c>
      <c r="H66" s="6">
        <f t="shared" si="46"/>
        <v>45</v>
      </c>
      <c r="I66" s="6">
        <f t="shared" si="47"/>
        <v>15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0</v>
      </c>
      <c r="N66" s="6">
        <f t="shared" si="52"/>
        <v>30</v>
      </c>
      <c r="O66" s="6">
        <f t="shared" si="53"/>
        <v>0</v>
      </c>
      <c r="P66" s="6">
        <f t="shared" si="54"/>
        <v>0</v>
      </c>
      <c r="Q66" s="7">
        <f t="shared" si="55"/>
        <v>2</v>
      </c>
      <c r="R66" s="7">
        <f t="shared" si="56"/>
        <v>1</v>
      </c>
      <c r="S66" s="7">
        <v>2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7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8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59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60"/>
        <v>0</v>
      </c>
      <c r="CR66" s="11">
        <v>15</v>
      </c>
      <c r="CS66" s="10" t="s">
        <v>60</v>
      </c>
      <c r="CT66" s="11"/>
      <c r="CU66" s="10"/>
      <c r="CV66" s="11"/>
      <c r="CW66" s="10"/>
      <c r="CX66" s="11"/>
      <c r="CY66" s="10"/>
      <c r="CZ66" s="7">
        <v>1</v>
      </c>
      <c r="DA66" s="11"/>
      <c r="DB66" s="10"/>
      <c r="DC66" s="11">
        <v>30</v>
      </c>
      <c r="DD66" s="10" t="s">
        <v>60</v>
      </c>
      <c r="DE66" s="11"/>
      <c r="DF66" s="10"/>
      <c r="DG66" s="11"/>
      <c r="DH66" s="10"/>
      <c r="DI66" s="7">
        <v>1</v>
      </c>
      <c r="DJ66" s="7">
        <f t="shared" si="61"/>
        <v>2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2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3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64"/>
        <v>0</v>
      </c>
    </row>
    <row r="67" spans="1:171" ht="12.75">
      <c r="A67" s="6"/>
      <c r="B67" s="6"/>
      <c r="C67" s="6"/>
      <c r="D67" s="6" t="s">
        <v>154</v>
      </c>
      <c r="E67" s="3" t="s">
        <v>155</v>
      </c>
      <c r="F67" s="6">
        <f t="shared" si="44"/>
        <v>0</v>
      </c>
      <c r="G67" s="6">
        <f t="shared" si="45"/>
        <v>2</v>
      </c>
      <c r="H67" s="6">
        <f t="shared" si="46"/>
        <v>30</v>
      </c>
      <c r="I67" s="6">
        <f t="shared" si="47"/>
        <v>15</v>
      </c>
      <c r="J67" s="6">
        <f t="shared" si="48"/>
        <v>15</v>
      </c>
      <c r="K67" s="6">
        <f t="shared" si="49"/>
        <v>0</v>
      </c>
      <c r="L67" s="6">
        <f t="shared" si="50"/>
        <v>0</v>
      </c>
      <c r="M67" s="6">
        <f t="shared" si="51"/>
        <v>0</v>
      </c>
      <c r="N67" s="6">
        <f t="shared" si="52"/>
        <v>0</v>
      </c>
      <c r="O67" s="6">
        <f t="shared" si="53"/>
        <v>0</v>
      </c>
      <c r="P67" s="6">
        <f t="shared" si="54"/>
        <v>0</v>
      </c>
      <c r="Q67" s="7">
        <f t="shared" si="55"/>
        <v>2</v>
      </c>
      <c r="R67" s="7">
        <f t="shared" si="56"/>
        <v>0</v>
      </c>
      <c r="S67" s="7">
        <v>2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57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58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59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60"/>
        <v>0</v>
      </c>
      <c r="CR67" s="11">
        <v>15</v>
      </c>
      <c r="CS67" s="10" t="s">
        <v>60</v>
      </c>
      <c r="CT67" s="11">
        <v>15</v>
      </c>
      <c r="CU67" s="10" t="s">
        <v>60</v>
      </c>
      <c r="CV67" s="11"/>
      <c r="CW67" s="10"/>
      <c r="CX67" s="11"/>
      <c r="CY67" s="10"/>
      <c r="CZ67" s="7">
        <v>2</v>
      </c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61"/>
        <v>2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62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3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64"/>
        <v>0</v>
      </c>
    </row>
    <row r="68" spans="1:171" ht="12.75">
      <c r="A68" s="6"/>
      <c r="B68" s="6"/>
      <c r="C68" s="6"/>
      <c r="D68" s="6" t="s">
        <v>156</v>
      </c>
      <c r="E68" s="3" t="s">
        <v>157</v>
      </c>
      <c r="F68" s="6">
        <f t="shared" si="44"/>
        <v>0</v>
      </c>
      <c r="G68" s="6">
        <f t="shared" si="45"/>
        <v>2</v>
      </c>
      <c r="H68" s="6">
        <f t="shared" si="46"/>
        <v>30</v>
      </c>
      <c r="I68" s="6">
        <f t="shared" si="47"/>
        <v>15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0</v>
      </c>
      <c r="N68" s="6">
        <f t="shared" si="52"/>
        <v>0</v>
      </c>
      <c r="O68" s="6">
        <f t="shared" si="53"/>
        <v>15</v>
      </c>
      <c r="P68" s="6">
        <f t="shared" si="54"/>
        <v>0</v>
      </c>
      <c r="Q68" s="7">
        <f t="shared" si="55"/>
        <v>2</v>
      </c>
      <c r="R68" s="7">
        <f t="shared" si="56"/>
        <v>1</v>
      </c>
      <c r="S68" s="7">
        <v>2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57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58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59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60"/>
        <v>0</v>
      </c>
      <c r="CR68" s="11">
        <v>15</v>
      </c>
      <c r="CS68" s="10" t="s">
        <v>60</v>
      </c>
      <c r="CT68" s="11"/>
      <c r="CU68" s="10"/>
      <c r="CV68" s="11"/>
      <c r="CW68" s="10"/>
      <c r="CX68" s="11"/>
      <c r="CY68" s="10"/>
      <c r="CZ68" s="7">
        <v>1</v>
      </c>
      <c r="DA68" s="11"/>
      <c r="DB68" s="10"/>
      <c r="DC68" s="11"/>
      <c r="DD68" s="10"/>
      <c r="DE68" s="11">
        <v>15</v>
      </c>
      <c r="DF68" s="10" t="s">
        <v>60</v>
      </c>
      <c r="DG68" s="11"/>
      <c r="DH68" s="10"/>
      <c r="DI68" s="7">
        <v>1</v>
      </c>
      <c r="DJ68" s="7">
        <f t="shared" si="61"/>
        <v>2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62"/>
        <v>0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63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64"/>
        <v>0</v>
      </c>
    </row>
    <row r="69" spans="1:171" ht="12.75">
      <c r="A69" s="6"/>
      <c r="B69" s="6"/>
      <c r="C69" s="6"/>
      <c r="D69" s="6" t="s">
        <v>158</v>
      </c>
      <c r="E69" s="3" t="s">
        <v>159</v>
      </c>
      <c r="F69" s="6">
        <f t="shared" si="44"/>
        <v>0</v>
      </c>
      <c r="G69" s="6">
        <f t="shared" si="45"/>
        <v>2</v>
      </c>
      <c r="H69" s="6">
        <f t="shared" si="46"/>
        <v>30</v>
      </c>
      <c r="I69" s="6">
        <f t="shared" si="47"/>
        <v>15</v>
      </c>
      <c r="J69" s="6">
        <f t="shared" si="48"/>
        <v>15</v>
      </c>
      <c r="K69" s="6">
        <f t="shared" si="49"/>
        <v>0</v>
      </c>
      <c r="L69" s="6">
        <f t="shared" si="50"/>
        <v>0</v>
      </c>
      <c r="M69" s="6">
        <f t="shared" si="51"/>
        <v>0</v>
      </c>
      <c r="N69" s="6">
        <f t="shared" si="52"/>
        <v>0</v>
      </c>
      <c r="O69" s="6">
        <f t="shared" si="53"/>
        <v>0</v>
      </c>
      <c r="P69" s="6">
        <f t="shared" si="54"/>
        <v>0</v>
      </c>
      <c r="Q69" s="7">
        <f t="shared" si="55"/>
        <v>2</v>
      </c>
      <c r="R69" s="7">
        <f t="shared" si="56"/>
        <v>0</v>
      </c>
      <c r="S69" s="7">
        <v>2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57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58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59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60"/>
        <v>0</v>
      </c>
      <c r="CR69" s="11">
        <v>15</v>
      </c>
      <c r="CS69" s="10" t="s">
        <v>60</v>
      </c>
      <c r="CT69" s="11">
        <v>15</v>
      </c>
      <c r="CU69" s="10" t="s">
        <v>60</v>
      </c>
      <c r="CV69" s="11"/>
      <c r="CW69" s="10"/>
      <c r="CX69" s="11"/>
      <c r="CY69" s="10"/>
      <c r="CZ69" s="7">
        <v>2</v>
      </c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61"/>
        <v>2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62"/>
        <v>0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63"/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64"/>
        <v>0</v>
      </c>
    </row>
    <row r="70" spans="1:171" ht="15.75" customHeight="1">
      <c r="A70" s="6"/>
      <c r="B70" s="6"/>
      <c r="C70" s="6"/>
      <c r="D70" s="6"/>
      <c r="E70" s="6" t="s">
        <v>85</v>
      </c>
      <c r="F70" s="6">
        <f aca="true" t="shared" si="65" ref="F70:T70">SUM(F43:F69)</f>
        <v>9</v>
      </c>
      <c r="G70" s="6">
        <f t="shared" si="65"/>
        <v>43</v>
      </c>
      <c r="H70" s="6">
        <f t="shared" si="65"/>
        <v>1215</v>
      </c>
      <c r="I70" s="6">
        <f t="shared" si="65"/>
        <v>630</v>
      </c>
      <c r="J70" s="6">
        <f t="shared" si="65"/>
        <v>120</v>
      </c>
      <c r="K70" s="6">
        <f t="shared" si="65"/>
        <v>0</v>
      </c>
      <c r="L70" s="6">
        <f t="shared" si="65"/>
        <v>0</v>
      </c>
      <c r="M70" s="6">
        <f t="shared" si="65"/>
        <v>0</v>
      </c>
      <c r="N70" s="6">
        <f t="shared" si="65"/>
        <v>300</v>
      </c>
      <c r="O70" s="6">
        <f t="shared" si="65"/>
        <v>165</v>
      </c>
      <c r="P70" s="6">
        <f t="shared" si="65"/>
        <v>0</v>
      </c>
      <c r="Q70" s="7">
        <f t="shared" si="65"/>
        <v>90</v>
      </c>
      <c r="R70" s="7">
        <f t="shared" si="65"/>
        <v>29</v>
      </c>
      <c r="S70" s="7">
        <f t="shared" si="65"/>
        <v>83.30000000000001</v>
      </c>
      <c r="T70" s="11">
        <f t="shared" si="65"/>
        <v>30</v>
      </c>
      <c r="U70" s="10"/>
      <c r="V70" s="11">
        <f>SUM(V43:V69)</f>
        <v>0</v>
      </c>
      <c r="W70" s="10"/>
      <c r="X70" s="11">
        <f>SUM(X43:X69)</f>
        <v>0</v>
      </c>
      <c r="Y70" s="10"/>
      <c r="Z70" s="11">
        <f>SUM(Z43:Z69)</f>
        <v>0</v>
      </c>
      <c r="AA70" s="10"/>
      <c r="AB70" s="7">
        <f>SUM(AB43:AB69)</f>
        <v>3</v>
      </c>
      <c r="AC70" s="11">
        <f>SUM(AC43:AC69)</f>
        <v>0</v>
      </c>
      <c r="AD70" s="10"/>
      <c r="AE70" s="11">
        <f>SUM(AE43:AE69)</f>
        <v>45</v>
      </c>
      <c r="AF70" s="10"/>
      <c r="AG70" s="11">
        <f>SUM(AG43:AG69)</f>
        <v>0</v>
      </c>
      <c r="AH70" s="10"/>
      <c r="AI70" s="11">
        <f>SUM(AI43:AI69)</f>
        <v>0</v>
      </c>
      <c r="AJ70" s="10"/>
      <c r="AK70" s="7">
        <f>SUM(AK43:AK69)</f>
        <v>4</v>
      </c>
      <c r="AL70" s="7">
        <f>SUM(AL43:AL69)</f>
        <v>7</v>
      </c>
      <c r="AM70" s="11">
        <f>SUM(AM43:AM69)</f>
        <v>120</v>
      </c>
      <c r="AN70" s="10"/>
      <c r="AO70" s="11">
        <f>SUM(AO43:AO69)</f>
        <v>30</v>
      </c>
      <c r="AP70" s="10"/>
      <c r="AQ70" s="11">
        <f>SUM(AQ43:AQ69)</f>
        <v>0</v>
      </c>
      <c r="AR70" s="10"/>
      <c r="AS70" s="11">
        <f>SUM(AS43:AS69)</f>
        <v>0</v>
      </c>
      <c r="AT70" s="10"/>
      <c r="AU70" s="7">
        <f>SUM(AU43:AU69)</f>
        <v>11.5</v>
      </c>
      <c r="AV70" s="11">
        <f>SUM(AV43:AV69)</f>
        <v>0</v>
      </c>
      <c r="AW70" s="10"/>
      <c r="AX70" s="11">
        <f>SUM(AX43:AX69)</f>
        <v>105</v>
      </c>
      <c r="AY70" s="10"/>
      <c r="AZ70" s="11">
        <f>SUM(AZ43:AZ69)</f>
        <v>60</v>
      </c>
      <c r="BA70" s="10"/>
      <c r="BB70" s="11">
        <f>SUM(BB43:BB69)</f>
        <v>0</v>
      </c>
      <c r="BC70" s="10"/>
      <c r="BD70" s="7">
        <f>SUM(BD43:BD69)</f>
        <v>10.5</v>
      </c>
      <c r="BE70" s="7">
        <f>SUM(BE43:BE69)</f>
        <v>22</v>
      </c>
      <c r="BF70" s="11">
        <f>SUM(BF43:BF69)</f>
        <v>195</v>
      </c>
      <c r="BG70" s="10"/>
      <c r="BH70" s="11">
        <f>SUM(BH43:BH69)</f>
        <v>30</v>
      </c>
      <c r="BI70" s="10"/>
      <c r="BJ70" s="11">
        <f>SUM(BJ43:BJ69)</f>
        <v>0</v>
      </c>
      <c r="BK70" s="10"/>
      <c r="BL70" s="11">
        <f>SUM(BL43:BL69)</f>
        <v>0</v>
      </c>
      <c r="BM70" s="10"/>
      <c r="BN70" s="7">
        <f>SUM(BN43:BN69)</f>
        <v>21.5</v>
      </c>
      <c r="BO70" s="11">
        <f>SUM(BO43:BO69)</f>
        <v>0</v>
      </c>
      <c r="BP70" s="10"/>
      <c r="BQ70" s="11">
        <f>SUM(BQ43:BQ69)</f>
        <v>30</v>
      </c>
      <c r="BR70" s="10"/>
      <c r="BS70" s="11">
        <f>SUM(BS43:BS69)</f>
        <v>45</v>
      </c>
      <c r="BT70" s="10"/>
      <c r="BU70" s="11">
        <f>SUM(BU43:BU69)</f>
        <v>0</v>
      </c>
      <c r="BV70" s="10"/>
      <c r="BW70" s="7">
        <f>SUM(BW43:BW69)</f>
        <v>3.5</v>
      </c>
      <c r="BX70" s="7">
        <f>SUM(BX43:BX69)</f>
        <v>25</v>
      </c>
      <c r="BY70" s="11">
        <f>SUM(BY43:BY69)</f>
        <v>105</v>
      </c>
      <c r="BZ70" s="10"/>
      <c r="CA70" s="11">
        <f>SUM(CA43:CA69)</f>
        <v>15</v>
      </c>
      <c r="CB70" s="10"/>
      <c r="CC70" s="11">
        <f>SUM(CC43:CC69)</f>
        <v>0</v>
      </c>
      <c r="CD70" s="10"/>
      <c r="CE70" s="11">
        <f>SUM(CE43:CE69)</f>
        <v>0</v>
      </c>
      <c r="CF70" s="10"/>
      <c r="CG70" s="7">
        <f>SUM(CG43:CG69)</f>
        <v>10</v>
      </c>
      <c r="CH70" s="11">
        <f>SUM(CH43:CH69)</f>
        <v>0</v>
      </c>
      <c r="CI70" s="10"/>
      <c r="CJ70" s="11">
        <f>SUM(CJ43:CJ69)</f>
        <v>15</v>
      </c>
      <c r="CK70" s="10"/>
      <c r="CL70" s="11">
        <f>SUM(CL43:CL69)</f>
        <v>30</v>
      </c>
      <c r="CM70" s="10"/>
      <c r="CN70" s="11">
        <f>SUM(CN43:CN69)</f>
        <v>0</v>
      </c>
      <c r="CO70" s="10"/>
      <c r="CP70" s="7">
        <f>SUM(CP43:CP69)</f>
        <v>3</v>
      </c>
      <c r="CQ70" s="7">
        <f>SUM(CQ43:CQ69)</f>
        <v>13</v>
      </c>
      <c r="CR70" s="11">
        <f>SUM(CR43:CR69)</f>
        <v>180</v>
      </c>
      <c r="CS70" s="10"/>
      <c r="CT70" s="11">
        <f>SUM(CT43:CT69)</f>
        <v>45</v>
      </c>
      <c r="CU70" s="10"/>
      <c r="CV70" s="11">
        <f>SUM(CV43:CV69)</f>
        <v>0</v>
      </c>
      <c r="CW70" s="10"/>
      <c r="CX70" s="11">
        <f>SUM(CX43:CX69)</f>
        <v>0</v>
      </c>
      <c r="CY70" s="10"/>
      <c r="CZ70" s="7">
        <f>SUM(CZ43:CZ69)</f>
        <v>15</v>
      </c>
      <c r="DA70" s="11">
        <f>SUM(DA43:DA69)</f>
        <v>0</v>
      </c>
      <c r="DB70" s="10"/>
      <c r="DC70" s="11">
        <f>SUM(DC43:DC69)</f>
        <v>105</v>
      </c>
      <c r="DD70" s="10"/>
      <c r="DE70" s="11">
        <f>SUM(DE43:DE69)</f>
        <v>30</v>
      </c>
      <c r="DF70" s="10"/>
      <c r="DG70" s="11">
        <f>SUM(DG43:DG69)</f>
        <v>0</v>
      </c>
      <c r="DH70" s="10"/>
      <c r="DI70" s="7">
        <f>SUM(DI43:DI69)</f>
        <v>8</v>
      </c>
      <c r="DJ70" s="7">
        <f>SUM(DJ43:DJ69)</f>
        <v>23</v>
      </c>
      <c r="DK70" s="11">
        <f>SUM(DK43:DK69)</f>
        <v>0</v>
      </c>
      <c r="DL70" s="10"/>
      <c r="DM70" s="11">
        <f>SUM(DM43:DM69)</f>
        <v>0</v>
      </c>
      <c r="DN70" s="10"/>
      <c r="DO70" s="11">
        <f>SUM(DO43:DO69)</f>
        <v>0</v>
      </c>
      <c r="DP70" s="10"/>
      <c r="DQ70" s="11">
        <f>SUM(DQ43:DQ69)</f>
        <v>0</v>
      </c>
      <c r="DR70" s="10"/>
      <c r="DS70" s="7">
        <f>SUM(DS43:DS69)</f>
        <v>0</v>
      </c>
      <c r="DT70" s="11">
        <f>SUM(DT43:DT69)</f>
        <v>0</v>
      </c>
      <c r="DU70" s="10"/>
      <c r="DV70" s="11">
        <f>SUM(DV43:DV69)</f>
        <v>0</v>
      </c>
      <c r="DW70" s="10"/>
      <c r="DX70" s="11">
        <f>SUM(DX43:DX69)</f>
        <v>0</v>
      </c>
      <c r="DY70" s="10"/>
      <c r="DZ70" s="11">
        <f>SUM(DZ43:DZ69)</f>
        <v>0</v>
      </c>
      <c r="EA70" s="10"/>
      <c r="EB70" s="7">
        <f>SUM(EB43:EB69)</f>
        <v>0</v>
      </c>
      <c r="EC70" s="7">
        <f>SUM(EC43:EC69)</f>
        <v>0</v>
      </c>
      <c r="ED70" s="11">
        <f>SUM(ED43:ED69)</f>
        <v>0</v>
      </c>
      <c r="EE70" s="10"/>
      <c r="EF70" s="11">
        <f>SUM(EF43:EF69)</f>
        <v>0</v>
      </c>
      <c r="EG70" s="10"/>
      <c r="EH70" s="11">
        <f>SUM(EH43:EH69)</f>
        <v>0</v>
      </c>
      <c r="EI70" s="10"/>
      <c r="EJ70" s="11">
        <f>SUM(EJ43:EJ69)</f>
        <v>0</v>
      </c>
      <c r="EK70" s="10"/>
      <c r="EL70" s="7">
        <f>SUM(EL43:EL69)</f>
        <v>0</v>
      </c>
      <c r="EM70" s="11">
        <f>SUM(EM43:EM69)</f>
        <v>0</v>
      </c>
      <c r="EN70" s="10"/>
      <c r="EO70" s="11">
        <f>SUM(EO43:EO69)</f>
        <v>0</v>
      </c>
      <c r="EP70" s="10"/>
      <c r="EQ70" s="11">
        <f>SUM(EQ43:EQ69)</f>
        <v>0</v>
      </c>
      <c r="ER70" s="10"/>
      <c r="ES70" s="11">
        <f>SUM(ES43:ES69)</f>
        <v>0</v>
      </c>
      <c r="ET70" s="10"/>
      <c r="EU70" s="7">
        <f>SUM(EU43:EU69)</f>
        <v>0</v>
      </c>
      <c r="EV70" s="7">
        <f>SUM(EV43:EV69)</f>
        <v>0</v>
      </c>
      <c r="EW70" s="11">
        <f>SUM(EW43:EW69)</f>
        <v>0</v>
      </c>
      <c r="EX70" s="10"/>
      <c r="EY70" s="11">
        <f>SUM(EY43:EY69)</f>
        <v>0</v>
      </c>
      <c r="EZ70" s="10"/>
      <c r="FA70" s="11">
        <f>SUM(FA43:FA69)</f>
        <v>0</v>
      </c>
      <c r="FB70" s="10"/>
      <c r="FC70" s="11">
        <f>SUM(FC43:FC69)</f>
        <v>0</v>
      </c>
      <c r="FD70" s="10"/>
      <c r="FE70" s="7">
        <f>SUM(FE43:FE69)</f>
        <v>0</v>
      </c>
      <c r="FF70" s="11">
        <f>SUM(FF43:FF69)</f>
        <v>0</v>
      </c>
      <c r="FG70" s="10"/>
      <c r="FH70" s="11">
        <f>SUM(FH43:FH69)</f>
        <v>0</v>
      </c>
      <c r="FI70" s="10"/>
      <c r="FJ70" s="11">
        <f>SUM(FJ43:FJ69)</f>
        <v>0</v>
      </c>
      <c r="FK70" s="10"/>
      <c r="FL70" s="11">
        <f>SUM(FL43:FL69)</f>
        <v>0</v>
      </c>
      <c r="FM70" s="10"/>
      <c r="FN70" s="7">
        <f>SUM(FN43:FN69)</f>
        <v>0</v>
      </c>
      <c r="FO70" s="7">
        <f>SUM(FO43:FO69)</f>
        <v>0</v>
      </c>
    </row>
    <row r="71" spans="1:171" ht="19.5" customHeight="1">
      <c r="A71" s="12" t="s">
        <v>160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2"/>
      <c r="FO71" s="13"/>
    </row>
    <row r="72" spans="1:171" ht="12.75">
      <c r="A72" s="6">
        <v>1</v>
      </c>
      <c r="B72" s="6">
        <v>1</v>
      </c>
      <c r="C72" s="6"/>
      <c r="D72" s="6"/>
      <c r="E72" s="3" t="s">
        <v>161</v>
      </c>
      <c r="F72" s="6">
        <f>$B$72*COUNTIF(T72:FM72,"e")</f>
        <v>1</v>
      </c>
      <c r="G72" s="6">
        <f>$B$72*COUNTIF(T72:FM72,"z")</f>
        <v>2</v>
      </c>
      <c r="H72" s="6">
        <f aca="true" t="shared" si="66" ref="H72:H86">SUM(I72:P72)</f>
        <v>60</v>
      </c>
      <c r="I72" s="6">
        <f aca="true" t="shared" si="67" ref="I72:I86">T72+AM72+BF72+BY72+CR72+DK72+ED72+EW72</f>
        <v>30</v>
      </c>
      <c r="J72" s="6">
        <f aca="true" t="shared" si="68" ref="J72:J86">V72+AO72+BH72+CA72+CT72+DM72+EF72+EY72</f>
        <v>15</v>
      </c>
      <c r="K72" s="6">
        <f aca="true" t="shared" si="69" ref="K72:K86">X72+AQ72+BJ72+CC72+CV72+DO72+EH72+FA72</f>
        <v>0</v>
      </c>
      <c r="L72" s="6">
        <f aca="true" t="shared" si="70" ref="L72:L86">Z72+AS72+BL72+CE72+CX72+DQ72+EJ72+FC72</f>
        <v>0</v>
      </c>
      <c r="M72" s="6">
        <f aca="true" t="shared" si="71" ref="M72:M86">AC72+AV72+BO72+CH72+DA72+DT72+EM72+FF72</f>
        <v>0</v>
      </c>
      <c r="N72" s="6">
        <f aca="true" t="shared" si="72" ref="N72:N86">AE72+AX72+BQ72+CJ72+DC72+DV72+EO72+FH72</f>
        <v>0</v>
      </c>
      <c r="O72" s="6">
        <f aca="true" t="shared" si="73" ref="O72:O86">AG72+AZ72+BS72+CL72+DE72+DX72+EQ72+FJ72</f>
        <v>15</v>
      </c>
      <c r="P72" s="6">
        <f aca="true" t="shared" si="74" ref="P72:P86">AI72+BB72+BU72+CN72+DG72+DZ72+ES72+FL72</f>
        <v>0</v>
      </c>
      <c r="Q72" s="7">
        <f aca="true" t="shared" si="75" ref="Q72:Q86">AL72+BE72+BX72+CQ72+DJ72+EC72+EV72+FO72</f>
        <v>3</v>
      </c>
      <c r="R72" s="7">
        <f aca="true" t="shared" si="76" ref="R72:R86">AK72+BD72+BW72+CP72+DI72+EB72+EU72+FN72</f>
        <v>0.7</v>
      </c>
      <c r="S72" s="7">
        <f>$B$72*2.8</f>
        <v>2.8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aca="true" t="shared" si="77" ref="AL72:AL86">AB72+AK72</f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aca="true" t="shared" si="78" ref="BE72:BE86">AU72+BD72</f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aca="true" t="shared" si="79" ref="BX72:BX86">BN72+BW72</f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aca="true" t="shared" si="80" ref="CQ72:CQ86">CG72+CP72</f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aca="true" t="shared" si="81" ref="DJ72:DJ86">CZ72+DI72</f>
        <v>0</v>
      </c>
      <c r="DK72" s="11">
        <f>$B$72*30</f>
        <v>30</v>
      </c>
      <c r="DL72" s="10" t="s">
        <v>70</v>
      </c>
      <c r="DM72" s="11">
        <f>$B$72*15</f>
        <v>15</v>
      </c>
      <c r="DN72" s="10" t="s">
        <v>60</v>
      </c>
      <c r="DO72" s="11"/>
      <c r="DP72" s="10"/>
      <c r="DQ72" s="11"/>
      <c r="DR72" s="10"/>
      <c r="DS72" s="7">
        <f>$B$72*2.3</f>
        <v>2.3</v>
      </c>
      <c r="DT72" s="11"/>
      <c r="DU72" s="10"/>
      <c r="DV72" s="11"/>
      <c r="DW72" s="10"/>
      <c r="DX72" s="11">
        <f>$B$72*15</f>
        <v>15</v>
      </c>
      <c r="DY72" s="10" t="s">
        <v>60</v>
      </c>
      <c r="DZ72" s="11"/>
      <c r="EA72" s="10"/>
      <c r="EB72" s="7">
        <f>$B$72*0.7</f>
        <v>0.7</v>
      </c>
      <c r="EC72" s="7">
        <f aca="true" t="shared" si="82" ref="EC72:EC86">DS72+EB72</f>
        <v>3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aca="true" t="shared" si="83" ref="EV72:EV86">EL72+EU72</f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aca="true" t="shared" si="84" ref="FO72:FO86">FE72+FN72</f>
        <v>0</v>
      </c>
    </row>
    <row r="73" spans="1:171" ht="12.75">
      <c r="A73" s="6">
        <v>2</v>
      </c>
      <c r="B73" s="6">
        <v>1</v>
      </c>
      <c r="C73" s="6"/>
      <c r="D73" s="6"/>
      <c r="E73" s="3" t="s">
        <v>162</v>
      </c>
      <c r="F73" s="6">
        <f>$B$73*COUNTIF(T73:FM73,"e")</f>
        <v>1</v>
      </c>
      <c r="G73" s="6">
        <f>$B$73*COUNTIF(T73:FM73,"z")</f>
        <v>2</v>
      </c>
      <c r="H73" s="6">
        <f t="shared" si="66"/>
        <v>60</v>
      </c>
      <c r="I73" s="6">
        <f t="shared" si="67"/>
        <v>30</v>
      </c>
      <c r="J73" s="6">
        <f t="shared" si="68"/>
        <v>15</v>
      </c>
      <c r="K73" s="6">
        <f t="shared" si="69"/>
        <v>0</v>
      </c>
      <c r="L73" s="6">
        <f t="shared" si="70"/>
        <v>0</v>
      </c>
      <c r="M73" s="6">
        <f t="shared" si="71"/>
        <v>0</v>
      </c>
      <c r="N73" s="6">
        <f t="shared" si="72"/>
        <v>15</v>
      </c>
      <c r="O73" s="6">
        <f t="shared" si="73"/>
        <v>0</v>
      </c>
      <c r="P73" s="6">
        <f t="shared" si="74"/>
        <v>0</v>
      </c>
      <c r="Q73" s="7">
        <f t="shared" si="75"/>
        <v>3</v>
      </c>
      <c r="R73" s="7">
        <f t="shared" si="76"/>
        <v>0.9</v>
      </c>
      <c r="S73" s="7">
        <f>$B$73*2.8</f>
        <v>2.8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7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8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9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80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81"/>
        <v>0</v>
      </c>
      <c r="DK73" s="11">
        <f>$B$73*30</f>
        <v>30</v>
      </c>
      <c r="DL73" s="10" t="s">
        <v>70</v>
      </c>
      <c r="DM73" s="11">
        <f>$B$73*15</f>
        <v>15</v>
      </c>
      <c r="DN73" s="10" t="s">
        <v>60</v>
      </c>
      <c r="DO73" s="11"/>
      <c r="DP73" s="10"/>
      <c r="DQ73" s="11"/>
      <c r="DR73" s="10"/>
      <c r="DS73" s="7">
        <f>$B$73*2.1</f>
        <v>2.1</v>
      </c>
      <c r="DT73" s="11"/>
      <c r="DU73" s="10"/>
      <c r="DV73" s="11">
        <f>$B$73*15</f>
        <v>15</v>
      </c>
      <c r="DW73" s="10" t="s">
        <v>60</v>
      </c>
      <c r="DX73" s="11"/>
      <c r="DY73" s="10"/>
      <c r="DZ73" s="11"/>
      <c r="EA73" s="10"/>
      <c r="EB73" s="7">
        <f>$B$73*0.9</f>
        <v>0.9</v>
      </c>
      <c r="EC73" s="7">
        <f t="shared" si="82"/>
        <v>3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83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84"/>
        <v>0</v>
      </c>
    </row>
    <row r="74" spans="1:171" ht="12.75">
      <c r="A74" s="6">
        <v>3</v>
      </c>
      <c r="B74" s="6">
        <v>1</v>
      </c>
      <c r="C74" s="6"/>
      <c r="D74" s="6"/>
      <c r="E74" s="3" t="s">
        <v>163</v>
      </c>
      <c r="F74" s="6">
        <f>$B$74*COUNTIF(T74:FM74,"e")</f>
        <v>0</v>
      </c>
      <c r="G74" s="6">
        <f>$B$74*COUNTIF(T74:FM74,"z")</f>
        <v>2</v>
      </c>
      <c r="H74" s="6">
        <f t="shared" si="66"/>
        <v>30</v>
      </c>
      <c r="I74" s="6">
        <f t="shared" si="67"/>
        <v>15</v>
      </c>
      <c r="J74" s="6">
        <f t="shared" si="68"/>
        <v>15</v>
      </c>
      <c r="K74" s="6">
        <f t="shared" si="69"/>
        <v>0</v>
      </c>
      <c r="L74" s="6">
        <f t="shared" si="70"/>
        <v>0</v>
      </c>
      <c r="M74" s="6">
        <f t="shared" si="71"/>
        <v>0</v>
      </c>
      <c r="N74" s="6">
        <f t="shared" si="72"/>
        <v>0</v>
      </c>
      <c r="O74" s="6">
        <f t="shared" si="73"/>
        <v>0</v>
      </c>
      <c r="P74" s="6">
        <f t="shared" si="74"/>
        <v>0</v>
      </c>
      <c r="Q74" s="7">
        <f t="shared" si="75"/>
        <v>2</v>
      </c>
      <c r="R74" s="7">
        <f t="shared" si="76"/>
        <v>0</v>
      </c>
      <c r="S74" s="7">
        <f>$B$74*2</f>
        <v>2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7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8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79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80"/>
        <v>0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81"/>
        <v>0</v>
      </c>
      <c r="DK74" s="11">
        <f>$B$74*15</f>
        <v>15</v>
      </c>
      <c r="DL74" s="10" t="s">
        <v>60</v>
      </c>
      <c r="DM74" s="11">
        <f>$B$74*15</f>
        <v>15</v>
      </c>
      <c r="DN74" s="10" t="s">
        <v>60</v>
      </c>
      <c r="DO74" s="11"/>
      <c r="DP74" s="10"/>
      <c r="DQ74" s="11"/>
      <c r="DR74" s="10"/>
      <c r="DS74" s="7">
        <f>$B$74*2</f>
        <v>2</v>
      </c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82"/>
        <v>2</v>
      </c>
      <c r="ED74" s="11"/>
      <c r="EE74" s="10"/>
      <c r="EF74" s="11"/>
      <c r="EG74" s="10"/>
      <c r="EH74" s="11"/>
      <c r="EI74" s="10"/>
      <c r="EJ74" s="11"/>
      <c r="EK74" s="10"/>
      <c r="EL74" s="7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83"/>
        <v>0</v>
      </c>
      <c r="EW74" s="11"/>
      <c r="EX74" s="10"/>
      <c r="EY74" s="11"/>
      <c r="EZ74" s="10"/>
      <c r="FA74" s="11"/>
      <c r="FB74" s="10"/>
      <c r="FC74" s="11"/>
      <c r="FD74" s="10"/>
      <c r="FE74" s="7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84"/>
        <v>0</v>
      </c>
    </row>
    <row r="75" spans="1:171" ht="12.75">
      <c r="A75" s="6">
        <v>4</v>
      </c>
      <c r="B75" s="6">
        <v>1</v>
      </c>
      <c r="C75" s="6"/>
      <c r="D75" s="6"/>
      <c r="E75" s="3" t="s">
        <v>164</v>
      </c>
      <c r="F75" s="6">
        <f>$B$75*COUNTIF(T75:FM75,"e")</f>
        <v>0</v>
      </c>
      <c r="G75" s="6">
        <f>$B$75*COUNTIF(T75:FM75,"z")</f>
        <v>2</v>
      </c>
      <c r="H75" s="6">
        <f t="shared" si="66"/>
        <v>30</v>
      </c>
      <c r="I75" s="6">
        <f t="shared" si="67"/>
        <v>15</v>
      </c>
      <c r="J75" s="6">
        <f t="shared" si="68"/>
        <v>15</v>
      </c>
      <c r="K75" s="6">
        <f t="shared" si="69"/>
        <v>0</v>
      </c>
      <c r="L75" s="6">
        <f t="shared" si="70"/>
        <v>0</v>
      </c>
      <c r="M75" s="6">
        <f t="shared" si="71"/>
        <v>0</v>
      </c>
      <c r="N75" s="6">
        <f t="shared" si="72"/>
        <v>0</v>
      </c>
      <c r="O75" s="6">
        <f t="shared" si="73"/>
        <v>0</v>
      </c>
      <c r="P75" s="6">
        <f t="shared" si="74"/>
        <v>0</v>
      </c>
      <c r="Q75" s="7">
        <f t="shared" si="75"/>
        <v>2</v>
      </c>
      <c r="R75" s="7">
        <f t="shared" si="76"/>
        <v>0</v>
      </c>
      <c r="S75" s="7">
        <f>$B$75*2</f>
        <v>2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7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8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79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80"/>
        <v>0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81"/>
        <v>0</v>
      </c>
      <c r="DK75" s="11">
        <f>$B$75*15</f>
        <v>15</v>
      </c>
      <c r="DL75" s="10" t="s">
        <v>60</v>
      </c>
      <c r="DM75" s="11">
        <f>$B$75*15</f>
        <v>15</v>
      </c>
      <c r="DN75" s="10" t="s">
        <v>60</v>
      </c>
      <c r="DO75" s="11"/>
      <c r="DP75" s="10"/>
      <c r="DQ75" s="11"/>
      <c r="DR75" s="10"/>
      <c r="DS75" s="7">
        <f>$B$75*2</f>
        <v>2</v>
      </c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82"/>
        <v>2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83"/>
        <v>0</v>
      </c>
      <c r="EW75" s="11"/>
      <c r="EX75" s="10"/>
      <c r="EY75" s="11"/>
      <c r="EZ75" s="10"/>
      <c r="FA75" s="11"/>
      <c r="FB75" s="10"/>
      <c r="FC75" s="11"/>
      <c r="FD75" s="10"/>
      <c r="FE75" s="7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84"/>
        <v>0</v>
      </c>
    </row>
    <row r="76" spans="1:171" ht="12.75">
      <c r="A76" s="6">
        <v>5</v>
      </c>
      <c r="B76" s="6">
        <v>1</v>
      </c>
      <c r="C76" s="6"/>
      <c r="D76" s="6"/>
      <c r="E76" s="3" t="s">
        <v>165</v>
      </c>
      <c r="F76" s="6">
        <f>$B$76*COUNTIF(T76:FM76,"e")</f>
        <v>0</v>
      </c>
      <c r="G76" s="6">
        <f>$B$76*COUNTIF(T76:FM76,"z")</f>
        <v>2</v>
      </c>
      <c r="H76" s="6">
        <f t="shared" si="66"/>
        <v>45</v>
      </c>
      <c r="I76" s="6">
        <f t="shared" si="67"/>
        <v>30</v>
      </c>
      <c r="J76" s="6">
        <f t="shared" si="68"/>
        <v>15</v>
      </c>
      <c r="K76" s="6">
        <f t="shared" si="69"/>
        <v>0</v>
      </c>
      <c r="L76" s="6">
        <f t="shared" si="70"/>
        <v>0</v>
      </c>
      <c r="M76" s="6">
        <f t="shared" si="71"/>
        <v>0</v>
      </c>
      <c r="N76" s="6">
        <f t="shared" si="72"/>
        <v>0</v>
      </c>
      <c r="O76" s="6">
        <f t="shared" si="73"/>
        <v>0</v>
      </c>
      <c r="P76" s="6">
        <f t="shared" si="74"/>
        <v>0</v>
      </c>
      <c r="Q76" s="7">
        <f t="shared" si="75"/>
        <v>3</v>
      </c>
      <c r="R76" s="7">
        <f t="shared" si="76"/>
        <v>0</v>
      </c>
      <c r="S76" s="7">
        <f>$B$76*3</f>
        <v>3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77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78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79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80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81"/>
        <v>0</v>
      </c>
      <c r="DK76" s="11">
        <f>$B$76*30</f>
        <v>30</v>
      </c>
      <c r="DL76" s="10" t="s">
        <v>60</v>
      </c>
      <c r="DM76" s="11">
        <f>$B$76*15</f>
        <v>15</v>
      </c>
      <c r="DN76" s="10" t="s">
        <v>60</v>
      </c>
      <c r="DO76" s="11"/>
      <c r="DP76" s="10"/>
      <c r="DQ76" s="11"/>
      <c r="DR76" s="10"/>
      <c r="DS76" s="7">
        <f>$B$76*3</f>
        <v>3</v>
      </c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82"/>
        <v>3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83"/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84"/>
        <v>0</v>
      </c>
    </row>
    <row r="77" spans="1:171" ht="12.75">
      <c r="A77" s="6">
        <v>6</v>
      </c>
      <c r="B77" s="6">
        <v>1</v>
      </c>
      <c r="C77" s="6"/>
      <c r="D77" s="6"/>
      <c r="E77" s="3" t="s">
        <v>166</v>
      </c>
      <c r="F77" s="6">
        <f>$B$77*COUNTIF(T77:FM77,"e")</f>
        <v>0</v>
      </c>
      <c r="G77" s="6">
        <f>$B$77*COUNTIF(T77:FM77,"z")</f>
        <v>2</v>
      </c>
      <c r="H77" s="6">
        <f t="shared" si="66"/>
        <v>60</v>
      </c>
      <c r="I77" s="6">
        <f t="shared" si="67"/>
        <v>30</v>
      </c>
      <c r="J77" s="6">
        <f t="shared" si="68"/>
        <v>0</v>
      </c>
      <c r="K77" s="6">
        <f t="shared" si="69"/>
        <v>0</v>
      </c>
      <c r="L77" s="6">
        <f t="shared" si="70"/>
        <v>0</v>
      </c>
      <c r="M77" s="6">
        <f t="shared" si="71"/>
        <v>0</v>
      </c>
      <c r="N77" s="6">
        <f t="shared" si="72"/>
        <v>0</v>
      </c>
      <c r="O77" s="6">
        <f t="shared" si="73"/>
        <v>30</v>
      </c>
      <c r="P77" s="6">
        <f t="shared" si="74"/>
        <v>0</v>
      </c>
      <c r="Q77" s="7">
        <f t="shared" si="75"/>
        <v>3</v>
      </c>
      <c r="R77" s="7">
        <f t="shared" si="76"/>
        <v>1.5</v>
      </c>
      <c r="S77" s="7">
        <f>$B$77*3</f>
        <v>3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77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78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79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80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81"/>
        <v>0</v>
      </c>
      <c r="DK77" s="11">
        <f>$B$77*30</f>
        <v>30</v>
      </c>
      <c r="DL77" s="10" t="s">
        <v>60</v>
      </c>
      <c r="DM77" s="11"/>
      <c r="DN77" s="10"/>
      <c r="DO77" s="11"/>
      <c r="DP77" s="10"/>
      <c r="DQ77" s="11"/>
      <c r="DR77" s="10"/>
      <c r="DS77" s="7">
        <f>$B$77*1.5</f>
        <v>1.5</v>
      </c>
      <c r="DT77" s="11"/>
      <c r="DU77" s="10"/>
      <c r="DV77" s="11"/>
      <c r="DW77" s="10"/>
      <c r="DX77" s="11">
        <f>$B$77*30</f>
        <v>30</v>
      </c>
      <c r="DY77" s="10" t="s">
        <v>60</v>
      </c>
      <c r="DZ77" s="11"/>
      <c r="EA77" s="10"/>
      <c r="EB77" s="7">
        <f>$B$77*1.5</f>
        <v>1.5</v>
      </c>
      <c r="EC77" s="7">
        <f t="shared" si="82"/>
        <v>3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83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84"/>
        <v>0</v>
      </c>
    </row>
    <row r="78" spans="1:171" ht="12.75">
      <c r="A78" s="6">
        <v>7</v>
      </c>
      <c r="B78" s="6">
        <v>1</v>
      </c>
      <c r="C78" s="6"/>
      <c r="D78" s="6"/>
      <c r="E78" s="3" t="s">
        <v>167</v>
      </c>
      <c r="F78" s="6">
        <f>$B$78*COUNTIF(T78:FM78,"e")</f>
        <v>0</v>
      </c>
      <c r="G78" s="6">
        <f>$B$78*COUNTIF(T78:FM78,"z")</f>
        <v>2</v>
      </c>
      <c r="H78" s="6">
        <f t="shared" si="66"/>
        <v>30</v>
      </c>
      <c r="I78" s="6">
        <f t="shared" si="67"/>
        <v>15</v>
      </c>
      <c r="J78" s="6">
        <f t="shared" si="68"/>
        <v>15</v>
      </c>
      <c r="K78" s="6">
        <f t="shared" si="69"/>
        <v>0</v>
      </c>
      <c r="L78" s="6">
        <f t="shared" si="70"/>
        <v>0</v>
      </c>
      <c r="M78" s="6">
        <f t="shared" si="71"/>
        <v>0</v>
      </c>
      <c r="N78" s="6">
        <f t="shared" si="72"/>
        <v>0</v>
      </c>
      <c r="O78" s="6">
        <f t="shared" si="73"/>
        <v>0</v>
      </c>
      <c r="P78" s="6">
        <f t="shared" si="74"/>
        <v>0</v>
      </c>
      <c r="Q78" s="7">
        <f t="shared" si="75"/>
        <v>3</v>
      </c>
      <c r="R78" s="7">
        <f t="shared" si="76"/>
        <v>0</v>
      </c>
      <c r="S78" s="7">
        <f>$B$78*2</f>
        <v>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77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78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79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80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81"/>
        <v>0</v>
      </c>
      <c r="DK78" s="11">
        <f>$B$78*15</f>
        <v>15</v>
      </c>
      <c r="DL78" s="10" t="s">
        <v>60</v>
      </c>
      <c r="DM78" s="11">
        <f>$B$78*15</f>
        <v>15</v>
      </c>
      <c r="DN78" s="10" t="s">
        <v>60</v>
      </c>
      <c r="DO78" s="11"/>
      <c r="DP78" s="10"/>
      <c r="DQ78" s="11"/>
      <c r="DR78" s="10"/>
      <c r="DS78" s="7">
        <f>$B$78*3</f>
        <v>3</v>
      </c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82"/>
        <v>3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83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84"/>
        <v>0</v>
      </c>
    </row>
    <row r="79" spans="1:171" ht="12.75">
      <c r="A79" s="6">
        <v>8</v>
      </c>
      <c r="B79" s="6">
        <v>1</v>
      </c>
      <c r="C79" s="6"/>
      <c r="D79" s="6"/>
      <c r="E79" s="3" t="s">
        <v>168</v>
      </c>
      <c r="F79" s="6">
        <f>$B$79*COUNTIF(T79:FM79,"e")</f>
        <v>0</v>
      </c>
      <c r="G79" s="6">
        <f>$B$79*COUNTIF(T79:FM79,"z")</f>
        <v>2</v>
      </c>
      <c r="H79" s="6">
        <f t="shared" si="66"/>
        <v>45</v>
      </c>
      <c r="I79" s="6">
        <f t="shared" si="67"/>
        <v>30</v>
      </c>
      <c r="J79" s="6">
        <f t="shared" si="68"/>
        <v>15</v>
      </c>
      <c r="K79" s="6">
        <f t="shared" si="69"/>
        <v>0</v>
      </c>
      <c r="L79" s="6">
        <f t="shared" si="70"/>
        <v>0</v>
      </c>
      <c r="M79" s="6">
        <f t="shared" si="71"/>
        <v>0</v>
      </c>
      <c r="N79" s="6">
        <f t="shared" si="72"/>
        <v>0</v>
      </c>
      <c r="O79" s="6">
        <f t="shared" si="73"/>
        <v>0</v>
      </c>
      <c r="P79" s="6">
        <f t="shared" si="74"/>
        <v>0</v>
      </c>
      <c r="Q79" s="7">
        <f t="shared" si="75"/>
        <v>2</v>
      </c>
      <c r="R79" s="7">
        <f t="shared" si="76"/>
        <v>0</v>
      </c>
      <c r="S79" s="7">
        <f>$B$79*2</f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77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78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79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80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81"/>
        <v>0</v>
      </c>
      <c r="DK79" s="11">
        <f>$B$79*30</f>
        <v>30</v>
      </c>
      <c r="DL79" s="10" t="s">
        <v>60</v>
      </c>
      <c r="DM79" s="11">
        <f>$B$79*15</f>
        <v>15</v>
      </c>
      <c r="DN79" s="10" t="s">
        <v>60</v>
      </c>
      <c r="DO79" s="11"/>
      <c r="DP79" s="10"/>
      <c r="DQ79" s="11"/>
      <c r="DR79" s="10"/>
      <c r="DS79" s="7">
        <f>$B$79*2</f>
        <v>2</v>
      </c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82"/>
        <v>2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83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84"/>
        <v>0</v>
      </c>
    </row>
    <row r="80" spans="1:171" ht="12.75">
      <c r="A80" s="6">
        <v>9</v>
      </c>
      <c r="B80" s="6">
        <v>1</v>
      </c>
      <c r="C80" s="6"/>
      <c r="D80" s="6"/>
      <c r="E80" s="3" t="s">
        <v>169</v>
      </c>
      <c r="F80" s="6">
        <f>$B$80*COUNTIF(T80:FM80,"e")</f>
        <v>1</v>
      </c>
      <c r="G80" s="6">
        <f>$B$80*COUNTIF(T80:FM80,"z")</f>
        <v>2</v>
      </c>
      <c r="H80" s="6">
        <f t="shared" si="66"/>
        <v>60</v>
      </c>
      <c r="I80" s="6">
        <f t="shared" si="67"/>
        <v>30</v>
      </c>
      <c r="J80" s="6">
        <f t="shared" si="68"/>
        <v>15</v>
      </c>
      <c r="K80" s="6">
        <f t="shared" si="69"/>
        <v>0</v>
      </c>
      <c r="L80" s="6">
        <f t="shared" si="70"/>
        <v>0</v>
      </c>
      <c r="M80" s="6">
        <f t="shared" si="71"/>
        <v>0</v>
      </c>
      <c r="N80" s="6">
        <f t="shared" si="72"/>
        <v>15</v>
      </c>
      <c r="O80" s="6">
        <f t="shared" si="73"/>
        <v>0</v>
      </c>
      <c r="P80" s="6">
        <f t="shared" si="74"/>
        <v>0</v>
      </c>
      <c r="Q80" s="7">
        <f t="shared" si="75"/>
        <v>3</v>
      </c>
      <c r="R80" s="7">
        <f t="shared" si="76"/>
        <v>0.9</v>
      </c>
      <c r="S80" s="7">
        <f>$B$80*3</f>
        <v>3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77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78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79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80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81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82"/>
        <v>0</v>
      </c>
      <c r="ED80" s="11">
        <f>$B$80*30</f>
        <v>30</v>
      </c>
      <c r="EE80" s="10" t="s">
        <v>70</v>
      </c>
      <c r="EF80" s="11">
        <f>$B$80*15</f>
        <v>15</v>
      </c>
      <c r="EG80" s="10" t="s">
        <v>60</v>
      </c>
      <c r="EH80" s="11"/>
      <c r="EI80" s="10"/>
      <c r="EJ80" s="11"/>
      <c r="EK80" s="10"/>
      <c r="EL80" s="7">
        <f>$B$80*2.1</f>
        <v>2.1</v>
      </c>
      <c r="EM80" s="11"/>
      <c r="EN80" s="10"/>
      <c r="EO80" s="11">
        <f>$B$80*15</f>
        <v>15</v>
      </c>
      <c r="EP80" s="10" t="s">
        <v>60</v>
      </c>
      <c r="EQ80" s="11"/>
      <c r="ER80" s="10"/>
      <c r="ES80" s="11"/>
      <c r="ET80" s="10"/>
      <c r="EU80" s="7">
        <f>$B$80*0.9</f>
        <v>0.9</v>
      </c>
      <c r="EV80" s="7">
        <f t="shared" si="83"/>
        <v>3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84"/>
        <v>0</v>
      </c>
    </row>
    <row r="81" spans="1:171" ht="12.75">
      <c r="A81" s="6">
        <v>10</v>
      </c>
      <c r="B81" s="6">
        <v>1</v>
      </c>
      <c r="C81" s="6"/>
      <c r="D81" s="6"/>
      <c r="E81" s="3" t="s">
        <v>170</v>
      </c>
      <c r="F81" s="6">
        <f>$B$81*COUNTIF(T81:FM81,"e")</f>
        <v>0</v>
      </c>
      <c r="G81" s="6">
        <f>$B$81*COUNTIF(T81:FM81,"z")</f>
        <v>2</v>
      </c>
      <c r="H81" s="6">
        <f t="shared" si="66"/>
        <v>30</v>
      </c>
      <c r="I81" s="6">
        <f t="shared" si="67"/>
        <v>15</v>
      </c>
      <c r="J81" s="6">
        <f t="shared" si="68"/>
        <v>15</v>
      </c>
      <c r="K81" s="6">
        <f t="shared" si="69"/>
        <v>0</v>
      </c>
      <c r="L81" s="6">
        <f t="shared" si="70"/>
        <v>0</v>
      </c>
      <c r="M81" s="6">
        <f t="shared" si="71"/>
        <v>0</v>
      </c>
      <c r="N81" s="6">
        <f t="shared" si="72"/>
        <v>0</v>
      </c>
      <c r="O81" s="6">
        <f t="shared" si="73"/>
        <v>0</v>
      </c>
      <c r="P81" s="6">
        <f t="shared" si="74"/>
        <v>0</v>
      </c>
      <c r="Q81" s="7">
        <f t="shared" si="75"/>
        <v>2</v>
      </c>
      <c r="R81" s="7">
        <f t="shared" si="76"/>
        <v>0</v>
      </c>
      <c r="S81" s="7">
        <f>$B$81*2</f>
        <v>2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77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78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79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80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81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82"/>
        <v>0</v>
      </c>
      <c r="ED81" s="11">
        <f>$B$81*15</f>
        <v>15</v>
      </c>
      <c r="EE81" s="10" t="s">
        <v>60</v>
      </c>
      <c r="EF81" s="11">
        <f>$B$81*15</f>
        <v>15</v>
      </c>
      <c r="EG81" s="10" t="s">
        <v>60</v>
      </c>
      <c r="EH81" s="11"/>
      <c r="EI81" s="10"/>
      <c r="EJ81" s="11"/>
      <c r="EK81" s="10"/>
      <c r="EL81" s="7">
        <f>$B$81*2</f>
        <v>2</v>
      </c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83"/>
        <v>2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84"/>
        <v>0</v>
      </c>
    </row>
    <row r="82" spans="1:171" ht="12.75">
      <c r="A82" s="6">
        <v>11</v>
      </c>
      <c r="B82" s="6">
        <v>1</v>
      </c>
      <c r="C82" s="6"/>
      <c r="D82" s="6"/>
      <c r="E82" s="3" t="s">
        <v>171</v>
      </c>
      <c r="F82" s="6">
        <f>$B$82*COUNTIF(T82:FM82,"e")</f>
        <v>0</v>
      </c>
      <c r="G82" s="6">
        <f>$B$82*COUNTIF(T82:FM82,"z")</f>
        <v>2</v>
      </c>
      <c r="H82" s="6">
        <f t="shared" si="66"/>
        <v>60</v>
      </c>
      <c r="I82" s="6">
        <f t="shared" si="67"/>
        <v>15</v>
      </c>
      <c r="J82" s="6">
        <f t="shared" si="68"/>
        <v>0</v>
      </c>
      <c r="K82" s="6">
        <f t="shared" si="69"/>
        <v>0</v>
      </c>
      <c r="L82" s="6">
        <f t="shared" si="70"/>
        <v>0</v>
      </c>
      <c r="M82" s="6">
        <f t="shared" si="71"/>
        <v>0</v>
      </c>
      <c r="N82" s="6">
        <f t="shared" si="72"/>
        <v>45</v>
      </c>
      <c r="O82" s="6">
        <f t="shared" si="73"/>
        <v>0</v>
      </c>
      <c r="P82" s="6">
        <f t="shared" si="74"/>
        <v>0</v>
      </c>
      <c r="Q82" s="7">
        <f t="shared" si="75"/>
        <v>3</v>
      </c>
      <c r="R82" s="7">
        <f t="shared" si="76"/>
        <v>2</v>
      </c>
      <c r="S82" s="7">
        <f>$B$82*3</f>
        <v>3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77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78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79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80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81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82"/>
        <v>0</v>
      </c>
      <c r="ED82" s="11">
        <f>$B$82*15</f>
        <v>15</v>
      </c>
      <c r="EE82" s="10" t="s">
        <v>60</v>
      </c>
      <c r="EF82" s="11"/>
      <c r="EG82" s="10"/>
      <c r="EH82" s="11"/>
      <c r="EI82" s="10"/>
      <c r="EJ82" s="11"/>
      <c r="EK82" s="10"/>
      <c r="EL82" s="7">
        <f>$B$82*1</f>
        <v>1</v>
      </c>
      <c r="EM82" s="11"/>
      <c r="EN82" s="10"/>
      <c r="EO82" s="11">
        <f>$B$82*45</f>
        <v>45</v>
      </c>
      <c r="EP82" s="10" t="s">
        <v>60</v>
      </c>
      <c r="EQ82" s="11"/>
      <c r="ER82" s="10"/>
      <c r="ES82" s="11"/>
      <c r="ET82" s="10"/>
      <c r="EU82" s="7">
        <f>$B$82*2</f>
        <v>2</v>
      </c>
      <c r="EV82" s="7">
        <f t="shared" si="83"/>
        <v>3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84"/>
        <v>0</v>
      </c>
    </row>
    <row r="83" spans="1:171" ht="12.75">
      <c r="A83" s="6">
        <v>12</v>
      </c>
      <c r="B83" s="6">
        <v>1</v>
      </c>
      <c r="C83" s="6"/>
      <c r="D83" s="6"/>
      <c r="E83" s="3" t="s">
        <v>172</v>
      </c>
      <c r="F83" s="6">
        <f>$B$83*COUNTIF(T83:FM83,"e")</f>
        <v>0</v>
      </c>
      <c r="G83" s="6">
        <f>$B$83*COUNTIF(T83:FM83,"z")</f>
        <v>1</v>
      </c>
      <c r="H83" s="6">
        <f t="shared" si="66"/>
        <v>15</v>
      </c>
      <c r="I83" s="6">
        <f t="shared" si="67"/>
        <v>15</v>
      </c>
      <c r="J83" s="6">
        <f t="shared" si="68"/>
        <v>0</v>
      </c>
      <c r="K83" s="6">
        <f t="shared" si="69"/>
        <v>0</v>
      </c>
      <c r="L83" s="6">
        <f t="shared" si="70"/>
        <v>0</v>
      </c>
      <c r="M83" s="6">
        <f t="shared" si="71"/>
        <v>0</v>
      </c>
      <c r="N83" s="6">
        <f t="shared" si="72"/>
        <v>0</v>
      </c>
      <c r="O83" s="6">
        <f t="shared" si="73"/>
        <v>0</v>
      </c>
      <c r="P83" s="6">
        <f t="shared" si="74"/>
        <v>0</v>
      </c>
      <c r="Q83" s="7">
        <f t="shared" si="75"/>
        <v>1</v>
      </c>
      <c r="R83" s="7">
        <f t="shared" si="76"/>
        <v>0</v>
      </c>
      <c r="S83" s="7">
        <f>$B$83*1</f>
        <v>1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77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78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79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80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81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82"/>
        <v>0</v>
      </c>
      <c r="ED83" s="11">
        <f>$B$83*15</f>
        <v>15</v>
      </c>
      <c r="EE83" s="10" t="s">
        <v>60</v>
      </c>
      <c r="EF83" s="11"/>
      <c r="EG83" s="10"/>
      <c r="EH83" s="11"/>
      <c r="EI83" s="10"/>
      <c r="EJ83" s="11"/>
      <c r="EK83" s="10"/>
      <c r="EL83" s="7">
        <f>$B$83*1</f>
        <v>1</v>
      </c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83"/>
        <v>1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84"/>
        <v>0</v>
      </c>
    </row>
    <row r="84" spans="1:171" ht="12.75">
      <c r="A84" s="6">
        <v>13</v>
      </c>
      <c r="B84" s="6">
        <v>1</v>
      </c>
      <c r="C84" s="6"/>
      <c r="D84" s="6"/>
      <c r="E84" s="3" t="s">
        <v>173</v>
      </c>
      <c r="F84" s="6">
        <f>$B$84*COUNTIF(T84:FM84,"e")</f>
        <v>0</v>
      </c>
      <c r="G84" s="6">
        <f>$B$84*COUNTIF(T84:FM84,"z")</f>
        <v>2</v>
      </c>
      <c r="H84" s="6">
        <f t="shared" si="66"/>
        <v>30</v>
      </c>
      <c r="I84" s="6">
        <f t="shared" si="67"/>
        <v>15</v>
      </c>
      <c r="J84" s="6">
        <f t="shared" si="68"/>
        <v>0</v>
      </c>
      <c r="K84" s="6">
        <f t="shared" si="69"/>
        <v>0</v>
      </c>
      <c r="L84" s="6">
        <f t="shared" si="70"/>
        <v>0</v>
      </c>
      <c r="M84" s="6">
        <f t="shared" si="71"/>
        <v>0</v>
      </c>
      <c r="N84" s="6">
        <f t="shared" si="72"/>
        <v>0</v>
      </c>
      <c r="O84" s="6">
        <f t="shared" si="73"/>
        <v>15</v>
      </c>
      <c r="P84" s="6">
        <f t="shared" si="74"/>
        <v>0</v>
      </c>
      <c r="Q84" s="7">
        <f t="shared" si="75"/>
        <v>2</v>
      </c>
      <c r="R84" s="7">
        <f t="shared" si="76"/>
        <v>1</v>
      </c>
      <c r="S84" s="7">
        <f>$B$84*2</f>
        <v>2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77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78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79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80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81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82"/>
        <v>0</v>
      </c>
      <c r="ED84" s="11">
        <f>$B$84*15</f>
        <v>15</v>
      </c>
      <c r="EE84" s="10" t="s">
        <v>60</v>
      </c>
      <c r="EF84" s="11"/>
      <c r="EG84" s="10"/>
      <c r="EH84" s="11"/>
      <c r="EI84" s="10"/>
      <c r="EJ84" s="11"/>
      <c r="EK84" s="10"/>
      <c r="EL84" s="7">
        <f>$B$84*1</f>
        <v>1</v>
      </c>
      <c r="EM84" s="11"/>
      <c r="EN84" s="10"/>
      <c r="EO84" s="11"/>
      <c r="EP84" s="10"/>
      <c r="EQ84" s="11">
        <f>$B$84*15</f>
        <v>15</v>
      </c>
      <c r="ER84" s="10" t="s">
        <v>60</v>
      </c>
      <c r="ES84" s="11"/>
      <c r="ET84" s="10"/>
      <c r="EU84" s="7">
        <f>$B$84*1</f>
        <v>1</v>
      </c>
      <c r="EV84" s="7">
        <f t="shared" si="83"/>
        <v>2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84"/>
        <v>0</v>
      </c>
    </row>
    <row r="85" spans="1:171" ht="12.75">
      <c r="A85" s="6"/>
      <c r="B85" s="6"/>
      <c r="C85" s="6"/>
      <c r="D85" s="6" t="s">
        <v>174</v>
      </c>
      <c r="E85" s="3" t="s">
        <v>175</v>
      </c>
      <c r="F85" s="6">
        <f>COUNTIF(T85:FM85,"e")</f>
        <v>0</v>
      </c>
      <c r="G85" s="6">
        <f>COUNTIF(T85:FM85,"z")</f>
        <v>1</v>
      </c>
      <c r="H85" s="6">
        <f t="shared" si="66"/>
        <v>60</v>
      </c>
      <c r="I85" s="6">
        <f t="shared" si="67"/>
        <v>0</v>
      </c>
      <c r="J85" s="6">
        <f t="shared" si="68"/>
        <v>0</v>
      </c>
      <c r="K85" s="6">
        <f t="shared" si="69"/>
        <v>0</v>
      </c>
      <c r="L85" s="6">
        <f t="shared" si="70"/>
        <v>0</v>
      </c>
      <c r="M85" s="6">
        <f t="shared" si="71"/>
        <v>0</v>
      </c>
      <c r="N85" s="6">
        <f t="shared" si="72"/>
        <v>60</v>
      </c>
      <c r="O85" s="6">
        <f t="shared" si="73"/>
        <v>0</v>
      </c>
      <c r="P85" s="6">
        <f t="shared" si="74"/>
        <v>0</v>
      </c>
      <c r="Q85" s="7">
        <f t="shared" si="75"/>
        <v>4</v>
      </c>
      <c r="R85" s="7">
        <f t="shared" si="76"/>
        <v>4</v>
      </c>
      <c r="S85" s="7">
        <v>3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77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78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79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80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81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82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>
        <v>60</v>
      </c>
      <c r="EP85" s="10" t="s">
        <v>60</v>
      </c>
      <c r="EQ85" s="11"/>
      <c r="ER85" s="10"/>
      <c r="ES85" s="11"/>
      <c r="ET85" s="10"/>
      <c r="EU85" s="7">
        <v>4</v>
      </c>
      <c r="EV85" s="7">
        <f t="shared" si="83"/>
        <v>4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84"/>
        <v>0</v>
      </c>
    </row>
    <row r="86" spans="1:171" ht="12.75">
      <c r="A86" s="6"/>
      <c r="B86" s="6"/>
      <c r="C86" s="6"/>
      <c r="D86" s="6" t="s">
        <v>176</v>
      </c>
      <c r="E86" s="3" t="s">
        <v>177</v>
      </c>
      <c r="F86" s="6">
        <f>COUNTIF(T86:FM86,"e")</f>
        <v>0</v>
      </c>
      <c r="G86" s="6">
        <f>COUNTIF(T86:FM86,"z")</f>
        <v>1</v>
      </c>
      <c r="H86" s="6">
        <f t="shared" si="66"/>
        <v>0</v>
      </c>
      <c r="I86" s="6">
        <f t="shared" si="67"/>
        <v>0</v>
      </c>
      <c r="J86" s="6">
        <f t="shared" si="68"/>
        <v>0</v>
      </c>
      <c r="K86" s="6">
        <f t="shared" si="69"/>
        <v>0</v>
      </c>
      <c r="L86" s="6">
        <f t="shared" si="70"/>
        <v>0</v>
      </c>
      <c r="M86" s="6">
        <f t="shared" si="71"/>
        <v>0</v>
      </c>
      <c r="N86" s="6">
        <f t="shared" si="72"/>
        <v>0</v>
      </c>
      <c r="O86" s="6">
        <f t="shared" si="73"/>
        <v>0</v>
      </c>
      <c r="P86" s="6">
        <f t="shared" si="74"/>
        <v>0</v>
      </c>
      <c r="Q86" s="7">
        <f t="shared" si="75"/>
        <v>15</v>
      </c>
      <c r="R86" s="7">
        <f t="shared" si="76"/>
        <v>0</v>
      </c>
      <c r="S86" s="7">
        <v>3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77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78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79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80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81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82"/>
        <v>0</v>
      </c>
      <c r="ED86" s="11"/>
      <c r="EE86" s="10"/>
      <c r="EF86" s="11"/>
      <c r="EG86" s="10"/>
      <c r="EH86" s="11"/>
      <c r="EI86" s="10"/>
      <c r="EJ86" s="11">
        <v>0</v>
      </c>
      <c r="EK86" s="10" t="s">
        <v>60</v>
      </c>
      <c r="EL86" s="7">
        <v>15</v>
      </c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83"/>
        <v>15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84"/>
        <v>0</v>
      </c>
    </row>
    <row r="87" spans="1:171" ht="15.75" customHeight="1">
      <c r="A87" s="6"/>
      <c r="B87" s="6"/>
      <c r="C87" s="6"/>
      <c r="D87" s="6"/>
      <c r="E87" s="6" t="s">
        <v>85</v>
      </c>
      <c r="F87" s="6">
        <f aca="true" t="shared" si="85" ref="F87:T87">SUM(F72:F86)</f>
        <v>3</v>
      </c>
      <c r="G87" s="6">
        <f t="shared" si="85"/>
        <v>27</v>
      </c>
      <c r="H87" s="6">
        <f t="shared" si="85"/>
        <v>615</v>
      </c>
      <c r="I87" s="6">
        <f t="shared" si="85"/>
        <v>285</v>
      </c>
      <c r="J87" s="6">
        <f t="shared" si="85"/>
        <v>135</v>
      </c>
      <c r="K87" s="6">
        <f t="shared" si="85"/>
        <v>0</v>
      </c>
      <c r="L87" s="6">
        <f t="shared" si="85"/>
        <v>0</v>
      </c>
      <c r="M87" s="6">
        <f t="shared" si="85"/>
        <v>0</v>
      </c>
      <c r="N87" s="6">
        <f t="shared" si="85"/>
        <v>135</v>
      </c>
      <c r="O87" s="6">
        <f t="shared" si="85"/>
        <v>60</v>
      </c>
      <c r="P87" s="6">
        <f t="shared" si="85"/>
        <v>0</v>
      </c>
      <c r="Q87" s="7">
        <f t="shared" si="85"/>
        <v>51</v>
      </c>
      <c r="R87" s="7">
        <f t="shared" si="85"/>
        <v>11</v>
      </c>
      <c r="S87" s="7">
        <f t="shared" si="85"/>
        <v>36.6</v>
      </c>
      <c r="T87" s="11">
        <f t="shared" si="85"/>
        <v>0</v>
      </c>
      <c r="U87" s="10"/>
      <c r="V87" s="11">
        <f>SUM(V72:V86)</f>
        <v>0</v>
      </c>
      <c r="W87" s="10"/>
      <c r="X87" s="11">
        <f>SUM(X72:X86)</f>
        <v>0</v>
      </c>
      <c r="Y87" s="10"/>
      <c r="Z87" s="11">
        <f>SUM(Z72:Z86)</f>
        <v>0</v>
      </c>
      <c r="AA87" s="10"/>
      <c r="AB87" s="7">
        <f>SUM(AB72:AB86)</f>
        <v>0</v>
      </c>
      <c r="AC87" s="11">
        <f>SUM(AC72:AC86)</f>
        <v>0</v>
      </c>
      <c r="AD87" s="10"/>
      <c r="AE87" s="11">
        <f>SUM(AE72:AE86)</f>
        <v>0</v>
      </c>
      <c r="AF87" s="10"/>
      <c r="AG87" s="11">
        <f>SUM(AG72:AG86)</f>
        <v>0</v>
      </c>
      <c r="AH87" s="10"/>
      <c r="AI87" s="11">
        <f>SUM(AI72:AI86)</f>
        <v>0</v>
      </c>
      <c r="AJ87" s="10"/>
      <c r="AK87" s="7">
        <f>SUM(AK72:AK86)</f>
        <v>0</v>
      </c>
      <c r="AL87" s="7">
        <f>SUM(AL72:AL86)</f>
        <v>0</v>
      </c>
      <c r="AM87" s="11">
        <f>SUM(AM72:AM86)</f>
        <v>0</v>
      </c>
      <c r="AN87" s="10"/>
      <c r="AO87" s="11">
        <f>SUM(AO72:AO86)</f>
        <v>0</v>
      </c>
      <c r="AP87" s="10"/>
      <c r="AQ87" s="11">
        <f>SUM(AQ72:AQ86)</f>
        <v>0</v>
      </c>
      <c r="AR87" s="10"/>
      <c r="AS87" s="11">
        <f>SUM(AS72:AS86)</f>
        <v>0</v>
      </c>
      <c r="AT87" s="10"/>
      <c r="AU87" s="7">
        <f>SUM(AU72:AU86)</f>
        <v>0</v>
      </c>
      <c r="AV87" s="11">
        <f>SUM(AV72:AV86)</f>
        <v>0</v>
      </c>
      <c r="AW87" s="10"/>
      <c r="AX87" s="11">
        <f>SUM(AX72:AX86)</f>
        <v>0</v>
      </c>
      <c r="AY87" s="10"/>
      <c r="AZ87" s="11">
        <f>SUM(AZ72:AZ86)</f>
        <v>0</v>
      </c>
      <c r="BA87" s="10"/>
      <c r="BB87" s="11">
        <f>SUM(BB72:BB86)</f>
        <v>0</v>
      </c>
      <c r="BC87" s="10"/>
      <c r="BD87" s="7">
        <f>SUM(BD72:BD86)</f>
        <v>0</v>
      </c>
      <c r="BE87" s="7">
        <f>SUM(BE72:BE86)</f>
        <v>0</v>
      </c>
      <c r="BF87" s="11">
        <f>SUM(BF72:BF86)</f>
        <v>0</v>
      </c>
      <c r="BG87" s="10"/>
      <c r="BH87" s="11">
        <f>SUM(BH72:BH86)</f>
        <v>0</v>
      </c>
      <c r="BI87" s="10"/>
      <c r="BJ87" s="11">
        <f>SUM(BJ72:BJ86)</f>
        <v>0</v>
      </c>
      <c r="BK87" s="10"/>
      <c r="BL87" s="11">
        <f>SUM(BL72:BL86)</f>
        <v>0</v>
      </c>
      <c r="BM87" s="10"/>
      <c r="BN87" s="7">
        <f>SUM(BN72:BN86)</f>
        <v>0</v>
      </c>
      <c r="BO87" s="11">
        <f>SUM(BO72:BO86)</f>
        <v>0</v>
      </c>
      <c r="BP87" s="10"/>
      <c r="BQ87" s="11">
        <f>SUM(BQ72:BQ86)</f>
        <v>0</v>
      </c>
      <c r="BR87" s="10"/>
      <c r="BS87" s="11">
        <f>SUM(BS72:BS86)</f>
        <v>0</v>
      </c>
      <c r="BT87" s="10"/>
      <c r="BU87" s="11">
        <f>SUM(BU72:BU86)</f>
        <v>0</v>
      </c>
      <c r="BV87" s="10"/>
      <c r="BW87" s="7">
        <f>SUM(BW72:BW86)</f>
        <v>0</v>
      </c>
      <c r="BX87" s="7">
        <f>SUM(BX72:BX86)</f>
        <v>0</v>
      </c>
      <c r="BY87" s="11">
        <f>SUM(BY72:BY86)</f>
        <v>0</v>
      </c>
      <c r="BZ87" s="10"/>
      <c r="CA87" s="11">
        <f>SUM(CA72:CA86)</f>
        <v>0</v>
      </c>
      <c r="CB87" s="10"/>
      <c r="CC87" s="11">
        <f>SUM(CC72:CC86)</f>
        <v>0</v>
      </c>
      <c r="CD87" s="10"/>
      <c r="CE87" s="11">
        <f>SUM(CE72:CE86)</f>
        <v>0</v>
      </c>
      <c r="CF87" s="10"/>
      <c r="CG87" s="7">
        <f>SUM(CG72:CG86)</f>
        <v>0</v>
      </c>
      <c r="CH87" s="11">
        <f>SUM(CH72:CH86)</f>
        <v>0</v>
      </c>
      <c r="CI87" s="10"/>
      <c r="CJ87" s="11">
        <f>SUM(CJ72:CJ86)</f>
        <v>0</v>
      </c>
      <c r="CK87" s="10"/>
      <c r="CL87" s="11">
        <f>SUM(CL72:CL86)</f>
        <v>0</v>
      </c>
      <c r="CM87" s="10"/>
      <c r="CN87" s="11">
        <f>SUM(CN72:CN86)</f>
        <v>0</v>
      </c>
      <c r="CO87" s="10"/>
      <c r="CP87" s="7">
        <f>SUM(CP72:CP86)</f>
        <v>0</v>
      </c>
      <c r="CQ87" s="7">
        <f>SUM(CQ72:CQ86)</f>
        <v>0</v>
      </c>
      <c r="CR87" s="11">
        <f>SUM(CR72:CR86)</f>
        <v>0</v>
      </c>
      <c r="CS87" s="10"/>
      <c r="CT87" s="11">
        <f>SUM(CT72:CT86)</f>
        <v>0</v>
      </c>
      <c r="CU87" s="10"/>
      <c r="CV87" s="11">
        <f>SUM(CV72:CV86)</f>
        <v>0</v>
      </c>
      <c r="CW87" s="10"/>
      <c r="CX87" s="11">
        <f>SUM(CX72:CX86)</f>
        <v>0</v>
      </c>
      <c r="CY87" s="10"/>
      <c r="CZ87" s="7">
        <f>SUM(CZ72:CZ86)</f>
        <v>0</v>
      </c>
      <c r="DA87" s="11">
        <f>SUM(DA72:DA86)</f>
        <v>0</v>
      </c>
      <c r="DB87" s="10"/>
      <c r="DC87" s="11">
        <f>SUM(DC72:DC86)</f>
        <v>0</v>
      </c>
      <c r="DD87" s="10"/>
      <c r="DE87" s="11">
        <f>SUM(DE72:DE86)</f>
        <v>0</v>
      </c>
      <c r="DF87" s="10"/>
      <c r="DG87" s="11">
        <f>SUM(DG72:DG86)</f>
        <v>0</v>
      </c>
      <c r="DH87" s="10"/>
      <c r="DI87" s="7">
        <f>SUM(DI72:DI86)</f>
        <v>0</v>
      </c>
      <c r="DJ87" s="7">
        <f>SUM(DJ72:DJ86)</f>
        <v>0</v>
      </c>
      <c r="DK87" s="11">
        <f>SUM(DK72:DK86)</f>
        <v>195</v>
      </c>
      <c r="DL87" s="10"/>
      <c r="DM87" s="11">
        <f>SUM(DM72:DM86)</f>
        <v>105</v>
      </c>
      <c r="DN87" s="10"/>
      <c r="DO87" s="11">
        <f>SUM(DO72:DO86)</f>
        <v>0</v>
      </c>
      <c r="DP87" s="10"/>
      <c r="DQ87" s="11">
        <f>SUM(DQ72:DQ86)</f>
        <v>0</v>
      </c>
      <c r="DR87" s="10"/>
      <c r="DS87" s="7">
        <f>SUM(DS72:DS86)</f>
        <v>17.9</v>
      </c>
      <c r="DT87" s="11">
        <f>SUM(DT72:DT86)</f>
        <v>0</v>
      </c>
      <c r="DU87" s="10"/>
      <c r="DV87" s="11">
        <f>SUM(DV72:DV86)</f>
        <v>15</v>
      </c>
      <c r="DW87" s="10"/>
      <c r="DX87" s="11">
        <f>SUM(DX72:DX86)</f>
        <v>45</v>
      </c>
      <c r="DY87" s="10"/>
      <c r="DZ87" s="11">
        <f>SUM(DZ72:DZ86)</f>
        <v>0</v>
      </c>
      <c r="EA87" s="10"/>
      <c r="EB87" s="7">
        <f>SUM(EB72:EB86)</f>
        <v>3.1</v>
      </c>
      <c r="EC87" s="7">
        <f>SUM(EC72:EC86)</f>
        <v>21</v>
      </c>
      <c r="ED87" s="11">
        <f>SUM(ED72:ED86)</f>
        <v>90</v>
      </c>
      <c r="EE87" s="10"/>
      <c r="EF87" s="11">
        <f>SUM(EF72:EF86)</f>
        <v>30</v>
      </c>
      <c r="EG87" s="10"/>
      <c r="EH87" s="11">
        <f>SUM(EH72:EH86)</f>
        <v>0</v>
      </c>
      <c r="EI87" s="10"/>
      <c r="EJ87" s="11">
        <f>SUM(EJ72:EJ86)</f>
        <v>0</v>
      </c>
      <c r="EK87" s="10"/>
      <c r="EL87" s="7">
        <f>SUM(EL72:EL86)</f>
        <v>22.1</v>
      </c>
      <c r="EM87" s="11">
        <f>SUM(EM72:EM86)</f>
        <v>0</v>
      </c>
      <c r="EN87" s="10"/>
      <c r="EO87" s="11">
        <f>SUM(EO72:EO86)</f>
        <v>120</v>
      </c>
      <c r="EP87" s="10"/>
      <c r="EQ87" s="11">
        <f>SUM(EQ72:EQ86)</f>
        <v>15</v>
      </c>
      <c r="ER87" s="10"/>
      <c r="ES87" s="11">
        <f>SUM(ES72:ES86)</f>
        <v>0</v>
      </c>
      <c r="ET87" s="10"/>
      <c r="EU87" s="7">
        <f>SUM(EU72:EU86)</f>
        <v>7.9</v>
      </c>
      <c r="EV87" s="7">
        <f>SUM(EV72:EV86)</f>
        <v>30</v>
      </c>
      <c r="EW87" s="11">
        <f>SUM(EW72:EW86)</f>
        <v>0</v>
      </c>
      <c r="EX87" s="10"/>
      <c r="EY87" s="11">
        <f>SUM(EY72:EY86)</f>
        <v>0</v>
      </c>
      <c r="EZ87" s="10"/>
      <c r="FA87" s="11">
        <f>SUM(FA72:FA86)</f>
        <v>0</v>
      </c>
      <c r="FB87" s="10"/>
      <c r="FC87" s="11">
        <f>SUM(FC72:FC86)</f>
        <v>0</v>
      </c>
      <c r="FD87" s="10"/>
      <c r="FE87" s="7">
        <f>SUM(FE72:FE86)</f>
        <v>0</v>
      </c>
      <c r="FF87" s="11">
        <f>SUM(FF72:FF86)</f>
        <v>0</v>
      </c>
      <c r="FG87" s="10"/>
      <c r="FH87" s="11">
        <f>SUM(FH72:FH86)</f>
        <v>0</v>
      </c>
      <c r="FI87" s="10"/>
      <c r="FJ87" s="11">
        <f>SUM(FJ72:FJ86)</f>
        <v>0</v>
      </c>
      <c r="FK87" s="10"/>
      <c r="FL87" s="11">
        <f>SUM(FL72:FL86)</f>
        <v>0</v>
      </c>
      <c r="FM87" s="10"/>
      <c r="FN87" s="7">
        <f>SUM(FN72:FN86)</f>
        <v>0</v>
      </c>
      <c r="FO87" s="7">
        <f>SUM(FO72:FO86)</f>
        <v>0</v>
      </c>
    </row>
    <row r="88" spans="1:171" ht="19.5" customHeight="1">
      <c r="A88" s="12" t="s">
        <v>178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2"/>
      <c r="FO88" s="13"/>
    </row>
    <row r="89" spans="1:171" ht="12.75">
      <c r="A89" s="15">
        <v>20</v>
      </c>
      <c r="B89" s="15">
        <v>1</v>
      </c>
      <c r="C89" s="15"/>
      <c r="D89" s="6" t="s">
        <v>179</v>
      </c>
      <c r="E89" s="3" t="s">
        <v>180</v>
      </c>
      <c r="F89" s="6">
        <f aca="true" t="shared" si="86" ref="F89:F120">COUNTIF(T89:FM89,"e")</f>
        <v>0</v>
      </c>
      <c r="G89" s="6">
        <f aca="true" t="shared" si="87" ref="G89:G120">COUNTIF(T89:FM89,"z")</f>
        <v>1</v>
      </c>
      <c r="H89" s="6">
        <f aca="true" t="shared" si="88" ref="H89:H120">SUM(I89:P89)</f>
        <v>30</v>
      </c>
      <c r="I89" s="6">
        <f aca="true" t="shared" si="89" ref="I89:I120">T89+AM89+BF89+BY89+CR89+DK89+ED89+EW89</f>
        <v>0</v>
      </c>
      <c r="J89" s="6">
        <f aca="true" t="shared" si="90" ref="J89:J120">V89+AO89+BH89+CA89+CT89+DM89+EF89+EY89</f>
        <v>0</v>
      </c>
      <c r="K89" s="6">
        <f aca="true" t="shared" si="91" ref="K89:K120">X89+AQ89+BJ89+CC89+CV89+DO89+EH89+FA89</f>
        <v>30</v>
      </c>
      <c r="L89" s="6">
        <f aca="true" t="shared" si="92" ref="L89:L120">Z89+AS89+BL89+CE89+CX89+DQ89+EJ89+FC89</f>
        <v>0</v>
      </c>
      <c r="M89" s="6">
        <f aca="true" t="shared" si="93" ref="M89:M120">AC89+AV89+BO89+CH89+DA89+DT89+EM89+FF89</f>
        <v>0</v>
      </c>
      <c r="N89" s="6">
        <f aca="true" t="shared" si="94" ref="N89:N120">AE89+AX89+BQ89+CJ89+DC89+DV89+EO89+FH89</f>
        <v>0</v>
      </c>
      <c r="O89" s="6">
        <f aca="true" t="shared" si="95" ref="O89:O120">AG89+AZ89+BS89+CL89+DE89+DX89+EQ89+FJ89</f>
        <v>0</v>
      </c>
      <c r="P89" s="6">
        <f aca="true" t="shared" si="96" ref="P89:P120">AI89+BB89+BU89+CN89+DG89+DZ89+ES89+FL89</f>
        <v>0</v>
      </c>
      <c r="Q89" s="7">
        <f aca="true" t="shared" si="97" ref="Q89:Q120">AL89+BE89+BX89+CQ89+DJ89+EC89+EV89+FO89</f>
        <v>2</v>
      </c>
      <c r="R89" s="7">
        <f aca="true" t="shared" si="98" ref="R89:R120">AK89+BD89+BW89+CP89+DI89+EB89+EU89+FN89</f>
        <v>0</v>
      </c>
      <c r="S89" s="7">
        <v>2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aca="true" t="shared" si="99" ref="AL89:AL120">AB89+AK89</f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aca="true" t="shared" si="100" ref="BE89:BE120">AU89+BD89</f>
        <v>0</v>
      </c>
      <c r="BF89" s="11"/>
      <c r="BG89" s="10"/>
      <c r="BH89" s="11"/>
      <c r="BI89" s="10"/>
      <c r="BJ89" s="11">
        <v>30</v>
      </c>
      <c r="BK89" s="10" t="s">
        <v>60</v>
      </c>
      <c r="BL89" s="11"/>
      <c r="BM89" s="10"/>
      <c r="BN89" s="7">
        <v>2</v>
      </c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aca="true" t="shared" si="101" ref="BX89:BX120">BN89+BW89</f>
        <v>2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aca="true" t="shared" si="102" ref="CQ89:CQ120">CG89+CP89</f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aca="true" t="shared" si="103" ref="DJ89:DJ120">CZ89+DI89</f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aca="true" t="shared" si="104" ref="EC89:EC120">DS89+EB89</f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aca="true" t="shared" si="105" ref="EV89:EV120">EL89+EU89</f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aca="true" t="shared" si="106" ref="FO89:FO120">FE89+FN89</f>
        <v>0</v>
      </c>
    </row>
    <row r="90" spans="1:171" ht="12.75">
      <c r="A90" s="15">
        <v>20</v>
      </c>
      <c r="B90" s="15">
        <v>1</v>
      </c>
      <c r="C90" s="15"/>
      <c r="D90" s="6" t="s">
        <v>181</v>
      </c>
      <c r="E90" s="3" t="s">
        <v>182</v>
      </c>
      <c r="F90" s="6">
        <f t="shared" si="86"/>
        <v>0</v>
      </c>
      <c r="G90" s="6">
        <f t="shared" si="87"/>
        <v>1</v>
      </c>
      <c r="H90" s="6">
        <f t="shared" si="88"/>
        <v>30</v>
      </c>
      <c r="I90" s="6">
        <f t="shared" si="89"/>
        <v>0</v>
      </c>
      <c r="J90" s="6">
        <f t="shared" si="90"/>
        <v>0</v>
      </c>
      <c r="K90" s="6">
        <f t="shared" si="91"/>
        <v>30</v>
      </c>
      <c r="L90" s="6">
        <f t="shared" si="92"/>
        <v>0</v>
      </c>
      <c r="M90" s="6">
        <f t="shared" si="93"/>
        <v>0</v>
      </c>
      <c r="N90" s="6">
        <f t="shared" si="94"/>
        <v>0</v>
      </c>
      <c r="O90" s="6">
        <f t="shared" si="95"/>
        <v>0</v>
      </c>
      <c r="P90" s="6">
        <f t="shared" si="96"/>
        <v>0</v>
      </c>
      <c r="Q90" s="7">
        <f t="shared" si="97"/>
        <v>2</v>
      </c>
      <c r="R90" s="7">
        <f t="shared" si="98"/>
        <v>0</v>
      </c>
      <c r="S90" s="7">
        <v>2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9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100"/>
        <v>0</v>
      </c>
      <c r="BF90" s="11"/>
      <c r="BG90" s="10"/>
      <c r="BH90" s="11"/>
      <c r="BI90" s="10"/>
      <c r="BJ90" s="11">
        <v>30</v>
      </c>
      <c r="BK90" s="10" t="s">
        <v>60</v>
      </c>
      <c r="BL90" s="11"/>
      <c r="BM90" s="10"/>
      <c r="BN90" s="7">
        <v>2</v>
      </c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101"/>
        <v>2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102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103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104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105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6"/>
        <v>0</v>
      </c>
    </row>
    <row r="91" spans="1:171" ht="12.75">
      <c r="A91" s="15">
        <v>21</v>
      </c>
      <c r="B91" s="15">
        <v>1</v>
      </c>
      <c r="C91" s="15"/>
      <c r="D91" s="6" t="s">
        <v>183</v>
      </c>
      <c r="E91" s="3" t="s">
        <v>184</v>
      </c>
      <c r="F91" s="6">
        <f t="shared" si="86"/>
        <v>0</v>
      </c>
      <c r="G91" s="6">
        <f t="shared" si="87"/>
        <v>1</v>
      </c>
      <c r="H91" s="6">
        <f t="shared" si="88"/>
        <v>60</v>
      </c>
      <c r="I91" s="6">
        <f t="shared" si="89"/>
        <v>0</v>
      </c>
      <c r="J91" s="6">
        <f t="shared" si="90"/>
        <v>0</v>
      </c>
      <c r="K91" s="6">
        <f t="shared" si="91"/>
        <v>60</v>
      </c>
      <c r="L91" s="6">
        <f t="shared" si="92"/>
        <v>0</v>
      </c>
      <c r="M91" s="6">
        <f t="shared" si="93"/>
        <v>0</v>
      </c>
      <c r="N91" s="6">
        <f t="shared" si="94"/>
        <v>0</v>
      </c>
      <c r="O91" s="6">
        <f t="shared" si="95"/>
        <v>0</v>
      </c>
      <c r="P91" s="6">
        <f t="shared" si="96"/>
        <v>0</v>
      </c>
      <c r="Q91" s="7">
        <f t="shared" si="97"/>
        <v>2</v>
      </c>
      <c r="R91" s="7">
        <f t="shared" si="98"/>
        <v>0</v>
      </c>
      <c r="S91" s="7">
        <v>2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99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100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101"/>
        <v>0</v>
      </c>
      <c r="BY91" s="11"/>
      <c r="BZ91" s="10"/>
      <c r="CA91" s="11"/>
      <c r="CB91" s="10"/>
      <c r="CC91" s="11">
        <v>60</v>
      </c>
      <c r="CD91" s="10" t="s">
        <v>60</v>
      </c>
      <c r="CE91" s="11"/>
      <c r="CF91" s="10"/>
      <c r="CG91" s="7">
        <v>2</v>
      </c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102"/>
        <v>2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103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104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105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106"/>
        <v>0</v>
      </c>
    </row>
    <row r="92" spans="1:171" ht="12.75">
      <c r="A92" s="15">
        <v>21</v>
      </c>
      <c r="B92" s="15">
        <v>1</v>
      </c>
      <c r="C92" s="15"/>
      <c r="D92" s="6" t="s">
        <v>185</v>
      </c>
      <c r="E92" s="3" t="s">
        <v>186</v>
      </c>
      <c r="F92" s="6">
        <f t="shared" si="86"/>
        <v>0</v>
      </c>
      <c r="G92" s="6">
        <f t="shared" si="87"/>
        <v>1</v>
      </c>
      <c r="H92" s="6">
        <f t="shared" si="88"/>
        <v>60</v>
      </c>
      <c r="I92" s="6">
        <f t="shared" si="89"/>
        <v>0</v>
      </c>
      <c r="J92" s="6">
        <f t="shared" si="90"/>
        <v>0</v>
      </c>
      <c r="K92" s="6">
        <f t="shared" si="91"/>
        <v>60</v>
      </c>
      <c r="L92" s="6">
        <f t="shared" si="92"/>
        <v>0</v>
      </c>
      <c r="M92" s="6">
        <f t="shared" si="93"/>
        <v>0</v>
      </c>
      <c r="N92" s="6">
        <f t="shared" si="94"/>
        <v>0</v>
      </c>
      <c r="O92" s="6">
        <f t="shared" si="95"/>
        <v>0</v>
      </c>
      <c r="P92" s="6">
        <f t="shared" si="96"/>
        <v>0</v>
      </c>
      <c r="Q92" s="7">
        <f t="shared" si="97"/>
        <v>2</v>
      </c>
      <c r="R92" s="7">
        <f t="shared" si="98"/>
        <v>0</v>
      </c>
      <c r="S92" s="7">
        <v>2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99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100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101"/>
        <v>0</v>
      </c>
      <c r="BY92" s="11"/>
      <c r="BZ92" s="10"/>
      <c r="CA92" s="11"/>
      <c r="CB92" s="10"/>
      <c r="CC92" s="11">
        <v>60</v>
      </c>
      <c r="CD92" s="10" t="s">
        <v>60</v>
      </c>
      <c r="CE92" s="11"/>
      <c r="CF92" s="10"/>
      <c r="CG92" s="7">
        <v>2</v>
      </c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102"/>
        <v>2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103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104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105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106"/>
        <v>0</v>
      </c>
    </row>
    <row r="93" spans="1:171" ht="12.75">
      <c r="A93" s="15">
        <v>22</v>
      </c>
      <c r="B93" s="15">
        <v>1</v>
      </c>
      <c r="C93" s="15"/>
      <c r="D93" s="6" t="s">
        <v>187</v>
      </c>
      <c r="E93" s="3" t="s">
        <v>188</v>
      </c>
      <c r="F93" s="6">
        <f t="shared" si="86"/>
        <v>1</v>
      </c>
      <c r="G93" s="6">
        <f t="shared" si="87"/>
        <v>0</v>
      </c>
      <c r="H93" s="6">
        <f t="shared" si="88"/>
        <v>60</v>
      </c>
      <c r="I93" s="6">
        <f t="shared" si="89"/>
        <v>0</v>
      </c>
      <c r="J93" s="6">
        <f t="shared" si="90"/>
        <v>0</v>
      </c>
      <c r="K93" s="6">
        <f t="shared" si="91"/>
        <v>60</v>
      </c>
      <c r="L93" s="6">
        <f t="shared" si="92"/>
        <v>0</v>
      </c>
      <c r="M93" s="6">
        <f t="shared" si="93"/>
        <v>0</v>
      </c>
      <c r="N93" s="6">
        <f t="shared" si="94"/>
        <v>0</v>
      </c>
      <c r="O93" s="6">
        <f t="shared" si="95"/>
        <v>0</v>
      </c>
      <c r="P93" s="6">
        <f t="shared" si="96"/>
        <v>0</v>
      </c>
      <c r="Q93" s="7">
        <f t="shared" si="97"/>
        <v>3</v>
      </c>
      <c r="R93" s="7">
        <f t="shared" si="98"/>
        <v>0</v>
      </c>
      <c r="S93" s="7">
        <v>2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99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00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01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02"/>
        <v>0</v>
      </c>
      <c r="CR93" s="11"/>
      <c r="CS93" s="10"/>
      <c r="CT93" s="11"/>
      <c r="CU93" s="10"/>
      <c r="CV93" s="11">
        <v>60</v>
      </c>
      <c r="CW93" s="10" t="s">
        <v>70</v>
      </c>
      <c r="CX93" s="11"/>
      <c r="CY93" s="10"/>
      <c r="CZ93" s="7">
        <v>3</v>
      </c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03"/>
        <v>3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04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05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06"/>
        <v>0</v>
      </c>
    </row>
    <row r="94" spans="1:171" ht="12.75">
      <c r="A94" s="15">
        <v>22</v>
      </c>
      <c r="B94" s="15">
        <v>1</v>
      </c>
      <c r="C94" s="15"/>
      <c r="D94" s="6" t="s">
        <v>189</v>
      </c>
      <c r="E94" s="3" t="s">
        <v>190</v>
      </c>
      <c r="F94" s="6">
        <f t="shared" si="86"/>
        <v>1</v>
      </c>
      <c r="G94" s="6">
        <f t="shared" si="87"/>
        <v>0</v>
      </c>
      <c r="H94" s="6">
        <f t="shared" si="88"/>
        <v>60</v>
      </c>
      <c r="I94" s="6">
        <f t="shared" si="89"/>
        <v>0</v>
      </c>
      <c r="J94" s="6">
        <f t="shared" si="90"/>
        <v>0</v>
      </c>
      <c r="K94" s="6">
        <f t="shared" si="91"/>
        <v>60</v>
      </c>
      <c r="L94" s="6">
        <f t="shared" si="92"/>
        <v>0</v>
      </c>
      <c r="M94" s="6">
        <f t="shared" si="93"/>
        <v>0</v>
      </c>
      <c r="N94" s="6">
        <f t="shared" si="94"/>
        <v>0</v>
      </c>
      <c r="O94" s="6">
        <f t="shared" si="95"/>
        <v>0</v>
      </c>
      <c r="P94" s="6">
        <f t="shared" si="96"/>
        <v>0</v>
      </c>
      <c r="Q94" s="7">
        <f t="shared" si="97"/>
        <v>3</v>
      </c>
      <c r="R94" s="7">
        <f t="shared" si="98"/>
        <v>0</v>
      </c>
      <c r="S94" s="7">
        <v>2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99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00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01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02"/>
        <v>0</v>
      </c>
      <c r="CR94" s="11"/>
      <c r="CS94" s="10"/>
      <c r="CT94" s="11"/>
      <c r="CU94" s="10"/>
      <c r="CV94" s="11">
        <v>60</v>
      </c>
      <c r="CW94" s="10" t="s">
        <v>70</v>
      </c>
      <c r="CX94" s="11"/>
      <c r="CY94" s="10"/>
      <c r="CZ94" s="7">
        <v>3</v>
      </c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03"/>
        <v>3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04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05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06"/>
        <v>0</v>
      </c>
    </row>
    <row r="95" spans="1:171" ht="12.75">
      <c r="A95" s="15">
        <v>1</v>
      </c>
      <c r="B95" s="15">
        <v>1</v>
      </c>
      <c r="C95" s="15"/>
      <c r="D95" s="6" t="s">
        <v>191</v>
      </c>
      <c r="E95" s="3" t="s">
        <v>192</v>
      </c>
      <c r="F95" s="6">
        <f t="shared" si="86"/>
        <v>1</v>
      </c>
      <c r="G95" s="6">
        <f t="shared" si="87"/>
        <v>2</v>
      </c>
      <c r="H95" s="6">
        <f t="shared" si="88"/>
        <v>60</v>
      </c>
      <c r="I95" s="6">
        <f t="shared" si="89"/>
        <v>30</v>
      </c>
      <c r="J95" s="6">
        <f t="shared" si="90"/>
        <v>15</v>
      </c>
      <c r="K95" s="6">
        <f t="shared" si="91"/>
        <v>0</v>
      </c>
      <c r="L95" s="6">
        <f t="shared" si="92"/>
        <v>0</v>
      </c>
      <c r="M95" s="6">
        <f t="shared" si="93"/>
        <v>0</v>
      </c>
      <c r="N95" s="6">
        <f t="shared" si="94"/>
        <v>0</v>
      </c>
      <c r="O95" s="6">
        <f t="shared" si="95"/>
        <v>15</v>
      </c>
      <c r="P95" s="6">
        <f t="shared" si="96"/>
        <v>0</v>
      </c>
      <c r="Q95" s="7">
        <f t="shared" si="97"/>
        <v>3</v>
      </c>
      <c r="R95" s="7">
        <f t="shared" si="98"/>
        <v>0.7</v>
      </c>
      <c r="S95" s="7">
        <v>2.8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99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00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101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02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03"/>
        <v>0</v>
      </c>
      <c r="DK95" s="11">
        <v>30</v>
      </c>
      <c r="DL95" s="10" t="s">
        <v>70</v>
      </c>
      <c r="DM95" s="11">
        <v>15</v>
      </c>
      <c r="DN95" s="10" t="s">
        <v>60</v>
      </c>
      <c r="DO95" s="11"/>
      <c r="DP95" s="10"/>
      <c r="DQ95" s="11"/>
      <c r="DR95" s="10"/>
      <c r="DS95" s="7">
        <v>2.3</v>
      </c>
      <c r="DT95" s="11"/>
      <c r="DU95" s="10"/>
      <c r="DV95" s="11"/>
      <c r="DW95" s="10"/>
      <c r="DX95" s="11">
        <v>15</v>
      </c>
      <c r="DY95" s="10" t="s">
        <v>60</v>
      </c>
      <c r="DZ95" s="11"/>
      <c r="EA95" s="10"/>
      <c r="EB95" s="7">
        <v>0.7</v>
      </c>
      <c r="EC95" s="7">
        <f t="shared" si="104"/>
        <v>3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05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06"/>
        <v>0</v>
      </c>
    </row>
    <row r="96" spans="1:171" ht="12.75">
      <c r="A96" s="15">
        <v>1</v>
      </c>
      <c r="B96" s="15">
        <v>1</v>
      </c>
      <c r="C96" s="15"/>
      <c r="D96" s="6" t="s">
        <v>193</v>
      </c>
      <c r="E96" s="3" t="s">
        <v>194</v>
      </c>
      <c r="F96" s="6">
        <f t="shared" si="86"/>
        <v>1</v>
      </c>
      <c r="G96" s="6">
        <f t="shared" si="87"/>
        <v>1</v>
      </c>
      <c r="H96" s="6">
        <f t="shared" si="88"/>
        <v>60</v>
      </c>
      <c r="I96" s="6">
        <f t="shared" si="89"/>
        <v>30</v>
      </c>
      <c r="J96" s="6">
        <f t="shared" si="90"/>
        <v>0</v>
      </c>
      <c r="K96" s="6">
        <f t="shared" si="91"/>
        <v>0</v>
      </c>
      <c r="L96" s="6">
        <f t="shared" si="92"/>
        <v>0</v>
      </c>
      <c r="M96" s="6">
        <f t="shared" si="93"/>
        <v>0</v>
      </c>
      <c r="N96" s="6">
        <f t="shared" si="94"/>
        <v>30</v>
      </c>
      <c r="O96" s="6">
        <f t="shared" si="95"/>
        <v>0</v>
      </c>
      <c r="P96" s="6">
        <f t="shared" si="96"/>
        <v>0</v>
      </c>
      <c r="Q96" s="7">
        <f t="shared" si="97"/>
        <v>3</v>
      </c>
      <c r="R96" s="7">
        <f t="shared" si="98"/>
        <v>1</v>
      </c>
      <c r="S96" s="7">
        <v>3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99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00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01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02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03"/>
        <v>0</v>
      </c>
      <c r="DK96" s="11">
        <v>30</v>
      </c>
      <c r="DL96" s="10" t="s">
        <v>70</v>
      </c>
      <c r="DM96" s="11"/>
      <c r="DN96" s="10"/>
      <c r="DO96" s="11"/>
      <c r="DP96" s="10"/>
      <c r="DQ96" s="11"/>
      <c r="DR96" s="10"/>
      <c r="DS96" s="7">
        <v>2</v>
      </c>
      <c r="DT96" s="11"/>
      <c r="DU96" s="10"/>
      <c r="DV96" s="11">
        <v>30</v>
      </c>
      <c r="DW96" s="10" t="s">
        <v>60</v>
      </c>
      <c r="DX96" s="11"/>
      <c r="DY96" s="10"/>
      <c r="DZ96" s="11"/>
      <c r="EA96" s="10"/>
      <c r="EB96" s="7">
        <v>1</v>
      </c>
      <c r="EC96" s="7">
        <f t="shared" si="104"/>
        <v>3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05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06"/>
        <v>0</v>
      </c>
    </row>
    <row r="97" spans="1:171" ht="12.75">
      <c r="A97" s="15">
        <v>2</v>
      </c>
      <c r="B97" s="15">
        <v>1</v>
      </c>
      <c r="C97" s="15"/>
      <c r="D97" s="6" t="s">
        <v>195</v>
      </c>
      <c r="E97" s="3" t="s">
        <v>196</v>
      </c>
      <c r="F97" s="6">
        <f t="shared" si="86"/>
        <v>1</v>
      </c>
      <c r="G97" s="6">
        <f t="shared" si="87"/>
        <v>2</v>
      </c>
      <c r="H97" s="6">
        <f t="shared" si="88"/>
        <v>60</v>
      </c>
      <c r="I97" s="6">
        <f t="shared" si="89"/>
        <v>30</v>
      </c>
      <c r="J97" s="6">
        <f t="shared" si="90"/>
        <v>15</v>
      </c>
      <c r="K97" s="6">
        <f t="shared" si="91"/>
        <v>0</v>
      </c>
      <c r="L97" s="6">
        <f t="shared" si="92"/>
        <v>0</v>
      </c>
      <c r="M97" s="6">
        <f t="shared" si="93"/>
        <v>0</v>
      </c>
      <c r="N97" s="6">
        <f t="shared" si="94"/>
        <v>15</v>
      </c>
      <c r="O97" s="6">
        <f t="shared" si="95"/>
        <v>0</v>
      </c>
      <c r="P97" s="6">
        <f t="shared" si="96"/>
        <v>0</v>
      </c>
      <c r="Q97" s="7">
        <f t="shared" si="97"/>
        <v>3</v>
      </c>
      <c r="R97" s="7">
        <f t="shared" si="98"/>
        <v>0.9</v>
      </c>
      <c r="S97" s="7">
        <v>2.8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99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00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01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102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03"/>
        <v>0</v>
      </c>
      <c r="DK97" s="11">
        <v>30</v>
      </c>
      <c r="DL97" s="10" t="s">
        <v>70</v>
      </c>
      <c r="DM97" s="11">
        <v>15</v>
      </c>
      <c r="DN97" s="10" t="s">
        <v>60</v>
      </c>
      <c r="DO97" s="11"/>
      <c r="DP97" s="10"/>
      <c r="DQ97" s="11"/>
      <c r="DR97" s="10"/>
      <c r="DS97" s="7">
        <v>2.1</v>
      </c>
      <c r="DT97" s="11"/>
      <c r="DU97" s="10"/>
      <c r="DV97" s="11">
        <v>15</v>
      </c>
      <c r="DW97" s="10" t="s">
        <v>60</v>
      </c>
      <c r="DX97" s="11"/>
      <c r="DY97" s="10"/>
      <c r="DZ97" s="11"/>
      <c r="EA97" s="10"/>
      <c r="EB97" s="7">
        <v>0.9</v>
      </c>
      <c r="EC97" s="7">
        <f t="shared" si="104"/>
        <v>3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05"/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06"/>
        <v>0</v>
      </c>
    </row>
    <row r="98" spans="1:171" ht="12.75">
      <c r="A98" s="15">
        <v>2</v>
      </c>
      <c r="B98" s="15">
        <v>1</v>
      </c>
      <c r="C98" s="15"/>
      <c r="D98" s="6" t="s">
        <v>197</v>
      </c>
      <c r="E98" s="3" t="s">
        <v>198</v>
      </c>
      <c r="F98" s="6">
        <f t="shared" si="86"/>
        <v>1</v>
      </c>
      <c r="G98" s="6">
        <f t="shared" si="87"/>
        <v>2</v>
      </c>
      <c r="H98" s="6">
        <f t="shared" si="88"/>
        <v>60</v>
      </c>
      <c r="I98" s="6">
        <f t="shared" si="89"/>
        <v>30</v>
      </c>
      <c r="J98" s="6">
        <f t="shared" si="90"/>
        <v>15</v>
      </c>
      <c r="K98" s="6">
        <f t="shared" si="91"/>
        <v>0</v>
      </c>
      <c r="L98" s="6">
        <f t="shared" si="92"/>
        <v>0</v>
      </c>
      <c r="M98" s="6">
        <f t="shared" si="93"/>
        <v>0</v>
      </c>
      <c r="N98" s="6">
        <f t="shared" si="94"/>
        <v>15</v>
      </c>
      <c r="O98" s="6">
        <f t="shared" si="95"/>
        <v>0</v>
      </c>
      <c r="P98" s="6">
        <f t="shared" si="96"/>
        <v>0</v>
      </c>
      <c r="Q98" s="7">
        <f t="shared" si="97"/>
        <v>3</v>
      </c>
      <c r="R98" s="7">
        <f t="shared" si="98"/>
        <v>0.8</v>
      </c>
      <c r="S98" s="7">
        <v>0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9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00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01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02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3"/>
        <v>0</v>
      </c>
      <c r="DK98" s="11">
        <v>30</v>
      </c>
      <c r="DL98" s="10" t="s">
        <v>70</v>
      </c>
      <c r="DM98" s="11">
        <v>15</v>
      </c>
      <c r="DN98" s="10" t="s">
        <v>60</v>
      </c>
      <c r="DO98" s="11"/>
      <c r="DP98" s="10"/>
      <c r="DQ98" s="11"/>
      <c r="DR98" s="10"/>
      <c r="DS98" s="7">
        <v>2.2</v>
      </c>
      <c r="DT98" s="11"/>
      <c r="DU98" s="10"/>
      <c r="DV98" s="11">
        <v>15</v>
      </c>
      <c r="DW98" s="10" t="s">
        <v>60</v>
      </c>
      <c r="DX98" s="11"/>
      <c r="DY98" s="10"/>
      <c r="DZ98" s="11"/>
      <c r="EA98" s="10"/>
      <c r="EB98" s="7">
        <v>0.8</v>
      </c>
      <c r="EC98" s="7">
        <f t="shared" si="104"/>
        <v>3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5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6"/>
        <v>0</v>
      </c>
    </row>
    <row r="99" spans="1:171" ht="12.75">
      <c r="A99" s="15">
        <v>3</v>
      </c>
      <c r="B99" s="15">
        <v>1</v>
      </c>
      <c r="C99" s="15"/>
      <c r="D99" s="6" t="s">
        <v>199</v>
      </c>
      <c r="E99" s="3" t="s">
        <v>200</v>
      </c>
      <c r="F99" s="6">
        <f t="shared" si="86"/>
        <v>0</v>
      </c>
      <c r="G99" s="6">
        <f t="shared" si="87"/>
        <v>2</v>
      </c>
      <c r="H99" s="6">
        <f t="shared" si="88"/>
        <v>30</v>
      </c>
      <c r="I99" s="6">
        <f t="shared" si="89"/>
        <v>15</v>
      </c>
      <c r="J99" s="6">
        <f t="shared" si="90"/>
        <v>15</v>
      </c>
      <c r="K99" s="6">
        <f t="shared" si="91"/>
        <v>0</v>
      </c>
      <c r="L99" s="6">
        <f t="shared" si="92"/>
        <v>0</v>
      </c>
      <c r="M99" s="6">
        <f t="shared" si="93"/>
        <v>0</v>
      </c>
      <c r="N99" s="6">
        <f t="shared" si="94"/>
        <v>0</v>
      </c>
      <c r="O99" s="6">
        <f t="shared" si="95"/>
        <v>0</v>
      </c>
      <c r="P99" s="6">
        <f t="shared" si="96"/>
        <v>0</v>
      </c>
      <c r="Q99" s="7">
        <f t="shared" si="97"/>
        <v>2</v>
      </c>
      <c r="R99" s="7">
        <f t="shared" si="98"/>
        <v>0</v>
      </c>
      <c r="S99" s="7">
        <v>2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9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00"/>
        <v>0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01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02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3"/>
        <v>0</v>
      </c>
      <c r="DK99" s="11">
        <v>15</v>
      </c>
      <c r="DL99" s="10" t="s">
        <v>60</v>
      </c>
      <c r="DM99" s="11">
        <v>15</v>
      </c>
      <c r="DN99" s="10" t="s">
        <v>60</v>
      </c>
      <c r="DO99" s="11"/>
      <c r="DP99" s="10"/>
      <c r="DQ99" s="11"/>
      <c r="DR99" s="10"/>
      <c r="DS99" s="7">
        <v>2</v>
      </c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4"/>
        <v>2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5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6"/>
        <v>0</v>
      </c>
    </row>
    <row r="100" spans="1:171" ht="12.75">
      <c r="A100" s="15">
        <v>3</v>
      </c>
      <c r="B100" s="15">
        <v>1</v>
      </c>
      <c r="C100" s="15"/>
      <c r="D100" s="6" t="s">
        <v>201</v>
      </c>
      <c r="E100" s="3" t="s">
        <v>202</v>
      </c>
      <c r="F100" s="6">
        <f t="shared" si="86"/>
        <v>0</v>
      </c>
      <c r="G100" s="6">
        <f t="shared" si="87"/>
        <v>2</v>
      </c>
      <c r="H100" s="6">
        <f t="shared" si="88"/>
        <v>30</v>
      </c>
      <c r="I100" s="6">
        <f t="shared" si="89"/>
        <v>15</v>
      </c>
      <c r="J100" s="6">
        <f t="shared" si="90"/>
        <v>15</v>
      </c>
      <c r="K100" s="6">
        <f t="shared" si="91"/>
        <v>0</v>
      </c>
      <c r="L100" s="6">
        <f t="shared" si="92"/>
        <v>0</v>
      </c>
      <c r="M100" s="6">
        <f t="shared" si="93"/>
        <v>0</v>
      </c>
      <c r="N100" s="6">
        <f t="shared" si="94"/>
        <v>0</v>
      </c>
      <c r="O100" s="6">
        <f t="shared" si="95"/>
        <v>0</v>
      </c>
      <c r="P100" s="6">
        <f t="shared" si="96"/>
        <v>0</v>
      </c>
      <c r="Q100" s="7">
        <f t="shared" si="97"/>
        <v>2</v>
      </c>
      <c r="R100" s="7">
        <f t="shared" si="98"/>
        <v>0</v>
      </c>
      <c r="S100" s="7">
        <v>2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9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00"/>
        <v>0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01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02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3"/>
        <v>0</v>
      </c>
      <c r="DK100" s="11">
        <v>15</v>
      </c>
      <c r="DL100" s="10" t="s">
        <v>60</v>
      </c>
      <c r="DM100" s="11">
        <v>15</v>
      </c>
      <c r="DN100" s="10" t="s">
        <v>60</v>
      </c>
      <c r="DO100" s="11"/>
      <c r="DP100" s="10"/>
      <c r="DQ100" s="11"/>
      <c r="DR100" s="10"/>
      <c r="DS100" s="7">
        <v>2</v>
      </c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4"/>
        <v>2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5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6"/>
        <v>0</v>
      </c>
    </row>
    <row r="101" spans="1:171" ht="12.75">
      <c r="A101" s="15">
        <v>4</v>
      </c>
      <c r="B101" s="15">
        <v>1</v>
      </c>
      <c r="C101" s="15"/>
      <c r="D101" s="6" t="s">
        <v>203</v>
      </c>
      <c r="E101" s="3" t="s">
        <v>204</v>
      </c>
      <c r="F101" s="6">
        <f t="shared" si="86"/>
        <v>0</v>
      </c>
      <c r="G101" s="6">
        <f t="shared" si="87"/>
        <v>2</v>
      </c>
      <c r="H101" s="6">
        <f t="shared" si="88"/>
        <v>30</v>
      </c>
      <c r="I101" s="6">
        <f t="shared" si="89"/>
        <v>15</v>
      </c>
      <c r="J101" s="6">
        <f t="shared" si="90"/>
        <v>15</v>
      </c>
      <c r="K101" s="6">
        <f t="shared" si="91"/>
        <v>0</v>
      </c>
      <c r="L101" s="6">
        <f t="shared" si="92"/>
        <v>0</v>
      </c>
      <c r="M101" s="6">
        <f t="shared" si="93"/>
        <v>0</v>
      </c>
      <c r="N101" s="6">
        <f t="shared" si="94"/>
        <v>0</v>
      </c>
      <c r="O101" s="6">
        <f t="shared" si="95"/>
        <v>0</v>
      </c>
      <c r="P101" s="6">
        <f t="shared" si="96"/>
        <v>0</v>
      </c>
      <c r="Q101" s="7">
        <f t="shared" si="97"/>
        <v>2</v>
      </c>
      <c r="R101" s="7">
        <f t="shared" si="98"/>
        <v>0</v>
      </c>
      <c r="S101" s="7">
        <v>2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9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00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01"/>
        <v>0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02"/>
        <v>0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03"/>
        <v>0</v>
      </c>
      <c r="DK101" s="11">
        <v>15</v>
      </c>
      <c r="DL101" s="10" t="s">
        <v>60</v>
      </c>
      <c r="DM101" s="11">
        <v>15</v>
      </c>
      <c r="DN101" s="10" t="s">
        <v>60</v>
      </c>
      <c r="DO101" s="11"/>
      <c r="DP101" s="10"/>
      <c r="DQ101" s="11"/>
      <c r="DR101" s="10"/>
      <c r="DS101" s="7">
        <v>2</v>
      </c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04"/>
        <v>2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5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6"/>
        <v>0</v>
      </c>
    </row>
    <row r="102" spans="1:171" ht="12.75">
      <c r="A102" s="15">
        <v>4</v>
      </c>
      <c r="B102" s="15">
        <v>1</v>
      </c>
      <c r="C102" s="15"/>
      <c r="D102" s="6" t="s">
        <v>205</v>
      </c>
      <c r="E102" s="3" t="s">
        <v>206</v>
      </c>
      <c r="F102" s="6">
        <f t="shared" si="86"/>
        <v>0</v>
      </c>
      <c r="G102" s="6">
        <f t="shared" si="87"/>
        <v>2</v>
      </c>
      <c r="H102" s="6">
        <f t="shared" si="88"/>
        <v>30</v>
      </c>
      <c r="I102" s="6">
        <f t="shared" si="89"/>
        <v>15</v>
      </c>
      <c r="J102" s="6">
        <f t="shared" si="90"/>
        <v>0</v>
      </c>
      <c r="K102" s="6">
        <f t="shared" si="91"/>
        <v>0</v>
      </c>
      <c r="L102" s="6">
        <f t="shared" si="92"/>
        <v>0</v>
      </c>
      <c r="M102" s="6">
        <f t="shared" si="93"/>
        <v>0</v>
      </c>
      <c r="N102" s="6">
        <f t="shared" si="94"/>
        <v>0</v>
      </c>
      <c r="O102" s="6">
        <f t="shared" si="95"/>
        <v>15</v>
      </c>
      <c r="P102" s="6">
        <f t="shared" si="96"/>
        <v>0</v>
      </c>
      <c r="Q102" s="7">
        <f t="shared" si="97"/>
        <v>2</v>
      </c>
      <c r="R102" s="7">
        <f t="shared" si="98"/>
        <v>1</v>
      </c>
      <c r="S102" s="7">
        <v>2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9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00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01"/>
        <v>0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02"/>
        <v>0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03"/>
        <v>0</v>
      </c>
      <c r="DK102" s="11">
        <v>15</v>
      </c>
      <c r="DL102" s="10" t="s">
        <v>60</v>
      </c>
      <c r="DM102" s="11"/>
      <c r="DN102" s="10"/>
      <c r="DO102" s="11"/>
      <c r="DP102" s="10"/>
      <c r="DQ102" s="11"/>
      <c r="DR102" s="10"/>
      <c r="DS102" s="7">
        <v>1</v>
      </c>
      <c r="DT102" s="11"/>
      <c r="DU102" s="10"/>
      <c r="DV102" s="11"/>
      <c r="DW102" s="10"/>
      <c r="DX102" s="11">
        <v>15</v>
      </c>
      <c r="DY102" s="10" t="s">
        <v>60</v>
      </c>
      <c r="DZ102" s="11"/>
      <c r="EA102" s="10"/>
      <c r="EB102" s="7">
        <v>1</v>
      </c>
      <c r="EC102" s="7">
        <f t="shared" si="104"/>
        <v>2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05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6"/>
        <v>0</v>
      </c>
    </row>
    <row r="103" spans="1:171" ht="12.75">
      <c r="A103" s="15">
        <v>5</v>
      </c>
      <c r="B103" s="15">
        <v>1</v>
      </c>
      <c r="C103" s="15"/>
      <c r="D103" s="6" t="s">
        <v>207</v>
      </c>
      <c r="E103" s="3" t="s">
        <v>208</v>
      </c>
      <c r="F103" s="6">
        <f t="shared" si="86"/>
        <v>0</v>
      </c>
      <c r="G103" s="6">
        <f t="shared" si="87"/>
        <v>2</v>
      </c>
      <c r="H103" s="6">
        <f t="shared" si="88"/>
        <v>45</v>
      </c>
      <c r="I103" s="6">
        <f t="shared" si="89"/>
        <v>30</v>
      </c>
      <c r="J103" s="6">
        <f t="shared" si="90"/>
        <v>15</v>
      </c>
      <c r="K103" s="6">
        <f t="shared" si="91"/>
        <v>0</v>
      </c>
      <c r="L103" s="6">
        <f t="shared" si="92"/>
        <v>0</v>
      </c>
      <c r="M103" s="6">
        <f t="shared" si="93"/>
        <v>0</v>
      </c>
      <c r="N103" s="6">
        <f t="shared" si="94"/>
        <v>0</v>
      </c>
      <c r="O103" s="6">
        <f t="shared" si="95"/>
        <v>0</v>
      </c>
      <c r="P103" s="6">
        <f t="shared" si="96"/>
        <v>0</v>
      </c>
      <c r="Q103" s="7">
        <f t="shared" si="97"/>
        <v>3</v>
      </c>
      <c r="R103" s="7">
        <f t="shared" si="98"/>
        <v>0</v>
      </c>
      <c r="S103" s="7">
        <v>3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9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00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01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02"/>
        <v>0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3"/>
        <v>0</v>
      </c>
      <c r="DK103" s="11">
        <v>30</v>
      </c>
      <c r="DL103" s="10" t="s">
        <v>60</v>
      </c>
      <c r="DM103" s="11">
        <v>15</v>
      </c>
      <c r="DN103" s="10" t="s">
        <v>60</v>
      </c>
      <c r="DO103" s="11"/>
      <c r="DP103" s="10"/>
      <c r="DQ103" s="11"/>
      <c r="DR103" s="10"/>
      <c r="DS103" s="7">
        <v>3</v>
      </c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4"/>
        <v>3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05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6"/>
        <v>0</v>
      </c>
    </row>
    <row r="104" spans="1:171" ht="12.75">
      <c r="A104" s="15">
        <v>5</v>
      </c>
      <c r="B104" s="15">
        <v>1</v>
      </c>
      <c r="C104" s="15"/>
      <c r="D104" s="6" t="s">
        <v>209</v>
      </c>
      <c r="E104" s="3" t="s">
        <v>210</v>
      </c>
      <c r="F104" s="6">
        <f t="shared" si="86"/>
        <v>0</v>
      </c>
      <c r="G104" s="6">
        <f t="shared" si="87"/>
        <v>2</v>
      </c>
      <c r="H104" s="6">
        <f t="shared" si="88"/>
        <v>45</v>
      </c>
      <c r="I104" s="6">
        <f t="shared" si="89"/>
        <v>30</v>
      </c>
      <c r="J104" s="6">
        <f t="shared" si="90"/>
        <v>15</v>
      </c>
      <c r="K104" s="6">
        <f t="shared" si="91"/>
        <v>0</v>
      </c>
      <c r="L104" s="6">
        <f t="shared" si="92"/>
        <v>0</v>
      </c>
      <c r="M104" s="6">
        <f t="shared" si="93"/>
        <v>0</v>
      </c>
      <c r="N104" s="6">
        <f t="shared" si="94"/>
        <v>0</v>
      </c>
      <c r="O104" s="6">
        <f t="shared" si="95"/>
        <v>0</v>
      </c>
      <c r="P104" s="6">
        <f t="shared" si="96"/>
        <v>0</v>
      </c>
      <c r="Q104" s="7">
        <f t="shared" si="97"/>
        <v>3</v>
      </c>
      <c r="R104" s="7">
        <f t="shared" si="98"/>
        <v>0</v>
      </c>
      <c r="S104" s="7">
        <v>3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9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00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01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02"/>
        <v>0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3"/>
        <v>0</v>
      </c>
      <c r="DK104" s="11">
        <v>30</v>
      </c>
      <c r="DL104" s="10" t="s">
        <v>60</v>
      </c>
      <c r="DM104" s="11">
        <v>15</v>
      </c>
      <c r="DN104" s="10" t="s">
        <v>60</v>
      </c>
      <c r="DO104" s="11"/>
      <c r="DP104" s="10"/>
      <c r="DQ104" s="11"/>
      <c r="DR104" s="10"/>
      <c r="DS104" s="7">
        <v>3</v>
      </c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4"/>
        <v>3</v>
      </c>
      <c r="ED104" s="11"/>
      <c r="EE104" s="10"/>
      <c r="EF104" s="11"/>
      <c r="EG104" s="10"/>
      <c r="EH104" s="11"/>
      <c r="EI104" s="10"/>
      <c r="EJ104" s="11"/>
      <c r="EK104" s="10"/>
      <c r="EL104" s="7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105"/>
        <v>0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6"/>
        <v>0</v>
      </c>
    </row>
    <row r="105" spans="1:171" ht="12.75">
      <c r="A105" s="15">
        <v>6</v>
      </c>
      <c r="B105" s="15">
        <v>1</v>
      </c>
      <c r="C105" s="15"/>
      <c r="D105" s="6" t="s">
        <v>211</v>
      </c>
      <c r="E105" s="3" t="s">
        <v>212</v>
      </c>
      <c r="F105" s="6">
        <f t="shared" si="86"/>
        <v>0</v>
      </c>
      <c r="G105" s="6">
        <f t="shared" si="87"/>
        <v>2</v>
      </c>
      <c r="H105" s="6">
        <f t="shared" si="88"/>
        <v>60</v>
      </c>
      <c r="I105" s="6">
        <f t="shared" si="89"/>
        <v>30</v>
      </c>
      <c r="J105" s="6">
        <f t="shared" si="90"/>
        <v>0</v>
      </c>
      <c r="K105" s="6">
        <f t="shared" si="91"/>
        <v>0</v>
      </c>
      <c r="L105" s="6">
        <f t="shared" si="92"/>
        <v>0</v>
      </c>
      <c r="M105" s="6">
        <f t="shared" si="93"/>
        <v>0</v>
      </c>
      <c r="N105" s="6">
        <f t="shared" si="94"/>
        <v>0</v>
      </c>
      <c r="O105" s="6">
        <f t="shared" si="95"/>
        <v>30</v>
      </c>
      <c r="P105" s="6">
        <f t="shared" si="96"/>
        <v>0</v>
      </c>
      <c r="Q105" s="7">
        <f t="shared" si="97"/>
        <v>3</v>
      </c>
      <c r="R105" s="7">
        <f t="shared" si="98"/>
        <v>1.5</v>
      </c>
      <c r="S105" s="7">
        <v>3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9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00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01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02"/>
        <v>0</v>
      </c>
      <c r="CR105" s="11"/>
      <c r="CS105" s="10"/>
      <c r="CT105" s="11"/>
      <c r="CU105" s="10"/>
      <c r="CV105" s="11"/>
      <c r="CW105" s="10"/>
      <c r="CX105" s="11"/>
      <c r="CY105" s="10"/>
      <c r="CZ105" s="7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3"/>
        <v>0</v>
      </c>
      <c r="DK105" s="11">
        <v>30</v>
      </c>
      <c r="DL105" s="10" t="s">
        <v>60</v>
      </c>
      <c r="DM105" s="11"/>
      <c r="DN105" s="10"/>
      <c r="DO105" s="11"/>
      <c r="DP105" s="10"/>
      <c r="DQ105" s="11"/>
      <c r="DR105" s="10"/>
      <c r="DS105" s="7">
        <v>1.5</v>
      </c>
      <c r="DT105" s="11"/>
      <c r="DU105" s="10"/>
      <c r="DV105" s="11"/>
      <c r="DW105" s="10"/>
      <c r="DX105" s="11">
        <v>30</v>
      </c>
      <c r="DY105" s="10" t="s">
        <v>60</v>
      </c>
      <c r="DZ105" s="11"/>
      <c r="EA105" s="10"/>
      <c r="EB105" s="7">
        <v>1.5</v>
      </c>
      <c r="EC105" s="7">
        <f t="shared" si="104"/>
        <v>3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105"/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6"/>
        <v>0</v>
      </c>
    </row>
    <row r="106" spans="1:171" ht="12.75">
      <c r="A106" s="15">
        <v>6</v>
      </c>
      <c r="B106" s="15">
        <v>1</v>
      </c>
      <c r="C106" s="15"/>
      <c r="D106" s="6" t="s">
        <v>213</v>
      </c>
      <c r="E106" s="3" t="s">
        <v>214</v>
      </c>
      <c r="F106" s="6">
        <f t="shared" si="86"/>
        <v>0</v>
      </c>
      <c r="G106" s="6">
        <f t="shared" si="87"/>
        <v>2</v>
      </c>
      <c r="H106" s="6">
        <f t="shared" si="88"/>
        <v>60</v>
      </c>
      <c r="I106" s="6">
        <f t="shared" si="89"/>
        <v>30</v>
      </c>
      <c r="J106" s="6">
        <f t="shared" si="90"/>
        <v>0</v>
      </c>
      <c r="K106" s="6">
        <f t="shared" si="91"/>
        <v>0</v>
      </c>
      <c r="L106" s="6">
        <f t="shared" si="92"/>
        <v>0</v>
      </c>
      <c r="M106" s="6">
        <f t="shared" si="93"/>
        <v>0</v>
      </c>
      <c r="N106" s="6">
        <f t="shared" si="94"/>
        <v>0</v>
      </c>
      <c r="O106" s="6">
        <f t="shared" si="95"/>
        <v>30</v>
      </c>
      <c r="P106" s="6">
        <f t="shared" si="96"/>
        <v>0</v>
      </c>
      <c r="Q106" s="7">
        <f t="shared" si="97"/>
        <v>3</v>
      </c>
      <c r="R106" s="7">
        <f t="shared" si="98"/>
        <v>1.5</v>
      </c>
      <c r="S106" s="7">
        <v>3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9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00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01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02"/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3"/>
        <v>0</v>
      </c>
      <c r="DK106" s="11">
        <v>30</v>
      </c>
      <c r="DL106" s="10" t="s">
        <v>60</v>
      </c>
      <c r="DM106" s="11"/>
      <c r="DN106" s="10"/>
      <c r="DO106" s="11"/>
      <c r="DP106" s="10"/>
      <c r="DQ106" s="11"/>
      <c r="DR106" s="10"/>
      <c r="DS106" s="7">
        <v>1.5</v>
      </c>
      <c r="DT106" s="11"/>
      <c r="DU106" s="10"/>
      <c r="DV106" s="11"/>
      <c r="DW106" s="10"/>
      <c r="DX106" s="11">
        <v>30</v>
      </c>
      <c r="DY106" s="10" t="s">
        <v>60</v>
      </c>
      <c r="DZ106" s="11"/>
      <c r="EA106" s="10"/>
      <c r="EB106" s="7">
        <v>1.5</v>
      </c>
      <c r="EC106" s="7">
        <f t="shared" si="104"/>
        <v>3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05"/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6"/>
        <v>0</v>
      </c>
    </row>
    <row r="107" spans="1:171" ht="12.75">
      <c r="A107" s="15">
        <v>7</v>
      </c>
      <c r="B107" s="15">
        <v>1</v>
      </c>
      <c r="C107" s="15"/>
      <c r="D107" s="6" t="s">
        <v>215</v>
      </c>
      <c r="E107" s="3" t="s">
        <v>216</v>
      </c>
      <c r="F107" s="6">
        <f t="shared" si="86"/>
        <v>0</v>
      </c>
      <c r="G107" s="6">
        <f t="shared" si="87"/>
        <v>2</v>
      </c>
      <c r="H107" s="6">
        <f t="shared" si="88"/>
        <v>30</v>
      </c>
      <c r="I107" s="6">
        <f t="shared" si="89"/>
        <v>15</v>
      </c>
      <c r="J107" s="6">
        <f t="shared" si="90"/>
        <v>15</v>
      </c>
      <c r="K107" s="6">
        <f t="shared" si="91"/>
        <v>0</v>
      </c>
      <c r="L107" s="6">
        <f t="shared" si="92"/>
        <v>0</v>
      </c>
      <c r="M107" s="6">
        <f t="shared" si="93"/>
        <v>0</v>
      </c>
      <c r="N107" s="6">
        <f t="shared" si="94"/>
        <v>0</v>
      </c>
      <c r="O107" s="6">
        <f t="shared" si="95"/>
        <v>0</v>
      </c>
      <c r="P107" s="6">
        <f t="shared" si="96"/>
        <v>0</v>
      </c>
      <c r="Q107" s="7">
        <f t="shared" si="97"/>
        <v>3</v>
      </c>
      <c r="R107" s="7">
        <f t="shared" si="98"/>
        <v>0</v>
      </c>
      <c r="S107" s="7">
        <v>2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9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00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01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02"/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3"/>
        <v>0</v>
      </c>
      <c r="DK107" s="11">
        <v>15</v>
      </c>
      <c r="DL107" s="10" t="s">
        <v>60</v>
      </c>
      <c r="DM107" s="11">
        <v>15</v>
      </c>
      <c r="DN107" s="10" t="s">
        <v>60</v>
      </c>
      <c r="DO107" s="11"/>
      <c r="DP107" s="10"/>
      <c r="DQ107" s="11"/>
      <c r="DR107" s="10"/>
      <c r="DS107" s="7">
        <v>3</v>
      </c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4"/>
        <v>3</v>
      </c>
      <c r="ED107" s="11"/>
      <c r="EE107" s="10"/>
      <c r="EF107" s="11"/>
      <c r="EG107" s="10"/>
      <c r="EH107" s="11"/>
      <c r="EI107" s="10"/>
      <c r="EJ107" s="11"/>
      <c r="EK107" s="10"/>
      <c r="EL107" s="7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05"/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6"/>
        <v>0</v>
      </c>
    </row>
    <row r="108" spans="1:171" ht="12.75">
      <c r="A108" s="15">
        <v>7</v>
      </c>
      <c r="B108" s="15">
        <v>1</v>
      </c>
      <c r="C108" s="15"/>
      <c r="D108" s="6" t="s">
        <v>217</v>
      </c>
      <c r="E108" s="3" t="s">
        <v>218</v>
      </c>
      <c r="F108" s="6">
        <f t="shared" si="86"/>
        <v>0</v>
      </c>
      <c r="G108" s="6">
        <f t="shared" si="87"/>
        <v>1</v>
      </c>
      <c r="H108" s="6">
        <f t="shared" si="88"/>
        <v>30</v>
      </c>
      <c r="I108" s="6">
        <f t="shared" si="89"/>
        <v>0</v>
      </c>
      <c r="J108" s="6">
        <f t="shared" si="90"/>
        <v>0</v>
      </c>
      <c r="K108" s="6">
        <f t="shared" si="91"/>
        <v>0</v>
      </c>
      <c r="L108" s="6">
        <f t="shared" si="92"/>
        <v>0</v>
      </c>
      <c r="M108" s="6">
        <f t="shared" si="93"/>
        <v>0</v>
      </c>
      <c r="N108" s="6">
        <f t="shared" si="94"/>
        <v>30</v>
      </c>
      <c r="O108" s="6">
        <f t="shared" si="95"/>
        <v>0</v>
      </c>
      <c r="P108" s="6">
        <f t="shared" si="96"/>
        <v>0</v>
      </c>
      <c r="Q108" s="7">
        <f t="shared" si="97"/>
        <v>3</v>
      </c>
      <c r="R108" s="7">
        <f t="shared" si="98"/>
        <v>3</v>
      </c>
      <c r="S108" s="7">
        <v>3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9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00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01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02"/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3"/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>
        <v>30</v>
      </c>
      <c r="DW108" s="10" t="s">
        <v>60</v>
      </c>
      <c r="DX108" s="11"/>
      <c r="DY108" s="10"/>
      <c r="DZ108" s="11"/>
      <c r="EA108" s="10"/>
      <c r="EB108" s="7">
        <v>3</v>
      </c>
      <c r="EC108" s="7">
        <f t="shared" si="104"/>
        <v>3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05"/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6"/>
        <v>0</v>
      </c>
    </row>
    <row r="109" spans="1:171" ht="12.75">
      <c r="A109" s="15">
        <v>8</v>
      </c>
      <c r="B109" s="15">
        <v>1</v>
      </c>
      <c r="C109" s="15"/>
      <c r="D109" s="6" t="s">
        <v>219</v>
      </c>
      <c r="E109" s="3" t="s">
        <v>220</v>
      </c>
      <c r="F109" s="6">
        <f t="shared" si="86"/>
        <v>0</v>
      </c>
      <c r="G109" s="6">
        <f t="shared" si="87"/>
        <v>2</v>
      </c>
      <c r="H109" s="6">
        <f t="shared" si="88"/>
        <v>45</v>
      </c>
      <c r="I109" s="6">
        <f t="shared" si="89"/>
        <v>30</v>
      </c>
      <c r="J109" s="6">
        <f t="shared" si="90"/>
        <v>15</v>
      </c>
      <c r="K109" s="6">
        <f t="shared" si="91"/>
        <v>0</v>
      </c>
      <c r="L109" s="6">
        <f t="shared" si="92"/>
        <v>0</v>
      </c>
      <c r="M109" s="6">
        <f t="shared" si="93"/>
        <v>0</v>
      </c>
      <c r="N109" s="6">
        <f t="shared" si="94"/>
        <v>0</v>
      </c>
      <c r="O109" s="6">
        <f t="shared" si="95"/>
        <v>0</v>
      </c>
      <c r="P109" s="6">
        <f t="shared" si="96"/>
        <v>0</v>
      </c>
      <c r="Q109" s="7">
        <f t="shared" si="97"/>
        <v>2</v>
      </c>
      <c r="R109" s="7">
        <f t="shared" si="98"/>
        <v>0</v>
      </c>
      <c r="S109" s="7">
        <v>2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9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00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01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02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03"/>
        <v>0</v>
      </c>
      <c r="DK109" s="11">
        <v>30</v>
      </c>
      <c r="DL109" s="10" t="s">
        <v>60</v>
      </c>
      <c r="DM109" s="11">
        <v>15</v>
      </c>
      <c r="DN109" s="10" t="s">
        <v>60</v>
      </c>
      <c r="DO109" s="11"/>
      <c r="DP109" s="10"/>
      <c r="DQ109" s="11"/>
      <c r="DR109" s="10"/>
      <c r="DS109" s="7">
        <v>2</v>
      </c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04"/>
        <v>2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05"/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06"/>
        <v>0</v>
      </c>
    </row>
    <row r="110" spans="1:171" ht="12.75">
      <c r="A110" s="15">
        <v>8</v>
      </c>
      <c r="B110" s="15">
        <v>1</v>
      </c>
      <c r="C110" s="15"/>
      <c r="D110" s="6" t="s">
        <v>221</v>
      </c>
      <c r="E110" s="3" t="s">
        <v>222</v>
      </c>
      <c r="F110" s="6">
        <f t="shared" si="86"/>
        <v>0</v>
      </c>
      <c r="G110" s="6">
        <f t="shared" si="87"/>
        <v>2</v>
      </c>
      <c r="H110" s="6">
        <f t="shared" si="88"/>
        <v>45</v>
      </c>
      <c r="I110" s="6">
        <f t="shared" si="89"/>
        <v>15</v>
      </c>
      <c r="J110" s="6">
        <f t="shared" si="90"/>
        <v>0</v>
      </c>
      <c r="K110" s="6">
        <f t="shared" si="91"/>
        <v>0</v>
      </c>
      <c r="L110" s="6">
        <f t="shared" si="92"/>
        <v>0</v>
      </c>
      <c r="M110" s="6">
        <f t="shared" si="93"/>
        <v>0</v>
      </c>
      <c r="N110" s="6">
        <f t="shared" si="94"/>
        <v>0</v>
      </c>
      <c r="O110" s="6">
        <f t="shared" si="95"/>
        <v>30</v>
      </c>
      <c r="P110" s="6">
        <f t="shared" si="96"/>
        <v>0</v>
      </c>
      <c r="Q110" s="7">
        <f t="shared" si="97"/>
        <v>2</v>
      </c>
      <c r="R110" s="7">
        <f t="shared" si="98"/>
        <v>1.3</v>
      </c>
      <c r="S110" s="7">
        <v>1.8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99"/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00"/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01"/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02"/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03"/>
        <v>0</v>
      </c>
      <c r="DK110" s="11">
        <v>15</v>
      </c>
      <c r="DL110" s="10" t="s">
        <v>60</v>
      </c>
      <c r="DM110" s="11"/>
      <c r="DN110" s="10"/>
      <c r="DO110" s="11"/>
      <c r="DP110" s="10"/>
      <c r="DQ110" s="11"/>
      <c r="DR110" s="10"/>
      <c r="DS110" s="7">
        <v>0.7</v>
      </c>
      <c r="DT110" s="11"/>
      <c r="DU110" s="10"/>
      <c r="DV110" s="11"/>
      <c r="DW110" s="10"/>
      <c r="DX110" s="11">
        <v>30</v>
      </c>
      <c r="DY110" s="10" t="s">
        <v>60</v>
      </c>
      <c r="DZ110" s="11"/>
      <c r="EA110" s="10"/>
      <c r="EB110" s="7">
        <v>1.3</v>
      </c>
      <c r="EC110" s="7">
        <f t="shared" si="104"/>
        <v>2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05"/>
        <v>0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06"/>
        <v>0</v>
      </c>
    </row>
    <row r="111" spans="1:171" ht="12.75">
      <c r="A111" s="15">
        <v>9</v>
      </c>
      <c r="B111" s="15">
        <v>1</v>
      </c>
      <c r="C111" s="15"/>
      <c r="D111" s="6" t="s">
        <v>223</v>
      </c>
      <c r="E111" s="3" t="s">
        <v>224</v>
      </c>
      <c r="F111" s="6">
        <f t="shared" si="86"/>
        <v>1</v>
      </c>
      <c r="G111" s="6">
        <f t="shared" si="87"/>
        <v>2</v>
      </c>
      <c r="H111" s="6">
        <f t="shared" si="88"/>
        <v>60</v>
      </c>
      <c r="I111" s="6">
        <f t="shared" si="89"/>
        <v>30</v>
      </c>
      <c r="J111" s="6">
        <f t="shared" si="90"/>
        <v>15</v>
      </c>
      <c r="K111" s="6">
        <f t="shared" si="91"/>
        <v>0</v>
      </c>
      <c r="L111" s="6">
        <f t="shared" si="92"/>
        <v>0</v>
      </c>
      <c r="M111" s="6">
        <f t="shared" si="93"/>
        <v>0</v>
      </c>
      <c r="N111" s="6">
        <f t="shared" si="94"/>
        <v>15</v>
      </c>
      <c r="O111" s="6">
        <f t="shared" si="95"/>
        <v>0</v>
      </c>
      <c r="P111" s="6">
        <f t="shared" si="96"/>
        <v>0</v>
      </c>
      <c r="Q111" s="7">
        <f t="shared" si="97"/>
        <v>3</v>
      </c>
      <c r="R111" s="7">
        <f t="shared" si="98"/>
        <v>0.9</v>
      </c>
      <c r="S111" s="7">
        <v>3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99"/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00"/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01"/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02"/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03"/>
        <v>0</v>
      </c>
      <c r="DK111" s="11"/>
      <c r="DL111" s="10"/>
      <c r="DM111" s="11"/>
      <c r="DN111" s="10"/>
      <c r="DO111" s="11"/>
      <c r="DP111" s="10"/>
      <c r="DQ111" s="11"/>
      <c r="DR111" s="10"/>
      <c r="DS111" s="7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104"/>
        <v>0</v>
      </c>
      <c r="ED111" s="11">
        <v>30</v>
      </c>
      <c r="EE111" s="10" t="s">
        <v>70</v>
      </c>
      <c r="EF111" s="11">
        <v>15</v>
      </c>
      <c r="EG111" s="10" t="s">
        <v>60</v>
      </c>
      <c r="EH111" s="11"/>
      <c r="EI111" s="10"/>
      <c r="EJ111" s="11"/>
      <c r="EK111" s="10"/>
      <c r="EL111" s="7">
        <v>2.1</v>
      </c>
      <c r="EM111" s="11"/>
      <c r="EN111" s="10"/>
      <c r="EO111" s="11">
        <v>15</v>
      </c>
      <c r="EP111" s="10" t="s">
        <v>60</v>
      </c>
      <c r="EQ111" s="11"/>
      <c r="ER111" s="10"/>
      <c r="ES111" s="11"/>
      <c r="ET111" s="10"/>
      <c r="EU111" s="7">
        <v>0.9</v>
      </c>
      <c r="EV111" s="7">
        <f t="shared" si="105"/>
        <v>3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06"/>
        <v>0</v>
      </c>
    </row>
    <row r="112" spans="1:171" ht="12.75">
      <c r="A112" s="15">
        <v>9</v>
      </c>
      <c r="B112" s="15">
        <v>1</v>
      </c>
      <c r="C112" s="15"/>
      <c r="D112" s="6" t="s">
        <v>225</v>
      </c>
      <c r="E112" s="3" t="s">
        <v>226</v>
      </c>
      <c r="F112" s="6">
        <f t="shared" si="86"/>
        <v>1</v>
      </c>
      <c r="G112" s="6">
        <f t="shared" si="87"/>
        <v>2</v>
      </c>
      <c r="H112" s="6">
        <f t="shared" si="88"/>
        <v>60</v>
      </c>
      <c r="I112" s="6">
        <f t="shared" si="89"/>
        <v>30</v>
      </c>
      <c r="J112" s="6">
        <f t="shared" si="90"/>
        <v>15</v>
      </c>
      <c r="K112" s="6">
        <f t="shared" si="91"/>
        <v>0</v>
      </c>
      <c r="L112" s="6">
        <f t="shared" si="92"/>
        <v>0</v>
      </c>
      <c r="M112" s="6">
        <f t="shared" si="93"/>
        <v>0</v>
      </c>
      <c r="N112" s="6">
        <f t="shared" si="94"/>
        <v>0</v>
      </c>
      <c r="O112" s="6">
        <f t="shared" si="95"/>
        <v>15</v>
      </c>
      <c r="P112" s="6">
        <f t="shared" si="96"/>
        <v>0</v>
      </c>
      <c r="Q112" s="7">
        <f t="shared" si="97"/>
        <v>3</v>
      </c>
      <c r="R112" s="7">
        <f t="shared" si="98"/>
        <v>0.8</v>
      </c>
      <c r="S112" s="7">
        <v>2.8</v>
      </c>
      <c r="T112" s="11"/>
      <c r="U112" s="10"/>
      <c r="V112" s="11"/>
      <c r="W112" s="10"/>
      <c r="X112" s="11"/>
      <c r="Y112" s="10"/>
      <c r="Z112" s="11"/>
      <c r="AA112" s="10"/>
      <c r="AB112" s="7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99"/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100"/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101"/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102"/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103"/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104"/>
        <v>0</v>
      </c>
      <c r="ED112" s="11">
        <v>30</v>
      </c>
      <c r="EE112" s="10" t="s">
        <v>70</v>
      </c>
      <c r="EF112" s="11">
        <v>15</v>
      </c>
      <c r="EG112" s="10" t="s">
        <v>60</v>
      </c>
      <c r="EH112" s="11"/>
      <c r="EI112" s="10"/>
      <c r="EJ112" s="11"/>
      <c r="EK112" s="10"/>
      <c r="EL112" s="7">
        <v>2.2</v>
      </c>
      <c r="EM112" s="11"/>
      <c r="EN112" s="10"/>
      <c r="EO112" s="11"/>
      <c r="EP112" s="10"/>
      <c r="EQ112" s="11">
        <v>15</v>
      </c>
      <c r="ER112" s="10" t="s">
        <v>60</v>
      </c>
      <c r="ES112" s="11"/>
      <c r="ET112" s="10"/>
      <c r="EU112" s="7">
        <v>0.8</v>
      </c>
      <c r="EV112" s="7">
        <f t="shared" si="105"/>
        <v>3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06"/>
        <v>0</v>
      </c>
    </row>
    <row r="113" spans="1:171" ht="12.75">
      <c r="A113" s="15">
        <v>10</v>
      </c>
      <c r="B113" s="15">
        <v>1</v>
      </c>
      <c r="C113" s="15"/>
      <c r="D113" s="6" t="s">
        <v>227</v>
      </c>
      <c r="E113" s="3" t="s">
        <v>228</v>
      </c>
      <c r="F113" s="6">
        <f t="shared" si="86"/>
        <v>0</v>
      </c>
      <c r="G113" s="6">
        <f t="shared" si="87"/>
        <v>2</v>
      </c>
      <c r="H113" s="6">
        <f t="shared" si="88"/>
        <v>30</v>
      </c>
      <c r="I113" s="6">
        <f t="shared" si="89"/>
        <v>15</v>
      </c>
      <c r="J113" s="6">
        <f t="shared" si="90"/>
        <v>15</v>
      </c>
      <c r="K113" s="6">
        <f t="shared" si="91"/>
        <v>0</v>
      </c>
      <c r="L113" s="6">
        <f t="shared" si="92"/>
        <v>0</v>
      </c>
      <c r="M113" s="6">
        <f t="shared" si="93"/>
        <v>0</v>
      </c>
      <c r="N113" s="6">
        <f t="shared" si="94"/>
        <v>0</v>
      </c>
      <c r="O113" s="6">
        <f t="shared" si="95"/>
        <v>0</v>
      </c>
      <c r="P113" s="6">
        <f t="shared" si="96"/>
        <v>0</v>
      </c>
      <c r="Q113" s="7">
        <f t="shared" si="97"/>
        <v>2</v>
      </c>
      <c r="R113" s="7">
        <f t="shared" si="98"/>
        <v>0</v>
      </c>
      <c r="S113" s="7">
        <v>2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99"/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100"/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101"/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102"/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103"/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104"/>
        <v>0</v>
      </c>
      <c r="ED113" s="11">
        <v>15</v>
      </c>
      <c r="EE113" s="10" t="s">
        <v>60</v>
      </c>
      <c r="EF113" s="11">
        <v>15</v>
      </c>
      <c r="EG113" s="10" t="s">
        <v>60</v>
      </c>
      <c r="EH113" s="11"/>
      <c r="EI113" s="10"/>
      <c r="EJ113" s="11"/>
      <c r="EK113" s="10"/>
      <c r="EL113" s="7">
        <v>2</v>
      </c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105"/>
        <v>2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106"/>
        <v>0</v>
      </c>
    </row>
    <row r="114" spans="1:171" ht="12.75">
      <c r="A114" s="15">
        <v>10</v>
      </c>
      <c r="B114" s="15">
        <v>1</v>
      </c>
      <c r="C114" s="15"/>
      <c r="D114" s="6" t="s">
        <v>229</v>
      </c>
      <c r="E114" s="3" t="s">
        <v>230</v>
      </c>
      <c r="F114" s="6">
        <f t="shared" si="86"/>
        <v>0</v>
      </c>
      <c r="G114" s="6">
        <f t="shared" si="87"/>
        <v>2</v>
      </c>
      <c r="H114" s="6">
        <f t="shared" si="88"/>
        <v>30</v>
      </c>
      <c r="I114" s="6">
        <f t="shared" si="89"/>
        <v>15</v>
      </c>
      <c r="J114" s="6">
        <f t="shared" si="90"/>
        <v>15</v>
      </c>
      <c r="K114" s="6">
        <f t="shared" si="91"/>
        <v>0</v>
      </c>
      <c r="L114" s="6">
        <f t="shared" si="92"/>
        <v>0</v>
      </c>
      <c r="M114" s="6">
        <f t="shared" si="93"/>
        <v>0</v>
      </c>
      <c r="N114" s="6">
        <f t="shared" si="94"/>
        <v>0</v>
      </c>
      <c r="O114" s="6">
        <f t="shared" si="95"/>
        <v>0</v>
      </c>
      <c r="P114" s="6">
        <f t="shared" si="96"/>
        <v>0</v>
      </c>
      <c r="Q114" s="7">
        <f t="shared" si="97"/>
        <v>2</v>
      </c>
      <c r="R114" s="7">
        <f t="shared" si="98"/>
        <v>0</v>
      </c>
      <c r="S114" s="7">
        <v>2</v>
      </c>
      <c r="T114" s="11"/>
      <c r="U114" s="10"/>
      <c r="V114" s="11"/>
      <c r="W114" s="10"/>
      <c r="X114" s="11"/>
      <c r="Y114" s="10"/>
      <c r="Z114" s="11"/>
      <c r="AA114" s="10"/>
      <c r="AB114" s="7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99"/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100"/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101"/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102"/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103"/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104"/>
        <v>0</v>
      </c>
      <c r="ED114" s="11">
        <v>15</v>
      </c>
      <c r="EE114" s="10" t="s">
        <v>60</v>
      </c>
      <c r="EF114" s="11">
        <v>15</v>
      </c>
      <c r="EG114" s="10" t="s">
        <v>60</v>
      </c>
      <c r="EH114" s="11"/>
      <c r="EI114" s="10"/>
      <c r="EJ114" s="11"/>
      <c r="EK114" s="10"/>
      <c r="EL114" s="7">
        <v>2</v>
      </c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105"/>
        <v>2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106"/>
        <v>0</v>
      </c>
    </row>
    <row r="115" spans="1:171" ht="12.75">
      <c r="A115" s="15">
        <v>11</v>
      </c>
      <c r="B115" s="15">
        <v>1</v>
      </c>
      <c r="C115" s="15"/>
      <c r="D115" s="6" t="s">
        <v>231</v>
      </c>
      <c r="E115" s="3" t="s">
        <v>232</v>
      </c>
      <c r="F115" s="6">
        <f t="shared" si="86"/>
        <v>0</v>
      </c>
      <c r="G115" s="6">
        <f t="shared" si="87"/>
        <v>2</v>
      </c>
      <c r="H115" s="6">
        <f t="shared" si="88"/>
        <v>60</v>
      </c>
      <c r="I115" s="6">
        <f t="shared" si="89"/>
        <v>15</v>
      </c>
      <c r="J115" s="6">
        <f t="shared" si="90"/>
        <v>0</v>
      </c>
      <c r="K115" s="6">
        <f t="shared" si="91"/>
        <v>0</v>
      </c>
      <c r="L115" s="6">
        <f t="shared" si="92"/>
        <v>0</v>
      </c>
      <c r="M115" s="6">
        <f t="shared" si="93"/>
        <v>0</v>
      </c>
      <c r="N115" s="6">
        <f t="shared" si="94"/>
        <v>45</v>
      </c>
      <c r="O115" s="6">
        <f t="shared" si="95"/>
        <v>0</v>
      </c>
      <c r="P115" s="6">
        <f t="shared" si="96"/>
        <v>0</v>
      </c>
      <c r="Q115" s="7">
        <f t="shared" si="97"/>
        <v>3</v>
      </c>
      <c r="R115" s="7">
        <f t="shared" si="98"/>
        <v>2</v>
      </c>
      <c r="S115" s="7">
        <v>3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99"/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100"/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101"/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102"/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103"/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104"/>
        <v>0</v>
      </c>
      <c r="ED115" s="11">
        <v>15</v>
      </c>
      <c r="EE115" s="10" t="s">
        <v>60</v>
      </c>
      <c r="EF115" s="11"/>
      <c r="EG115" s="10"/>
      <c r="EH115" s="11"/>
      <c r="EI115" s="10"/>
      <c r="EJ115" s="11"/>
      <c r="EK115" s="10"/>
      <c r="EL115" s="7">
        <v>1</v>
      </c>
      <c r="EM115" s="11"/>
      <c r="EN115" s="10"/>
      <c r="EO115" s="11">
        <v>45</v>
      </c>
      <c r="EP115" s="10" t="s">
        <v>60</v>
      </c>
      <c r="EQ115" s="11"/>
      <c r="ER115" s="10"/>
      <c r="ES115" s="11"/>
      <c r="ET115" s="10"/>
      <c r="EU115" s="7">
        <v>2</v>
      </c>
      <c r="EV115" s="7">
        <f t="shared" si="105"/>
        <v>3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106"/>
        <v>0</v>
      </c>
    </row>
    <row r="116" spans="1:171" ht="12.75">
      <c r="A116" s="15">
        <v>11</v>
      </c>
      <c r="B116" s="15">
        <v>1</v>
      </c>
      <c r="C116" s="15"/>
      <c r="D116" s="6" t="s">
        <v>233</v>
      </c>
      <c r="E116" s="3" t="s">
        <v>234</v>
      </c>
      <c r="F116" s="6">
        <f t="shared" si="86"/>
        <v>0</v>
      </c>
      <c r="G116" s="6">
        <f t="shared" si="87"/>
        <v>2</v>
      </c>
      <c r="H116" s="6">
        <f t="shared" si="88"/>
        <v>60</v>
      </c>
      <c r="I116" s="6">
        <f t="shared" si="89"/>
        <v>15</v>
      </c>
      <c r="J116" s="6">
        <f t="shared" si="90"/>
        <v>0</v>
      </c>
      <c r="K116" s="6">
        <f t="shared" si="91"/>
        <v>0</v>
      </c>
      <c r="L116" s="6">
        <f t="shared" si="92"/>
        <v>0</v>
      </c>
      <c r="M116" s="6">
        <f t="shared" si="93"/>
        <v>0</v>
      </c>
      <c r="N116" s="6">
        <f t="shared" si="94"/>
        <v>45</v>
      </c>
      <c r="O116" s="6">
        <f t="shared" si="95"/>
        <v>0</v>
      </c>
      <c r="P116" s="6">
        <f t="shared" si="96"/>
        <v>0</v>
      </c>
      <c r="Q116" s="7">
        <f t="shared" si="97"/>
        <v>3</v>
      </c>
      <c r="R116" s="7">
        <f t="shared" si="98"/>
        <v>2</v>
      </c>
      <c r="S116" s="7">
        <v>1.7</v>
      </c>
      <c r="T116" s="11"/>
      <c r="U116" s="10"/>
      <c r="V116" s="11"/>
      <c r="W116" s="10"/>
      <c r="X116" s="11"/>
      <c r="Y116" s="10"/>
      <c r="Z116" s="11"/>
      <c r="AA116" s="10"/>
      <c r="AB116" s="7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99"/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100"/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101"/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102"/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103"/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104"/>
        <v>0</v>
      </c>
      <c r="ED116" s="11">
        <v>15</v>
      </c>
      <c r="EE116" s="10" t="s">
        <v>60</v>
      </c>
      <c r="EF116" s="11"/>
      <c r="EG116" s="10"/>
      <c r="EH116" s="11"/>
      <c r="EI116" s="10"/>
      <c r="EJ116" s="11"/>
      <c r="EK116" s="10"/>
      <c r="EL116" s="7">
        <v>1</v>
      </c>
      <c r="EM116" s="11"/>
      <c r="EN116" s="10"/>
      <c r="EO116" s="11">
        <v>45</v>
      </c>
      <c r="EP116" s="10" t="s">
        <v>60</v>
      </c>
      <c r="EQ116" s="11"/>
      <c r="ER116" s="10"/>
      <c r="ES116" s="11"/>
      <c r="ET116" s="10"/>
      <c r="EU116" s="7">
        <v>2</v>
      </c>
      <c r="EV116" s="7">
        <f t="shared" si="105"/>
        <v>3</v>
      </c>
      <c r="EW116" s="11"/>
      <c r="EX116" s="10"/>
      <c r="EY116" s="11"/>
      <c r="EZ116" s="10"/>
      <c r="FA116" s="11"/>
      <c r="FB116" s="10"/>
      <c r="FC116" s="11"/>
      <c r="FD116" s="10"/>
      <c r="FE116" s="7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106"/>
        <v>0</v>
      </c>
    </row>
    <row r="117" spans="1:171" ht="12.75">
      <c r="A117" s="15">
        <v>12</v>
      </c>
      <c r="B117" s="15">
        <v>1</v>
      </c>
      <c r="C117" s="15"/>
      <c r="D117" s="6" t="s">
        <v>235</v>
      </c>
      <c r="E117" s="3" t="s">
        <v>236</v>
      </c>
      <c r="F117" s="6">
        <f t="shared" si="86"/>
        <v>0</v>
      </c>
      <c r="G117" s="6">
        <f t="shared" si="87"/>
        <v>1</v>
      </c>
      <c r="H117" s="6">
        <f t="shared" si="88"/>
        <v>15</v>
      </c>
      <c r="I117" s="6">
        <f t="shared" si="89"/>
        <v>15</v>
      </c>
      <c r="J117" s="6">
        <f t="shared" si="90"/>
        <v>0</v>
      </c>
      <c r="K117" s="6">
        <f t="shared" si="91"/>
        <v>0</v>
      </c>
      <c r="L117" s="6">
        <f t="shared" si="92"/>
        <v>0</v>
      </c>
      <c r="M117" s="6">
        <f t="shared" si="93"/>
        <v>0</v>
      </c>
      <c r="N117" s="6">
        <f t="shared" si="94"/>
        <v>0</v>
      </c>
      <c r="O117" s="6">
        <f t="shared" si="95"/>
        <v>0</v>
      </c>
      <c r="P117" s="6">
        <f t="shared" si="96"/>
        <v>0</v>
      </c>
      <c r="Q117" s="7">
        <f t="shared" si="97"/>
        <v>1</v>
      </c>
      <c r="R117" s="7">
        <f t="shared" si="98"/>
        <v>0</v>
      </c>
      <c r="S117" s="7">
        <v>1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99"/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100"/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101"/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102"/>
        <v>0</v>
      </c>
      <c r="CR117" s="11"/>
      <c r="CS117" s="10"/>
      <c r="CT117" s="11"/>
      <c r="CU117" s="10"/>
      <c r="CV117" s="11"/>
      <c r="CW117" s="10"/>
      <c r="CX117" s="11"/>
      <c r="CY117" s="10"/>
      <c r="CZ117" s="7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103"/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104"/>
        <v>0</v>
      </c>
      <c r="ED117" s="11">
        <v>15</v>
      </c>
      <c r="EE117" s="10" t="s">
        <v>60</v>
      </c>
      <c r="EF117" s="11"/>
      <c r="EG117" s="10"/>
      <c r="EH117" s="11"/>
      <c r="EI117" s="10"/>
      <c r="EJ117" s="11"/>
      <c r="EK117" s="10"/>
      <c r="EL117" s="7">
        <v>1</v>
      </c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105"/>
        <v>1</v>
      </c>
      <c r="EW117" s="11"/>
      <c r="EX117" s="10"/>
      <c r="EY117" s="11"/>
      <c r="EZ117" s="10"/>
      <c r="FA117" s="11"/>
      <c r="FB117" s="10"/>
      <c r="FC117" s="11"/>
      <c r="FD117" s="10"/>
      <c r="FE117" s="7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106"/>
        <v>0</v>
      </c>
    </row>
    <row r="118" spans="1:171" ht="12.75">
      <c r="A118" s="15">
        <v>12</v>
      </c>
      <c r="B118" s="15">
        <v>1</v>
      </c>
      <c r="C118" s="15"/>
      <c r="D118" s="6" t="s">
        <v>237</v>
      </c>
      <c r="E118" s="3" t="s">
        <v>238</v>
      </c>
      <c r="F118" s="6">
        <f t="shared" si="86"/>
        <v>0</v>
      </c>
      <c r="G118" s="6">
        <f t="shared" si="87"/>
        <v>1</v>
      </c>
      <c r="H118" s="6">
        <f t="shared" si="88"/>
        <v>15</v>
      </c>
      <c r="I118" s="6">
        <f t="shared" si="89"/>
        <v>15</v>
      </c>
      <c r="J118" s="6">
        <f t="shared" si="90"/>
        <v>0</v>
      </c>
      <c r="K118" s="6">
        <f t="shared" si="91"/>
        <v>0</v>
      </c>
      <c r="L118" s="6">
        <f t="shared" si="92"/>
        <v>0</v>
      </c>
      <c r="M118" s="6">
        <f t="shared" si="93"/>
        <v>0</v>
      </c>
      <c r="N118" s="6">
        <f t="shared" si="94"/>
        <v>0</v>
      </c>
      <c r="O118" s="6">
        <f t="shared" si="95"/>
        <v>0</v>
      </c>
      <c r="P118" s="6">
        <f t="shared" si="96"/>
        <v>0</v>
      </c>
      <c r="Q118" s="7">
        <f t="shared" si="97"/>
        <v>1</v>
      </c>
      <c r="R118" s="7">
        <f t="shared" si="98"/>
        <v>0</v>
      </c>
      <c r="S118" s="7">
        <v>1</v>
      </c>
      <c r="T118" s="11"/>
      <c r="U118" s="10"/>
      <c r="V118" s="11"/>
      <c r="W118" s="10"/>
      <c r="X118" s="11"/>
      <c r="Y118" s="10"/>
      <c r="Z118" s="11"/>
      <c r="AA118" s="10"/>
      <c r="AB118" s="7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99"/>
        <v>0</v>
      </c>
      <c r="AM118" s="11"/>
      <c r="AN118" s="10"/>
      <c r="AO118" s="11"/>
      <c r="AP118" s="10"/>
      <c r="AQ118" s="11"/>
      <c r="AR118" s="10"/>
      <c r="AS118" s="11"/>
      <c r="AT118" s="10"/>
      <c r="AU118" s="7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100"/>
        <v>0</v>
      </c>
      <c r="BF118" s="11"/>
      <c r="BG118" s="10"/>
      <c r="BH118" s="11"/>
      <c r="BI118" s="10"/>
      <c r="BJ118" s="11"/>
      <c r="BK118" s="10"/>
      <c r="BL118" s="11"/>
      <c r="BM118" s="10"/>
      <c r="BN118" s="7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101"/>
        <v>0</v>
      </c>
      <c r="BY118" s="11"/>
      <c r="BZ118" s="10"/>
      <c r="CA118" s="11"/>
      <c r="CB118" s="10"/>
      <c r="CC118" s="11"/>
      <c r="CD118" s="10"/>
      <c r="CE118" s="11"/>
      <c r="CF118" s="10"/>
      <c r="CG118" s="7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102"/>
        <v>0</v>
      </c>
      <c r="CR118" s="11"/>
      <c r="CS118" s="10"/>
      <c r="CT118" s="11"/>
      <c r="CU118" s="10"/>
      <c r="CV118" s="11"/>
      <c r="CW118" s="10"/>
      <c r="CX118" s="11"/>
      <c r="CY118" s="10"/>
      <c r="CZ118" s="7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103"/>
        <v>0</v>
      </c>
      <c r="DK118" s="11"/>
      <c r="DL118" s="10"/>
      <c r="DM118" s="11"/>
      <c r="DN118" s="10"/>
      <c r="DO118" s="11"/>
      <c r="DP118" s="10"/>
      <c r="DQ118" s="11"/>
      <c r="DR118" s="10"/>
      <c r="DS118" s="7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104"/>
        <v>0</v>
      </c>
      <c r="ED118" s="11">
        <v>15</v>
      </c>
      <c r="EE118" s="10" t="s">
        <v>60</v>
      </c>
      <c r="EF118" s="11"/>
      <c r="EG118" s="10"/>
      <c r="EH118" s="11"/>
      <c r="EI118" s="10"/>
      <c r="EJ118" s="11"/>
      <c r="EK118" s="10"/>
      <c r="EL118" s="7">
        <v>1</v>
      </c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105"/>
        <v>1</v>
      </c>
      <c r="EW118" s="11"/>
      <c r="EX118" s="10"/>
      <c r="EY118" s="11"/>
      <c r="EZ118" s="10"/>
      <c r="FA118" s="11"/>
      <c r="FB118" s="10"/>
      <c r="FC118" s="11"/>
      <c r="FD118" s="10"/>
      <c r="FE118" s="7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106"/>
        <v>0</v>
      </c>
    </row>
    <row r="119" spans="1:171" ht="12.75">
      <c r="A119" s="15">
        <v>13</v>
      </c>
      <c r="B119" s="15">
        <v>1</v>
      </c>
      <c r="C119" s="15"/>
      <c r="D119" s="6" t="s">
        <v>239</v>
      </c>
      <c r="E119" s="3" t="s">
        <v>240</v>
      </c>
      <c r="F119" s="6">
        <f t="shared" si="86"/>
        <v>0</v>
      </c>
      <c r="G119" s="6">
        <f t="shared" si="87"/>
        <v>2</v>
      </c>
      <c r="H119" s="6">
        <f t="shared" si="88"/>
        <v>30</v>
      </c>
      <c r="I119" s="6">
        <f t="shared" si="89"/>
        <v>15</v>
      </c>
      <c r="J119" s="6">
        <f t="shared" si="90"/>
        <v>0</v>
      </c>
      <c r="K119" s="6">
        <f t="shared" si="91"/>
        <v>0</v>
      </c>
      <c r="L119" s="6">
        <f t="shared" si="92"/>
        <v>0</v>
      </c>
      <c r="M119" s="6">
        <f t="shared" si="93"/>
        <v>0</v>
      </c>
      <c r="N119" s="6">
        <f t="shared" si="94"/>
        <v>0</v>
      </c>
      <c r="O119" s="6">
        <f t="shared" si="95"/>
        <v>15</v>
      </c>
      <c r="P119" s="6">
        <f t="shared" si="96"/>
        <v>0</v>
      </c>
      <c r="Q119" s="7">
        <f t="shared" si="97"/>
        <v>2</v>
      </c>
      <c r="R119" s="7">
        <f t="shared" si="98"/>
        <v>1</v>
      </c>
      <c r="S119" s="7">
        <v>2</v>
      </c>
      <c r="T119" s="11"/>
      <c r="U119" s="10"/>
      <c r="V119" s="11"/>
      <c r="W119" s="10"/>
      <c r="X119" s="11"/>
      <c r="Y119" s="10"/>
      <c r="Z119" s="11"/>
      <c r="AA119" s="10"/>
      <c r="AB119" s="7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99"/>
        <v>0</v>
      </c>
      <c r="AM119" s="11"/>
      <c r="AN119" s="10"/>
      <c r="AO119" s="11"/>
      <c r="AP119" s="10"/>
      <c r="AQ119" s="11"/>
      <c r="AR119" s="10"/>
      <c r="AS119" s="11"/>
      <c r="AT119" s="10"/>
      <c r="AU119" s="7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100"/>
        <v>0</v>
      </c>
      <c r="BF119" s="11"/>
      <c r="BG119" s="10"/>
      <c r="BH119" s="11"/>
      <c r="BI119" s="10"/>
      <c r="BJ119" s="11"/>
      <c r="BK119" s="10"/>
      <c r="BL119" s="11"/>
      <c r="BM119" s="10"/>
      <c r="BN119" s="7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101"/>
        <v>0</v>
      </c>
      <c r="BY119" s="11"/>
      <c r="BZ119" s="10"/>
      <c r="CA119" s="11"/>
      <c r="CB119" s="10"/>
      <c r="CC119" s="11"/>
      <c r="CD119" s="10"/>
      <c r="CE119" s="11"/>
      <c r="CF119" s="10"/>
      <c r="CG119" s="7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102"/>
        <v>0</v>
      </c>
      <c r="CR119" s="11"/>
      <c r="CS119" s="10"/>
      <c r="CT119" s="11"/>
      <c r="CU119" s="10"/>
      <c r="CV119" s="11"/>
      <c r="CW119" s="10"/>
      <c r="CX119" s="11"/>
      <c r="CY119" s="10"/>
      <c r="CZ119" s="7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103"/>
        <v>0</v>
      </c>
      <c r="DK119" s="11"/>
      <c r="DL119" s="10"/>
      <c r="DM119" s="11"/>
      <c r="DN119" s="10"/>
      <c r="DO119" s="11"/>
      <c r="DP119" s="10"/>
      <c r="DQ119" s="11"/>
      <c r="DR119" s="10"/>
      <c r="DS119" s="7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104"/>
        <v>0</v>
      </c>
      <c r="ED119" s="11">
        <v>15</v>
      </c>
      <c r="EE119" s="10" t="s">
        <v>60</v>
      </c>
      <c r="EF119" s="11"/>
      <c r="EG119" s="10"/>
      <c r="EH119" s="11"/>
      <c r="EI119" s="10"/>
      <c r="EJ119" s="11"/>
      <c r="EK119" s="10"/>
      <c r="EL119" s="7">
        <v>1</v>
      </c>
      <c r="EM119" s="11"/>
      <c r="EN119" s="10"/>
      <c r="EO119" s="11"/>
      <c r="EP119" s="10"/>
      <c r="EQ119" s="11">
        <v>15</v>
      </c>
      <c r="ER119" s="10" t="s">
        <v>60</v>
      </c>
      <c r="ES119" s="11"/>
      <c r="ET119" s="10"/>
      <c r="EU119" s="7">
        <v>1</v>
      </c>
      <c r="EV119" s="7">
        <f t="shared" si="105"/>
        <v>2</v>
      </c>
      <c r="EW119" s="11"/>
      <c r="EX119" s="10"/>
      <c r="EY119" s="11"/>
      <c r="EZ119" s="10"/>
      <c r="FA119" s="11"/>
      <c r="FB119" s="10"/>
      <c r="FC119" s="11"/>
      <c r="FD119" s="10"/>
      <c r="FE119" s="7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106"/>
        <v>0</v>
      </c>
    </row>
    <row r="120" spans="1:171" ht="12.75">
      <c r="A120" s="15">
        <v>13</v>
      </c>
      <c r="B120" s="15">
        <v>1</v>
      </c>
      <c r="C120" s="15"/>
      <c r="D120" s="6" t="s">
        <v>241</v>
      </c>
      <c r="E120" s="3" t="s">
        <v>242</v>
      </c>
      <c r="F120" s="6">
        <f t="shared" si="86"/>
        <v>0</v>
      </c>
      <c r="G120" s="6">
        <f t="shared" si="87"/>
        <v>2</v>
      </c>
      <c r="H120" s="6">
        <f t="shared" si="88"/>
        <v>30</v>
      </c>
      <c r="I120" s="6">
        <f t="shared" si="89"/>
        <v>15</v>
      </c>
      <c r="J120" s="6">
        <f t="shared" si="90"/>
        <v>0</v>
      </c>
      <c r="K120" s="6">
        <f t="shared" si="91"/>
        <v>0</v>
      </c>
      <c r="L120" s="6">
        <f t="shared" si="92"/>
        <v>0</v>
      </c>
      <c r="M120" s="6">
        <f t="shared" si="93"/>
        <v>0</v>
      </c>
      <c r="N120" s="6">
        <f t="shared" si="94"/>
        <v>0</v>
      </c>
      <c r="O120" s="6">
        <f t="shared" si="95"/>
        <v>15</v>
      </c>
      <c r="P120" s="6">
        <f t="shared" si="96"/>
        <v>0</v>
      </c>
      <c r="Q120" s="7">
        <f t="shared" si="97"/>
        <v>2</v>
      </c>
      <c r="R120" s="7">
        <f t="shared" si="98"/>
        <v>1</v>
      </c>
      <c r="S120" s="7">
        <v>2</v>
      </c>
      <c r="T120" s="11"/>
      <c r="U120" s="10"/>
      <c r="V120" s="11"/>
      <c r="W120" s="10"/>
      <c r="X120" s="11"/>
      <c r="Y120" s="10"/>
      <c r="Z120" s="11"/>
      <c r="AA120" s="10"/>
      <c r="AB120" s="7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99"/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100"/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101"/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102"/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103"/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104"/>
        <v>0</v>
      </c>
      <c r="ED120" s="11">
        <v>15</v>
      </c>
      <c r="EE120" s="10" t="s">
        <v>60</v>
      </c>
      <c r="EF120" s="11"/>
      <c r="EG120" s="10"/>
      <c r="EH120" s="11"/>
      <c r="EI120" s="10"/>
      <c r="EJ120" s="11"/>
      <c r="EK120" s="10"/>
      <c r="EL120" s="7">
        <v>1</v>
      </c>
      <c r="EM120" s="11"/>
      <c r="EN120" s="10"/>
      <c r="EO120" s="11"/>
      <c r="EP120" s="10"/>
      <c r="EQ120" s="11">
        <v>15</v>
      </c>
      <c r="ER120" s="10" t="s">
        <v>60</v>
      </c>
      <c r="ES120" s="11"/>
      <c r="ET120" s="10"/>
      <c r="EU120" s="7">
        <v>1</v>
      </c>
      <c r="EV120" s="7">
        <f t="shared" si="105"/>
        <v>2</v>
      </c>
      <c r="EW120" s="11"/>
      <c r="EX120" s="10"/>
      <c r="EY120" s="11"/>
      <c r="EZ120" s="10"/>
      <c r="FA120" s="11"/>
      <c r="FB120" s="10"/>
      <c r="FC120" s="11"/>
      <c r="FD120" s="10"/>
      <c r="FE120" s="7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106"/>
        <v>0</v>
      </c>
    </row>
    <row r="121" spans="1:171" ht="19.5" customHeight="1">
      <c r="A121" s="12" t="s">
        <v>243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2"/>
      <c r="FO121" s="13"/>
    </row>
    <row r="122" spans="1:171" ht="12.75">
      <c r="A122" s="6"/>
      <c r="B122" s="6"/>
      <c r="C122" s="6"/>
      <c r="D122" s="6" t="s">
        <v>244</v>
      </c>
      <c r="E122" s="3" t="s">
        <v>245</v>
      </c>
      <c r="F122" s="6">
        <f>COUNTIF(T122:FM122,"e")</f>
        <v>0</v>
      </c>
      <c r="G122" s="6">
        <f>COUNTIF(T122:FM122,"z")</f>
        <v>1</v>
      </c>
      <c r="H122" s="6">
        <f>SUM(I122:P122)</f>
        <v>6</v>
      </c>
      <c r="I122" s="6">
        <f>T122+AM122+BF122+BY122+CR122+DK122+ED122+EW122</f>
        <v>0</v>
      </c>
      <c r="J122" s="6">
        <f>V122+AO122+BH122+CA122+CT122+DM122+EF122+EY122</f>
        <v>0</v>
      </c>
      <c r="K122" s="6">
        <f>X122+AQ122+BJ122+CC122+CV122+DO122+EH122+FA122</f>
        <v>0</v>
      </c>
      <c r="L122" s="6">
        <f>Z122+AS122+BL122+CE122+CX122+DQ122+EJ122+FC122</f>
        <v>0</v>
      </c>
      <c r="M122" s="6">
        <f>AC122+AV122+BO122+CH122+DA122+DT122+EM122+FF122</f>
        <v>0</v>
      </c>
      <c r="N122" s="6">
        <f>AE122+AX122+BQ122+CJ122+DC122+DV122+EO122+FH122</f>
        <v>0</v>
      </c>
      <c r="O122" s="6">
        <f>AG122+AZ122+BS122+CL122+DE122+DX122+EQ122+FJ122</f>
        <v>0</v>
      </c>
      <c r="P122" s="6">
        <f>AI122+BB122+BU122+CN122+DG122+DZ122+ES122+FL122</f>
        <v>6</v>
      </c>
      <c r="Q122" s="7">
        <f>AL122+BE122+BX122+CQ122+DJ122+EC122+EV122+FO122</f>
        <v>6</v>
      </c>
      <c r="R122" s="7">
        <f>AK122+BD122+BW122+CP122+DI122+EB122+EU122+FN122</f>
        <v>6</v>
      </c>
      <c r="S122" s="7">
        <v>0</v>
      </c>
      <c r="T122" s="11"/>
      <c r="U122" s="10"/>
      <c r="V122" s="11"/>
      <c r="W122" s="10"/>
      <c r="X122" s="11"/>
      <c r="Y122" s="10"/>
      <c r="Z122" s="11"/>
      <c r="AA122" s="10"/>
      <c r="AB122" s="7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>AB122+AK122</f>
        <v>0</v>
      </c>
      <c r="AM122" s="11"/>
      <c r="AN122" s="10"/>
      <c r="AO122" s="11"/>
      <c r="AP122" s="10"/>
      <c r="AQ122" s="11"/>
      <c r="AR122" s="10"/>
      <c r="AS122" s="11"/>
      <c r="AT122" s="10"/>
      <c r="AU122" s="7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>AU122+BD122</f>
        <v>0</v>
      </c>
      <c r="BF122" s="11"/>
      <c r="BG122" s="10"/>
      <c r="BH122" s="11"/>
      <c r="BI122" s="10"/>
      <c r="BJ122" s="11"/>
      <c r="BK122" s="10"/>
      <c r="BL122" s="11"/>
      <c r="BM122" s="10"/>
      <c r="BN122" s="7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>BN122+BW122</f>
        <v>0</v>
      </c>
      <c r="BY122" s="11"/>
      <c r="BZ122" s="10"/>
      <c r="CA122" s="11"/>
      <c r="CB122" s="10"/>
      <c r="CC122" s="11"/>
      <c r="CD122" s="10"/>
      <c r="CE122" s="11"/>
      <c r="CF122" s="10"/>
      <c r="CG122" s="7"/>
      <c r="CH122" s="11"/>
      <c r="CI122" s="10"/>
      <c r="CJ122" s="11"/>
      <c r="CK122" s="10"/>
      <c r="CL122" s="11"/>
      <c r="CM122" s="10"/>
      <c r="CN122" s="11"/>
      <c r="CO122" s="10"/>
      <c r="CP122" s="7"/>
      <c r="CQ122" s="7">
        <f>CG122+CP122</f>
        <v>0</v>
      </c>
      <c r="CR122" s="11"/>
      <c r="CS122" s="10"/>
      <c r="CT122" s="11"/>
      <c r="CU122" s="10"/>
      <c r="CV122" s="11"/>
      <c r="CW122" s="10"/>
      <c r="CX122" s="11"/>
      <c r="CY122" s="10"/>
      <c r="CZ122" s="7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>CZ122+DI122</f>
        <v>0</v>
      </c>
      <c r="DK122" s="11"/>
      <c r="DL122" s="10"/>
      <c r="DM122" s="11"/>
      <c r="DN122" s="10"/>
      <c r="DO122" s="11"/>
      <c r="DP122" s="10"/>
      <c r="DQ122" s="11"/>
      <c r="DR122" s="10"/>
      <c r="DS122" s="7"/>
      <c r="DT122" s="11"/>
      <c r="DU122" s="10"/>
      <c r="DV122" s="11"/>
      <c r="DW122" s="10"/>
      <c r="DX122" s="11"/>
      <c r="DY122" s="10"/>
      <c r="DZ122" s="11">
        <v>6</v>
      </c>
      <c r="EA122" s="10" t="s">
        <v>60</v>
      </c>
      <c r="EB122" s="7">
        <v>6</v>
      </c>
      <c r="EC122" s="7">
        <f>DS122+EB122</f>
        <v>6</v>
      </c>
      <c r="ED122" s="11"/>
      <c r="EE122" s="10"/>
      <c r="EF122" s="11"/>
      <c r="EG122" s="10"/>
      <c r="EH122" s="11"/>
      <c r="EI122" s="10"/>
      <c r="EJ122" s="11"/>
      <c r="EK122" s="10"/>
      <c r="EL122" s="7"/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>EL122+EU122</f>
        <v>0</v>
      </c>
      <c r="EW122" s="11"/>
      <c r="EX122" s="10"/>
      <c r="EY122" s="11"/>
      <c r="EZ122" s="10"/>
      <c r="FA122" s="11"/>
      <c r="FB122" s="10"/>
      <c r="FC122" s="11"/>
      <c r="FD122" s="10"/>
      <c r="FE122" s="7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>FE122+FN122</f>
        <v>0</v>
      </c>
    </row>
    <row r="123" spans="1:171" ht="15.75" customHeight="1">
      <c r="A123" s="6"/>
      <c r="B123" s="6"/>
      <c r="C123" s="6"/>
      <c r="D123" s="6"/>
      <c r="E123" s="6" t="s">
        <v>85</v>
      </c>
      <c r="F123" s="6">
        <f aca="true" t="shared" si="107" ref="F123:T123">SUM(F122:F122)</f>
        <v>0</v>
      </c>
      <c r="G123" s="6">
        <f t="shared" si="107"/>
        <v>1</v>
      </c>
      <c r="H123" s="6">
        <f t="shared" si="107"/>
        <v>6</v>
      </c>
      <c r="I123" s="6">
        <f t="shared" si="107"/>
        <v>0</v>
      </c>
      <c r="J123" s="6">
        <f t="shared" si="107"/>
        <v>0</v>
      </c>
      <c r="K123" s="6">
        <f t="shared" si="107"/>
        <v>0</v>
      </c>
      <c r="L123" s="6">
        <f t="shared" si="107"/>
        <v>0</v>
      </c>
      <c r="M123" s="6">
        <f t="shared" si="107"/>
        <v>0</v>
      </c>
      <c r="N123" s="6">
        <f t="shared" si="107"/>
        <v>0</v>
      </c>
      <c r="O123" s="6">
        <f t="shared" si="107"/>
        <v>0</v>
      </c>
      <c r="P123" s="6">
        <f t="shared" si="107"/>
        <v>6</v>
      </c>
      <c r="Q123" s="7">
        <f t="shared" si="107"/>
        <v>6</v>
      </c>
      <c r="R123" s="7">
        <f t="shared" si="107"/>
        <v>6</v>
      </c>
      <c r="S123" s="7">
        <f t="shared" si="107"/>
        <v>0</v>
      </c>
      <c r="T123" s="11">
        <f t="shared" si="107"/>
        <v>0</v>
      </c>
      <c r="U123" s="10"/>
      <c r="V123" s="11">
        <f>SUM(V122:V122)</f>
        <v>0</v>
      </c>
      <c r="W123" s="10"/>
      <c r="X123" s="11">
        <f>SUM(X122:X122)</f>
        <v>0</v>
      </c>
      <c r="Y123" s="10"/>
      <c r="Z123" s="11">
        <f>SUM(Z122:Z122)</f>
        <v>0</v>
      </c>
      <c r="AA123" s="10"/>
      <c r="AB123" s="7">
        <f>SUM(AB122:AB122)</f>
        <v>0</v>
      </c>
      <c r="AC123" s="11">
        <f>SUM(AC122:AC122)</f>
        <v>0</v>
      </c>
      <c r="AD123" s="10"/>
      <c r="AE123" s="11">
        <f>SUM(AE122:AE122)</f>
        <v>0</v>
      </c>
      <c r="AF123" s="10"/>
      <c r="AG123" s="11">
        <f>SUM(AG122:AG122)</f>
        <v>0</v>
      </c>
      <c r="AH123" s="10"/>
      <c r="AI123" s="11">
        <f>SUM(AI122:AI122)</f>
        <v>0</v>
      </c>
      <c r="AJ123" s="10"/>
      <c r="AK123" s="7">
        <f>SUM(AK122:AK122)</f>
        <v>0</v>
      </c>
      <c r="AL123" s="7">
        <f>SUM(AL122:AL122)</f>
        <v>0</v>
      </c>
      <c r="AM123" s="11">
        <f>SUM(AM122:AM122)</f>
        <v>0</v>
      </c>
      <c r="AN123" s="10"/>
      <c r="AO123" s="11">
        <f>SUM(AO122:AO122)</f>
        <v>0</v>
      </c>
      <c r="AP123" s="10"/>
      <c r="AQ123" s="11">
        <f>SUM(AQ122:AQ122)</f>
        <v>0</v>
      </c>
      <c r="AR123" s="10"/>
      <c r="AS123" s="11">
        <f>SUM(AS122:AS122)</f>
        <v>0</v>
      </c>
      <c r="AT123" s="10"/>
      <c r="AU123" s="7">
        <f>SUM(AU122:AU122)</f>
        <v>0</v>
      </c>
      <c r="AV123" s="11">
        <f>SUM(AV122:AV122)</f>
        <v>0</v>
      </c>
      <c r="AW123" s="10"/>
      <c r="AX123" s="11">
        <f>SUM(AX122:AX122)</f>
        <v>0</v>
      </c>
      <c r="AY123" s="10"/>
      <c r="AZ123" s="11">
        <f>SUM(AZ122:AZ122)</f>
        <v>0</v>
      </c>
      <c r="BA123" s="10"/>
      <c r="BB123" s="11">
        <f>SUM(BB122:BB122)</f>
        <v>0</v>
      </c>
      <c r="BC123" s="10"/>
      <c r="BD123" s="7">
        <f>SUM(BD122:BD122)</f>
        <v>0</v>
      </c>
      <c r="BE123" s="7">
        <f>SUM(BE122:BE122)</f>
        <v>0</v>
      </c>
      <c r="BF123" s="11">
        <f>SUM(BF122:BF122)</f>
        <v>0</v>
      </c>
      <c r="BG123" s="10"/>
      <c r="BH123" s="11">
        <f>SUM(BH122:BH122)</f>
        <v>0</v>
      </c>
      <c r="BI123" s="10"/>
      <c r="BJ123" s="11">
        <f>SUM(BJ122:BJ122)</f>
        <v>0</v>
      </c>
      <c r="BK123" s="10"/>
      <c r="BL123" s="11">
        <f>SUM(BL122:BL122)</f>
        <v>0</v>
      </c>
      <c r="BM123" s="10"/>
      <c r="BN123" s="7">
        <f>SUM(BN122:BN122)</f>
        <v>0</v>
      </c>
      <c r="BO123" s="11">
        <f>SUM(BO122:BO122)</f>
        <v>0</v>
      </c>
      <c r="BP123" s="10"/>
      <c r="BQ123" s="11">
        <f>SUM(BQ122:BQ122)</f>
        <v>0</v>
      </c>
      <c r="BR123" s="10"/>
      <c r="BS123" s="11">
        <f>SUM(BS122:BS122)</f>
        <v>0</v>
      </c>
      <c r="BT123" s="10"/>
      <c r="BU123" s="11">
        <f>SUM(BU122:BU122)</f>
        <v>0</v>
      </c>
      <c r="BV123" s="10"/>
      <c r="BW123" s="7">
        <f>SUM(BW122:BW122)</f>
        <v>0</v>
      </c>
      <c r="BX123" s="7">
        <f>SUM(BX122:BX122)</f>
        <v>0</v>
      </c>
      <c r="BY123" s="11">
        <f>SUM(BY122:BY122)</f>
        <v>0</v>
      </c>
      <c r="BZ123" s="10"/>
      <c r="CA123" s="11">
        <f>SUM(CA122:CA122)</f>
        <v>0</v>
      </c>
      <c r="CB123" s="10"/>
      <c r="CC123" s="11">
        <f>SUM(CC122:CC122)</f>
        <v>0</v>
      </c>
      <c r="CD123" s="10"/>
      <c r="CE123" s="11">
        <f>SUM(CE122:CE122)</f>
        <v>0</v>
      </c>
      <c r="CF123" s="10"/>
      <c r="CG123" s="7">
        <f>SUM(CG122:CG122)</f>
        <v>0</v>
      </c>
      <c r="CH123" s="11">
        <f>SUM(CH122:CH122)</f>
        <v>0</v>
      </c>
      <c r="CI123" s="10"/>
      <c r="CJ123" s="11">
        <f>SUM(CJ122:CJ122)</f>
        <v>0</v>
      </c>
      <c r="CK123" s="10"/>
      <c r="CL123" s="11">
        <f>SUM(CL122:CL122)</f>
        <v>0</v>
      </c>
      <c r="CM123" s="10"/>
      <c r="CN123" s="11">
        <f>SUM(CN122:CN122)</f>
        <v>0</v>
      </c>
      <c r="CO123" s="10"/>
      <c r="CP123" s="7">
        <f>SUM(CP122:CP122)</f>
        <v>0</v>
      </c>
      <c r="CQ123" s="7">
        <f>SUM(CQ122:CQ122)</f>
        <v>0</v>
      </c>
      <c r="CR123" s="11">
        <f>SUM(CR122:CR122)</f>
        <v>0</v>
      </c>
      <c r="CS123" s="10"/>
      <c r="CT123" s="11">
        <f>SUM(CT122:CT122)</f>
        <v>0</v>
      </c>
      <c r="CU123" s="10"/>
      <c r="CV123" s="11">
        <f>SUM(CV122:CV122)</f>
        <v>0</v>
      </c>
      <c r="CW123" s="10"/>
      <c r="CX123" s="11">
        <f>SUM(CX122:CX122)</f>
        <v>0</v>
      </c>
      <c r="CY123" s="10"/>
      <c r="CZ123" s="7">
        <f>SUM(CZ122:CZ122)</f>
        <v>0</v>
      </c>
      <c r="DA123" s="11">
        <f>SUM(DA122:DA122)</f>
        <v>0</v>
      </c>
      <c r="DB123" s="10"/>
      <c r="DC123" s="11">
        <f>SUM(DC122:DC122)</f>
        <v>0</v>
      </c>
      <c r="DD123" s="10"/>
      <c r="DE123" s="11">
        <f>SUM(DE122:DE122)</f>
        <v>0</v>
      </c>
      <c r="DF123" s="10"/>
      <c r="DG123" s="11">
        <f>SUM(DG122:DG122)</f>
        <v>0</v>
      </c>
      <c r="DH123" s="10"/>
      <c r="DI123" s="7">
        <f>SUM(DI122:DI122)</f>
        <v>0</v>
      </c>
      <c r="DJ123" s="7">
        <f>SUM(DJ122:DJ122)</f>
        <v>0</v>
      </c>
      <c r="DK123" s="11">
        <f>SUM(DK122:DK122)</f>
        <v>0</v>
      </c>
      <c r="DL123" s="10"/>
      <c r="DM123" s="11">
        <f>SUM(DM122:DM122)</f>
        <v>0</v>
      </c>
      <c r="DN123" s="10"/>
      <c r="DO123" s="11">
        <f>SUM(DO122:DO122)</f>
        <v>0</v>
      </c>
      <c r="DP123" s="10"/>
      <c r="DQ123" s="11">
        <f>SUM(DQ122:DQ122)</f>
        <v>0</v>
      </c>
      <c r="DR123" s="10"/>
      <c r="DS123" s="7">
        <f>SUM(DS122:DS122)</f>
        <v>0</v>
      </c>
      <c r="DT123" s="11">
        <f>SUM(DT122:DT122)</f>
        <v>0</v>
      </c>
      <c r="DU123" s="10"/>
      <c r="DV123" s="11">
        <f>SUM(DV122:DV122)</f>
        <v>0</v>
      </c>
      <c r="DW123" s="10"/>
      <c r="DX123" s="11">
        <f>SUM(DX122:DX122)</f>
        <v>0</v>
      </c>
      <c r="DY123" s="10"/>
      <c r="DZ123" s="11">
        <f>SUM(DZ122:DZ122)</f>
        <v>6</v>
      </c>
      <c r="EA123" s="10"/>
      <c r="EB123" s="7">
        <f>SUM(EB122:EB122)</f>
        <v>6</v>
      </c>
      <c r="EC123" s="7">
        <f>SUM(EC122:EC122)</f>
        <v>6</v>
      </c>
      <c r="ED123" s="11">
        <f>SUM(ED122:ED122)</f>
        <v>0</v>
      </c>
      <c r="EE123" s="10"/>
      <c r="EF123" s="11">
        <f>SUM(EF122:EF122)</f>
        <v>0</v>
      </c>
      <c r="EG123" s="10"/>
      <c r="EH123" s="11">
        <f>SUM(EH122:EH122)</f>
        <v>0</v>
      </c>
      <c r="EI123" s="10"/>
      <c r="EJ123" s="11">
        <f>SUM(EJ122:EJ122)</f>
        <v>0</v>
      </c>
      <c r="EK123" s="10"/>
      <c r="EL123" s="7">
        <f>SUM(EL122:EL122)</f>
        <v>0</v>
      </c>
      <c r="EM123" s="11">
        <f>SUM(EM122:EM122)</f>
        <v>0</v>
      </c>
      <c r="EN123" s="10"/>
      <c r="EO123" s="11">
        <f>SUM(EO122:EO122)</f>
        <v>0</v>
      </c>
      <c r="EP123" s="10"/>
      <c r="EQ123" s="11">
        <f>SUM(EQ122:EQ122)</f>
        <v>0</v>
      </c>
      <c r="ER123" s="10"/>
      <c r="ES123" s="11">
        <f>SUM(ES122:ES122)</f>
        <v>0</v>
      </c>
      <c r="ET123" s="10"/>
      <c r="EU123" s="7">
        <f>SUM(EU122:EU122)</f>
        <v>0</v>
      </c>
      <c r="EV123" s="7">
        <f>SUM(EV122:EV122)</f>
        <v>0</v>
      </c>
      <c r="EW123" s="11">
        <f>SUM(EW122:EW122)</f>
        <v>0</v>
      </c>
      <c r="EX123" s="10"/>
      <c r="EY123" s="11">
        <f>SUM(EY122:EY122)</f>
        <v>0</v>
      </c>
      <c r="EZ123" s="10"/>
      <c r="FA123" s="11">
        <f>SUM(FA122:FA122)</f>
        <v>0</v>
      </c>
      <c r="FB123" s="10"/>
      <c r="FC123" s="11">
        <f>SUM(FC122:FC122)</f>
        <v>0</v>
      </c>
      <c r="FD123" s="10"/>
      <c r="FE123" s="7">
        <f>SUM(FE122:FE122)</f>
        <v>0</v>
      </c>
      <c r="FF123" s="11">
        <f>SUM(FF122:FF122)</f>
        <v>0</v>
      </c>
      <c r="FG123" s="10"/>
      <c r="FH123" s="11">
        <f>SUM(FH122:FH122)</f>
        <v>0</v>
      </c>
      <c r="FI123" s="10"/>
      <c r="FJ123" s="11">
        <f>SUM(FJ122:FJ122)</f>
        <v>0</v>
      </c>
      <c r="FK123" s="10"/>
      <c r="FL123" s="11">
        <f>SUM(FL122:FL122)</f>
        <v>0</v>
      </c>
      <c r="FM123" s="10"/>
      <c r="FN123" s="7">
        <f>SUM(FN122:FN122)</f>
        <v>0</v>
      </c>
      <c r="FO123" s="7">
        <f>SUM(FO122:FO122)</f>
        <v>0</v>
      </c>
    </row>
    <row r="124" spans="1:171" ht="19.5" customHeight="1">
      <c r="A124" s="12" t="s">
        <v>246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2"/>
      <c r="FO124" s="13"/>
    </row>
    <row r="125" spans="1:171" ht="12.75">
      <c r="A125" s="6"/>
      <c r="B125" s="6"/>
      <c r="C125" s="6"/>
      <c r="D125" s="6" t="s">
        <v>247</v>
      </c>
      <c r="E125" s="3" t="s">
        <v>248</v>
      </c>
      <c r="F125" s="6">
        <f>COUNTIF(T125:FM125,"e")</f>
        <v>0</v>
      </c>
      <c r="G125" s="6">
        <f>COUNTIF(T125:FM125,"z")</f>
        <v>1</v>
      </c>
      <c r="H125" s="6">
        <f>SUM(I125:P125)</f>
        <v>5</v>
      </c>
      <c r="I125" s="6">
        <f>T125+AM125+BF125+BY125+CR125+DK125+ED125+EW125</f>
        <v>5</v>
      </c>
      <c r="J125" s="6">
        <f>V125+AO125+BH125+CA125+CT125+DM125+EF125+EY125</f>
        <v>0</v>
      </c>
      <c r="K125" s="6">
        <f>X125+AQ125+BJ125+CC125+CV125+DO125+EH125+FA125</f>
        <v>0</v>
      </c>
      <c r="L125" s="6">
        <f>Z125+AS125+BL125+CE125+CX125+DQ125+EJ125+FC125</f>
        <v>0</v>
      </c>
      <c r="M125" s="6">
        <f>AC125+AV125+BO125+CH125+DA125+DT125+EM125+FF125</f>
        <v>0</v>
      </c>
      <c r="N125" s="6">
        <f>AE125+AX125+BQ125+CJ125+DC125+DV125+EO125+FH125</f>
        <v>0</v>
      </c>
      <c r="O125" s="6">
        <f>AG125+AZ125+BS125+CL125+DE125+DX125+EQ125+FJ125</f>
        <v>0</v>
      </c>
      <c r="P125" s="6">
        <f>AI125+BB125+BU125+CN125+DG125+DZ125+ES125+FL125</f>
        <v>0</v>
      </c>
      <c r="Q125" s="7">
        <f>AL125+BE125+BX125+CQ125+DJ125+EC125+EV125+FO125</f>
        <v>0</v>
      </c>
      <c r="R125" s="7">
        <f>AK125+BD125+BW125+CP125+DI125+EB125+EU125+FN125</f>
        <v>0</v>
      </c>
      <c r="S125" s="7">
        <v>0</v>
      </c>
      <c r="T125" s="11">
        <v>5</v>
      </c>
      <c r="U125" s="10" t="s">
        <v>60</v>
      </c>
      <c r="V125" s="11"/>
      <c r="W125" s="10"/>
      <c r="X125" s="11"/>
      <c r="Y125" s="10"/>
      <c r="Z125" s="11"/>
      <c r="AA125" s="10"/>
      <c r="AB125" s="7">
        <v>0</v>
      </c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>AB125+AK125</f>
        <v>0</v>
      </c>
      <c r="AM125" s="11"/>
      <c r="AN125" s="10"/>
      <c r="AO125" s="11"/>
      <c r="AP125" s="10"/>
      <c r="AQ125" s="11"/>
      <c r="AR125" s="10"/>
      <c r="AS125" s="11"/>
      <c r="AT125" s="10"/>
      <c r="AU125" s="7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>AU125+BD125</f>
        <v>0</v>
      </c>
      <c r="BF125" s="11"/>
      <c r="BG125" s="10"/>
      <c r="BH125" s="11"/>
      <c r="BI125" s="10"/>
      <c r="BJ125" s="11"/>
      <c r="BK125" s="10"/>
      <c r="BL125" s="11"/>
      <c r="BM125" s="10"/>
      <c r="BN125" s="7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>BN125+BW125</f>
        <v>0</v>
      </c>
      <c r="BY125" s="11"/>
      <c r="BZ125" s="10"/>
      <c r="CA125" s="11"/>
      <c r="CB125" s="10"/>
      <c r="CC125" s="11"/>
      <c r="CD125" s="10"/>
      <c r="CE125" s="11"/>
      <c r="CF125" s="10"/>
      <c r="CG125" s="7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>CG125+CP125</f>
        <v>0</v>
      </c>
      <c r="CR125" s="11"/>
      <c r="CS125" s="10"/>
      <c r="CT125" s="11"/>
      <c r="CU125" s="10"/>
      <c r="CV125" s="11"/>
      <c r="CW125" s="10"/>
      <c r="CX125" s="11"/>
      <c r="CY125" s="10"/>
      <c r="CZ125" s="7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>CZ125+DI125</f>
        <v>0</v>
      </c>
      <c r="DK125" s="11"/>
      <c r="DL125" s="10"/>
      <c r="DM125" s="11"/>
      <c r="DN125" s="10"/>
      <c r="DO125" s="11"/>
      <c r="DP125" s="10"/>
      <c r="DQ125" s="11"/>
      <c r="DR125" s="10"/>
      <c r="DS125" s="7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>DS125+EB125</f>
        <v>0</v>
      </c>
      <c r="ED125" s="11"/>
      <c r="EE125" s="10"/>
      <c r="EF125" s="11"/>
      <c r="EG125" s="10"/>
      <c r="EH125" s="11"/>
      <c r="EI125" s="10"/>
      <c r="EJ125" s="11"/>
      <c r="EK125" s="10"/>
      <c r="EL125" s="7"/>
      <c r="EM125" s="11"/>
      <c r="EN125" s="10"/>
      <c r="EO125" s="11"/>
      <c r="EP125" s="10"/>
      <c r="EQ125" s="11"/>
      <c r="ER125" s="10"/>
      <c r="ES125" s="11"/>
      <c r="ET125" s="10"/>
      <c r="EU125" s="7"/>
      <c r="EV125" s="7">
        <f>EL125+EU125</f>
        <v>0</v>
      </c>
      <c r="EW125" s="11"/>
      <c r="EX125" s="10"/>
      <c r="EY125" s="11"/>
      <c r="EZ125" s="10"/>
      <c r="FA125" s="11"/>
      <c r="FB125" s="10"/>
      <c r="FC125" s="11"/>
      <c r="FD125" s="10"/>
      <c r="FE125" s="7"/>
      <c r="FF125" s="11"/>
      <c r="FG125" s="10"/>
      <c r="FH125" s="11"/>
      <c r="FI125" s="10"/>
      <c r="FJ125" s="11"/>
      <c r="FK125" s="10"/>
      <c r="FL125" s="11"/>
      <c r="FM125" s="10"/>
      <c r="FN125" s="7"/>
      <c r="FO125" s="7">
        <f>FE125+FN125</f>
        <v>0</v>
      </c>
    </row>
    <row r="126" spans="1:171" ht="15.75" customHeight="1">
      <c r="A126" s="6"/>
      <c r="B126" s="6"/>
      <c r="C126" s="6"/>
      <c r="D126" s="6"/>
      <c r="E126" s="6" t="s">
        <v>85</v>
      </c>
      <c r="F126" s="6">
        <f aca="true" t="shared" si="108" ref="F126:T126">SUM(F125:F125)</f>
        <v>0</v>
      </c>
      <c r="G126" s="6">
        <f t="shared" si="108"/>
        <v>1</v>
      </c>
      <c r="H126" s="6">
        <f t="shared" si="108"/>
        <v>5</v>
      </c>
      <c r="I126" s="6">
        <f t="shared" si="108"/>
        <v>5</v>
      </c>
      <c r="J126" s="6">
        <f t="shared" si="108"/>
        <v>0</v>
      </c>
      <c r="K126" s="6">
        <f t="shared" si="108"/>
        <v>0</v>
      </c>
      <c r="L126" s="6">
        <f t="shared" si="108"/>
        <v>0</v>
      </c>
      <c r="M126" s="6">
        <f t="shared" si="108"/>
        <v>0</v>
      </c>
      <c r="N126" s="6">
        <f t="shared" si="108"/>
        <v>0</v>
      </c>
      <c r="O126" s="6">
        <f t="shared" si="108"/>
        <v>0</v>
      </c>
      <c r="P126" s="6">
        <f t="shared" si="108"/>
        <v>0</v>
      </c>
      <c r="Q126" s="7">
        <f t="shared" si="108"/>
        <v>0</v>
      </c>
      <c r="R126" s="7">
        <f t="shared" si="108"/>
        <v>0</v>
      </c>
      <c r="S126" s="7">
        <f t="shared" si="108"/>
        <v>0</v>
      </c>
      <c r="T126" s="11">
        <f t="shared" si="108"/>
        <v>5</v>
      </c>
      <c r="U126" s="10"/>
      <c r="V126" s="11">
        <f>SUM(V125:V125)</f>
        <v>0</v>
      </c>
      <c r="W126" s="10"/>
      <c r="X126" s="11">
        <f>SUM(X125:X125)</f>
        <v>0</v>
      </c>
      <c r="Y126" s="10"/>
      <c r="Z126" s="11">
        <f>SUM(Z125:Z125)</f>
        <v>0</v>
      </c>
      <c r="AA126" s="10"/>
      <c r="AB126" s="7">
        <f>SUM(AB125:AB125)</f>
        <v>0</v>
      </c>
      <c r="AC126" s="11">
        <f>SUM(AC125:AC125)</f>
        <v>0</v>
      </c>
      <c r="AD126" s="10"/>
      <c r="AE126" s="11">
        <f>SUM(AE125:AE125)</f>
        <v>0</v>
      </c>
      <c r="AF126" s="10"/>
      <c r="AG126" s="11">
        <f>SUM(AG125:AG125)</f>
        <v>0</v>
      </c>
      <c r="AH126" s="10"/>
      <c r="AI126" s="11">
        <f>SUM(AI125:AI125)</f>
        <v>0</v>
      </c>
      <c r="AJ126" s="10"/>
      <c r="AK126" s="7">
        <f>SUM(AK125:AK125)</f>
        <v>0</v>
      </c>
      <c r="AL126" s="7">
        <f>SUM(AL125:AL125)</f>
        <v>0</v>
      </c>
      <c r="AM126" s="11">
        <f>SUM(AM125:AM125)</f>
        <v>0</v>
      </c>
      <c r="AN126" s="10"/>
      <c r="AO126" s="11">
        <f>SUM(AO125:AO125)</f>
        <v>0</v>
      </c>
      <c r="AP126" s="10"/>
      <c r="AQ126" s="11">
        <f>SUM(AQ125:AQ125)</f>
        <v>0</v>
      </c>
      <c r="AR126" s="10"/>
      <c r="AS126" s="11">
        <f>SUM(AS125:AS125)</f>
        <v>0</v>
      </c>
      <c r="AT126" s="10"/>
      <c r="AU126" s="7">
        <f>SUM(AU125:AU125)</f>
        <v>0</v>
      </c>
      <c r="AV126" s="11">
        <f>SUM(AV125:AV125)</f>
        <v>0</v>
      </c>
      <c r="AW126" s="10"/>
      <c r="AX126" s="11">
        <f>SUM(AX125:AX125)</f>
        <v>0</v>
      </c>
      <c r="AY126" s="10"/>
      <c r="AZ126" s="11">
        <f>SUM(AZ125:AZ125)</f>
        <v>0</v>
      </c>
      <c r="BA126" s="10"/>
      <c r="BB126" s="11">
        <f>SUM(BB125:BB125)</f>
        <v>0</v>
      </c>
      <c r="BC126" s="10"/>
      <c r="BD126" s="7">
        <f>SUM(BD125:BD125)</f>
        <v>0</v>
      </c>
      <c r="BE126" s="7">
        <f>SUM(BE125:BE125)</f>
        <v>0</v>
      </c>
      <c r="BF126" s="11">
        <f>SUM(BF125:BF125)</f>
        <v>0</v>
      </c>
      <c r="BG126" s="10"/>
      <c r="BH126" s="11">
        <f>SUM(BH125:BH125)</f>
        <v>0</v>
      </c>
      <c r="BI126" s="10"/>
      <c r="BJ126" s="11">
        <f>SUM(BJ125:BJ125)</f>
        <v>0</v>
      </c>
      <c r="BK126" s="10"/>
      <c r="BL126" s="11">
        <f>SUM(BL125:BL125)</f>
        <v>0</v>
      </c>
      <c r="BM126" s="10"/>
      <c r="BN126" s="7">
        <f>SUM(BN125:BN125)</f>
        <v>0</v>
      </c>
      <c r="BO126" s="11">
        <f>SUM(BO125:BO125)</f>
        <v>0</v>
      </c>
      <c r="BP126" s="10"/>
      <c r="BQ126" s="11">
        <f>SUM(BQ125:BQ125)</f>
        <v>0</v>
      </c>
      <c r="BR126" s="10"/>
      <c r="BS126" s="11">
        <f>SUM(BS125:BS125)</f>
        <v>0</v>
      </c>
      <c r="BT126" s="10"/>
      <c r="BU126" s="11">
        <f>SUM(BU125:BU125)</f>
        <v>0</v>
      </c>
      <c r="BV126" s="10"/>
      <c r="BW126" s="7">
        <f>SUM(BW125:BW125)</f>
        <v>0</v>
      </c>
      <c r="BX126" s="7">
        <f>SUM(BX125:BX125)</f>
        <v>0</v>
      </c>
      <c r="BY126" s="11">
        <f>SUM(BY125:BY125)</f>
        <v>0</v>
      </c>
      <c r="BZ126" s="10"/>
      <c r="CA126" s="11">
        <f>SUM(CA125:CA125)</f>
        <v>0</v>
      </c>
      <c r="CB126" s="10"/>
      <c r="CC126" s="11">
        <f>SUM(CC125:CC125)</f>
        <v>0</v>
      </c>
      <c r="CD126" s="10"/>
      <c r="CE126" s="11">
        <f>SUM(CE125:CE125)</f>
        <v>0</v>
      </c>
      <c r="CF126" s="10"/>
      <c r="CG126" s="7">
        <f>SUM(CG125:CG125)</f>
        <v>0</v>
      </c>
      <c r="CH126" s="11">
        <f>SUM(CH125:CH125)</f>
        <v>0</v>
      </c>
      <c r="CI126" s="10"/>
      <c r="CJ126" s="11">
        <f>SUM(CJ125:CJ125)</f>
        <v>0</v>
      </c>
      <c r="CK126" s="10"/>
      <c r="CL126" s="11">
        <f>SUM(CL125:CL125)</f>
        <v>0</v>
      </c>
      <c r="CM126" s="10"/>
      <c r="CN126" s="11">
        <f>SUM(CN125:CN125)</f>
        <v>0</v>
      </c>
      <c r="CO126" s="10"/>
      <c r="CP126" s="7">
        <f>SUM(CP125:CP125)</f>
        <v>0</v>
      </c>
      <c r="CQ126" s="7">
        <f>SUM(CQ125:CQ125)</f>
        <v>0</v>
      </c>
      <c r="CR126" s="11">
        <f>SUM(CR125:CR125)</f>
        <v>0</v>
      </c>
      <c r="CS126" s="10"/>
      <c r="CT126" s="11">
        <f>SUM(CT125:CT125)</f>
        <v>0</v>
      </c>
      <c r="CU126" s="10"/>
      <c r="CV126" s="11">
        <f>SUM(CV125:CV125)</f>
        <v>0</v>
      </c>
      <c r="CW126" s="10"/>
      <c r="CX126" s="11">
        <f>SUM(CX125:CX125)</f>
        <v>0</v>
      </c>
      <c r="CY126" s="10"/>
      <c r="CZ126" s="7">
        <f>SUM(CZ125:CZ125)</f>
        <v>0</v>
      </c>
      <c r="DA126" s="11">
        <f>SUM(DA125:DA125)</f>
        <v>0</v>
      </c>
      <c r="DB126" s="10"/>
      <c r="DC126" s="11">
        <f>SUM(DC125:DC125)</f>
        <v>0</v>
      </c>
      <c r="DD126" s="10"/>
      <c r="DE126" s="11">
        <f>SUM(DE125:DE125)</f>
        <v>0</v>
      </c>
      <c r="DF126" s="10"/>
      <c r="DG126" s="11">
        <f>SUM(DG125:DG125)</f>
        <v>0</v>
      </c>
      <c r="DH126" s="10"/>
      <c r="DI126" s="7">
        <f>SUM(DI125:DI125)</f>
        <v>0</v>
      </c>
      <c r="DJ126" s="7">
        <f>SUM(DJ125:DJ125)</f>
        <v>0</v>
      </c>
      <c r="DK126" s="11">
        <f>SUM(DK125:DK125)</f>
        <v>0</v>
      </c>
      <c r="DL126" s="10"/>
      <c r="DM126" s="11">
        <f>SUM(DM125:DM125)</f>
        <v>0</v>
      </c>
      <c r="DN126" s="10"/>
      <c r="DO126" s="11">
        <f>SUM(DO125:DO125)</f>
        <v>0</v>
      </c>
      <c r="DP126" s="10"/>
      <c r="DQ126" s="11">
        <f>SUM(DQ125:DQ125)</f>
        <v>0</v>
      </c>
      <c r="DR126" s="10"/>
      <c r="DS126" s="7">
        <f>SUM(DS125:DS125)</f>
        <v>0</v>
      </c>
      <c r="DT126" s="11">
        <f>SUM(DT125:DT125)</f>
        <v>0</v>
      </c>
      <c r="DU126" s="10"/>
      <c r="DV126" s="11">
        <f>SUM(DV125:DV125)</f>
        <v>0</v>
      </c>
      <c r="DW126" s="10"/>
      <c r="DX126" s="11">
        <f>SUM(DX125:DX125)</f>
        <v>0</v>
      </c>
      <c r="DY126" s="10"/>
      <c r="DZ126" s="11">
        <f>SUM(DZ125:DZ125)</f>
        <v>0</v>
      </c>
      <c r="EA126" s="10"/>
      <c r="EB126" s="7">
        <f>SUM(EB125:EB125)</f>
        <v>0</v>
      </c>
      <c r="EC126" s="7">
        <f>SUM(EC125:EC125)</f>
        <v>0</v>
      </c>
      <c r="ED126" s="11">
        <f>SUM(ED125:ED125)</f>
        <v>0</v>
      </c>
      <c r="EE126" s="10"/>
      <c r="EF126" s="11">
        <f>SUM(EF125:EF125)</f>
        <v>0</v>
      </c>
      <c r="EG126" s="10"/>
      <c r="EH126" s="11">
        <f>SUM(EH125:EH125)</f>
        <v>0</v>
      </c>
      <c r="EI126" s="10"/>
      <c r="EJ126" s="11">
        <f>SUM(EJ125:EJ125)</f>
        <v>0</v>
      </c>
      <c r="EK126" s="10"/>
      <c r="EL126" s="7">
        <f>SUM(EL125:EL125)</f>
        <v>0</v>
      </c>
      <c r="EM126" s="11">
        <f>SUM(EM125:EM125)</f>
        <v>0</v>
      </c>
      <c r="EN126" s="10"/>
      <c r="EO126" s="11">
        <f>SUM(EO125:EO125)</f>
        <v>0</v>
      </c>
      <c r="EP126" s="10"/>
      <c r="EQ126" s="11">
        <f>SUM(EQ125:EQ125)</f>
        <v>0</v>
      </c>
      <c r="ER126" s="10"/>
      <c r="ES126" s="11">
        <f>SUM(ES125:ES125)</f>
        <v>0</v>
      </c>
      <c r="ET126" s="10"/>
      <c r="EU126" s="7">
        <f>SUM(EU125:EU125)</f>
        <v>0</v>
      </c>
      <c r="EV126" s="7">
        <f>SUM(EV125:EV125)</f>
        <v>0</v>
      </c>
      <c r="EW126" s="11">
        <f>SUM(EW125:EW125)</f>
        <v>0</v>
      </c>
      <c r="EX126" s="10"/>
      <c r="EY126" s="11">
        <f>SUM(EY125:EY125)</f>
        <v>0</v>
      </c>
      <c r="EZ126" s="10"/>
      <c r="FA126" s="11">
        <f>SUM(FA125:FA125)</f>
        <v>0</v>
      </c>
      <c r="FB126" s="10"/>
      <c r="FC126" s="11">
        <f>SUM(FC125:FC125)</f>
        <v>0</v>
      </c>
      <c r="FD126" s="10"/>
      <c r="FE126" s="7">
        <f>SUM(FE125:FE125)</f>
        <v>0</v>
      </c>
      <c r="FF126" s="11">
        <f>SUM(FF125:FF125)</f>
        <v>0</v>
      </c>
      <c r="FG126" s="10"/>
      <c r="FH126" s="11">
        <f>SUM(FH125:FH125)</f>
        <v>0</v>
      </c>
      <c r="FI126" s="10"/>
      <c r="FJ126" s="11">
        <f>SUM(FJ125:FJ125)</f>
        <v>0</v>
      </c>
      <c r="FK126" s="10"/>
      <c r="FL126" s="11">
        <f>SUM(FL125:FL125)</f>
        <v>0</v>
      </c>
      <c r="FM126" s="10"/>
      <c r="FN126" s="7">
        <f>SUM(FN125:FN125)</f>
        <v>0</v>
      </c>
      <c r="FO126" s="7">
        <f>SUM(FO125:FO125)</f>
        <v>0</v>
      </c>
    </row>
    <row r="127" spans="1:171" ht="19.5" customHeight="1">
      <c r="A127" s="12" t="s">
        <v>249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2"/>
      <c r="FO127" s="13"/>
    </row>
    <row r="128" spans="1:171" ht="12.75">
      <c r="A128" s="6"/>
      <c r="B128" s="6"/>
      <c r="C128" s="6"/>
      <c r="D128" s="6" t="s">
        <v>250</v>
      </c>
      <c r="E128" s="3" t="s">
        <v>251</v>
      </c>
      <c r="F128" s="6">
        <f>COUNTIF(T128:FM128,"e")</f>
        <v>0</v>
      </c>
      <c r="G128" s="6">
        <f>COUNTIF(T128:FM128,"z")</f>
        <v>1</v>
      </c>
      <c r="H128" s="6">
        <f>SUM(I128:P128)</f>
        <v>5</v>
      </c>
      <c r="I128" s="6">
        <f>T128+AM128+BF128+BY128+CR128+DK128+ED128+EW128</f>
        <v>0</v>
      </c>
      <c r="J128" s="6">
        <f>V128+AO128+BH128+CA128+CT128+DM128+EF128+EY128</f>
        <v>5</v>
      </c>
      <c r="K128" s="6">
        <f>X128+AQ128+BJ128+CC128+CV128+DO128+EH128+FA128</f>
        <v>0</v>
      </c>
      <c r="L128" s="6">
        <f>Z128+AS128+BL128+CE128+CX128+DQ128+EJ128+FC128</f>
        <v>0</v>
      </c>
      <c r="M128" s="6">
        <f>AC128+AV128+BO128+CH128+DA128+DT128+EM128+FF128</f>
        <v>0</v>
      </c>
      <c r="N128" s="6">
        <f>AE128+AX128+BQ128+CJ128+DC128+DV128+EO128+FH128</f>
        <v>0</v>
      </c>
      <c r="O128" s="6">
        <f>AG128+AZ128+BS128+CL128+DE128+DX128+EQ128+FJ128</f>
        <v>0</v>
      </c>
      <c r="P128" s="6">
        <f>AI128+BB128+BU128+CN128+DG128+DZ128+ES128+FL128</f>
        <v>0</v>
      </c>
      <c r="Q128" s="7">
        <f>AL128+BE128+BX128+CQ128+DJ128+EC128+EV128+FO128</f>
        <v>0</v>
      </c>
      <c r="R128" s="7">
        <f>AK128+BD128+BW128+CP128+DI128+EB128+EU128+FN128</f>
        <v>0</v>
      </c>
      <c r="S128" s="7">
        <v>0</v>
      </c>
      <c r="T128" s="11"/>
      <c r="U128" s="10"/>
      <c r="V128" s="11">
        <v>5</v>
      </c>
      <c r="W128" s="10" t="s">
        <v>60</v>
      </c>
      <c r="X128" s="11"/>
      <c r="Y128" s="10"/>
      <c r="Z128" s="11"/>
      <c r="AA128" s="10"/>
      <c r="AB128" s="7">
        <v>0</v>
      </c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>AB128+AK128</f>
        <v>0</v>
      </c>
      <c r="AM128" s="11"/>
      <c r="AN128" s="10"/>
      <c r="AO128" s="11"/>
      <c r="AP128" s="10"/>
      <c r="AQ128" s="11"/>
      <c r="AR128" s="10"/>
      <c r="AS128" s="11"/>
      <c r="AT128" s="10"/>
      <c r="AU128" s="7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>AU128+BD128</f>
        <v>0</v>
      </c>
      <c r="BF128" s="11"/>
      <c r="BG128" s="10"/>
      <c r="BH128" s="11"/>
      <c r="BI128" s="10"/>
      <c r="BJ128" s="11"/>
      <c r="BK128" s="10"/>
      <c r="BL128" s="11"/>
      <c r="BM128" s="10"/>
      <c r="BN128" s="7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>BN128+BW128</f>
        <v>0</v>
      </c>
      <c r="BY128" s="11"/>
      <c r="BZ128" s="10"/>
      <c r="CA128" s="11"/>
      <c r="CB128" s="10"/>
      <c r="CC128" s="11"/>
      <c r="CD128" s="10"/>
      <c r="CE128" s="11"/>
      <c r="CF128" s="10"/>
      <c r="CG128" s="7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>CG128+CP128</f>
        <v>0</v>
      </c>
      <c r="CR128" s="11"/>
      <c r="CS128" s="10"/>
      <c r="CT128" s="11"/>
      <c r="CU128" s="10"/>
      <c r="CV128" s="11"/>
      <c r="CW128" s="10"/>
      <c r="CX128" s="11"/>
      <c r="CY128" s="10"/>
      <c r="CZ128" s="7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>CZ128+DI128</f>
        <v>0</v>
      </c>
      <c r="DK128" s="11"/>
      <c r="DL128" s="10"/>
      <c r="DM128" s="11"/>
      <c r="DN128" s="10"/>
      <c r="DO128" s="11"/>
      <c r="DP128" s="10"/>
      <c r="DQ128" s="11"/>
      <c r="DR128" s="10"/>
      <c r="DS128" s="7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>DS128+EB128</f>
        <v>0</v>
      </c>
      <c r="ED128" s="11"/>
      <c r="EE128" s="10"/>
      <c r="EF128" s="11"/>
      <c r="EG128" s="10"/>
      <c r="EH128" s="11"/>
      <c r="EI128" s="10"/>
      <c r="EJ128" s="11"/>
      <c r="EK128" s="10"/>
      <c r="EL128" s="7"/>
      <c r="EM128" s="11"/>
      <c r="EN128" s="10"/>
      <c r="EO128" s="11"/>
      <c r="EP128" s="10"/>
      <c r="EQ128" s="11"/>
      <c r="ER128" s="10"/>
      <c r="ES128" s="11"/>
      <c r="ET128" s="10"/>
      <c r="EU128" s="7"/>
      <c r="EV128" s="7">
        <f>EL128+EU128</f>
        <v>0</v>
      </c>
      <c r="EW128" s="11"/>
      <c r="EX128" s="10"/>
      <c r="EY128" s="11"/>
      <c r="EZ128" s="10"/>
      <c r="FA128" s="11"/>
      <c r="FB128" s="10"/>
      <c r="FC128" s="11"/>
      <c r="FD128" s="10"/>
      <c r="FE128" s="7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>FE128+FN128</f>
        <v>0</v>
      </c>
    </row>
    <row r="129" spans="1:171" ht="12.75">
      <c r="A129" s="6"/>
      <c r="B129" s="6"/>
      <c r="C129" s="6"/>
      <c r="D129" s="6" t="s">
        <v>252</v>
      </c>
      <c r="E129" s="3" t="s">
        <v>253</v>
      </c>
      <c r="F129" s="6">
        <f>COUNTIF(T129:FM129,"e")</f>
        <v>0</v>
      </c>
      <c r="G129" s="6">
        <f>COUNTIF(T129:FM129,"z")</f>
        <v>1</v>
      </c>
      <c r="H129" s="6">
        <f>SUM(I129:P129)</f>
        <v>2</v>
      </c>
      <c r="I129" s="6">
        <f>T129+AM129+BF129+BY129+CR129+DK129+ED129+EW129</f>
        <v>0</v>
      </c>
      <c r="J129" s="6">
        <f>V129+AO129+BH129+CA129+CT129+DM129+EF129+EY129</f>
        <v>2</v>
      </c>
      <c r="K129" s="6">
        <f>X129+AQ129+BJ129+CC129+CV129+DO129+EH129+FA129</f>
        <v>0</v>
      </c>
      <c r="L129" s="6">
        <f>Z129+AS129+BL129+CE129+CX129+DQ129+EJ129+FC129</f>
        <v>0</v>
      </c>
      <c r="M129" s="6">
        <f>AC129+AV129+BO129+CH129+DA129+DT129+EM129+FF129</f>
        <v>0</v>
      </c>
      <c r="N129" s="6">
        <f>AE129+AX129+BQ129+CJ129+DC129+DV129+EO129+FH129</f>
        <v>0</v>
      </c>
      <c r="O129" s="6">
        <f>AG129+AZ129+BS129+CL129+DE129+DX129+EQ129+FJ129</f>
        <v>0</v>
      </c>
      <c r="P129" s="6">
        <f>AI129+BB129+BU129+CN129+DG129+DZ129+ES129+FL129</f>
        <v>0</v>
      </c>
      <c r="Q129" s="7">
        <f>AL129+BE129+BX129+CQ129+DJ129+EC129+EV129+FO129</f>
        <v>0</v>
      </c>
      <c r="R129" s="7">
        <f>AK129+BD129+BW129+CP129+DI129+EB129+EU129+FN129</f>
        <v>0</v>
      </c>
      <c r="S129" s="7">
        <v>0</v>
      </c>
      <c r="T129" s="11"/>
      <c r="U129" s="10"/>
      <c r="V129" s="11"/>
      <c r="W129" s="10"/>
      <c r="X129" s="11"/>
      <c r="Y129" s="10"/>
      <c r="Z129" s="11"/>
      <c r="AA129" s="10"/>
      <c r="AB129" s="7"/>
      <c r="AC129" s="11"/>
      <c r="AD129" s="10"/>
      <c r="AE129" s="11"/>
      <c r="AF129" s="10"/>
      <c r="AG129" s="11"/>
      <c r="AH129" s="10"/>
      <c r="AI129" s="11"/>
      <c r="AJ129" s="10"/>
      <c r="AK129" s="7"/>
      <c r="AL129" s="7">
        <f>AB129+AK129</f>
        <v>0</v>
      </c>
      <c r="AM129" s="11"/>
      <c r="AN129" s="10"/>
      <c r="AO129" s="11"/>
      <c r="AP129" s="10"/>
      <c r="AQ129" s="11"/>
      <c r="AR129" s="10"/>
      <c r="AS129" s="11"/>
      <c r="AT129" s="10"/>
      <c r="AU129" s="7"/>
      <c r="AV129" s="11"/>
      <c r="AW129" s="10"/>
      <c r="AX129" s="11"/>
      <c r="AY129" s="10"/>
      <c r="AZ129" s="11"/>
      <c r="BA129" s="10"/>
      <c r="BB129" s="11"/>
      <c r="BC129" s="10"/>
      <c r="BD129" s="7"/>
      <c r="BE129" s="7">
        <f>AU129+BD129</f>
        <v>0</v>
      </c>
      <c r="BF129" s="11"/>
      <c r="BG129" s="10"/>
      <c r="BH129" s="11"/>
      <c r="BI129" s="10"/>
      <c r="BJ129" s="11"/>
      <c r="BK129" s="10"/>
      <c r="BL129" s="11"/>
      <c r="BM129" s="10"/>
      <c r="BN129" s="7"/>
      <c r="BO129" s="11"/>
      <c r="BP129" s="10"/>
      <c r="BQ129" s="11"/>
      <c r="BR129" s="10"/>
      <c r="BS129" s="11"/>
      <c r="BT129" s="10"/>
      <c r="BU129" s="11"/>
      <c r="BV129" s="10"/>
      <c r="BW129" s="7"/>
      <c r="BX129" s="7">
        <f>BN129+BW129</f>
        <v>0</v>
      </c>
      <c r="BY129" s="11"/>
      <c r="BZ129" s="10"/>
      <c r="CA129" s="11">
        <v>2</v>
      </c>
      <c r="CB129" s="10" t="s">
        <v>60</v>
      </c>
      <c r="CC129" s="11"/>
      <c r="CD129" s="10"/>
      <c r="CE129" s="11"/>
      <c r="CF129" s="10"/>
      <c r="CG129" s="7">
        <v>0</v>
      </c>
      <c r="CH129" s="11"/>
      <c r="CI129" s="10"/>
      <c r="CJ129" s="11"/>
      <c r="CK129" s="10"/>
      <c r="CL129" s="11"/>
      <c r="CM129" s="10"/>
      <c r="CN129" s="11"/>
      <c r="CO129" s="10"/>
      <c r="CP129" s="7"/>
      <c r="CQ129" s="7">
        <f>CG129+CP129</f>
        <v>0</v>
      </c>
      <c r="CR129" s="11"/>
      <c r="CS129" s="10"/>
      <c r="CT129" s="11"/>
      <c r="CU129" s="10"/>
      <c r="CV129" s="11"/>
      <c r="CW129" s="10"/>
      <c r="CX129" s="11"/>
      <c r="CY129" s="10"/>
      <c r="CZ129" s="7"/>
      <c r="DA129" s="11"/>
      <c r="DB129" s="10"/>
      <c r="DC129" s="11"/>
      <c r="DD129" s="10"/>
      <c r="DE129" s="11"/>
      <c r="DF129" s="10"/>
      <c r="DG129" s="11"/>
      <c r="DH129" s="10"/>
      <c r="DI129" s="7"/>
      <c r="DJ129" s="7">
        <f>CZ129+DI129</f>
        <v>0</v>
      </c>
      <c r="DK129" s="11"/>
      <c r="DL129" s="10"/>
      <c r="DM129" s="11"/>
      <c r="DN129" s="10"/>
      <c r="DO129" s="11"/>
      <c r="DP129" s="10"/>
      <c r="DQ129" s="11"/>
      <c r="DR129" s="10"/>
      <c r="DS129" s="7"/>
      <c r="DT129" s="11"/>
      <c r="DU129" s="10"/>
      <c r="DV129" s="11"/>
      <c r="DW129" s="10"/>
      <c r="DX129" s="11"/>
      <c r="DY129" s="10"/>
      <c r="DZ129" s="11"/>
      <c r="EA129" s="10"/>
      <c r="EB129" s="7"/>
      <c r="EC129" s="7">
        <f>DS129+EB129</f>
        <v>0</v>
      </c>
      <c r="ED129" s="11"/>
      <c r="EE129" s="10"/>
      <c r="EF129" s="11"/>
      <c r="EG129" s="10"/>
      <c r="EH129" s="11"/>
      <c r="EI129" s="10"/>
      <c r="EJ129" s="11"/>
      <c r="EK129" s="10"/>
      <c r="EL129" s="7"/>
      <c r="EM129" s="11"/>
      <c r="EN129" s="10"/>
      <c r="EO129" s="11"/>
      <c r="EP129" s="10"/>
      <c r="EQ129" s="11"/>
      <c r="ER129" s="10"/>
      <c r="ES129" s="11"/>
      <c r="ET129" s="10"/>
      <c r="EU129" s="7"/>
      <c r="EV129" s="7">
        <f>EL129+EU129</f>
        <v>0</v>
      </c>
      <c r="EW129" s="11"/>
      <c r="EX129" s="10"/>
      <c r="EY129" s="11"/>
      <c r="EZ129" s="10"/>
      <c r="FA129" s="11"/>
      <c r="FB129" s="10"/>
      <c r="FC129" s="11"/>
      <c r="FD129" s="10"/>
      <c r="FE129" s="7"/>
      <c r="FF129" s="11"/>
      <c r="FG129" s="10"/>
      <c r="FH129" s="11"/>
      <c r="FI129" s="10"/>
      <c r="FJ129" s="11"/>
      <c r="FK129" s="10"/>
      <c r="FL129" s="11"/>
      <c r="FM129" s="10"/>
      <c r="FN129" s="7"/>
      <c r="FO129" s="7">
        <f>FE129+FN129</f>
        <v>0</v>
      </c>
    </row>
    <row r="130" spans="1:171" ht="15.75" customHeight="1">
      <c r="A130" s="6"/>
      <c r="B130" s="6"/>
      <c r="C130" s="6"/>
      <c r="D130" s="6"/>
      <c r="E130" s="6" t="s">
        <v>85</v>
      </c>
      <c r="F130" s="6">
        <f aca="true" t="shared" si="109" ref="F130:T130">SUM(F128:F129)</f>
        <v>0</v>
      </c>
      <c r="G130" s="6">
        <f t="shared" si="109"/>
        <v>2</v>
      </c>
      <c r="H130" s="6">
        <f t="shared" si="109"/>
        <v>7</v>
      </c>
      <c r="I130" s="6">
        <f t="shared" si="109"/>
        <v>0</v>
      </c>
      <c r="J130" s="6">
        <f t="shared" si="109"/>
        <v>7</v>
      </c>
      <c r="K130" s="6">
        <f t="shared" si="109"/>
        <v>0</v>
      </c>
      <c r="L130" s="6">
        <f t="shared" si="109"/>
        <v>0</v>
      </c>
      <c r="M130" s="6">
        <f t="shared" si="109"/>
        <v>0</v>
      </c>
      <c r="N130" s="6">
        <f t="shared" si="109"/>
        <v>0</v>
      </c>
      <c r="O130" s="6">
        <f t="shared" si="109"/>
        <v>0</v>
      </c>
      <c r="P130" s="6">
        <f t="shared" si="109"/>
        <v>0</v>
      </c>
      <c r="Q130" s="7">
        <f t="shared" si="109"/>
        <v>0</v>
      </c>
      <c r="R130" s="7">
        <f t="shared" si="109"/>
        <v>0</v>
      </c>
      <c r="S130" s="7">
        <f t="shared" si="109"/>
        <v>0</v>
      </c>
      <c r="T130" s="11">
        <f t="shared" si="109"/>
        <v>0</v>
      </c>
      <c r="U130" s="10"/>
      <c r="V130" s="11">
        <f>SUM(V128:V129)</f>
        <v>5</v>
      </c>
      <c r="W130" s="10"/>
      <c r="X130" s="11">
        <f>SUM(X128:X129)</f>
        <v>0</v>
      </c>
      <c r="Y130" s="10"/>
      <c r="Z130" s="11">
        <f>SUM(Z128:Z129)</f>
        <v>0</v>
      </c>
      <c r="AA130" s="10"/>
      <c r="AB130" s="7">
        <f>SUM(AB128:AB129)</f>
        <v>0</v>
      </c>
      <c r="AC130" s="11">
        <f>SUM(AC128:AC129)</f>
        <v>0</v>
      </c>
      <c r="AD130" s="10"/>
      <c r="AE130" s="11">
        <f>SUM(AE128:AE129)</f>
        <v>0</v>
      </c>
      <c r="AF130" s="10"/>
      <c r="AG130" s="11">
        <f>SUM(AG128:AG129)</f>
        <v>0</v>
      </c>
      <c r="AH130" s="10"/>
      <c r="AI130" s="11">
        <f>SUM(AI128:AI129)</f>
        <v>0</v>
      </c>
      <c r="AJ130" s="10"/>
      <c r="AK130" s="7">
        <f>SUM(AK128:AK129)</f>
        <v>0</v>
      </c>
      <c r="AL130" s="7">
        <f>SUM(AL128:AL129)</f>
        <v>0</v>
      </c>
      <c r="AM130" s="11">
        <f>SUM(AM128:AM129)</f>
        <v>0</v>
      </c>
      <c r="AN130" s="10"/>
      <c r="AO130" s="11">
        <f>SUM(AO128:AO129)</f>
        <v>0</v>
      </c>
      <c r="AP130" s="10"/>
      <c r="AQ130" s="11">
        <f>SUM(AQ128:AQ129)</f>
        <v>0</v>
      </c>
      <c r="AR130" s="10"/>
      <c r="AS130" s="11">
        <f>SUM(AS128:AS129)</f>
        <v>0</v>
      </c>
      <c r="AT130" s="10"/>
      <c r="AU130" s="7">
        <f>SUM(AU128:AU129)</f>
        <v>0</v>
      </c>
      <c r="AV130" s="11">
        <f>SUM(AV128:AV129)</f>
        <v>0</v>
      </c>
      <c r="AW130" s="10"/>
      <c r="AX130" s="11">
        <f>SUM(AX128:AX129)</f>
        <v>0</v>
      </c>
      <c r="AY130" s="10"/>
      <c r="AZ130" s="11">
        <f>SUM(AZ128:AZ129)</f>
        <v>0</v>
      </c>
      <c r="BA130" s="10"/>
      <c r="BB130" s="11">
        <f>SUM(BB128:BB129)</f>
        <v>0</v>
      </c>
      <c r="BC130" s="10"/>
      <c r="BD130" s="7">
        <f>SUM(BD128:BD129)</f>
        <v>0</v>
      </c>
      <c r="BE130" s="7">
        <f>SUM(BE128:BE129)</f>
        <v>0</v>
      </c>
      <c r="BF130" s="11">
        <f>SUM(BF128:BF129)</f>
        <v>0</v>
      </c>
      <c r="BG130" s="10"/>
      <c r="BH130" s="11">
        <f>SUM(BH128:BH129)</f>
        <v>0</v>
      </c>
      <c r="BI130" s="10"/>
      <c r="BJ130" s="11">
        <f>SUM(BJ128:BJ129)</f>
        <v>0</v>
      </c>
      <c r="BK130" s="10"/>
      <c r="BL130" s="11">
        <f>SUM(BL128:BL129)</f>
        <v>0</v>
      </c>
      <c r="BM130" s="10"/>
      <c r="BN130" s="7">
        <f>SUM(BN128:BN129)</f>
        <v>0</v>
      </c>
      <c r="BO130" s="11">
        <f>SUM(BO128:BO129)</f>
        <v>0</v>
      </c>
      <c r="BP130" s="10"/>
      <c r="BQ130" s="11">
        <f>SUM(BQ128:BQ129)</f>
        <v>0</v>
      </c>
      <c r="BR130" s="10"/>
      <c r="BS130" s="11">
        <f>SUM(BS128:BS129)</f>
        <v>0</v>
      </c>
      <c r="BT130" s="10"/>
      <c r="BU130" s="11">
        <f>SUM(BU128:BU129)</f>
        <v>0</v>
      </c>
      <c r="BV130" s="10"/>
      <c r="BW130" s="7">
        <f>SUM(BW128:BW129)</f>
        <v>0</v>
      </c>
      <c r="BX130" s="7">
        <f>SUM(BX128:BX129)</f>
        <v>0</v>
      </c>
      <c r="BY130" s="11">
        <f>SUM(BY128:BY129)</f>
        <v>0</v>
      </c>
      <c r="BZ130" s="10"/>
      <c r="CA130" s="11">
        <f>SUM(CA128:CA129)</f>
        <v>2</v>
      </c>
      <c r="CB130" s="10"/>
      <c r="CC130" s="11">
        <f>SUM(CC128:CC129)</f>
        <v>0</v>
      </c>
      <c r="CD130" s="10"/>
      <c r="CE130" s="11">
        <f>SUM(CE128:CE129)</f>
        <v>0</v>
      </c>
      <c r="CF130" s="10"/>
      <c r="CG130" s="7">
        <f>SUM(CG128:CG129)</f>
        <v>0</v>
      </c>
      <c r="CH130" s="11">
        <f>SUM(CH128:CH129)</f>
        <v>0</v>
      </c>
      <c r="CI130" s="10"/>
      <c r="CJ130" s="11">
        <f>SUM(CJ128:CJ129)</f>
        <v>0</v>
      </c>
      <c r="CK130" s="10"/>
      <c r="CL130" s="11">
        <f>SUM(CL128:CL129)</f>
        <v>0</v>
      </c>
      <c r="CM130" s="10"/>
      <c r="CN130" s="11">
        <f>SUM(CN128:CN129)</f>
        <v>0</v>
      </c>
      <c r="CO130" s="10"/>
      <c r="CP130" s="7">
        <f>SUM(CP128:CP129)</f>
        <v>0</v>
      </c>
      <c r="CQ130" s="7">
        <f>SUM(CQ128:CQ129)</f>
        <v>0</v>
      </c>
      <c r="CR130" s="11">
        <f>SUM(CR128:CR129)</f>
        <v>0</v>
      </c>
      <c r="CS130" s="10"/>
      <c r="CT130" s="11">
        <f>SUM(CT128:CT129)</f>
        <v>0</v>
      </c>
      <c r="CU130" s="10"/>
      <c r="CV130" s="11">
        <f>SUM(CV128:CV129)</f>
        <v>0</v>
      </c>
      <c r="CW130" s="10"/>
      <c r="CX130" s="11">
        <f>SUM(CX128:CX129)</f>
        <v>0</v>
      </c>
      <c r="CY130" s="10"/>
      <c r="CZ130" s="7">
        <f>SUM(CZ128:CZ129)</f>
        <v>0</v>
      </c>
      <c r="DA130" s="11">
        <f>SUM(DA128:DA129)</f>
        <v>0</v>
      </c>
      <c r="DB130" s="10"/>
      <c r="DC130" s="11">
        <f>SUM(DC128:DC129)</f>
        <v>0</v>
      </c>
      <c r="DD130" s="10"/>
      <c r="DE130" s="11">
        <f>SUM(DE128:DE129)</f>
        <v>0</v>
      </c>
      <c r="DF130" s="10"/>
      <c r="DG130" s="11">
        <f>SUM(DG128:DG129)</f>
        <v>0</v>
      </c>
      <c r="DH130" s="10"/>
      <c r="DI130" s="7">
        <f>SUM(DI128:DI129)</f>
        <v>0</v>
      </c>
      <c r="DJ130" s="7">
        <f>SUM(DJ128:DJ129)</f>
        <v>0</v>
      </c>
      <c r="DK130" s="11">
        <f>SUM(DK128:DK129)</f>
        <v>0</v>
      </c>
      <c r="DL130" s="10"/>
      <c r="DM130" s="11">
        <f>SUM(DM128:DM129)</f>
        <v>0</v>
      </c>
      <c r="DN130" s="10"/>
      <c r="DO130" s="11">
        <f>SUM(DO128:DO129)</f>
        <v>0</v>
      </c>
      <c r="DP130" s="10"/>
      <c r="DQ130" s="11">
        <f>SUM(DQ128:DQ129)</f>
        <v>0</v>
      </c>
      <c r="DR130" s="10"/>
      <c r="DS130" s="7">
        <f>SUM(DS128:DS129)</f>
        <v>0</v>
      </c>
      <c r="DT130" s="11">
        <f>SUM(DT128:DT129)</f>
        <v>0</v>
      </c>
      <c r="DU130" s="10"/>
      <c r="DV130" s="11">
        <f>SUM(DV128:DV129)</f>
        <v>0</v>
      </c>
      <c r="DW130" s="10"/>
      <c r="DX130" s="11">
        <f>SUM(DX128:DX129)</f>
        <v>0</v>
      </c>
      <c r="DY130" s="10"/>
      <c r="DZ130" s="11">
        <f>SUM(DZ128:DZ129)</f>
        <v>0</v>
      </c>
      <c r="EA130" s="10"/>
      <c r="EB130" s="7">
        <f>SUM(EB128:EB129)</f>
        <v>0</v>
      </c>
      <c r="EC130" s="7">
        <f>SUM(EC128:EC129)</f>
        <v>0</v>
      </c>
      <c r="ED130" s="11">
        <f>SUM(ED128:ED129)</f>
        <v>0</v>
      </c>
      <c r="EE130" s="10"/>
      <c r="EF130" s="11">
        <f>SUM(EF128:EF129)</f>
        <v>0</v>
      </c>
      <c r="EG130" s="10"/>
      <c r="EH130" s="11">
        <f>SUM(EH128:EH129)</f>
        <v>0</v>
      </c>
      <c r="EI130" s="10"/>
      <c r="EJ130" s="11">
        <f>SUM(EJ128:EJ129)</f>
        <v>0</v>
      </c>
      <c r="EK130" s="10"/>
      <c r="EL130" s="7">
        <f>SUM(EL128:EL129)</f>
        <v>0</v>
      </c>
      <c r="EM130" s="11">
        <f>SUM(EM128:EM129)</f>
        <v>0</v>
      </c>
      <c r="EN130" s="10"/>
      <c r="EO130" s="11">
        <f>SUM(EO128:EO129)</f>
        <v>0</v>
      </c>
      <c r="EP130" s="10"/>
      <c r="EQ130" s="11">
        <f>SUM(EQ128:EQ129)</f>
        <v>0</v>
      </c>
      <c r="ER130" s="10"/>
      <c r="ES130" s="11">
        <f>SUM(ES128:ES129)</f>
        <v>0</v>
      </c>
      <c r="ET130" s="10"/>
      <c r="EU130" s="7">
        <f>SUM(EU128:EU129)</f>
        <v>0</v>
      </c>
      <c r="EV130" s="7">
        <f>SUM(EV128:EV129)</f>
        <v>0</v>
      </c>
      <c r="EW130" s="11">
        <f>SUM(EW128:EW129)</f>
        <v>0</v>
      </c>
      <c r="EX130" s="10"/>
      <c r="EY130" s="11">
        <f>SUM(EY128:EY129)</f>
        <v>0</v>
      </c>
      <c r="EZ130" s="10"/>
      <c r="FA130" s="11">
        <f>SUM(FA128:FA129)</f>
        <v>0</v>
      </c>
      <c r="FB130" s="10"/>
      <c r="FC130" s="11">
        <f>SUM(FC128:FC129)</f>
        <v>0</v>
      </c>
      <c r="FD130" s="10"/>
      <c r="FE130" s="7">
        <f>SUM(FE128:FE129)</f>
        <v>0</v>
      </c>
      <c r="FF130" s="11">
        <f>SUM(FF128:FF129)</f>
        <v>0</v>
      </c>
      <c r="FG130" s="10"/>
      <c r="FH130" s="11">
        <f>SUM(FH128:FH129)</f>
        <v>0</v>
      </c>
      <c r="FI130" s="10"/>
      <c r="FJ130" s="11">
        <f>SUM(FJ128:FJ129)</f>
        <v>0</v>
      </c>
      <c r="FK130" s="10"/>
      <c r="FL130" s="11">
        <f>SUM(FL128:FL129)</f>
        <v>0</v>
      </c>
      <c r="FM130" s="10"/>
      <c r="FN130" s="7">
        <f>SUM(FN128:FN129)</f>
        <v>0</v>
      </c>
      <c r="FO130" s="7">
        <f>SUM(FO128:FO129)</f>
        <v>0</v>
      </c>
    </row>
    <row r="131" spans="1:171" ht="19.5" customHeight="1">
      <c r="A131" s="6"/>
      <c r="B131" s="6"/>
      <c r="C131" s="6"/>
      <c r="D131" s="6"/>
      <c r="E131" s="8" t="s">
        <v>254</v>
      </c>
      <c r="F131" s="6">
        <f>F30+F41+F70+F87+F123+F126</f>
        <v>19</v>
      </c>
      <c r="G131" s="6">
        <f>G30+G41+G70+G87+G123+G126</f>
        <v>102</v>
      </c>
      <c r="H131" s="6">
        <f aca="true" t="shared" si="110" ref="H131:P131">H30+H41+H70+H87+H126</f>
        <v>2795</v>
      </c>
      <c r="I131" s="6">
        <f t="shared" si="110"/>
        <v>1295</v>
      </c>
      <c r="J131" s="6">
        <f t="shared" si="110"/>
        <v>420</v>
      </c>
      <c r="K131" s="6">
        <f t="shared" si="110"/>
        <v>150</v>
      </c>
      <c r="L131" s="6">
        <f t="shared" si="110"/>
        <v>0</v>
      </c>
      <c r="M131" s="6">
        <f t="shared" si="110"/>
        <v>60</v>
      </c>
      <c r="N131" s="6">
        <f t="shared" si="110"/>
        <v>615</v>
      </c>
      <c r="O131" s="6">
        <f t="shared" si="110"/>
        <v>255</v>
      </c>
      <c r="P131" s="6">
        <f t="shared" si="110"/>
        <v>0</v>
      </c>
      <c r="Q131" s="7">
        <f>Q30+Q41+Q70+Q87+Q123+Q126</f>
        <v>210</v>
      </c>
      <c r="R131" s="7">
        <f>R30+R41+R70+R87+R123+R126</f>
        <v>60</v>
      </c>
      <c r="S131" s="7">
        <f>S30+S41+S70+S87+S123+S126</f>
        <v>180.4</v>
      </c>
      <c r="T131" s="11">
        <f>T30+T41+T70+T87+T126</f>
        <v>230</v>
      </c>
      <c r="U131" s="10"/>
      <c r="V131" s="11">
        <f>V30+V41+V70+V87+V126</f>
        <v>75</v>
      </c>
      <c r="W131" s="10"/>
      <c r="X131" s="11">
        <f>X30+X41+X70+X87+X126</f>
        <v>0</v>
      </c>
      <c r="Y131" s="10"/>
      <c r="Z131" s="11">
        <f>Z30+Z41+Z70+Z87+Z126</f>
        <v>0</v>
      </c>
      <c r="AA131" s="10"/>
      <c r="AB131" s="7">
        <f>AB30+AB41+AB70+AB87+AB123+AB126</f>
        <v>24</v>
      </c>
      <c r="AC131" s="11">
        <f>AC30+AC41+AC70+AC87+AC126</f>
        <v>30</v>
      </c>
      <c r="AD131" s="10"/>
      <c r="AE131" s="11">
        <f>AE30+AE41+AE70+AE87+AE126</f>
        <v>75</v>
      </c>
      <c r="AF131" s="10"/>
      <c r="AG131" s="11">
        <f>AG30+AG41+AG70+AG87+AG126</f>
        <v>0</v>
      </c>
      <c r="AH131" s="10"/>
      <c r="AI131" s="11">
        <f>AI30+AI41+AI70+AI87+AI126</f>
        <v>0</v>
      </c>
      <c r="AJ131" s="10"/>
      <c r="AK131" s="7">
        <f>AK30+AK41+AK70+AK87+AK123+AK126</f>
        <v>6</v>
      </c>
      <c r="AL131" s="7">
        <f>AL30+AL41+AL70+AL87+AL123+AL126</f>
        <v>30</v>
      </c>
      <c r="AM131" s="11">
        <f>AM30+AM41+AM70+AM87+AM126</f>
        <v>165</v>
      </c>
      <c r="AN131" s="10"/>
      <c r="AO131" s="11">
        <f>AO30+AO41+AO70+AO87+AO126</f>
        <v>75</v>
      </c>
      <c r="AP131" s="10"/>
      <c r="AQ131" s="11">
        <f>AQ30+AQ41+AQ70+AQ87+AQ126</f>
        <v>0</v>
      </c>
      <c r="AR131" s="10"/>
      <c r="AS131" s="11">
        <f>AS30+AS41+AS70+AS87+AS126</f>
        <v>0</v>
      </c>
      <c r="AT131" s="10"/>
      <c r="AU131" s="7">
        <f>AU30+AU41+AU70+AU87+AU123+AU126</f>
        <v>18.5</v>
      </c>
      <c r="AV131" s="11">
        <f>AV30+AV41+AV70+AV87+AV126</f>
        <v>30</v>
      </c>
      <c r="AW131" s="10"/>
      <c r="AX131" s="11">
        <f>AX30+AX41+AX70+AX87+AX126</f>
        <v>120</v>
      </c>
      <c r="AY131" s="10"/>
      <c r="AZ131" s="11">
        <f>AZ30+AZ41+AZ70+AZ87+AZ126</f>
        <v>60</v>
      </c>
      <c r="BA131" s="10"/>
      <c r="BB131" s="11">
        <f>BB30+BB41+BB70+BB87+BB126</f>
        <v>0</v>
      </c>
      <c r="BC131" s="10"/>
      <c r="BD131" s="7">
        <f>BD30+BD41+BD70+BD87+BD123+BD126</f>
        <v>11.5</v>
      </c>
      <c r="BE131" s="7">
        <f>BE30+BE41+BE70+BE87+BE123+BE126</f>
        <v>30</v>
      </c>
      <c r="BF131" s="11">
        <f>BF30+BF41+BF70+BF87+BF126</f>
        <v>225</v>
      </c>
      <c r="BG131" s="10"/>
      <c r="BH131" s="11">
        <f>BH30+BH41+BH70+BH87+BH126</f>
        <v>30</v>
      </c>
      <c r="BI131" s="10"/>
      <c r="BJ131" s="11">
        <f>BJ30+BJ41+BJ70+BJ87+BJ126</f>
        <v>30</v>
      </c>
      <c r="BK131" s="10"/>
      <c r="BL131" s="11">
        <f>BL30+BL41+BL70+BL87+BL126</f>
        <v>0</v>
      </c>
      <c r="BM131" s="10"/>
      <c r="BN131" s="7">
        <f>BN30+BN41+BN70+BN87+BN123+BN126</f>
        <v>24.5</v>
      </c>
      <c r="BO131" s="11">
        <f>BO30+BO41+BO70+BO87+BO126</f>
        <v>0</v>
      </c>
      <c r="BP131" s="10"/>
      <c r="BQ131" s="11">
        <f>BQ30+BQ41+BQ70+BQ87+BQ126</f>
        <v>60</v>
      </c>
      <c r="BR131" s="10"/>
      <c r="BS131" s="11">
        <f>BS30+BS41+BS70+BS87+BS126</f>
        <v>45</v>
      </c>
      <c r="BT131" s="10"/>
      <c r="BU131" s="11">
        <f>BU30+BU41+BU70+BU87+BU126</f>
        <v>0</v>
      </c>
      <c r="BV131" s="10"/>
      <c r="BW131" s="7">
        <f>BW30+BW41+BW70+BW87+BW123+BW126</f>
        <v>5.5</v>
      </c>
      <c r="BX131" s="7">
        <f>BX30+BX41+BX70+BX87+BX123+BX126</f>
        <v>30</v>
      </c>
      <c r="BY131" s="11">
        <f>BY30+BY41+BY70+BY87+BY126</f>
        <v>165</v>
      </c>
      <c r="BZ131" s="10"/>
      <c r="CA131" s="11">
        <f>CA30+CA41+CA70+CA87+CA126</f>
        <v>60</v>
      </c>
      <c r="CB131" s="10"/>
      <c r="CC131" s="11">
        <f>CC30+CC41+CC70+CC87+CC126</f>
        <v>60</v>
      </c>
      <c r="CD131" s="10"/>
      <c r="CE131" s="11">
        <f>CE30+CE41+CE70+CE87+CE126</f>
        <v>0</v>
      </c>
      <c r="CF131" s="10"/>
      <c r="CG131" s="7">
        <f>CG30+CG41+CG70+CG87+CG123+CG126</f>
        <v>21</v>
      </c>
      <c r="CH131" s="11">
        <f>CH30+CH41+CH70+CH87+CH126</f>
        <v>0</v>
      </c>
      <c r="CI131" s="10"/>
      <c r="CJ131" s="11">
        <f>CJ30+CJ41+CJ70+CJ87+CJ126</f>
        <v>75</v>
      </c>
      <c r="CK131" s="10"/>
      <c r="CL131" s="11">
        <f>CL30+CL41+CL70+CL87+CL126</f>
        <v>60</v>
      </c>
      <c r="CM131" s="10"/>
      <c r="CN131" s="11">
        <f>CN30+CN41+CN70+CN87+CN126</f>
        <v>0</v>
      </c>
      <c r="CO131" s="10"/>
      <c r="CP131" s="7">
        <f>CP30+CP41+CP70+CP87+CP123+CP126</f>
        <v>9</v>
      </c>
      <c r="CQ131" s="7">
        <f>CQ30+CQ41+CQ70+CQ87+CQ123+CQ126</f>
        <v>30</v>
      </c>
      <c r="CR131" s="11">
        <f>CR30+CR41+CR70+CR87+CR126</f>
        <v>210</v>
      </c>
      <c r="CS131" s="10"/>
      <c r="CT131" s="11">
        <f>CT30+CT41+CT70+CT87+CT126</f>
        <v>45</v>
      </c>
      <c r="CU131" s="10"/>
      <c r="CV131" s="11">
        <f>CV30+CV41+CV70+CV87+CV126</f>
        <v>60</v>
      </c>
      <c r="CW131" s="10"/>
      <c r="CX131" s="11">
        <f>CX30+CX41+CX70+CX87+CX126</f>
        <v>0</v>
      </c>
      <c r="CY131" s="10"/>
      <c r="CZ131" s="7">
        <f>CZ30+CZ41+CZ70+CZ87+CZ123+CZ126</f>
        <v>20</v>
      </c>
      <c r="DA131" s="11">
        <f>DA30+DA41+DA70+DA87+DA126</f>
        <v>0</v>
      </c>
      <c r="DB131" s="10"/>
      <c r="DC131" s="11">
        <f>DC30+DC41+DC70+DC87+DC126</f>
        <v>135</v>
      </c>
      <c r="DD131" s="10"/>
      <c r="DE131" s="11">
        <f>DE30+DE41+DE70+DE87+DE126</f>
        <v>30</v>
      </c>
      <c r="DF131" s="10"/>
      <c r="DG131" s="11">
        <f>DG30+DG41+DG70+DG87+DG126</f>
        <v>0</v>
      </c>
      <c r="DH131" s="10"/>
      <c r="DI131" s="7">
        <f>DI30+DI41+DI70+DI87+DI123+DI126</f>
        <v>10</v>
      </c>
      <c r="DJ131" s="7">
        <f>DJ30+DJ41+DJ70+DJ87+DJ123+DJ126</f>
        <v>30</v>
      </c>
      <c r="DK131" s="11">
        <f>DK30+DK41+DK70+DK87+DK126</f>
        <v>210</v>
      </c>
      <c r="DL131" s="10"/>
      <c r="DM131" s="11">
        <f>DM30+DM41+DM70+DM87+DM126</f>
        <v>105</v>
      </c>
      <c r="DN131" s="10"/>
      <c r="DO131" s="11">
        <f>DO30+DO41+DO70+DO87+DO126</f>
        <v>0</v>
      </c>
      <c r="DP131" s="10"/>
      <c r="DQ131" s="11">
        <f>DQ30+DQ41+DQ70+DQ87+DQ126</f>
        <v>0</v>
      </c>
      <c r="DR131" s="10"/>
      <c r="DS131" s="7">
        <f>DS30+DS41+DS70+DS87+DS123+DS126</f>
        <v>19.9</v>
      </c>
      <c r="DT131" s="11">
        <f>DT30+DT41+DT70+DT87+DT126</f>
        <v>0</v>
      </c>
      <c r="DU131" s="10"/>
      <c r="DV131" s="11">
        <f>DV30+DV41+DV70+DV87+DV126</f>
        <v>30</v>
      </c>
      <c r="DW131" s="10"/>
      <c r="DX131" s="11">
        <f>DX30+DX41+DX70+DX87+DX126</f>
        <v>45</v>
      </c>
      <c r="DY131" s="10"/>
      <c r="DZ131" s="11">
        <f>DZ30+DZ41+DZ70+DZ87+DZ126</f>
        <v>0</v>
      </c>
      <c r="EA131" s="10"/>
      <c r="EB131" s="7">
        <f>EB30+EB41+EB70+EB87+EB123+EB126</f>
        <v>10.1</v>
      </c>
      <c r="EC131" s="7">
        <f>EC30+EC41+EC70+EC87+EC123+EC126</f>
        <v>30</v>
      </c>
      <c r="ED131" s="11">
        <f>ED30+ED41+ED70+ED87+ED126</f>
        <v>90</v>
      </c>
      <c r="EE131" s="10"/>
      <c r="EF131" s="11">
        <f>EF30+EF41+EF70+EF87+EF126</f>
        <v>30</v>
      </c>
      <c r="EG131" s="10"/>
      <c r="EH131" s="11">
        <f>EH30+EH41+EH70+EH87+EH126</f>
        <v>0</v>
      </c>
      <c r="EI131" s="10"/>
      <c r="EJ131" s="11">
        <f>EJ30+EJ41+EJ70+EJ87+EJ126</f>
        <v>0</v>
      </c>
      <c r="EK131" s="10"/>
      <c r="EL131" s="7">
        <f>EL30+EL41+EL70+EL87+EL123+EL126</f>
        <v>22.1</v>
      </c>
      <c r="EM131" s="11">
        <f>EM30+EM41+EM70+EM87+EM126</f>
        <v>0</v>
      </c>
      <c r="EN131" s="10"/>
      <c r="EO131" s="11">
        <f>EO30+EO41+EO70+EO87+EO126</f>
        <v>120</v>
      </c>
      <c r="EP131" s="10"/>
      <c r="EQ131" s="11">
        <f>EQ30+EQ41+EQ70+EQ87+EQ126</f>
        <v>15</v>
      </c>
      <c r="ER131" s="10"/>
      <c r="ES131" s="11">
        <f>ES30+ES41+ES70+ES87+ES126</f>
        <v>0</v>
      </c>
      <c r="ET131" s="10"/>
      <c r="EU131" s="7">
        <f>EU30+EU41+EU70+EU87+EU123+EU126</f>
        <v>7.9</v>
      </c>
      <c r="EV131" s="7">
        <f>EV30+EV41+EV70+EV87+EV123+EV126</f>
        <v>30</v>
      </c>
      <c r="EW131" s="11">
        <f>EW30+EW41+EW70+EW87+EW126</f>
        <v>0</v>
      </c>
      <c r="EX131" s="10"/>
      <c r="EY131" s="11">
        <f>EY30+EY41+EY70+EY87+EY126</f>
        <v>0</v>
      </c>
      <c r="EZ131" s="10"/>
      <c r="FA131" s="11">
        <f>FA30+FA41+FA70+FA87+FA126</f>
        <v>0</v>
      </c>
      <c r="FB131" s="10"/>
      <c r="FC131" s="11">
        <f>FC30+FC41+FC70+FC87+FC126</f>
        <v>0</v>
      </c>
      <c r="FD131" s="10"/>
      <c r="FE131" s="7">
        <f>FE30+FE41+FE70+FE87+FE123+FE126</f>
        <v>0</v>
      </c>
      <c r="FF131" s="11">
        <f>FF30+FF41+FF70+FF87+FF126</f>
        <v>0</v>
      </c>
      <c r="FG131" s="10"/>
      <c r="FH131" s="11">
        <f>FH30+FH41+FH70+FH87+FH126</f>
        <v>0</v>
      </c>
      <c r="FI131" s="10"/>
      <c r="FJ131" s="11">
        <f>FJ30+FJ41+FJ70+FJ87+FJ126</f>
        <v>0</v>
      </c>
      <c r="FK131" s="10"/>
      <c r="FL131" s="11">
        <f>FL30+FL41+FL70+FL87+FL126</f>
        <v>0</v>
      </c>
      <c r="FM131" s="10"/>
      <c r="FN131" s="7">
        <f>FN30+FN41+FN70+FN87+FN123+FN126</f>
        <v>0</v>
      </c>
      <c r="FO131" s="7">
        <f>FO30+FO41+FO70+FO87+FO123+FO126</f>
        <v>0</v>
      </c>
    </row>
    <row r="133" spans="4:5" ht="12.75">
      <c r="D133" s="3" t="s">
        <v>23</v>
      </c>
      <c r="E133" s="3" t="s">
        <v>255</v>
      </c>
    </row>
    <row r="134" spans="4:5" ht="12.75">
      <c r="D134" s="3" t="s">
        <v>27</v>
      </c>
      <c r="E134" s="3" t="s">
        <v>256</v>
      </c>
    </row>
    <row r="135" spans="4:5" ht="12.75">
      <c r="D135" s="14" t="s">
        <v>45</v>
      </c>
      <c r="E135" s="14"/>
    </row>
    <row r="136" spans="4:5" ht="12.75">
      <c r="D136" s="3" t="s">
        <v>33</v>
      </c>
      <c r="E136" s="3" t="s">
        <v>257</v>
      </c>
    </row>
    <row r="137" spans="4:5" ht="12.75">
      <c r="D137" s="3" t="s">
        <v>34</v>
      </c>
      <c r="E137" s="3" t="s">
        <v>258</v>
      </c>
    </row>
    <row r="138" spans="4:5" ht="12.75">
      <c r="D138" s="3" t="s">
        <v>35</v>
      </c>
      <c r="E138" s="3" t="s">
        <v>259</v>
      </c>
    </row>
    <row r="139" spans="4:29" ht="12.75">
      <c r="D139" s="3" t="s">
        <v>36</v>
      </c>
      <c r="E139" s="3" t="s">
        <v>260</v>
      </c>
      <c r="M139" s="9"/>
      <c r="U139" s="9"/>
      <c r="AC139" s="9"/>
    </row>
    <row r="140" spans="4:5" ht="12.75">
      <c r="D140" s="14" t="s">
        <v>47</v>
      </c>
      <c r="E140" s="14"/>
    </row>
    <row r="141" spans="4:5" ht="12.75">
      <c r="D141" s="3" t="s">
        <v>34</v>
      </c>
      <c r="E141" s="3" t="s">
        <v>258</v>
      </c>
    </row>
    <row r="142" spans="4:5" ht="12.75">
      <c r="D142" s="3" t="s">
        <v>37</v>
      </c>
      <c r="E142" s="3" t="s">
        <v>261</v>
      </c>
    </row>
    <row r="143" spans="4:5" ht="12.75">
      <c r="D143" s="3" t="s">
        <v>38</v>
      </c>
      <c r="E143" s="3" t="s">
        <v>262</v>
      </c>
    </row>
    <row r="144" spans="4:5" ht="12.75">
      <c r="D144" s="3" t="s">
        <v>39</v>
      </c>
      <c r="E144" s="3" t="s">
        <v>263</v>
      </c>
    </row>
  </sheetData>
  <sheetProtection/>
  <mergeCells count="187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B14:EB15"/>
    <mergeCell ref="EC14:EC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N14:FN15"/>
    <mergeCell ref="FO14:FO15"/>
    <mergeCell ref="A16:FO16"/>
    <mergeCell ref="A31:FO31"/>
    <mergeCell ref="FF15:FG15"/>
    <mergeCell ref="FH15:FI15"/>
    <mergeCell ref="FJ15:FK15"/>
    <mergeCell ref="FL15:FM15"/>
    <mergeCell ref="EU14:EU15"/>
    <mergeCell ref="EV14:EV15"/>
    <mergeCell ref="A42:FO42"/>
    <mergeCell ref="A71:FO71"/>
    <mergeCell ref="A88:FO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C103:C104"/>
    <mergeCell ref="A103:A104"/>
    <mergeCell ref="B103:B104"/>
    <mergeCell ref="C105:C106"/>
    <mergeCell ref="A105:A106"/>
    <mergeCell ref="B105:B106"/>
    <mergeCell ref="C107:C108"/>
    <mergeCell ref="A107:A108"/>
    <mergeCell ref="B107:B108"/>
    <mergeCell ref="C109:C110"/>
    <mergeCell ref="A109:A110"/>
    <mergeCell ref="B109:B110"/>
    <mergeCell ref="C111:C112"/>
    <mergeCell ref="A111:A112"/>
    <mergeCell ref="B111:B112"/>
    <mergeCell ref="C113:C114"/>
    <mergeCell ref="A113:A114"/>
    <mergeCell ref="B113:B114"/>
    <mergeCell ref="C115:C116"/>
    <mergeCell ref="A115:A116"/>
    <mergeCell ref="B115:B116"/>
    <mergeCell ref="C117:C118"/>
    <mergeCell ref="A117:A118"/>
    <mergeCell ref="B117:B118"/>
    <mergeCell ref="A124:FO124"/>
    <mergeCell ref="A127:FO127"/>
    <mergeCell ref="D135:E135"/>
    <mergeCell ref="D140:E140"/>
    <mergeCell ref="C119:C120"/>
    <mergeCell ref="A119:A120"/>
    <mergeCell ref="B119:B120"/>
    <mergeCell ref="A121:FO12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2019-09-24T11:21:04Z</dcterms:modified>
  <cp:category/>
  <cp:version/>
  <cp:contentType/>
  <cp:contentStatus/>
</cp:coreProperties>
</file>