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ospodarka przestrzenna" sheetId="1" r:id="rId1"/>
  </sheets>
  <definedNames/>
  <calcPr fullCalcOnLoad="1"/>
</workbook>
</file>

<file path=xl/sharedStrings.xml><?xml version="1.0" encoding="utf-8"?>
<sst xmlns="http://schemas.openxmlformats.org/spreadsheetml/2006/main" count="542" uniqueCount="251">
  <si>
    <t>Wydział Kształtowania Środowiska i Rolnictwa</t>
  </si>
  <si>
    <t>Nazwa kierunku studiów:</t>
  </si>
  <si>
    <t>Gospodarka przestrzenna</t>
  </si>
  <si>
    <t>Dziedziny nauki:</t>
  </si>
  <si>
    <t>dziedzina nauk inżynieryjno-technicznych, dziedzina nauk społecznych</t>
  </si>
  <si>
    <t>Dyscypliny naukowe:</t>
  </si>
  <si>
    <t>architektura i urbanistyka (30%), geografia społeczno-ekonomiczna i gospodarka przestrzenna (15%), inżynieria środowiska, górnictwo i energetyka (55%)</t>
  </si>
  <si>
    <t>Profil kształcenia:</t>
  </si>
  <si>
    <t>ogólnoakademicki</t>
  </si>
  <si>
    <t>Forma studiów:</t>
  </si>
  <si>
    <t>niestacjonarna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</si>
  <si>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</si>
  <si>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</si>
  <si>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</si>
  <si>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</si>
  <si>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</si>
  <si>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</si>
  <si>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</si>
  <si>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GP_1A_N_2019_2020_Z</t>
  </si>
  <si>
    <t>Uchwała Rady Wydziału nr: 562, 2019-05-17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</si>
  <si>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</si>
  <si>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</si>
  <si>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</si>
  <si>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</si>
  <si>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</si>
  <si>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</si>
  <si>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</si>
  <si>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</si>
  <si>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</si>
  <si>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</si>
  <si>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</si>
  <si>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</si>
  <si>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</si>
  <si>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</si>
  <si>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</si>
  <si>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L</t>
  </si>
  <si>
    <t>LK</t>
  </si>
  <si>
    <t>P</t>
  </si>
  <si>
    <t>PD</t>
  </si>
  <si>
    <t>PR</t>
  </si>
  <si>
    <t>S</t>
  </si>
  <si>
    <t>T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</si>
  <si>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</si>
  <si>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</si>
  <si>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</si>
  <si>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</si>
  <si>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</si>
  <si>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</si>
  <si>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</si>
  <si>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</si>
  <si>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</si>
  <si>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</si>
  <si>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</si>
  <si>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</si>
  <si>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</si>
  <si>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</si>
  <si>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</si>
  <si>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</si>
  <si>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</si>
  <si>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</si>
  <si>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</si>
  <si>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</si>
  <si>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</si>
  <si>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</si>
  <si>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Technologia informacyjna</t>
  </si>
  <si>
    <t>A02</t>
  </si>
  <si>
    <t>Bezpieczeństwo i higiena pracy</t>
  </si>
  <si>
    <t>A03</t>
  </si>
  <si>
    <t>Ochrona własności intelektualnej</t>
  </si>
  <si>
    <t>A04</t>
  </si>
  <si>
    <t>Zdrowy tryb życia</t>
  </si>
  <si>
    <t>Blok obieralny 8</t>
  </si>
  <si>
    <t>e</t>
  </si>
  <si>
    <t>A06</t>
  </si>
  <si>
    <t>Seminarium inżynierskie</t>
  </si>
  <si>
    <t>A07</t>
  </si>
  <si>
    <t>Przygotowanie pracy inżynierskiej i do egzaminu dyplomowego</t>
  </si>
  <si>
    <t>Blok obieralny 1</t>
  </si>
  <si>
    <t>Razem</t>
  </si>
  <si>
    <t>Moduły/Przedmioty kształcenia podstawowego</t>
  </si>
  <si>
    <t>B01</t>
  </si>
  <si>
    <t>Matematyka</t>
  </si>
  <si>
    <t>B02</t>
  </si>
  <si>
    <t>Ekonomia</t>
  </si>
  <si>
    <t>B02a</t>
  </si>
  <si>
    <t>Ekonomia rynkowa</t>
  </si>
  <si>
    <t>B04</t>
  </si>
  <si>
    <t>Historia urbanistyki</t>
  </si>
  <si>
    <t>B05</t>
  </si>
  <si>
    <t>Podstawy prawa</t>
  </si>
  <si>
    <t>B06</t>
  </si>
  <si>
    <t>Grafika inżynierska</t>
  </si>
  <si>
    <t>B07</t>
  </si>
  <si>
    <t>Chemia</t>
  </si>
  <si>
    <t>B08</t>
  </si>
  <si>
    <t>Fizyka</t>
  </si>
  <si>
    <t>B09</t>
  </si>
  <si>
    <t>Rysunek techniczny i planistyczny</t>
  </si>
  <si>
    <t>B10</t>
  </si>
  <si>
    <t>Geografia ekonomiczna</t>
  </si>
  <si>
    <t>B11</t>
  </si>
  <si>
    <t>Statystyka matematyczna</t>
  </si>
  <si>
    <t>Moduły/Przedmioty kształcenia kierunkowego</t>
  </si>
  <si>
    <t>C01</t>
  </si>
  <si>
    <t>Podstawy gospodarki przestrzennej</t>
  </si>
  <si>
    <t>C02</t>
  </si>
  <si>
    <t>Przyrodnicze uwarunkowania gospodarowania przestrzenią I (środowisko abiotyczne)</t>
  </si>
  <si>
    <t>C03</t>
  </si>
  <si>
    <t>Geodezja i kartografia</t>
  </si>
  <si>
    <t>C04</t>
  </si>
  <si>
    <t>Przyrodnicze uwarunkowania gospodarowania przestrzenią II (Biologia)</t>
  </si>
  <si>
    <t>C05</t>
  </si>
  <si>
    <t>Podstawy zarządzania</t>
  </si>
  <si>
    <t>C06</t>
  </si>
  <si>
    <t>Budownictwo</t>
  </si>
  <si>
    <t>C07</t>
  </si>
  <si>
    <t>Prawne uwarunkowania GP i OŚ</t>
  </si>
  <si>
    <t>C08</t>
  </si>
  <si>
    <t>Ekonomiczne skutki gospodarowania w środowisku</t>
  </si>
  <si>
    <t>C09</t>
  </si>
  <si>
    <t>Teoria i zasady projektowania</t>
  </si>
  <si>
    <t>C10</t>
  </si>
  <si>
    <t>Planowanie infrastruktury technicznej I (komunikacja, transport)</t>
  </si>
  <si>
    <t>C11</t>
  </si>
  <si>
    <t>Ekonomika miast i regionów</t>
  </si>
  <si>
    <t>C12</t>
  </si>
  <si>
    <t>Projektowanie urbanistyczne</t>
  </si>
  <si>
    <t>C13</t>
  </si>
  <si>
    <t>Przyrodnicze uwarunkowania gospodarowania przestrzenią III (Ochrona środowiska)</t>
  </si>
  <si>
    <t>C14</t>
  </si>
  <si>
    <t>Gospodarka nieruchomościami</t>
  </si>
  <si>
    <t>C15</t>
  </si>
  <si>
    <t>Planowanie przestrzenne I (regionalne)</t>
  </si>
  <si>
    <t>C16</t>
  </si>
  <si>
    <t>Planowanie infrastruktury technicznej II (woda, ścieki, odpady)</t>
  </si>
  <si>
    <t>C17</t>
  </si>
  <si>
    <t>Geograficzne systemy informacji przestrzennej I</t>
  </si>
  <si>
    <t>C18</t>
  </si>
  <si>
    <t>Monitoring środowiska</t>
  </si>
  <si>
    <t>C19</t>
  </si>
  <si>
    <t>Przyrodnicze uwarunkowania gospodarowania przestrzenią IV (rolnictwo, leśnictwo)</t>
  </si>
  <si>
    <t>C20</t>
  </si>
  <si>
    <t>Społeczno-kulturowe uwarunkowania gospodarki przestrzennej</t>
  </si>
  <si>
    <t>C21</t>
  </si>
  <si>
    <t>Planowanie przestrzenne II (miejscowe)</t>
  </si>
  <si>
    <t>C22</t>
  </si>
  <si>
    <t>Geograficzne systemy informacji przestrzennej II</t>
  </si>
  <si>
    <t>C23</t>
  </si>
  <si>
    <t>Rewitalizacja obszarów zurbanizowanych</t>
  </si>
  <si>
    <t>C24</t>
  </si>
  <si>
    <t>Oceny i prognozy oddziaływania na środowisko</t>
  </si>
  <si>
    <t>C25</t>
  </si>
  <si>
    <t>Planowanie infrastruktury technicznej III (energetyka, telekomunikacja)</t>
  </si>
  <si>
    <t>C26</t>
  </si>
  <si>
    <t>Ochrona dziedzictwa kulturowego</t>
  </si>
  <si>
    <t>C27</t>
  </si>
  <si>
    <t>Ekofizjografia</t>
  </si>
  <si>
    <t>C28</t>
  </si>
  <si>
    <t>Samorząd terytorialny</t>
  </si>
  <si>
    <t>C29</t>
  </si>
  <si>
    <t>Strategia rozwoju gminy</t>
  </si>
  <si>
    <t>C30</t>
  </si>
  <si>
    <t>Systemy CAD w GP</t>
  </si>
  <si>
    <t>Blok obieralny 2</t>
  </si>
  <si>
    <t>Blok obieralny 3</t>
  </si>
  <si>
    <t>Blok obieralny 4</t>
  </si>
  <si>
    <t>Blok obieralny 5</t>
  </si>
  <si>
    <t>Blok obieralny 6</t>
  </si>
  <si>
    <t>Blok obieralny 7</t>
  </si>
  <si>
    <t>Moduły/Przedmioty obieralne</t>
  </si>
  <si>
    <t>A05a</t>
  </si>
  <si>
    <t>Język obcy - angielski</t>
  </si>
  <si>
    <t>A05n</t>
  </si>
  <si>
    <t>Język obcy - niemiecki</t>
  </si>
  <si>
    <t>H01</t>
  </si>
  <si>
    <t>Filozofia</t>
  </si>
  <si>
    <t>H02</t>
  </si>
  <si>
    <t>Socjologia</t>
  </si>
  <si>
    <t>H03</t>
  </si>
  <si>
    <t>Estetyka</t>
  </si>
  <si>
    <t>H04</t>
  </si>
  <si>
    <t>Historia sztuki</t>
  </si>
  <si>
    <t>OA1</t>
  </si>
  <si>
    <t>Jakość życia na obszarach miejskich</t>
  </si>
  <si>
    <t>OA2</t>
  </si>
  <si>
    <t>Kultura regionalna</t>
  </si>
  <si>
    <t>OA3</t>
  </si>
  <si>
    <t>Zrównoważony rozwój i zagrożenia cywilizacyjne</t>
  </si>
  <si>
    <t>OB1</t>
  </si>
  <si>
    <t>Gospodarka terenami zieleni</t>
  </si>
  <si>
    <t>OB2</t>
  </si>
  <si>
    <t>Woda w krajobrazie</t>
  </si>
  <si>
    <t>OB3</t>
  </si>
  <si>
    <t>Inwentaryzacje urbanistyczne</t>
  </si>
  <si>
    <t>OB4</t>
  </si>
  <si>
    <t>Zagospodarowanie turystyczne gminy</t>
  </si>
  <si>
    <t>OC1</t>
  </si>
  <si>
    <t>Inwentaryzacje przyrodnicze</t>
  </si>
  <si>
    <t>OC2</t>
  </si>
  <si>
    <t>Klasyfikacja gleb i gruntów</t>
  </si>
  <si>
    <t>OC3</t>
  </si>
  <si>
    <t>Rekultywacja terenów zdegradowanych</t>
  </si>
  <si>
    <t>OD1</t>
  </si>
  <si>
    <t>Przygotowanie biznesplanu</t>
  </si>
  <si>
    <t>OD2</t>
  </si>
  <si>
    <t>Zarządzanie nieruchomościami</t>
  </si>
  <si>
    <t>OD3</t>
  </si>
  <si>
    <t>Konsultacje społeczne i negocjacje</t>
  </si>
  <si>
    <t>OD4</t>
  </si>
  <si>
    <t>Przedsiębiorczość lokalna</t>
  </si>
  <si>
    <t>OE1</t>
  </si>
  <si>
    <t>Estetyka miast</t>
  </si>
  <si>
    <t>OE2</t>
  </si>
  <si>
    <t>Kosztorysy i wycena projektów</t>
  </si>
  <si>
    <t>OE3</t>
  </si>
  <si>
    <t>Skutki ekonomiczne uchwalenia planu zagospodarowania przestrzennego</t>
  </si>
  <si>
    <t>OE4</t>
  </si>
  <si>
    <t>Rynek nieruchomości</t>
  </si>
  <si>
    <t>OF1</t>
  </si>
  <si>
    <t>Przestrzenne analizy krajobrazu</t>
  </si>
  <si>
    <t>OF2</t>
  </si>
  <si>
    <t>Zarządzanie miastem i regionem</t>
  </si>
  <si>
    <t>OF3</t>
  </si>
  <si>
    <t>Przydatność terenów do zabudowy</t>
  </si>
  <si>
    <t>OF4</t>
  </si>
  <si>
    <t>Wycena nieruchomości</t>
  </si>
  <si>
    <t>OF5</t>
  </si>
  <si>
    <t>Kształtowanie przestrzeni prospołecznych w mieście</t>
  </si>
  <si>
    <t>Praktyki zawodowe</t>
  </si>
  <si>
    <t>P01</t>
  </si>
  <si>
    <t>Praktyka zawodowa</t>
  </si>
  <si>
    <t>Przedmioty jednorazowe</t>
  </si>
  <si>
    <t>J01</t>
  </si>
  <si>
    <t>Szkolenie biblioteczne</t>
  </si>
  <si>
    <t>J02</t>
  </si>
  <si>
    <t>Szkolenie - Bezpieczeństwo i higiena pracy</t>
  </si>
  <si>
    <t>J03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</si>
  <si>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</si>
  <si>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</si>
  <si>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</si>
  <si>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</si>
  <si>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</si>
  <si>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</si>
  <si>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</si>
  <si>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</si>
  <si>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projekty</t>
  </si>
  <si>
    <t>praca dyplomowa</t>
  </si>
  <si>
    <t>praktyki</t>
  </si>
  <si>
    <t>seminaria</t>
  </si>
  <si>
    <t>zajęcia terenowe</t>
  </si>
  <si>
    <t>Załącznik nr 6 do uchwały nr 107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</si>
</sst>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200025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88200" y="0"/>
          <a:ext cx="7305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29"/>
  <sheetViews>
    <sheetView tabSelected="1" zoomScalePageLayoutView="0" workbookViewId="0" topLeftCell="DF1">
      <selection activeCell="FJ4" sqref="FJ4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7" width="4.28125" style="0" customWidth="1"/>
    <col min="18" max="20" width="4.710937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4" width="3.57421875" style="0" customWidth="1"/>
    <col min="35" max="35" width="2.00390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1" width="3.8515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8515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1" width="3.57421875" style="0" customWidth="1"/>
    <col min="52" max="52" width="2.00390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2" width="3.8515625" style="0" customWidth="1"/>
    <col min="63" max="63" width="3.57421875" style="0" customWidth="1"/>
    <col min="64" max="64" width="2.00390625" style="0" customWidth="1"/>
    <col min="65" max="65" width="3.57421875" style="0" customWidth="1"/>
    <col min="66" max="66" width="2.00390625" style="0" customWidth="1"/>
    <col min="67" max="67" width="3.8515625" style="0" customWidth="1"/>
    <col min="68" max="68" width="3.57421875" style="0" customWidth="1"/>
    <col min="69" max="69" width="2.00390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57421875" style="0" customWidth="1"/>
    <col min="77" max="77" width="2.00390625" style="0" customWidth="1"/>
    <col min="78" max="78" width="3.57421875" style="0" customWidth="1"/>
    <col min="79" max="79" width="2.00390625" style="0" customWidth="1"/>
    <col min="80" max="80" width="3.57421875" style="0" customWidth="1"/>
    <col min="81" max="81" width="2.00390625" style="0" customWidth="1"/>
    <col min="82" max="83" width="3.8515625" style="0" customWidth="1"/>
    <col min="84" max="84" width="3.57421875" style="0" customWidth="1"/>
    <col min="85" max="85" width="2.00390625" style="0" customWidth="1"/>
    <col min="86" max="86" width="3.57421875" style="0" customWidth="1"/>
    <col min="87" max="87" width="2.00390625" style="0" customWidth="1"/>
    <col min="88" max="88" width="3.8515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57421875" style="0" customWidth="1"/>
    <col min="94" max="94" width="2.00390625" style="0" customWidth="1"/>
    <col min="95" max="95" width="3.57421875" style="0" customWidth="1"/>
    <col min="96" max="96" width="2.00390625" style="0" customWidth="1"/>
    <col min="97" max="97" width="3.57421875" style="0" customWidth="1"/>
    <col min="98" max="98" width="2.00390625" style="0" customWidth="1"/>
    <col min="99" max="99" width="3.57421875" style="0" customWidth="1"/>
    <col min="100" max="100" width="2.00390625" style="0" customWidth="1"/>
    <col min="101" max="101" width="3.57421875" style="0" customWidth="1"/>
    <col min="102" max="102" width="2.00390625" style="0" customWidth="1"/>
    <col min="103" max="104" width="3.8515625" style="0" customWidth="1"/>
    <col min="105" max="105" width="3.57421875" style="0" customWidth="1"/>
    <col min="106" max="106" width="2.00390625" style="0" customWidth="1"/>
    <col min="107" max="107" width="3.57421875" style="0" customWidth="1"/>
    <col min="108" max="108" width="2.00390625" style="0" customWidth="1"/>
    <col min="109" max="109" width="3.8515625" style="0" customWidth="1"/>
    <col min="110" max="110" width="3.57421875" style="0" customWidth="1"/>
    <col min="111" max="111" width="2.00390625" style="0" customWidth="1"/>
    <col min="112" max="112" width="3.57421875" style="0" customWidth="1"/>
    <col min="113" max="113" width="2.00390625" style="0" customWidth="1"/>
    <col min="114" max="114" width="3.57421875" style="0" customWidth="1"/>
    <col min="115" max="115" width="2.00390625" style="0" customWidth="1"/>
    <col min="116" max="116" width="3.57421875" style="0" customWidth="1"/>
    <col min="117" max="117" width="2.00390625" style="0" customWidth="1"/>
    <col min="118" max="118" width="3.57421875" style="0" customWidth="1"/>
    <col min="119" max="119" width="2.00390625" style="0" customWidth="1"/>
    <col min="120" max="120" width="3.57421875" style="0" customWidth="1"/>
    <col min="121" max="121" width="2.00390625" style="0" customWidth="1"/>
    <col min="122" max="122" width="3.57421875" style="0" customWidth="1"/>
    <col min="123" max="123" width="2.00390625" style="0" customWidth="1"/>
    <col min="124" max="125" width="3.8515625" style="0" customWidth="1"/>
    <col min="126" max="126" width="3.57421875" style="0" customWidth="1"/>
    <col min="127" max="127" width="2.00390625" style="0" customWidth="1"/>
    <col min="128" max="128" width="3.57421875" style="0" customWidth="1"/>
    <col min="129" max="129" width="2.00390625" style="0" customWidth="1"/>
    <col min="130" max="130" width="3.8515625" style="0" customWidth="1"/>
    <col min="131" max="131" width="3.57421875" style="0" customWidth="1"/>
    <col min="132" max="132" width="2.00390625" style="0" customWidth="1"/>
    <col min="133" max="133" width="3.57421875" style="0" customWidth="1"/>
    <col min="134" max="134" width="2.00390625" style="0" customWidth="1"/>
    <col min="135" max="135" width="3.57421875" style="0" customWidth="1"/>
    <col min="136" max="136" width="2.00390625" style="0" customWidth="1"/>
    <col min="137" max="137" width="3.57421875" style="0" customWidth="1"/>
    <col min="138" max="138" width="2.00390625" style="0" customWidth="1"/>
    <col min="139" max="139" width="3.57421875" style="0" customWidth="1"/>
    <col min="140" max="140" width="2.00390625" style="0" customWidth="1"/>
    <col min="141" max="141" width="3.57421875" style="0" customWidth="1"/>
    <col min="142" max="142" width="2.00390625" style="0" customWidth="1"/>
    <col min="143" max="143" width="3.57421875" style="0" customWidth="1"/>
    <col min="144" max="144" width="2.00390625" style="0" customWidth="1"/>
    <col min="145" max="146" width="3.8515625" style="0" customWidth="1"/>
    <col min="147" max="147" width="3.57421875" style="0" customWidth="1"/>
    <col min="148" max="148" width="2.00390625" style="0" customWidth="1"/>
    <col min="149" max="149" width="3.57421875" style="0" customWidth="1"/>
    <col min="150" max="150" width="2.00390625" style="0" customWidth="1"/>
    <col min="151" max="151" width="3.8515625" style="0" customWidth="1"/>
    <col min="152" max="152" width="3.57421875" style="0" customWidth="1"/>
    <col min="153" max="153" width="2.00390625" style="0" customWidth="1"/>
    <col min="154" max="154" width="3.57421875" style="0" customWidth="1"/>
    <col min="155" max="155" width="2.00390625" style="0" customWidth="1"/>
    <col min="156" max="156" width="3.57421875" style="0" customWidth="1"/>
    <col min="157" max="157" width="2.00390625" style="0" customWidth="1"/>
    <col min="158" max="158" width="3.57421875" style="0" customWidth="1"/>
    <col min="159" max="159" width="2.00390625" style="0" customWidth="1"/>
    <col min="160" max="160" width="3.57421875" style="0" customWidth="1"/>
    <col min="161" max="161" width="2.00390625" style="0" customWidth="1"/>
    <col min="162" max="162" width="3.57421875" style="0" customWidth="1"/>
    <col min="163" max="163" width="2.00390625" style="0" customWidth="1"/>
    <col min="164" max="164" width="3.57421875" style="0" customWidth="1"/>
    <col min="165" max="165" width="2.00390625" style="0" customWidth="1"/>
    <col min="166" max="167" width="3.8515625" style="0" customWidth="1"/>
    <col min="168" max="168" width="3.57421875" style="0" customWidth="1"/>
    <col min="169" max="169" width="2.00390625" style="0" customWidth="1"/>
    <col min="170" max="170" width="3.57421875" style="0" customWidth="1"/>
    <col min="171" max="171" width="2.00390625" style="0" customWidth="1"/>
    <col min="172" max="172" width="3.8515625" style="0" customWidth="1"/>
    <col min="173" max="173" width="3.57421875" style="0" customWidth="1"/>
    <col min="174" max="174" width="2.00390625" style="0" customWidth="1"/>
    <col min="175" max="175" width="3.57421875" style="0" customWidth="1"/>
    <col min="176" max="176" width="2.00390625" style="0" customWidth="1"/>
    <col min="177" max="177" width="3.57421875" style="0" customWidth="1"/>
    <col min="178" max="178" width="2.00390625" style="0" customWidth="1"/>
    <col min="179" max="179" width="3.57421875" style="0" customWidth="1"/>
    <col min="180" max="180" width="2.00390625" style="0" customWidth="1"/>
    <col min="181" max="181" width="3.57421875" style="0" customWidth="1"/>
    <col min="182" max="182" width="2.00390625" style="0" customWidth="1"/>
    <col min="183" max="183" width="3.57421875" style="0" customWidth="1"/>
    <col min="184" max="184" width="2.00390625" style="0" customWidth="1"/>
    <col min="185" max="185" width="3.57421875" style="0" customWidth="1"/>
    <col min="186" max="186" width="2.00390625" style="0" customWidth="1"/>
    <col min="187" max="188" width="3.8515625" style="0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166" ht="12.75">
      <c r="E4" t="s">
        <v>5</v>
      </c>
      <c r="F4" s="1" t="s">
        <v>6</v>
      </c>
      <c r="FJ4" t="s">
        <v>250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85" ht="12.75">
      <c r="E7" t="s">
        <v>11</v>
      </c>
      <c r="F7" s="1" t="s">
        <v>12</v>
      </c>
      <c r="CG7" t="s">
        <v>13</v>
      </c>
    </row>
    <row r="8" spans="5:85" ht="12.75">
      <c r="E8" t="s">
        <v>14</v>
      </c>
      <c r="F8" s="1" t="s">
        <v>15</v>
      </c>
      <c r="CG8" t="s">
        <v>16</v>
      </c>
    </row>
    <row r="9" spans="5:85" ht="12.75">
      <c r="E9" t="s">
        <v>17</v>
      </c>
      <c r="F9" s="1" t="s">
        <v>18</v>
      </c>
      <c r="CG9" t="s">
        <v>19</v>
      </c>
    </row>
    <row r="11" spans="1:187" ht="12.75">
      <c r="A11" s="21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>
      <c r="A12" s="17" t="s">
        <v>21</v>
      </c>
      <c r="B12" s="17"/>
      <c r="C12" s="17"/>
      <c r="D12" s="20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6"/>
      <c r="Q12" s="16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52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55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58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</row>
    <row r="13" spans="1:188" ht="12" customHeight="1">
      <c r="A13" s="17"/>
      <c r="B13" s="17"/>
      <c r="C13" s="17"/>
      <c r="D13" s="20"/>
      <c r="E13" s="16"/>
      <c r="F13" s="20" t="s">
        <v>28</v>
      </c>
      <c r="G13" s="20" t="s">
        <v>29</v>
      </c>
      <c r="H13" s="20" t="s">
        <v>31</v>
      </c>
      <c r="I13" s="16" t="s">
        <v>32</v>
      </c>
      <c r="J13" s="16"/>
      <c r="K13" s="16"/>
      <c r="L13" s="16"/>
      <c r="M13" s="16"/>
      <c r="N13" s="16"/>
      <c r="O13" s="16"/>
      <c r="P13" s="16"/>
      <c r="Q13" s="16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51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53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54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56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57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59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60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188" ht="24" customHeight="1">
      <c r="A14" s="17"/>
      <c r="B14" s="17"/>
      <c r="C14" s="17"/>
      <c r="D14" s="20"/>
      <c r="E14" s="16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16"/>
      <c r="R14" s="20"/>
      <c r="S14" s="20"/>
      <c r="T14" s="20"/>
      <c r="U14" s="19" t="s">
        <v>47</v>
      </c>
      <c r="V14" s="19"/>
      <c r="W14" s="19"/>
      <c r="X14" s="19"/>
      <c r="Y14" s="17" t="s">
        <v>48</v>
      </c>
      <c r="Z14" s="19" t="s">
        <v>49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7" t="s">
        <v>48</v>
      </c>
      <c r="AO14" s="17" t="s">
        <v>50</v>
      </c>
      <c r="AP14" s="19" t="s">
        <v>47</v>
      </c>
      <c r="AQ14" s="19"/>
      <c r="AR14" s="19"/>
      <c r="AS14" s="19"/>
      <c r="AT14" s="17" t="s">
        <v>48</v>
      </c>
      <c r="AU14" s="19" t="s">
        <v>49</v>
      </c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7" t="s">
        <v>48</v>
      </c>
      <c r="BJ14" s="17" t="s">
        <v>50</v>
      </c>
      <c r="BK14" s="19" t="s">
        <v>47</v>
      </c>
      <c r="BL14" s="19"/>
      <c r="BM14" s="19"/>
      <c r="BN14" s="19"/>
      <c r="BO14" s="17" t="s">
        <v>48</v>
      </c>
      <c r="BP14" s="19" t="s">
        <v>49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7" t="s">
        <v>48</v>
      </c>
      <c r="CE14" s="17" t="s">
        <v>50</v>
      </c>
      <c r="CF14" s="19" t="s">
        <v>47</v>
      </c>
      <c r="CG14" s="19"/>
      <c r="CH14" s="19"/>
      <c r="CI14" s="19"/>
      <c r="CJ14" s="17" t="s">
        <v>48</v>
      </c>
      <c r="CK14" s="19" t="s">
        <v>49</v>
      </c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7" t="s">
        <v>48</v>
      </c>
      <c r="CZ14" s="17" t="s">
        <v>50</v>
      </c>
      <c r="DA14" s="19" t="s">
        <v>47</v>
      </c>
      <c r="DB14" s="19"/>
      <c r="DC14" s="19"/>
      <c r="DD14" s="19"/>
      <c r="DE14" s="17" t="s">
        <v>48</v>
      </c>
      <c r="DF14" s="19" t="s">
        <v>49</v>
      </c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7" t="s">
        <v>48</v>
      </c>
      <c r="DU14" s="17" t="s">
        <v>50</v>
      </c>
      <c r="DV14" s="19" t="s">
        <v>47</v>
      </c>
      <c r="DW14" s="19"/>
      <c r="DX14" s="19"/>
      <c r="DY14" s="19"/>
      <c r="DZ14" s="17" t="s">
        <v>48</v>
      </c>
      <c r="EA14" s="19" t="s">
        <v>49</v>
      </c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7" t="s">
        <v>48</v>
      </c>
      <c r="EP14" s="17" t="s">
        <v>50</v>
      </c>
      <c r="EQ14" s="19" t="s">
        <v>47</v>
      </c>
      <c r="ER14" s="19"/>
      <c r="ES14" s="19"/>
      <c r="ET14" s="19"/>
      <c r="EU14" s="17" t="s">
        <v>48</v>
      </c>
      <c r="EV14" s="19" t="s">
        <v>49</v>
      </c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7" t="s">
        <v>48</v>
      </c>
      <c r="FK14" s="17" t="s">
        <v>50</v>
      </c>
      <c r="FL14" s="19" t="s">
        <v>47</v>
      </c>
      <c r="FM14" s="19"/>
      <c r="FN14" s="19"/>
      <c r="FO14" s="19"/>
      <c r="FP14" s="17" t="s">
        <v>48</v>
      </c>
      <c r="FQ14" s="19" t="s">
        <v>49</v>
      </c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7" t="s">
        <v>48</v>
      </c>
      <c r="GF14" s="17" t="s">
        <v>50</v>
      </c>
    </row>
    <row r="15" spans="1:188" ht="24" customHeight="1">
      <c r="A15" s="4" t="s">
        <v>22</v>
      </c>
      <c r="B15" s="4" t="s">
        <v>23</v>
      </c>
      <c r="C15" s="4" t="s">
        <v>24</v>
      </c>
      <c r="D15" s="20"/>
      <c r="E15" s="16"/>
      <c r="F15" s="20"/>
      <c r="G15" s="20"/>
      <c r="H15" s="20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6" t="s">
        <v>33</v>
      </c>
      <c r="V15" s="16"/>
      <c r="W15" s="16" t="s">
        <v>34</v>
      </c>
      <c r="X15" s="16"/>
      <c r="Y15" s="17"/>
      <c r="Z15" s="16" t="s">
        <v>35</v>
      </c>
      <c r="AA15" s="16"/>
      <c r="AB15" s="16" t="s">
        <v>36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7"/>
      <c r="AO15" s="17"/>
      <c r="AP15" s="16" t="s">
        <v>33</v>
      </c>
      <c r="AQ15" s="16"/>
      <c r="AR15" s="16" t="s">
        <v>34</v>
      </c>
      <c r="AS15" s="16"/>
      <c r="AT15" s="17"/>
      <c r="AU15" s="16" t="s">
        <v>35</v>
      </c>
      <c r="AV15" s="16"/>
      <c r="AW15" s="16" t="s">
        <v>36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7"/>
      <c r="BJ15" s="17"/>
      <c r="BK15" s="16" t="s">
        <v>33</v>
      </c>
      <c r="BL15" s="16"/>
      <c r="BM15" s="16" t="s">
        <v>34</v>
      </c>
      <c r="BN15" s="16"/>
      <c r="BO15" s="17"/>
      <c r="BP15" s="16" t="s">
        <v>35</v>
      </c>
      <c r="BQ15" s="16"/>
      <c r="BR15" s="16" t="s">
        <v>36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7"/>
      <c r="CE15" s="17"/>
      <c r="CF15" s="16" t="s">
        <v>33</v>
      </c>
      <c r="CG15" s="16"/>
      <c r="CH15" s="16" t="s">
        <v>34</v>
      </c>
      <c r="CI15" s="16"/>
      <c r="CJ15" s="17"/>
      <c r="CK15" s="16" t="s">
        <v>35</v>
      </c>
      <c r="CL15" s="16"/>
      <c r="CM15" s="16" t="s">
        <v>36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7"/>
      <c r="CZ15" s="17"/>
      <c r="DA15" s="16" t="s">
        <v>33</v>
      </c>
      <c r="DB15" s="16"/>
      <c r="DC15" s="16" t="s">
        <v>34</v>
      </c>
      <c r="DD15" s="16"/>
      <c r="DE15" s="17"/>
      <c r="DF15" s="16" t="s">
        <v>35</v>
      </c>
      <c r="DG15" s="16"/>
      <c r="DH15" s="16" t="s">
        <v>36</v>
      </c>
      <c r="DI15" s="16"/>
      <c r="DJ15" s="16" t="s">
        <v>37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7"/>
      <c r="DU15" s="17"/>
      <c r="DV15" s="16" t="s">
        <v>33</v>
      </c>
      <c r="DW15" s="16"/>
      <c r="DX15" s="16" t="s">
        <v>34</v>
      </c>
      <c r="DY15" s="16"/>
      <c r="DZ15" s="17"/>
      <c r="EA15" s="16" t="s">
        <v>35</v>
      </c>
      <c r="EB15" s="16"/>
      <c r="EC15" s="16" t="s">
        <v>36</v>
      </c>
      <c r="ED15" s="16"/>
      <c r="EE15" s="16" t="s">
        <v>37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7"/>
      <c r="EP15" s="17"/>
      <c r="EQ15" s="16" t="s">
        <v>33</v>
      </c>
      <c r="ER15" s="16"/>
      <c r="ES15" s="16" t="s">
        <v>34</v>
      </c>
      <c r="ET15" s="16"/>
      <c r="EU15" s="17"/>
      <c r="EV15" s="16" t="s">
        <v>35</v>
      </c>
      <c r="EW15" s="16"/>
      <c r="EX15" s="16" t="s">
        <v>36</v>
      </c>
      <c r="EY15" s="16"/>
      <c r="EZ15" s="16" t="s">
        <v>37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41</v>
      </c>
      <c r="FI15" s="16"/>
      <c r="FJ15" s="17"/>
      <c r="FK15" s="17"/>
      <c r="FL15" s="16" t="s">
        <v>33</v>
      </c>
      <c r="FM15" s="16"/>
      <c r="FN15" s="16" t="s">
        <v>34</v>
      </c>
      <c r="FO15" s="16"/>
      <c r="FP15" s="17"/>
      <c r="FQ15" s="16" t="s">
        <v>35</v>
      </c>
      <c r="FR15" s="16"/>
      <c r="FS15" s="16" t="s">
        <v>36</v>
      </c>
      <c r="FT15" s="16"/>
      <c r="FU15" s="16" t="s">
        <v>37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41</v>
      </c>
      <c r="GD15" s="16"/>
      <c r="GE15" s="17"/>
      <c r="GF15" s="17"/>
    </row>
    <row r="16" spans="1:188" ht="19.5" customHeight="1">
      <c r="A16" s="12" t="s">
        <v>61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2"/>
      <c r="GF16" s="13"/>
    </row>
    <row r="17" spans="1:188" ht="12.75">
      <c r="A17" s="6"/>
      <c r="B17" s="6"/>
      <c r="C17" s="6"/>
      <c r="D17" s="6" t="s">
        <v>63</v>
      </c>
      <c r="E17" s="3" t="s">
        <v>64</v>
      </c>
      <c r="F17" s="6">
        <f>COUNTIF(U17:GD17,"e")</f>
        <v>0</v>
      </c>
      <c r="G17" s="6">
        <f>COUNTIF(U17:GD17,"z")</f>
        <v>1</v>
      </c>
      <c r="H17" s="6">
        <f aca="true" t="shared" si="0" ref="H17:H24">SUM(I17:Q17)</f>
        <v>18</v>
      </c>
      <c r="I17" s="6">
        <f aca="true" t="shared" si="1" ref="I17:I24">U17+AP17+BK17+CF17+DA17+DV17+EQ17+FL17</f>
        <v>0</v>
      </c>
      <c r="J17" s="6">
        <f aca="true" t="shared" si="2" ref="J17:J24">W17+AR17+BM17+CH17+DC17+DX17+ES17+FN17</f>
        <v>0</v>
      </c>
      <c r="K17" s="6">
        <f aca="true" t="shared" si="3" ref="K17:K24">Z17+AU17+BP17+CK17+DF17+EA17+EV17+FQ17</f>
        <v>18</v>
      </c>
      <c r="L17" s="6">
        <f aca="true" t="shared" si="4" ref="L17:L24">AB17+AW17+BR17+CM17+DH17+EC17+EX17+FS17</f>
        <v>0</v>
      </c>
      <c r="M17" s="6">
        <f aca="true" t="shared" si="5" ref="M17:M24">AD17+AY17+BT17+CO17+DJ17+EE17+EZ17+FU17</f>
        <v>0</v>
      </c>
      <c r="N17" s="6">
        <f aca="true" t="shared" si="6" ref="N17:N24">AF17+BA17+BV17+CQ17+DL17+EG17+FB17+FW17</f>
        <v>0</v>
      </c>
      <c r="O17" s="6">
        <f aca="true" t="shared" si="7" ref="O17:O24">AH17+BC17+BX17+CS17+DN17+EI17+FD17+FY17</f>
        <v>0</v>
      </c>
      <c r="P17" s="6">
        <f aca="true" t="shared" si="8" ref="P17:P24">AJ17+BE17+BZ17+CU17+DP17+EK17+FF17+GA17</f>
        <v>0</v>
      </c>
      <c r="Q17" s="6">
        <f aca="true" t="shared" si="9" ref="Q17:Q24">AL17+BG17+CB17+CW17+DR17+EM17+FH17+GC17</f>
        <v>0</v>
      </c>
      <c r="R17" s="7">
        <f aca="true" t="shared" si="10" ref="R17:R24">AO17+BJ17+CE17+CZ17+DU17+EP17+FK17+GF17</f>
        <v>3</v>
      </c>
      <c r="S17" s="7">
        <f aca="true" t="shared" si="11" ref="S17:S24">AN17+BI17+CD17+CY17+DT17+EO17+FJ17+GE17</f>
        <v>3</v>
      </c>
      <c r="T17" s="7">
        <v>0.5</v>
      </c>
      <c r="U17" s="11"/>
      <c r="V17" s="10"/>
      <c r="W17" s="11"/>
      <c r="X17" s="10"/>
      <c r="Y17" s="7"/>
      <c r="Z17" s="11">
        <v>18</v>
      </c>
      <c r="AA17" s="10" t="s">
        <v>62</v>
      </c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>
        <v>3</v>
      </c>
      <c r="AO17" s="7">
        <f aca="true" t="shared" si="12" ref="AO17:AO24">Y17+AN17</f>
        <v>3</v>
      </c>
      <c r="AP17" s="11"/>
      <c r="AQ17" s="10"/>
      <c r="AR17" s="11"/>
      <c r="AS17" s="10"/>
      <c r="AT17" s="7"/>
      <c r="AU17" s="11"/>
      <c r="AV17" s="10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aca="true" t="shared" si="13" ref="BJ17:BJ24">AT17+BI17</f>
        <v>0</v>
      </c>
      <c r="BK17" s="11"/>
      <c r="BL17" s="10"/>
      <c r="BM17" s="11"/>
      <c r="BN17" s="10"/>
      <c r="BO17" s="7"/>
      <c r="BP17" s="11"/>
      <c r="BQ17" s="10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aca="true" t="shared" si="14" ref="CE17:CE24">BO17+CD17</f>
        <v>0</v>
      </c>
      <c r="CF17" s="11"/>
      <c r="CG17" s="10"/>
      <c r="CH17" s="11"/>
      <c r="CI17" s="10"/>
      <c r="CJ17" s="7"/>
      <c r="CK17" s="11"/>
      <c r="CL17" s="10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aca="true" t="shared" si="15" ref="CZ17:CZ24">CJ17+CY17</f>
        <v>0</v>
      </c>
      <c r="DA17" s="11"/>
      <c r="DB17" s="10"/>
      <c r="DC17" s="11"/>
      <c r="DD17" s="10"/>
      <c r="DE17" s="7"/>
      <c r="DF17" s="11"/>
      <c r="DG17" s="10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aca="true" t="shared" si="16" ref="DU17:DU24">DE17+DT17</f>
        <v>0</v>
      </c>
      <c r="DV17" s="11"/>
      <c r="DW17" s="10"/>
      <c r="DX17" s="11"/>
      <c r="DY17" s="10"/>
      <c r="DZ17" s="7"/>
      <c r="EA17" s="11"/>
      <c r="EB17" s="10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aca="true" t="shared" si="17" ref="EP17:EP24">DZ17+EO17</f>
        <v>0</v>
      </c>
      <c r="EQ17" s="11"/>
      <c r="ER17" s="10"/>
      <c r="ES17" s="11"/>
      <c r="ET17" s="10"/>
      <c r="EU17" s="7"/>
      <c r="EV17" s="11"/>
      <c r="EW17" s="10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aca="true" t="shared" si="18" ref="FK17:FK24">EU17+FJ17</f>
        <v>0</v>
      </c>
      <c r="FL17" s="11"/>
      <c r="FM17" s="10"/>
      <c r="FN17" s="11"/>
      <c r="FO17" s="10"/>
      <c r="FP17" s="7"/>
      <c r="FQ17" s="11"/>
      <c r="FR17" s="10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aca="true" t="shared" si="19" ref="GF17:GF24">FP17+GE17</f>
        <v>0</v>
      </c>
    </row>
    <row r="18" spans="1:188" ht="12.75">
      <c r="A18" s="6"/>
      <c r="B18" s="6"/>
      <c r="C18" s="6"/>
      <c r="D18" s="6" t="s">
        <v>65</v>
      </c>
      <c r="E18" s="3" t="s">
        <v>66</v>
      </c>
      <c r="F18" s="6">
        <f>COUNTIF(U18:GD18,"e")</f>
        <v>0</v>
      </c>
      <c r="G18" s="6">
        <f>COUNTIF(U18:GD18,"z")</f>
        <v>2</v>
      </c>
      <c r="H18" s="6">
        <f t="shared" si="0"/>
        <v>12</v>
      </c>
      <c r="I18" s="6">
        <f t="shared" si="1"/>
        <v>8</v>
      </c>
      <c r="J18" s="6">
        <f t="shared" si="2"/>
        <v>4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0</v>
      </c>
      <c r="T18" s="7">
        <v>0.7</v>
      </c>
      <c r="U18" s="11">
        <v>8</v>
      </c>
      <c r="V18" s="10" t="s">
        <v>62</v>
      </c>
      <c r="W18" s="11">
        <v>4</v>
      </c>
      <c r="X18" s="10" t="s">
        <v>62</v>
      </c>
      <c r="Y18" s="7">
        <v>2</v>
      </c>
      <c r="Z18" s="11"/>
      <c r="AA18" s="10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2</v>
      </c>
      <c r="AP18" s="11"/>
      <c r="AQ18" s="10"/>
      <c r="AR18" s="11"/>
      <c r="AS18" s="10"/>
      <c r="AT18" s="7"/>
      <c r="AU18" s="11"/>
      <c r="AV18" s="10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7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7"/>
      <c r="CK18" s="11"/>
      <c r="CL18" s="10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7"/>
      <c r="DF18" s="11"/>
      <c r="DG18" s="10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7"/>
      <c r="EA18" s="11"/>
      <c r="EB18" s="10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7"/>
      <c r="EV18" s="11"/>
      <c r="EW18" s="10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7"/>
      <c r="FQ18" s="11"/>
      <c r="FR18" s="10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ht="12.75">
      <c r="A19" s="6"/>
      <c r="B19" s="6"/>
      <c r="C19" s="6"/>
      <c r="D19" s="6" t="s">
        <v>67</v>
      </c>
      <c r="E19" s="3" t="s">
        <v>68</v>
      </c>
      <c r="F19" s="6">
        <f>COUNTIF(U19:GD19,"e")</f>
        <v>0</v>
      </c>
      <c r="G19" s="6">
        <f>COUNTIF(U19:GD19,"z")</f>
        <v>1</v>
      </c>
      <c r="H19" s="6">
        <f t="shared" si="0"/>
        <v>9</v>
      </c>
      <c r="I19" s="6">
        <f t="shared" si="1"/>
        <v>9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1</v>
      </c>
      <c r="S19" s="7">
        <f t="shared" si="11"/>
        <v>0</v>
      </c>
      <c r="T19" s="7">
        <v>0.1</v>
      </c>
      <c r="U19" s="11"/>
      <c r="V19" s="10"/>
      <c r="W19" s="11"/>
      <c r="X19" s="10"/>
      <c r="Y19" s="7"/>
      <c r="Z19" s="11"/>
      <c r="AA19" s="10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>
        <v>9</v>
      </c>
      <c r="AQ19" s="10" t="s">
        <v>62</v>
      </c>
      <c r="AR19" s="11"/>
      <c r="AS19" s="10"/>
      <c r="AT19" s="7">
        <v>1</v>
      </c>
      <c r="AU19" s="11"/>
      <c r="AV19" s="10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1</v>
      </c>
      <c r="BK19" s="11"/>
      <c r="BL19" s="10"/>
      <c r="BM19" s="11"/>
      <c r="BN19" s="10"/>
      <c r="BO19" s="7"/>
      <c r="BP19" s="11"/>
      <c r="BQ19" s="10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7"/>
      <c r="CK19" s="11"/>
      <c r="CL19" s="10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7"/>
      <c r="DF19" s="11"/>
      <c r="DG19" s="10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7"/>
      <c r="EA19" s="11"/>
      <c r="EB19" s="10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7"/>
      <c r="EV19" s="11"/>
      <c r="EW19" s="10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7"/>
      <c r="FQ19" s="11"/>
      <c r="FR19" s="10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ht="12.75">
      <c r="A20" s="6"/>
      <c r="B20" s="6"/>
      <c r="C20" s="6"/>
      <c r="D20" s="6" t="s">
        <v>69</v>
      </c>
      <c r="E20" s="3" t="s">
        <v>70</v>
      </c>
      <c r="F20" s="6">
        <f>COUNTIF(U20:GD20,"e")</f>
        <v>0</v>
      </c>
      <c r="G20" s="6">
        <f>COUNTIF(U20:GD20,"z")</f>
        <v>1</v>
      </c>
      <c r="H20" s="6">
        <f t="shared" si="0"/>
        <v>18</v>
      </c>
      <c r="I20" s="6">
        <f t="shared" si="1"/>
        <v>0</v>
      </c>
      <c r="J20" s="6">
        <f t="shared" si="2"/>
        <v>18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0</v>
      </c>
      <c r="S20" s="7">
        <f t="shared" si="11"/>
        <v>0</v>
      </c>
      <c r="T20" s="7">
        <v>0</v>
      </c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>
        <v>18</v>
      </c>
      <c r="AS20" s="10" t="s">
        <v>62</v>
      </c>
      <c r="AT20" s="7">
        <v>0</v>
      </c>
      <c r="AU20" s="11"/>
      <c r="AV20" s="10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7"/>
      <c r="BP20" s="11"/>
      <c r="BQ20" s="10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7"/>
      <c r="CK20" s="11"/>
      <c r="CL20" s="10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7"/>
      <c r="DF20" s="11"/>
      <c r="DG20" s="10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7"/>
      <c r="EA20" s="11"/>
      <c r="EB20" s="10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7"/>
      <c r="EV20" s="11"/>
      <c r="EW20" s="10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7"/>
      <c r="FQ20" s="11"/>
      <c r="FR20" s="10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ht="12.75">
      <c r="A21" s="6">
        <v>8</v>
      </c>
      <c r="B21" s="6">
        <v>1</v>
      </c>
      <c r="C21" s="6"/>
      <c r="D21" s="6"/>
      <c r="E21" s="3" t="s">
        <v>71</v>
      </c>
      <c r="F21" s="6">
        <f>$B$21*COUNTIF(U21:GD21,"e")</f>
        <v>1</v>
      </c>
      <c r="G21" s="6">
        <f>$B$21*COUNTIF(U21:GD21,"z")</f>
        <v>2</v>
      </c>
      <c r="H21" s="6">
        <f t="shared" si="0"/>
        <v>100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100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7</v>
      </c>
      <c r="S21" s="7">
        <f t="shared" si="11"/>
        <v>7</v>
      </c>
      <c r="T21" s="7">
        <f>$B$21*1.5</f>
        <v>1.5</v>
      </c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7"/>
      <c r="AU21" s="11"/>
      <c r="AV21" s="10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7"/>
      <c r="BP21" s="11"/>
      <c r="BQ21" s="10"/>
      <c r="BR21" s="11">
        <f>$B$21*30</f>
        <v>30</v>
      </c>
      <c r="BS21" s="10" t="s">
        <v>62</v>
      </c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>
        <f>$B$21*2</f>
        <v>2</v>
      </c>
      <c r="CE21" s="7">
        <f t="shared" si="14"/>
        <v>2</v>
      </c>
      <c r="CF21" s="11"/>
      <c r="CG21" s="10"/>
      <c r="CH21" s="11"/>
      <c r="CI21" s="10"/>
      <c r="CJ21" s="7"/>
      <c r="CK21" s="11"/>
      <c r="CL21" s="10"/>
      <c r="CM21" s="11">
        <f>$B$21*30</f>
        <v>30</v>
      </c>
      <c r="CN21" s="10" t="s">
        <v>62</v>
      </c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>
        <f>$B$21*2</f>
        <v>2</v>
      </c>
      <c r="CZ21" s="7">
        <f t="shared" si="15"/>
        <v>2</v>
      </c>
      <c r="DA21" s="11"/>
      <c r="DB21" s="10"/>
      <c r="DC21" s="11"/>
      <c r="DD21" s="10"/>
      <c r="DE21" s="7"/>
      <c r="DF21" s="11"/>
      <c r="DG21" s="10"/>
      <c r="DH21" s="11">
        <f>$B$21*40</f>
        <v>40</v>
      </c>
      <c r="DI21" s="10" t="s">
        <v>72</v>
      </c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>
        <f>$B$21*3</f>
        <v>3</v>
      </c>
      <c r="DU21" s="7">
        <f t="shared" si="16"/>
        <v>3</v>
      </c>
      <c r="DV21" s="11"/>
      <c r="DW21" s="10"/>
      <c r="DX21" s="11"/>
      <c r="DY21" s="10"/>
      <c r="DZ21" s="7"/>
      <c r="EA21" s="11"/>
      <c r="EB21" s="10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7"/>
      <c r="EV21" s="11"/>
      <c r="EW21" s="10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7"/>
      <c r="FQ21" s="11"/>
      <c r="FR21" s="10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ht="12.75">
      <c r="A22" s="6"/>
      <c r="B22" s="6"/>
      <c r="C22" s="6"/>
      <c r="D22" s="6" t="s">
        <v>73</v>
      </c>
      <c r="E22" s="3" t="s">
        <v>74</v>
      </c>
      <c r="F22" s="6">
        <f>COUNTIF(U22:GD22,"e")</f>
        <v>0</v>
      </c>
      <c r="G22" s="6">
        <f>COUNTIF(U22:GD22,"z")</f>
        <v>2</v>
      </c>
      <c r="H22" s="6">
        <f t="shared" si="0"/>
        <v>12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12</v>
      </c>
      <c r="Q22" s="6">
        <f t="shared" si="9"/>
        <v>0</v>
      </c>
      <c r="R22" s="7">
        <f t="shared" si="10"/>
        <v>2</v>
      </c>
      <c r="S22" s="7">
        <f t="shared" si="11"/>
        <v>2</v>
      </c>
      <c r="T22" s="7">
        <v>0.6</v>
      </c>
      <c r="U22" s="11"/>
      <c r="V22" s="10"/>
      <c r="W22" s="11"/>
      <c r="X22" s="10"/>
      <c r="Y22" s="7"/>
      <c r="Z22" s="11"/>
      <c r="AA22" s="10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7"/>
      <c r="AU22" s="11"/>
      <c r="AV22" s="10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7"/>
      <c r="BP22" s="11"/>
      <c r="BQ22" s="10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7"/>
      <c r="CK22" s="11"/>
      <c r="CL22" s="10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5"/>
        <v>0</v>
      </c>
      <c r="DA22" s="11"/>
      <c r="DB22" s="10"/>
      <c r="DC22" s="11"/>
      <c r="DD22" s="10"/>
      <c r="DE22" s="7"/>
      <c r="DF22" s="11"/>
      <c r="DG22" s="10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7"/>
      <c r="EA22" s="11"/>
      <c r="EB22" s="10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7"/>
      <c r="EV22" s="11"/>
      <c r="EW22" s="10"/>
      <c r="EX22" s="11"/>
      <c r="EY22" s="10"/>
      <c r="EZ22" s="11"/>
      <c r="FA22" s="10"/>
      <c r="FB22" s="11"/>
      <c r="FC22" s="10"/>
      <c r="FD22" s="11"/>
      <c r="FE22" s="10"/>
      <c r="FF22" s="11">
        <v>6</v>
      </c>
      <c r="FG22" s="10" t="s">
        <v>62</v>
      </c>
      <c r="FH22" s="11"/>
      <c r="FI22" s="10"/>
      <c r="FJ22" s="7">
        <v>1</v>
      </c>
      <c r="FK22" s="7">
        <f t="shared" si="18"/>
        <v>1</v>
      </c>
      <c r="FL22" s="11"/>
      <c r="FM22" s="10"/>
      <c r="FN22" s="11"/>
      <c r="FO22" s="10"/>
      <c r="FP22" s="7"/>
      <c r="FQ22" s="11"/>
      <c r="FR22" s="10"/>
      <c r="FS22" s="11"/>
      <c r="FT22" s="10"/>
      <c r="FU22" s="11"/>
      <c r="FV22" s="10"/>
      <c r="FW22" s="11"/>
      <c r="FX22" s="10"/>
      <c r="FY22" s="11"/>
      <c r="FZ22" s="10"/>
      <c r="GA22" s="11">
        <v>6</v>
      </c>
      <c r="GB22" s="10" t="s">
        <v>62</v>
      </c>
      <c r="GC22" s="11"/>
      <c r="GD22" s="10"/>
      <c r="GE22" s="7">
        <v>1</v>
      </c>
      <c r="GF22" s="7">
        <f t="shared" si="19"/>
        <v>1</v>
      </c>
    </row>
    <row r="23" spans="1:188" ht="12.75">
      <c r="A23" s="6"/>
      <c r="B23" s="6"/>
      <c r="C23" s="6"/>
      <c r="D23" s="6" t="s">
        <v>75</v>
      </c>
      <c r="E23" s="3" t="s">
        <v>76</v>
      </c>
      <c r="F23" s="6">
        <f>COUNTIF(U23:GD23,"e")</f>
        <v>0</v>
      </c>
      <c r="G23" s="6">
        <f>COUNTIF(U23:GD23,"z")</f>
        <v>1</v>
      </c>
      <c r="H23" s="6">
        <f t="shared" si="0"/>
        <v>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15</v>
      </c>
      <c r="S23" s="7">
        <f t="shared" si="11"/>
        <v>15</v>
      </c>
      <c r="T23" s="7">
        <v>0</v>
      </c>
      <c r="U23" s="11"/>
      <c r="V23" s="10"/>
      <c r="W23" s="11"/>
      <c r="X23" s="10"/>
      <c r="Y23" s="7"/>
      <c r="Z23" s="11"/>
      <c r="AA23" s="10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7"/>
      <c r="AU23" s="11"/>
      <c r="AV23" s="10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7"/>
      <c r="BP23" s="11"/>
      <c r="BQ23" s="10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7"/>
      <c r="CK23" s="11"/>
      <c r="CL23" s="10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7"/>
      <c r="DF23" s="11"/>
      <c r="DG23" s="10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0</v>
      </c>
      <c r="DV23" s="11"/>
      <c r="DW23" s="10"/>
      <c r="DX23" s="11"/>
      <c r="DY23" s="10"/>
      <c r="DZ23" s="7"/>
      <c r="EA23" s="11"/>
      <c r="EB23" s="10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7"/>
      <c r="EV23" s="11"/>
      <c r="EW23" s="10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7"/>
      <c r="FQ23" s="11"/>
      <c r="FR23" s="10"/>
      <c r="FS23" s="11"/>
      <c r="FT23" s="10"/>
      <c r="FU23" s="11"/>
      <c r="FV23" s="10"/>
      <c r="FW23" s="11">
        <v>0</v>
      </c>
      <c r="FX23" s="10" t="s">
        <v>62</v>
      </c>
      <c r="FY23" s="11"/>
      <c r="FZ23" s="10"/>
      <c r="GA23" s="11"/>
      <c r="GB23" s="10"/>
      <c r="GC23" s="11"/>
      <c r="GD23" s="10"/>
      <c r="GE23" s="7">
        <v>15</v>
      </c>
      <c r="GF23" s="7">
        <f t="shared" si="19"/>
        <v>15</v>
      </c>
    </row>
    <row r="24" spans="1:188" ht="12.75">
      <c r="A24" s="6">
        <v>1</v>
      </c>
      <c r="B24" s="6">
        <v>1</v>
      </c>
      <c r="C24" s="6"/>
      <c r="D24" s="6"/>
      <c r="E24" s="3" t="s">
        <v>77</v>
      </c>
      <c r="F24" s="6">
        <f>$B$24*COUNTIF(U24:GD24,"e")</f>
        <v>0</v>
      </c>
      <c r="G24" s="6">
        <f>$B$24*COUNTIF(U24:GD24,"z")</f>
        <v>1</v>
      </c>
      <c r="H24" s="6">
        <f t="shared" si="0"/>
        <v>27</v>
      </c>
      <c r="I24" s="6">
        <f t="shared" si="1"/>
        <v>27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3</v>
      </c>
      <c r="S24" s="7">
        <f t="shared" si="11"/>
        <v>0</v>
      </c>
      <c r="T24" s="7">
        <f>$B$24*0.5</f>
        <v>0.5</v>
      </c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>
        <f>$B$24*27</f>
        <v>27</v>
      </c>
      <c r="AQ24" s="10" t="s">
        <v>62</v>
      </c>
      <c r="AR24" s="11"/>
      <c r="AS24" s="10"/>
      <c r="AT24" s="7">
        <f>$B$24*3</f>
        <v>3</v>
      </c>
      <c r="AU24" s="11"/>
      <c r="AV24" s="10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3</v>
      </c>
      <c r="BK24" s="11"/>
      <c r="BL24" s="10"/>
      <c r="BM24" s="11"/>
      <c r="BN24" s="10"/>
      <c r="BO24" s="7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7"/>
      <c r="CK24" s="11"/>
      <c r="CL24" s="10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7"/>
      <c r="DF24" s="11"/>
      <c r="DG24" s="10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7"/>
      <c r="EA24" s="11"/>
      <c r="EB24" s="10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7"/>
      <c r="EV24" s="11"/>
      <c r="EW24" s="10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7"/>
      <c r="FQ24" s="11"/>
      <c r="FR24" s="10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ht="15.75" customHeight="1">
      <c r="A25" s="6"/>
      <c r="B25" s="6"/>
      <c r="C25" s="6"/>
      <c r="D25" s="6"/>
      <c r="E25" s="6" t="s">
        <v>78</v>
      </c>
      <c r="F25" s="6">
        <f aca="true" t="shared" si="20" ref="F25:U25">SUM(F17:F24)</f>
        <v>1</v>
      </c>
      <c r="G25" s="6">
        <f t="shared" si="20"/>
        <v>11</v>
      </c>
      <c r="H25" s="6">
        <f t="shared" si="20"/>
        <v>196</v>
      </c>
      <c r="I25" s="6">
        <f t="shared" si="20"/>
        <v>44</v>
      </c>
      <c r="J25" s="6">
        <f t="shared" si="20"/>
        <v>22</v>
      </c>
      <c r="K25" s="6">
        <f t="shared" si="20"/>
        <v>18</v>
      </c>
      <c r="L25" s="6">
        <f t="shared" si="20"/>
        <v>100</v>
      </c>
      <c r="M25" s="6">
        <f t="shared" si="20"/>
        <v>0</v>
      </c>
      <c r="N25" s="6">
        <f t="shared" si="20"/>
        <v>0</v>
      </c>
      <c r="O25" s="6">
        <f t="shared" si="20"/>
        <v>0</v>
      </c>
      <c r="P25" s="6">
        <f t="shared" si="20"/>
        <v>12</v>
      </c>
      <c r="Q25" s="6">
        <f t="shared" si="20"/>
        <v>0</v>
      </c>
      <c r="R25" s="7">
        <f t="shared" si="20"/>
        <v>33</v>
      </c>
      <c r="S25" s="7">
        <f t="shared" si="20"/>
        <v>27</v>
      </c>
      <c r="T25" s="7">
        <f t="shared" si="20"/>
        <v>3.9</v>
      </c>
      <c r="U25" s="11">
        <f t="shared" si="20"/>
        <v>8</v>
      </c>
      <c r="V25" s="10"/>
      <c r="W25" s="11">
        <f>SUM(W17:W24)</f>
        <v>4</v>
      </c>
      <c r="X25" s="10"/>
      <c r="Y25" s="7">
        <f>SUM(Y17:Y24)</f>
        <v>2</v>
      </c>
      <c r="Z25" s="11">
        <f>SUM(Z17:Z24)</f>
        <v>18</v>
      </c>
      <c r="AA25" s="10"/>
      <c r="AB25" s="11">
        <f>SUM(AB17:AB24)</f>
        <v>0</v>
      </c>
      <c r="AC25" s="10"/>
      <c r="AD25" s="11">
        <f>SUM(AD17:AD24)</f>
        <v>0</v>
      </c>
      <c r="AE25" s="10"/>
      <c r="AF25" s="11">
        <f>SUM(AF17:AF24)</f>
        <v>0</v>
      </c>
      <c r="AG25" s="10"/>
      <c r="AH25" s="11">
        <f>SUM(AH17:AH24)</f>
        <v>0</v>
      </c>
      <c r="AI25" s="10"/>
      <c r="AJ25" s="11">
        <f>SUM(AJ17:AJ24)</f>
        <v>0</v>
      </c>
      <c r="AK25" s="10"/>
      <c r="AL25" s="11">
        <f>SUM(AL17:AL24)</f>
        <v>0</v>
      </c>
      <c r="AM25" s="10"/>
      <c r="AN25" s="7">
        <f>SUM(AN17:AN24)</f>
        <v>3</v>
      </c>
      <c r="AO25" s="7">
        <f>SUM(AO17:AO24)</f>
        <v>5</v>
      </c>
      <c r="AP25" s="11">
        <f>SUM(AP17:AP24)</f>
        <v>36</v>
      </c>
      <c r="AQ25" s="10"/>
      <c r="AR25" s="11">
        <f>SUM(AR17:AR24)</f>
        <v>18</v>
      </c>
      <c r="AS25" s="10"/>
      <c r="AT25" s="7">
        <f>SUM(AT17:AT24)</f>
        <v>4</v>
      </c>
      <c r="AU25" s="11">
        <f>SUM(AU17:AU24)</f>
        <v>0</v>
      </c>
      <c r="AV25" s="10"/>
      <c r="AW25" s="11">
        <f>SUM(AW17:AW24)</f>
        <v>0</v>
      </c>
      <c r="AX25" s="10"/>
      <c r="AY25" s="11">
        <f>SUM(AY17:AY24)</f>
        <v>0</v>
      </c>
      <c r="AZ25" s="10"/>
      <c r="BA25" s="11">
        <f>SUM(BA17:BA24)</f>
        <v>0</v>
      </c>
      <c r="BB25" s="10"/>
      <c r="BC25" s="11">
        <f>SUM(BC17:BC24)</f>
        <v>0</v>
      </c>
      <c r="BD25" s="10"/>
      <c r="BE25" s="11">
        <f>SUM(BE17:BE24)</f>
        <v>0</v>
      </c>
      <c r="BF25" s="10"/>
      <c r="BG25" s="11">
        <f>SUM(BG17:BG24)</f>
        <v>0</v>
      </c>
      <c r="BH25" s="10"/>
      <c r="BI25" s="7">
        <f>SUM(BI17:BI24)</f>
        <v>0</v>
      </c>
      <c r="BJ25" s="7">
        <f>SUM(BJ17:BJ24)</f>
        <v>4</v>
      </c>
      <c r="BK25" s="11">
        <f>SUM(BK17:BK24)</f>
        <v>0</v>
      </c>
      <c r="BL25" s="10"/>
      <c r="BM25" s="11">
        <f>SUM(BM17:BM24)</f>
        <v>0</v>
      </c>
      <c r="BN25" s="10"/>
      <c r="BO25" s="7">
        <f>SUM(BO17:BO24)</f>
        <v>0</v>
      </c>
      <c r="BP25" s="11">
        <f>SUM(BP17:BP24)</f>
        <v>0</v>
      </c>
      <c r="BQ25" s="10"/>
      <c r="BR25" s="11">
        <f>SUM(BR17:BR24)</f>
        <v>30</v>
      </c>
      <c r="BS25" s="10"/>
      <c r="BT25" s="11">
        <f>SUM(BT17:BT24)</f>
        <v>0</v>
      </c>
      <c r="BU25" s="10"/>
      <c r="BV25" s="11">
        <f>SUM(BV17:BV24)</f>
        <v>0</v>
      </c>
      <c r="BW25" s="10"/>
      <c r="BX25" s="11">
        <f>SUM(BX17:BX24)</f>
        <v>0</v>
      </c>
      <c r="BY25" s="10"/>
      <c r="BZ25" s="11">
        <f>SUM(BZ17:BZ24)</f>
        <v>0</v>
      </c>
      <c r="CA25" s="10"/>
      <c r="CB25" s="11">
        <f>SUM(CB17:CB24)</f>
        <v>0</v>
      </c>
      <c r="CC25" s="10"/>
      <c r="CD25" s="7">
        <f>SUM(CD17:CD24)</f>
        <v>2</v>
      </c>
      <c r="CE25" s="7">
        <f>SUM(CE17:CE24)</f>
        <v>2</v>
      </c>
      <c r="CF25" s="11">
        <f>SUM(CF17:CF24)</f>
        <v>0</v>
      </c>
      <c r="CG25" s="10"/>
      <c r="CH25" s="11">
        <f>SUM(CH17:CH24)</f>
        <v>0</v>
      </c>
      <c r="CI25" s="10"/>
      <c r="CJ25" s="7">
        <f>SUM(CJ17:CJ24)</f>
        <v>0</v>
      </c>
      <c r="CK25" s="11">
        <f>SUM(CK17:CK24)</f>
        <v>0</v>
      </c>
      <c r="CL25" s="10"/>
      <c r="CM25" s="11">
        <f>SUM(CM17:CM24)</f>
        <v>30</v>
      </c>
      <c r="CN25" s="10"/>
      <c r="CO25" s="11">
        <f>SUM(CO17:CO24)</f>
        <v>0</v>
      </c>
      <c r="CP25" s="10"/>
      <c r="CQ25" s="11">
        <f>SUM(CQ17:CQ24)</f>
        <v>0</v>
      </c>
      <c r="CR25" s="10"/>
      <c r="CS25" s="11">
        <f>SUM(CS17:CS24)</f>
        <v>0</v>
      </c>
      <c r="CT25" s="10"/>
      <c r="CU25" s="11">
        <f>SUM(CU17:CU24)</f>
        <v>0</v>
      </c>
      <c r="CV25" s="10"/>
      <c r="CW25" s="11">
        <f>SUM(CW17:CW24)</f>
        <v>0</v>
      </c>
      <c r="CX25" s="10"/>
      <c r="CY25" s="7">
        <f>SUM(CY17:CY24)</f>
        <v>2</v>
      </c>
      <c r="CZ25" s="7">
        <f>SUM(CZ17:CZ24)</f>
        <v>2</v>
      </c>
      <c r="DA25" s="11">
        <f>SUM(DA17:DA24)</f>
        <v>0</v>
      </c>
      <c r="DB25" s="10"/>
      <c r="DC25" s="11">
        <f>SUM(DC17:DC24)</f>
        <v>0</v>
      </c>
      <c r="DD25" s="10"/>
      <c r="DE25" s="7">
        <f>SUM(DE17:DE24)</f>
        <v>0</v>
      </c>
      <c r="DF25" s="11">
        <f>SUM(DF17:DF24)</f>
        <v>0</v>
      </c>
      <c r="DG25" s="10"/>
      <c r="DH25" s="11">
        <f>SUM(DH17:DH24)</f>
        <v>40</v>
      </c>
      <c r="DI25" s="10"/>
      <c r="DJ25" s="11">
        <f>SUM(DJ17:DJ24)</f>
        <v>0</v>
      </c>
      <c r="DK25" s="10"/>
      <c r="DL25" s="11">
        <f>SUM(DL17:DL24)</f>
        <v>0</v>
      </c>
      <c r="DM25" s="10"/>
      <c r="DN25" s="11">
        <f>SUM(DN17:DN24)</f>
        <v>0</v>
      </c>
      <c r="DO25" s="10"/>
      <c r="DP25" s="11">
        <f>SUM(DP17:DP24)</f>
        <v>0</v>
      </c>
      <c r="DQ25" s="10"/>
      <c r="DR25" s="11">
        <f>SUM(DR17:DR24)</f>
        <v>0</v>
      </c>
      <c r="DS25" s="10"/>
      <c r="DT25" s="7">
        <f>SUM(DT17:DT24)</f>
        <v>3</v>
      </c>
      <c r="DU25" s="7">
        <f>SUM(DU17:DU24)</f>
        <v>3</v>
      </c>
      <c r="DV25" s="11">
        <f>SUM(DV17:DV24)</f>
        <v>0</v>
      </c>
      <c r="DW25" s="10"/>
      <c r="DX25" s="11">
        <f>SUM(DX17:DX24)</f>
        <v>0</v>
      </c>
      <c r="DY25" s="10"/>
      <c r="DZ25" s="7">
        <f>SUM(DZ17:DZ24)</f>
        <v>0</v>
      </c>
      <c r="EA25" s="11">
        <f>SUM(EA17:EA24)</f>
        <v>0</v>
      </c>
      <c r="EB25" s="10"/>
      <c r="EC25" s="11">
        <f>SUM(EC17:EC24)</f>
        <v>0</v>
      </c>
      <c r="ED25" s="10"/>
      <c r="EE25" s="11">
        <f>SUM(EE17:EE24)</f>
        <v>0</v>
      </c>
      <c r="EF25" s="10"/>
      <c r="EG25" s="11">
        <f>SUM(EG17:EG24)</f>
        <v>0</v>
      </c>
      <c r="EH25" s="10"/>
      <c r="EI25" s="11">
        <f>SUM(EI17:EI24)</f>
        <v>0</v>
      </c>
      <c r="EJ25" s="10"/>
      <c r="EK25" s="11">
        <f>SUM(EK17:EK24)</f>
        <v>0</v>
      </c>
      <c r="EL25" s="10"/>
      <c r="EM25" s="11">
        <f>SUM(EM17:EM24)</f>
        <v>0</v>
      </c>
      <c r="EN25" s="10"/>
      <c r="EO25" s="7">
        <f>SUM(EO17:EO24)</f>
        <v>0</v>
      </c>
      <c r="EP25" s="7">
        <f>SUM(EP17:EP24)</f>
        <v>0</v>
      </c>
      <c r="EQ25" s="11">
        <f>SUM(EQ17:EQ24)</f>
        <v>0</v>
      </c>
      <c r="ER25" s="10"/>
      <c r="ES25" s="11">
        <f>SUM(ES17:ES24)</f>
        <v>0</v>
      </c>
      <c r="ET25" s="10"/>
      <c r="EU25" s="7">
        <f>SUM(EU17:EU24)</f>
        <v>0</v>
      </c>
      <c r="EV25" s="11">
        <f>SUM(EV17:EV24)</f>
        <v>0</v>
      </c>
      <c r="EW25" s="10"/>
      <c r="EX25" s="11">
        <f>SUM(EX17:EX24)</f>
        <v>0</v>
      </c>
      <c r="EY25" s="10"/>
      <c r="EZ25" s="11">
        <f>SUM(EZ17:EZ24)</f>
        <v>0</v>
      </c>
      <c r="FA25" s="10"/>
      <c r="FB25" s="11">
        <f>SUM(FB17:FB24)</f>
        <v>0</v>
      </c>
      <c r="FC25" s="10"/>
      <c r="FD25" s="11">
        <f>SUM(FD17:FD24)</f>
        <v>0</v>
      </c>
      <c r="FE25" s="10"/>
      <c r="FF25" s="11">
        <f>SUM(FF17:FF24)</f>
        <v>6</v>
      </c>
      <c r="FG25" s="10"/>
      <c r="FH25" s="11">
        <f>SUM(FH17:FH24)</f>
        <v>0</v>
      </c>
      <c r="FI25" s="10"/>
      <c r="FJ25" s="7">
        <f>SUM(FJ17:FJ24)</f>
        <v>1</v>
      </c>
      <c r="FK25" s="7">
        <f>SUM(FK17:FK24)</f>
        <v>1</v>
      </c>
      <c r="FL25" s="11">
        <f>SUM(FL17:FL24)</f>
        <v>0</v>
      </c>
      <c r="FM25" s="10"/>
      <c r="FN25" s="11">
        <f>SUM(FN17:FN24)</f>
        <v>0</v>
      </c>
      <c r="FO25" s="10"/>
      <c r="FP25" s="7">
        <f>SUM(FP17:FP24)</f>
        <v>0</v>
      </c>
      <c r="FQ25" s="11">
        <f>SUM(FQ17:FQ24)</f>
        <v>0</v>
      </c>
      <c r="FR25" s="10"/>
      <c r="FS25" s="11">
        <f>SUM(FS17:FS24)</f>
        <v>0</v>
      </c>
      <c r="FT25" s="10"/>
      <c r="FU25" s="11">
        <f>SUM(FU17:FU24)</f>
        <v>0</v>
      </c>
      <c r="FV25" s="10"/>
      <c r="FW25" s="11">
        <f>SUM(FW17:FW24)</f>
        <v>0</v>
      </c>
      <c r="FX25" s="10"/>
      <c r="FY25" s="11">
        <f>SUM(FY17:FY24)</f>
        <v>0</v>
      </c>
      <c r="FZ25" s="10"/>
      <c r="GA25" s="11">
        <f>SUM(GA17:GA24)</f>
        <v>6</v>
      </c>
      <c r="GB25" s="10"/>
      <c r="GC25" s="11">
        <f>SUM(GC17:GC24)</f>
        <v>0</v>
      </c>
      <c r="GD25" s="10"/>
      <c r="GE25" s="7">
        <f>SUM(GE17:GE24)</f>
        <v>16</v>
      </c>
      <c r="GF25" s="7">
        <f>SUM(GF17:GF24)</f>
        <v>16</v>
      </c>
    </row>
    <row r="26" spans="1:188" ht="19.5" customHeight="1">
      <c r="A26" s="12" t="s">
        <v>79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2"/>
      <c r="GF26" s="13"/>
    </row>
    <row r="27" spans="1:188" ht="12.75">
      <c r="A27" s="6"/>
      <c r="B27" s="6"/>
      <c r="C27" s="6"/>
      <c r="D27" s="6" t="s">
        <v>80</v>
      </c>
      <c r="E27" s="3" t="s">
        <v>81</v>
      </c>
      <c r="F27" s="6">
        <f aca="true" t="shared" si="21" ref="F27:F37">COUNTIF(U27:GD27,"e")</f>
        <v>0</v>
      </c>
      <c r="G27" s="6">
        <f aca="true" t="shared" si="22" ref="G27:G37">COUNTIF(U27:GD27,"z")</f>
        <v>2</v>
      </c>
      <c r="H27" s="6">
        <f aca="true" t="shared" si="23" ref="H27:H37">SUM(I27:Q27)</f>
        <v>18</v>
      </c>
      <c r="I27" s="6">
        <f aca="true" t="shared" si="24" ref="I27:I37">U27+AP27+BK27+CF27+DA27+DV27+EQ27+FL27</f>
        <v>9</v>
      </c>
      <c r="J27" s="6">
        <f aca="true" t="shared" si="25" ref="J27:J37">W27+AR27+BM27+CH27+DC27+DX27+ES27+FN27</f>
        <v>9</v>
      </c>
      <c r="K27" s="6">
        <f aca="true" t="shared" si="26" ref="K27:K37">Z27+AU27+BP27+CK27+DF27+EA27+EV27+FQ27</f>
        <v>0</v>
      </c>
      <c r="L27" s="6">
        <f aca="true" t="shared" si="27" ref="L27:L37">AB27+AW27+BR27+CM27+DH27+EC27+EX27+FS27</f>
        <v>0</v>
      </c>
      <c r="M27" s="6">
        <f aca="true" t="shared" si="28" ref="M27:M37">AD27+AY27+BT27+CO27+DJ27+EE27+EZ27+FU27</f>
        <v>0</v>
      </c>
      <c r="N27" s="6">
        <f aca="true" t="shared" si="29" ref="N27:N37">AF27+BA27+BV27+CQ27+DL27+EG27+FB27+FW27</f>
        <v>0</v>
      </c>
      <c r="O27" s="6">
        <f aca="true" t="shared" si="30" ref="O27:O37">AH27+BC27+BX27+CS27+DN27+EI27+FD27+FY27</f>
        <v>0</v>
      </c>
      <c r="P27" s="6">
        <f aca="true" t="shared" si="31" ref="P27:P37">AJ27+BE27+BZ27+CU27+DP27+EK27+FF27+GA27</f>
        <v>0</v>
      </c>
      <c r="Q27" s="6">
        <f aca="true" t="shared" si="32" ref="Q27:Q37">AL27+BG27+CB27+CW27+DR27+EM27+FH27+GC27</f>
        <v>0</v>
      </c>
      <c r="R27" s="7">
        <f aca="true" t="shared" si="33" ref="R27:R37">AO27+BJ27+CE27+CZ27+DU27+EP27+FK27+GF27</f>
        <v>3</v>
      </c>
      <c r="S27" s="7">
        <f aca="true" t="shared" si="34" ref="S27:S37">AN27+BI27+CD27+CY27+DT27+EO27+FJ27+GE27</f>
        <v>0</v>
      </c>
      <c r="T27" s="7">
        <v>0.6</v>
      </c>
      <c r="U27" s="11">
        <v>9</v>
      </c>
      <c r="V27" s="10" t="s">
        <v>62</v>
      </c>
      <c r="W27" s="11">
        <v>9</v>
      </c>
      <c r="X27" s="10" t="s">
        <v>62</v>
      </c>
      <c r="Y27" s="7">
        <v>3</v>
      </c>
      <c r="Z27" s="11"/>
      <c r="AA27" s="10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aca="true" t="shared" si="35" ref="AO27:AO37">Y27+AN27</f>
        <v>3</v>
      </c>
      <c r="AP27" s="11"/>
      <c r="AQ27" s="10"/>
      <c r="AR27" s="11"/>
      <c r="AS27" s="10"/>
      <c r="AT27" s="7"/>
      <c r="AU27" s="11"/>
      <c r="AV27" s="10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aca="true" t="shared" si="36" ref="BJ27:BJ37">AT27+BI27</f>
        <v>0</v>
      </c>
      <c r="BK27" s="11"/>
      <c r="BL27" s="10"/>
      <c r="BM27" s="11"/>
      <c r="BN27" s="10"/>
      <c r="BO27" s="7"/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aca="true" t="shared" si="37" ref="CE27:CE37">BO27+CD27</f>
        <v>0</v>
      </c>
      <c r="CF27" s="11"/>
      <c r="CG27" s="10"/>
      <c r="CH27" s="11"/>
      <c r="CI27" s="10"/>
      <c r="CJ27" s="7"/>
      <c r="CK27" s="11"/>
      <c r="CL27" s="10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aca="true" t="shared" si="38" ref="CZ27:CZ37">CJ27+CY27</f>
        <v>0</v>
      </c>
      <c r="DA27" s="11"/>
      <c r="DB27" s="10"/>
      <c r="DC27" s="11"/>
      <c r="DD27" s="10"/>
      <c r="DE27" s="7"/>
      <c r="DF27" s="11"/>
      <c r="DG27" s="10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aca="true" t="shared" si="39" ref="DU27:DU37">DE27+DT27</f>
        <v>0</v>
      </c>
      <c r="DV27" s="11"/>
      <c r="DW27" s="10"/>
      <c r="DX27" s="11"/>
      <c r="DY27" s="10"/>
      <c r="DZ27" s="7"/>
      <c r="EA27" s="11"/>
      <c r="EB27" s="10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aca="true" t="shared" si="40" ref="EP27:EP37">DZ27+EO27</f>
        <v>0</v>
      </c>
      <c r="EQ27" s="11"/>
      <c r="ER27" s="10"/>
      <c r="ES27" s="11"/>
      <c r="ET27" s="10"/>
      <c r="EU27" s="7"/>
      <c r="EV27" s="11"/>
      <c r="EW27" s="10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aca="true" t="shared" si="41" ref="FK27:FK37">EU27+FJ27</f>
        <v>0</v>
      </c>
      <c r="FL27" s="11"/>
      <c r="FM27" s="10"/>
      <c r="FN27" s="11"/>
      <c r="FO27" s="10"/>
      <c r="FP27" s="7"/>
      <c r="FQ27" s="11"/>
      <c r="FR27" s="10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aca="true" t="shared" si="42" ref="GF27:GF37">FP27+GE27</f>
        <v>0</v>
      </c>
    </row>
    <row r="28" spans="1:188" ht="12.75">
      <c r="A28" s="6"/>
      <c r="B28" s="6"/>
      <c r="C28" s="6"/>
      <c r="D28" s="6" t="s">
        <v>82</v>
      </c>
      <c r="E28" s="3" t="s">
        <v>83</v>
      </c>
      <c r="F28" s="6">
        <f t="shared" si="21"/>
        <v>0</v>
      </c>
      <c r="G28" s="6">
        <f t="shared" si="22"/>
        <v>1</v>
      </c>
      <c r="H28" s="6">
        <f t="shared" si="23"/>
        <v>6</v>
      </c>
      <c r="I28" s="6">
        <f t="shared" si="24"/>
        <v>6</v>
      </c>
      <c r="J28" s="6">
        <f t="shared" si="25"/>
        <v>0</v>
      </c>
      <c r="K28" s="6">
        <f t="shared" si="26"/>
        <v>0</v>
      </c>
      <c r="L28" s="6">
        <f t="shared" si="27"/>
        <v>0</v>
      </c>
      <c r="M28" s="6">
        <f t="shared" si="28"/>
        <v>0</v>
      </c>
      <c r="N28" s="6">
        <f t="shared" si="29"/>
        <v>0</v>
      </c>
      <c r="O28" s="6">
        <f t="shared" si="30"/>
        <v>0</v>
      </c>
      <c r="P28" s="6">
        <f t="shared" si="31"/>
        <v>0</v>
      </c>
      <c r="Q28" s="6">
        <f t="shared" si="32"/>
        <v>0</v>
      </c>
      <c r="R28" s="7">
        <f t="shared" si="33"/>
        <v>1</v>
      </c>
      <c r="S28" s="7">
        <f t="shared" si="34"/>
        <v>0</v>
      </c>
      <c r="T28" s="7">
        <v>0.5</v>
      </c>
      <c r="U28" s="11">
        <v>6</v>
      </c>
      <c r="V28" s="10" t="s">
        <v>62</v>
      </c>
      <c r="W28" s="11"/>
      <c r="X28" s="10"/>
      <c r="Y28" s="7">
        <v>1</v>
      </c>
      <c r="Z28" s="11"/>
      <c r="AA28" s="10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35"/>
        <v>1</v>
      </c>
      <c r="AP28" s="11"/>
      <c r="AQ28" s="10"/>
      <c r="AR28" s="11"/>
      <c r="AS28" s="10"/>
      <c r="AT28" s="7"/>
      <c r="AU28" s="11"/>
      <c r="AV28" s="10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36"/>
        <v>0</v>
      </c>
      <c r="BK28" s="11"/>
      <c r="BL28" s="10"/>
      <c r="BM28" s="11"/>
      <c r="BN28" s="10"/>
      <c r="BO28" s="7"/>
      <c r="BP28" s="11"/>
      <c r="BQ28" s="10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37"/>
        <v>0</v>
      </c>
      <c r="CF28" s="11"/>
      <c r="CG28" s="10"/>
      <c r="CH28" s="11"/>
      <c r="CI28" s="10"/>
      <c r="CJ28" s="7"/>
      <c r="CK28" s="11"/>
      <c r="CL28" s="10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38"/>
        <v>0</v>
      </c>
      <c r="DA28" s="11"/>
      <c r="DB28" s="10"/>
      <c r="DC28" s="11"/>
      <c r="DD28" s="10"/>
      <c r="DE28" s="7"/>
      <c r="DF28" s="11"/>
      <c r="DG28" s="10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39"/>
        <v>0</v>
      </c>
      <c r="DV28" s="11"/>
      <c r="DW28" s="10"/>
      <c r="DX28" s="11"/>
      <c r="DY28" s="10"/>
      <c r="DZ28" s="7"/>
      <c r="EA28" s="11"/>
      <c r="EB28" s="10"/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40"/>
        <v>0</v>
      </c>
      <c r="EQ28" s="11"/>
      <c r="ER28" s="10"/>
      <c r="ES28" s="11"/>
      <c r="ET28" s="10"/>
      <c r="EU28" s="7"/>
      <c r="EV28" s="11"/>
      <c r="EW28" s="10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41"/>
        <v>0</v>
      </c>
      <c r="FL28" s="11"/>
      <c r="FM28" s="10"/>
      <c r="FN28" s="11"/>
      <c r="FO28" s="10"/>
      <c r="FP28" s="7"/>
      <c r="FQ28" s="11"/>
      <c r="FR28" s="10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42"/>
        <v>0</v>
      </c>
    </row>
    <row r="29" spans="1:188" ht="12.75">
      <c r="A29" s="6"/>
      <c r="B29" s="6"/>
      <c r="C29" s="6"/>
      <c r="D29" s="6" t="s">
        <v>84</v>
      </c>
      <c r="E29" s="3" t="s">
        <v>85</v>
      </c>
      <c r="F29" s="6">
        <f t="shared" si="21"/>
        <v>0</v>
      </c>
      <c r="G29" s="6">
        <f t="shared" si="22"/>
        <v>1</v>
      </c>
      <c r="H29" s="6">
        <f t="shared" si="23"/>
        <v>12</v>
      </c>
      <c r="I29" s="6">
        <f t="shared" si="24"/>
        <v>12</v>
      </c>
      <c r="J29" s="6">
        <f t="shared" si="25"/>
        <v>0</v>
      </c>
      <c r="K29" s="6">
        <f t="shared" si="26"/>
        <v>0</v>
      </c>
      <c r="L29" s="6">
        <f t="shared" si="27"/>
        <v>0</v>
      </c>
      <c r="M29" s="6">
        <f t="shared" si="28"/>
        <v>0</v>
      </c>
      <c r="N29" s="6">
        <f t="shared" si="29"/>
        <v>0</v>
      </c>
      <c r="O29" s="6">
        <f t="shared" si="30"/>
        <v>0</v>
      </c>
      <c r="P29" s="6">
        <f t="shared" si="31"/>
        <v>0</v>
      </c>
      <c r="Q29" s="6">
        <f t="shared" si="32"/>
        <v>0</v>
      </c>
      <c r="R29" s="7">
        <f t="shared" si="33"/>
        <v>1</v>
      </c>
      <c r="S29" s="7">
        <f t="shared" si="34"/>
        <v>0</v>
      </c>
      <c r="T29" s="7">
        <v>0.3</v>
      </c>
      <c r="U29" s="11">
        <v>12</v>
      </c>
      <c r="V29" s="10" t="s">
        <v>62</v>
      </c>
      <c r="W29" s="11"/>
      <c r="X29" s="10"/>
      <c r="Y29" s="7">
        <v>1</v>
      </c>
      <c r="Z29" s="11"/>
      <c r="AA29" s="10"/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35"/>
        <v>1</v>
      </c>
      <c r="AP29" s="11"/>
      <c r="AQ29" s="10"/>
      <c r="AR29" s="11"/>
      <c r="AS29" s="10"/>
      <c r="AT29" s="7"/>
      <c r="AU29" s="11"/>
      <c r="AV29" s="10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36"/>
        <v>0</v>
      </c>
      <c r="BK29" s="11"/>
      <c r="BL29" s="10"/>
      <c r="BM29" s="11"/>
      <c r="BN29" s="10"/>
      <c r="BO29" s="7"/>
      <c r="BP29" s="11"/>
      <c r="BQ29" s="10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37"/>
        <v>0</v>
      </c>
      <c r="CF29" s="11"/>
      <c r="CG29" s="10"/>
      <c r="CH29" s="11"/>
      <c r="CI29" s="10"/>
      <c r="CJ29" s="7"/>
      <c r="CK29" s="11"/>
      <c r="CL29" s="10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38"/>
        <v>0</v>
      </c>
      <c r="DA29" s="11"/>
      <c r="DB29" s="10"/>
      <c r="DC29" s="11"/>
      <c r="DD29" s="10"/>
      <c r="DE29" s="7"/>
      <c r="DF29" s="11"/>
      <c r="DG29" s="10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39"/>
        <v>0</v>
      </c>
      <c r="DV29" s="11"/>
      <c r="DW29" s="10"/>
      <c r="DX29" s="11"/>
      <c r="DY29" s="10"/>
      <c r="DZ29" s="7"/>
      <c r="EA29" s="11"/>
      <c r="EB29" s="10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40"/>
        <v>0</v>
      </c>
      <c r="EQ29" s="11"/>
      <c r="ER29" s="10"/>
      <c r="ES29" s="11"/>
      <c r="ET29" s="10"/>
      <c r="EU29" s="7"/>
      <c r="EV29" s="11"/>
      <c r="EW29" s="10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41"/>
        <v>0</v>
      </c>
      <c r="FL29" s="11"/>
      <c r="FM29" s="10"/>
      <c r="FN29" s="11"/>
      <c r="FO29" s="10"/>
      <c r="FP29" s="7"/>
      <c r="FQ29" s="11"/>
      <c r="FR29" s="10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42"/>
        <v>0</v>
      </c>
    </row>
    <row r="30" spans="1:188" ht="12.75">
      <c r="A30" s="6"/>
      <c r="B30" s="6"/>
      <c r="C30" s="6"/>
      <c r="D30" s="6" t="s">
        <v>86</v>
      </c>
      <c r="E30" s="3" t="s">
        <v>87</v>
      </c>
      <c r="F30" s="6">
        <f t="shared" si="21"/>
        <v>1</v>
      </c>
      <c r="G30" s="6">
        <f t="shared" si="22"/>
        <v>0</v>
      </c>
      <c r="H30" s="6">
        <f t="shared" si="23"/>
        <v>18</v>
      </c>
      <c r="I30" s="6">
        <f t="shared" si="24"/>
        <v>18</v>
      </c>
      <c r="J30" s="6">
        <f t="shared" si="25"/>
        <v>0</v>
      </c>
      <c r="K30" s="6">
        <f t="shared" si="26"/>
        <v>0</v>
      </c>
      <c r="L30" s="6">
        <f t="shared" si="27"/>
        <v>0</v>
      </c>
      <c r="M30" s="6">
        <f t="shared" si="28"/>
        <v>0</v>
      </c>
      <c r="N30" s="6">
        <f t="shared" si="29"/>
        <v>0</v>
      </c>
      <c r="O30" s="6">
        <f t="shared" si="30"/>
        <v>0</v>
      </c>
      <c r="P30" s="6">
        <f t="shared" si="31"/>
        <v>0</v>
      </c>
      <c r="Q30" s="6">
        <f t="shared" si="32"/>
        <v>0</v>
      </c>
      <c r="R30" s="7">
        <f t="shared" si="33"/>
        <v>2</v>
      </c>
      <c r="S30" s="7">
        <f t="shared" si="34"/>
        <v>0</v>
      </c>
      <c r="T30" s="7">
        <v>0.5</v>
      </c>
      <c r="U30" s="11">
        <v>18</v>
      </c>
      <c r="V30" s="10" t="s">
        <v>72</v>
      </c>
      <c r="W30" s="11"/>
      <c r="X30" s="10"/>
      <c r="Y30" s="7">
        <v>2</v>
      </c>
      <c r="Z30" s="11"/>
      <c r="AA30" s="10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35"/>
        <v>2</v>
      </c>
      <c r="AP30" s="11"/>
      <c r="AQ30" s="10"/>
      <c r="AR30" s="11"/>
      <c r="AS30" s="10"/>
      <c r="AT30" s="7"/>
      <c r="AU30" s="11"/>
      <c r="AV30" s="10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36"/>
        <v>0</v>
      </c>
      <c r="BK30" s="11"/>
      <c r="BL30" s="10"/>
      <c r="BM30" s="11"/>
      <c r="BN30" s="10"/>
      <c r="BO30" s="7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37"/>
        <v>0</v>
      </c>
      <c r="CF30" s="11"/>
      <c r="CG30" s="10"/>
      <c r="CH30" s="11"/>
      <c r="CI30" s="10"/>
      <c r="CJ30" s="7"/>
      <c r="CK30" s="11"/>
      <c r="CL30" s="10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38"/>
        <v>0</v>
      </c>
      <c r="DA30" s="11"/>
      <c r="DB30" s="10"/>
      <c r="DC30" s="11"/>
      <c r="DD30" s="10"/>
      <c r="DE30" s="7"/>
      <c r="DF30" s="11"/>
      <c r="DG30" s="10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39"/>
        <v>0</v>
      </c>
      <c r="DV30" s="11"/>
      <c r="DW30" s="10"/>
      <c r="DX30" s="11"/>
      <c r="DY30" s="10"/>
      <c r="DZ30" s="7"/>
      <c r="EA30" s="11"/>
      <c r="EB30" s="10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40"/>
        <v>0</v>
      </c>
      <c r="EQ30" s="11"/>
      <c r="ER30" s="10"/>
      <c r="ES30" s="11"/>
      <c r="ET30" s="10"/>
      <c r="EU30" s="7"/>
      <c r="EV30" s="11"/>
      <c r="EW30" s="10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41"/>
        <v>0</v>
      </c>
      <c r="FL30" s="11"/>
      <c r="FM30" s="10"/>
      <c r="FN30" s="11"/>
      <c r="FO30" s="10"/>
      <c r="FP30" s="7"/>
      <c r="FQ30" s="11"/>
      <c r="FR30" s="10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42"/>
        <v>0</v>
      </c>
    </row>
    <row r="31" spans="1:188" ht="12.75">
      <c r="A31" s="6"/>
      <c r="B31" s="6"/>
      <c r="C31" s="6"/>
      <c r="D31" s="6" t="s">
        <v>88</v>
      </c>
      <c r="E31" s="3" t="s">
        <v>89</v>
      </c>
      <c r="F31" s="6">
        <f t="shared" si="21"/>
        <v>0</v>
      </c>
      <c r="G31" s="6">
        <f t="shared" si="22"/>
        <v>1</v>
      </c>
      <c r="H31" s="6">
        <f t="shared" si="23"/>
        <v>6</v>
      </c>
      <c r="I31" s="6">
        <f t="shared" si="24"/>
        <v>6</v>
      </c>
      <c r="J31" s="6">
        <f t="shared" si="25"/>
        <v>0</v>
      </c>
      <c r="K31" s="6">
        <f t="shared" si="26"/>
        <v>0</v>
      </c>
      <c r="L31" s="6">
        <f t="shared" si="27"/>
        <v>0</v>
      </c>
      <c r="M31" s="6">
        <f t="shared" si="28"/>
        <v>0</v>
      </c>
      <c r="N31" s="6">
        <f t="shared" si="29"/>
        <v>0</v>
      </c>
      <c r="O31" s="6">
        <f t="shared" si="30"/>
        <v>0</v>
      </c>
      <c r="P31" s="6">
        <f t="shared" si="31"/>
        <v>0</v>
      </c>
      <c r="Q31" s="6">
        <f t="shared" si="32"/>
        <v>0</v>
      </c>
      <c r="R31" s="7">
        <f t="shared" si="33"/>
        <v>1</v>
      </c>
      <c r="S31" s="7">
        <f t="shared" si="34"/>
        <v>0</v>
      </c>
      <c r="T31" s="7">
        <v>0.5</v>
      </c>
      <c r="U31" s="11">
        <v>6</v>
      </c>
      <c r="V31" s="10" t="s">
        <v>62</v>
      </c>
      <c r="W31" s="11"/>
      <c r="X31" s="10"/>
      <c r="Y31" s="7">
        <v>1</v>
      </c>
      <c r="Z31" s="11"/>
      <c r="AA31" s="10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35"/>
        <v>1</v>
      </c>
      <c r="AP31" s="11"/>
      <c r="AQ31" s="10"/>
      <c r="AR31" s="11"/>
      <c r="AS31" s="10"/>
      <c r="AT31" s="7"/>
      <c r="AU31" s="11"/>
      <c r="AV31" s="10"/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36"/>
        <v>0</v>
      </c>
      <c r="BK31" s="11"/>
      <c r="BL31" s="10"/>
      <c r="BM31" s="11"/>
      <c r="BN31" s="10"/>
      <c r="BO31" s="7"/>
      <c r="BP31" s="11"/>
      <c r="BQ31" s="10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37"/>
        <v>0</v>
      </c>
      <c r="CF31" s="11"/>
      <c r="CG31" s="10"/>
      <c r="CH31" s="11"/>
      <c r="CI31" s="10"/>
      <c r="CJ31" s="7"/>
      <c r="CK31" s="11"/>
      <c r="CL31" s="10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38"/>
        <v>0</v>
      </c>
      <c r="DA31" s="11"/>
      <c r="DB31" s="10"/>
      <c r="DC31" s="11"/>
      <c r="DD31" s="10"/>
      <c r="DE31" s="7"/>
      <c r="DF31" s="11"/>
      <c r="DG31" s="10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39"/>
        <v>0</v>
      </c>
      <c r="DV31" s="11"/>
      <c r="DW31" s="10"/>
      <c r="DX31" s="11"/>
      <c r="DY31" s="10"/>
      <c r="DZ31" s="7"/>
      <c r="EA31" s="11"/>
      <c r="EB31" s="10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0"/>
        <v>0</v>
      </c>
      <c r="EQ31" s="11"/>
      <c r="ER31" s="10"/>
      <c r="ES31" s="11"/>
      <c r="ET31" s="10"/>
      <c r="EU31" s="7"/>
      <c r="EV31" s="11"/>
      <c r="EW31" s="10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1"/>
        <v>0</v>
      </c>
      <c r="FL31" s="11"/>
      <c r="FM31" s="10"/>
      <c r="FN31" s="11"/>
      <c r="FO31" s="10"/>
      <c r="FP31" s="7"/>
      <c r="FQ31" s="11"/>
      <c r="FR31" s="10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2"/>
        <v>0</v>
      </c>
    </row>
    <row r="32" spans="1:188" ht="12.75">
      <c r="A32" s="6"/>
      <c r="B32" s="6"/>
      <c r="C32" s="6"/>
      <c r="D32" s="6" t="s">
        <v>90</v>
      </c>
      <c r="E32" s="3" t="s">
        <v>91</v>
      </c>
      <c r="F32" s="6">
        <f t="shared" si="21"/>
        <v>0</v>
      </c>
      <c r="G32" s="6">
        <f t="shared" si="22"/>
        <v>2</v>
      </c>
      <c r="H32" s="6">
        <f t="shared" si="23"/>
        <v>27</v>
      </c>
      <c r="I32" s="6">
        <f t="shared" si="24"/>
        <v>9</v>
      </c>
      <c r="J32" s="6">
        <f t="shared" si="25"/>
        <v>0</v>
      </c>
      <c r="K32" s="6">
        <f t="shared" si="26"/>
        <v>18</v>
      </c>
      <c r="L32" s="6">
        <f t="shared" si="27"/>
        <v>0</v>
      </c>
      <c r="M32" s="6">
        <f t="shared" si="28"/>
        <v>0</v>
      </c>
      <c r="N32" s="6">
        <f t="shared" si="29"/>
        <v>0</v>
      </c>
      <c r="O32" s="6">
        <f t="shared" si="30"/>
        <v>0</v>
      </c>
      <c r="P32" s="6">
        <f t="shared" si="31"/>
        <v>0</v>
      </c>
      <c r="Q32" s="6">
        <f t="shared" si="32"/>
        <v>0</v>
      </c>
      <c r="R32" s="7">
        <f t="shared" si="33"/>
        <v>4</v>
      </c>
      <c r="S32" s="7">
        <f t="shared" si="34"/>
        <v>3</v>
      </c>
      <c r="T32" s="7">
        <v>0.6</v>
      </c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35"/>
        <v>0</v>
      </c>
      <c r="AP32" s="11"/>
      <c r="AQ32" s="10"/>
      <c r="AR32" s="11"/>
      <c r="AS32" s="10"/>
      <c r="AT32" s="7"/>
      <c r="AU32" s="11"/>
      <c r="AV32" s="10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36"/>
        <v>0</v>
      </c>
      <c r="BK32" s="11">
        <v>9</v>
      </c>
      <c r="BL32" s="10" t="s">
        <v>62</v>
      </c>
      <c r="BM32" s="11"/>
      <c r="BN32" s="10"/>
      <c r="BO32" s="7">
        <v>1</v>
      </c>
      <c r="BP32" s="11">
        <v>18</v>
      </c>
      <c r="BQ32" s="10" t="s">
        <v>62</v>
      </c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>
        <v>3</v>
      </c>
      <c r="CE32" s="7">
        <f t="shared" si="37"/>
        <v>4</v>
      </c>
      <c r="CF32" s="11"/>
      <c r="CG32" s="10"/>
      <c r="CH32" s="11"/>
      <c r="CI32" s="10"/>
      <c r="CJ32" s="7"/>
      <c r="CK32" s="11"/>
      <c r="CL32" s="10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38"/>
        <v>0</v>
      </c>
      <c r="DA32" s="11"/>
      <c r="DB32" s="10"/>
      <c r="DC32" s="11"/>
      <c r="DD32" s="10"/>
      <c r="DE32" s="7"/>
      <c r="DF32" s="11"/>
      <c r="DG32" s="10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39"/>
        <v>0</v>
      </c>
      <c r="DV32" s="11"/>
      <c r="DW32" s="10"/>
      <c r="DX32" s="11"/>
      <c r="DY32" s="10"/>
      <c r="DZ32" s="7"/>
      <c r="EA32" s="11"/>
      <c r="EB32" s="10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0"/>
        <v>0</v>
      </c>
      <c r="EQ32" s="11"/>
      <c r="ER32" s="10"/>
      <c r="ES32" s="11"/>
      <c r="ET32" s="10"/>
      <c r="EU32" s="7"/>
      <c r="EV32" s="11"/>
      <c r="EW32" s="10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1"/>
        <v>0</v>
      </c>
      <c r="FL32" s="11"/>
      <c r="FM32" s="10"/>
      <c r="FN32" s="11"/>
      <c r="FO32" s="10"/>
      <c r="FP32" s="7"/>
      <c r="FQ32" s="11"/>
      <c r="FR32" s="10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2"/>
        <v>0</v>
      </c>
    </row>
    <row r="33" spans="1:188" ht="12.75">
      <c r="A33" s="6"/>
      <c r="B33" s="6"/>
      <c r="C33" s="6"/>
      <c r="D33" s="6" t="s">
        <v>92</v>
      </c>
      <c r="E33" s="3" t="s">
        <v>93</v>
      </c>
      <c r="F33" s="6">
        <f t="shared" si="21"/>
        <v>0</v>
      </c>
      <c r="G33" s="6">
        <f t="shared" si="22"/>
        <v>2</v>
      </c>
      <c r="H33" s="6">
        <f t="shared" si="23"/>
        <v>27</v>
      </c>
      <c r="I33" s="6">
        <f t="shared" si="24"/>
        <v>12</v>
      </c>
      <c r="J33" s="6">
        <f t="shared" si="25"/>
        <v>0</v>
      </c>
      <c r="K33" s="6">
        <f t="shared" si="26"/>
        <v>15</v>
      </c>
      <c r="L33" s="6">
        <f t="shared" si="27"/>
        <v>0</v>
      </c>
      <c r="M33" s="6">
        <f t="shared" si="28"/>
        <v>0</v>
      </c>
      <c r="N33" s="6">
        <f t="shared" si="29"/>
        <v>0</v>
      </c>
      <c r="O33" s="6">
        <f t="shared" si="30"/>
        <v>0</v>
      </c>
      <c r="P33" s="6">
        <f t="shared" si="31"/>
        <v>0</v>
      </c>
      <c r="Q33" s="6">
        <f t="shared" si="32"/>
        <v>0</v>
      </c>
      <c r="R33" s="7">
        <f t="shared" si="33"/>
        <v>4</v>
      </c>
      <c r="S33" s="7">
        <f t="shared" si="34"/>
        <v>2</v>
      </c>
      <c r="T33" s="7">
        <v>1</v>
      </c>
      <c r="U33" s="11">
        <v>12</v>
      </c>
      <c r="V33" s="10" t="s">
        <v>62</v>
      </c>
      <c r="W33" s="11"/>
      <c r="X33" s="10"/>
      <c r="Y33" s="7">
        <v>2</v>
      </c>
      <c r="Z33" s="11">
        <v>15</v>
      </c>
      <c r="AA33" s="10" t="s">
        <v>62</v>
      </c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>
        <v>2</v>
      </c>
      <c r="AO33" s="7">
        <f t="shared" si="35"/>
        <v>4</v>
      </c>
      <c r="AP33" s="11"/>
      <c r="AQ33" s="10"/>
      <c r="AR33" s="11"/>
      <c r="AS33" s="10"/>
      <c r="AT33" s="7"/>
      <c r="AU33" s="11"/>
      <c r="AV33" s="10"/>
      <c r="AW33" s="11"/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si="36"/>
        <v>0</v>
      </c>
      <c r="BK33" s="11"/>
      <c r="BL33" s="10"/>
      <c r="BM33" s="11"/>
      <c r="BN33" s="10"/>
      <c r="BO33" s="7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37"/>
        <v>0</v>
      </c>
      <c r="CF33" s="11"/>
      <c r="CG33" s="10"/>
      <c r="CH33" s="11"/>
      <c r="CI33" s="10"/>
      <c r="CJ33" s="7"/>
      <c r="CK33" s="11"/>
      <c r="CL33" s="10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38"/>
        <v>0</v>
      </c>
      <c r="DA33" s="11"/>
      <c r="DB33" s="10"/>
      <c r="DC33" s="11"/>
      <c r="DD33" s="10"/>
      <c r="DE33" s="7"/>
      <c r="DF33" s="11"/>
      <c r="DG33" s="10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39"/>
        <v>0</v>
      </c>
      <c r="DV33" s="11"/>
      <c r="DW33" s="10"/>
      <c r="DX33" s="11"/>
      <c r="DY33" s="10"/>
      <c r="DZ33" s="7"/>
      <c r="EA33" s="11"/>
      <c r="EB33" s="10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0"/>
        <v>0</v>
      </c>
      <c r="EQ33" s="11"/>
      <c r="ER33" s="10"/>
      <c r="ES33" s="11"/>
      <c r="ET33" s="10"/>
      <c r="EU33" s="7"/>
      <c r="EV33" s="11"/>
      <c r="EW33" s="10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1"/>
        <v>0</v>
      </c>
      <c r="FL33" s="11"/>
      <c r="FM33" s="10"/>
      <c r="FN33" s="11"/>
      <c r="FO33" s="10"/>
      <c r="FP33" s="7"/>
      <c r="FQ33" s="11"/>
      <c r="FR33" s="10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2"/>
        <v>0</v>
      </c>
    </row>
    <row r="34" spans="1:188" ht="12.75">
      <c r="A34" s="6"/>
      <c r="B34" s="6"/>
      <c r="C34" s="6"/>
      <c r="D34" s="6" t="s">
        <v>94</v>
      </c>
      <c r="E34" s="3" t="s">
        <v>95</v>
      </c>
      <c r="F34" s="6">
        <f t="shared" si="21"/>
        <v>0</v>
      </c>
      <c r="G34" s="6">
        <f t="shared" si="22"/>
        <v>2</v>
      </c>
      <c r="H34" s="6">
        <f t="shared" si="23"/>
        <v>27</v>
      </c>
      <c r="I34" s="6">
        <f t="shared" si="24"/>
        <v>12</v>
      </c>
      <c r="J34" s="6">
        <f t="shared" si="25"/>
        <v>0</v>
      </c>
      <c r="K34" s="6">
        <f t="shared" si="26"/>
        <v>15</v>
      </c>
      <c r="L34" s="6">
        <f t="shared" si="27"/>
        <v>0</v>
      </c>
      <c r="M34" s="6">
        <f t="shared" si="28"/>
        <v>0</v>
      </c>
      <c r="N34" s="6">
        <f t="shared" si="29"/>
        <v>0</v>
      </c>
      <c r="O34" s="6">
        <f t="shared" si="30"/>
        <v>0</v>
      </c>
      <c r="P34" s="6">
        <f t="shared" si="31"/>
        <v>0</v>
      </c>
      <c r="Q34" s="6">
        <f t="shared" si="32"/>
        <v>0</v>
      </c>
      <c r="R34" s="7">
        <f t="shared" si="33"/>
        <v>4</v>
      </c>
      <c r="S34" s="7">
        <f t="shared" si="34"/>
        <v>2</v>
      </c>
      <c r="T34" s="7">
        <v>0.4</v>
      </c>
      <c r="U34" s="11">
        <v>12</v>
      </c>
      <c r="V34" s="10" t="s">
        <v>62</v>
      </c>
      <c r="W34" s="11"/>
      <c r="X34" s="10"/>
      <c r="Y34" s="7">
        <v>2</v>
      </c>
      <c r="Z34" s="11">
        <v>15</v>
      </c>
      <c r="AA34" s="10" t="s">
        <v>62</v>
      </c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>
        <v>2</v>
      </c>
      <c r="AO34" s="7">
        <f t="shared" si="35"/>
        <v>4</v>
      </c>
      <c r="AP34" s="11"/>
      <c r="AQ34" s="10"/>
      <c r="AR34" s="11"/>
      <c r="AS34" s="10"/>
      <c r="AT34" s="7"/>
      <c r="AU34" s="11"/>
      <c r="AV34" s="10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36"/>
        <v>0</v>
      </c>
      <c r="BK34" s="11"/>
      <c r="BL34" s="10"/>
      <c r="BM34" s="11"/>
      <c r="BN34" s="10"/>
      <c r="BO34" s="7"/>
      <c r="BP34" s="11"/>
      <c r="BQ34" s="10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37"/>
        <v>0</v>
      </c>
      <c r="CF34" s="11"/>
      <c r="CG34" s="10"/>
      <c r="CH34" s="11"/>
      <c r="CI34" s="10"/>
      <c r="CJ34" s="7"/>
      <c r="CK34" s="11"/>
      <c r="CL34" s="10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38"/>
        <v>0</v>
      </c>
      <c r="DA34" s="11"/>
      <c r="DB34" s="10"/>
      <c r="DC34" s="11"/>
      <c r="DD34" s="10"/>
      <c r="DE34" s="7"/>
      <c r="DF34" s="11"/>
      <c r="DG34" s="10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39"/>
        <v>0</v>
      </c>
      <c r="DV34" s="11"/>
      <c r="DW34" s="10"/>
      <c r="DX34" s="11"/>
      <c r="DY34" s="10"/>
      <c r="DZ34" s="7"/>
      <c r="EA34" s="11"/>
      <c r="EB34" s="10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0"/>
        <v>0</v>
      </c>
      <c r="EQ34" s="11"/>
      <c r="ER34" s="10"/>
      <c r="ES34" s="11"/>
      <c r="ET34" s="10"/>
      <c r="EU34" s="7"/>
      <c r="EV34" s="11"/>
      <c r="EW34" s="10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1"/>
        <v>0</v>
      </c>
      <c r="FL34" s="11"/>
      <c r="FM34" s="10"/>
      <c r="FN34" s="11"/>
      <c r="FO34" s="10"/>
      <c r="FP34" s="7"/>
      <c r="FQ34" s="11"/>
      <c r="FR34" s="10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2"/>
        <v>0</v>
      </c>
    </row>
    <row r="35" spans="1:188" ht="12.75">
      <c r="A35" s="6"/>
      <c r="B35" s="6"/>
      <c r="C35" s="6"/>
      <c r="D35" s="6" t="s">
        <v>96</v>
      </c>
      <c r="E35" s="3" t="s">
        <v>97</v>
      </c>
      <c r="F35" s="6">
        <f t="shared" si="21"/>
        <v>0</v>
      </c>
      <c r="G35" s="6">
        <f t="shared" si="22"/>
        <v>2</v>
      </c>
      <c r="H35" s="6">
        <f t="shared" si="23"/>
        <v>27</v>
      </c>
      <c r="I35" s="6">
        <f t="shared" si="24"/>
        <v>9</v>
      </c>
      <c r="J35" s="6">
        <f t="shared" si="25"/>
        <v>0</v>
      </c>
      <c r="K35" s="6">
        <f t="shared" si="26"/>
        <v>0</v>
      </c>
      <c r="L35" s="6">
        <f t="shared" si="27"/>
        <v>0</v>
      </c>
      <c r="M35" s="6">
        <f t="shared" si="28"/>
        <v>18</v>
      </c>
      <c r="N35" s="6">
        <f t="shared" si="29"/>
        <v>0</v>
      </c>
      <c r="O35" s="6">
        <f t="shared" si="30"/>
        <v>0</v>
      </c>
      <c r="P35" s="6">
        <f t="shared" si="31"/>
        <v>0</v>
      </c>
      <c r="Q35" s="6">
        <f t="shared" si="32"/>
        <v>0</v>
      </c>
      <c r="R35" s="7">
        <f t="shared" si="33"/>
        <v>4</v>
      </c>
      <c r="S35" s="7">
        <f t="shared" si="34"/>
        <v>2</v>
      </c>
      <c r="T35" s="7">
        <v>0.6</v>
      </c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35"/>
        <v>0</v>
      </c>
      <c r="AP35" s="11">
        <v>9</v>
      </c>
      <c r="AQ35" s="10" t="s">
        <v>62</v>
      </c>
      <c r="AR35" s="11"/>
      <c r="AS35" s="10"/>
      <c r="AT35" s="7">
        <v>2</v>
      </c>
      <c r="AU35" s="11"/>
      <c r="AV35" s="10"/>
      <c r="AW35" s="11"/>
      <c r="AX35" s="10"/>
      <c r="AY35" s="11">
        <v>18</v>
      </c>
      <c r="AZ35" s="10" t="s">
        <v>62</v>
      </c>
      <c r="BA35" s="11"/>
      <c r="BB35" s="10"/>
      <c r="BC35" s="11"/>
      <c r="BD35" s="10"/>
      <c r="BE35" s="11"/>
      <c r="BF35" s="10"/>
      <c r="BG35" s="11"/>
      <c r="BH35" s="10"/>
      <c r="BI35" s="7">
        <v>2</v>
      </c>
      <c r="BJ35" s="7">
        <f t="shared" si="36"/>
        <v>4</v>
      </c>
      <c r="BK35" s="11"/>
      <c r="BL35" s="10"/>
      <c r="BM35" s="11"/>
      <c r="BN35" s="10"/>
      <c r="BO35" s="7"/>
      <c r="BP35" s="11"/>
      <c r="BQ35" s="10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37"/>
        <v>0</v>
      </c>
      <c r="CF35" s="11"/>
      <c r="CG35" s="10"/>
      <c r="CH35" s="11"/>
      <c r="CI35" s="10"/>
      <c r="CJ35" s="7"/>
      <c r="CK35" s="11"/>
      <c r="CL35" s="10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38"/>
        <v>0</v>
      </c>
      <c r="DA35" s="11"/>
      <c r="DB35" s="10"/>
      <c r="DC35" s="11"/>
      <c r="DD35" s="10"/>
      <c r="DE35" s="7"/>
      <c r="DF35" s="11"/>
      <c r="DG35" s="10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39"/>
        <v>0</v>
      </c>
      <c r="DV35" s="11"/>
      <c r="DW35" s="10"/>
      <c r="DX35" s="11"/>
      <c r="DY35" s="10"/>
      <c r="DZ35" s="7"/>
      <c r="EA35" s="11"/>
      <c r="EB35" s="10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0"/>
        <v>0</v>
      </c>
      <c r="EQ35" s="11"/>
      <c r="ER35" s="10"/>
      <c r="ES35" s="11"/>
      <c r="ET35" s="10"/>
      <c r="EU35" s="7"/>
      <c r="EV35" s="11"/>
      <c r="EW35" s="10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1"/>
        <v>0</v>
      </c>
      <c r="FL35" s="11"/>
      <c r="FM35" s="10"/>
      <c r="FN35" s="11"/>
      <c r="FO35" s="10"/>
      <c r="FP35" s="7"/>
      <c r="FQ35" s="11"/>
      <c r="FR35" s="10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2"/>
        <v>0</v>
      </c>
    </row>
    <row r="36" spans="1:188" ht="12.75">
      <c r="A36" s="6"/>
      <c r="B36" s="6"/>
      <c r="C36" s="6"/>
      <c r="D36" s="6" t="s">
        <v>98</v>
      </c>
      <c r="E36" s="3" t="s">
        <v>99</v>
      </c>
      <c r="F36" s="6">
        <f t="shared" si="21"/>
        <v>0</v>
      </c>
      <c r="G36" s="6">
        <f t="shared" si="22"/>
        <v>2</v>
      </c>
      <c r="H36" s="6">
        <f t="shared" si="23"/>
        <v>27</v>
      </c>
      <c r="I36" s="6">
        <f t="shared" si="24"/>
        <v>18</v>
      </c>
      <c r="J36" s="6">
        <f t="shared" si="25"/>
        <v>0</v>
      </c>
      <c r="K36" s="6">
        <f t="shared" si="26"/>
        <v>0</v>
      </c>
      <c r="L36" s="6">
        <f t="shared" si="27"/>
        <v>0</v>
      </c>
      <c r="M36" s="6">
        <f t="shared" si="28"/>
        <v>9</v>
      </c>
      <c r="N36" s="6">
        <f t="shared" si="29"/>
        <v>0</v>
      </c>
      <c r="O36" s="6">
        <f t="shared" si="30"/>
        <v>0</v>
      </c>
      <c r="P36" s="6">
        <f t="shared" si="31"/>
        <v>0</v>
      </c>
      <c r="Q36" s="6">
        <f t="shared" si="32"/>
        <v>0</v>
      </c>
      <c r="R36" s="7">
        <f t="shared" si="33"/>
        <v>3</v>
      </c>
      <c r="S36" s="7">
        <f t="shared" si="34"/>
        <v>1</v>
      </c>
      <c r="T36" s="7">
        <v>0.6</v>
      </c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35"/>
        <v>0</v>
      </c>
      <c r="AP36" s="11">
        <v>18</v>
      </c>
      <c r="AQ36" s="10" t="s">
        <v>62</v>
      </c>
      <c r="AR36" s="11"/>
      <c r="AS36" s="10"/>
      <c r="AT36" s="7">
        <v>2</v>
      </c>
      <c r="AU36" s="11"/>
      <c r="AV36" s="10"/>
      <c r="AW36" s="11"/>
      <c r="AX36" s="10"/>
      <c r="AY36" s="11">
        <v>9</v>
      </c>
      <c r="AZ36" s="10" t="s">
        <v>62</v>
      </c>
      <c r="BA36" s="11"/>
      <c r="BB36" s="10"/>
      <c r="BC36" s="11"/>
      <c r="BD36" s="10"/>
      <c r="BE36" s="11"/>
      <c r="BF36" s="10"/>
      <c r="BG36" s="11"/>
      <c r="BH36" s="10"/>
      <c r="BI36" s="7">
        <v>1</v>
      </c>
      <c r="BJ36" s="7">
        <f t="shared" si="36"/>
        <v>3</v>
      </c>
      <c r="BK36" s="11"/>
      <c r="BL36" s="10"/>
      <c r="BM36" s="11"/>
      <c r="BN36" s="10"/>
      <c r="BO36" s="7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37"/>
        <v>0</v>
      </c>
      <c r="CF36" s="11"/>
      <c r="CG36" s="10"/>
      <c r="CH36" s="11"/>
      <c r="CI36" s="10"/>
      <c r="CJ36" s="7"/>
      <c r="CK36" s="11"/>
      <c r="CL36" s="10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38"/>
        <v>0</v>
      </c>
      <c r="DA36" s="11"/>
      <c r="DB36" s="10"/>
      <c r="DC36" s="11"/>
      <c r="DD36" s="10"/>
      <c r="DE36" s="7"/>
      <c r="DF36" s="11"/>
      <c r="DG36" s="10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39"/>
        <v>0</v>
      </c>
      <c r="DV36" s="11"/>
      <c r="DW36" s="10"/>
      <c r="DX36" s="11"/>
      <c r="DY36" s="10"/>
      <c r="DZ36" s="7"/>
      <c r="EA36" s="11"/>
      <c r="EB36" s="10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0"/>
        <v>0</v>
      </c>
      <c r="EQ36" s="11"/>
      <c r="ER36" s="10"/>
      <c r="ES36" s="11"/>
      <c r="ET36" s="10"/>
      <c r="EU36" s="7"/>
      <c r="EV36" s="11"/>
      <c r="EW36" s="10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1"/>
        <v>0</v>
      </c>
      <c r="FL36" s="11"/>
      <c r="FM36" s="10"/>
      <c r="FN36" s="11"/>
      <c r="FO36" s="10"/>
      <c r="FP36" s="7"/>
      <c r="FQ36" s="11"/>
      <c r="FR36" s="10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2"/>
        <v>0</v>
      </c>
    </row>
    <row r="37" spans="1:188" ht="12.75">
      <c r="A37" s="6"/>
      <c r="B37" s="6"/>
      <c r="C37" s="6"/>
      <c r="D37" s="6" t="s">
        <v>100</v>
      </c>
      <c r="E37" s="3" t="s">
        <v>101</v>
      </c>
      <c r="F37" s="6">
        <f t="shared" si="21"/>
        <v>0</v>
      </c>
      <c r="G37" s="6">
        <f t="shared" si="22"/>
        <v>2</v>
      </c>
      <c r="H37" s="6">
        <f t="shared" si="23"/>
        <v>18</v>
      </c>
      <c r="I37" s="6">
        <f t="shared" si="24"/>
        <v>9</v>
      </c>
      <c r="J37" s="6">
        <f t="shared" si="25"/>
        <v>9</v>
      </c>
      <c r="K37" s="6">
        <f t="shared" si="26"/>
        <v>0</v>
      </c>
      <c r="L37" s="6">
        <f t="shared" si="27"/>
        <v>0</v>
      </c>
      <c r="M37" s="6">
        <f t="shared" si="28"/>
        <v>0</v>
      </c>
      <c r="N37" s="6">
        <f t="shared" si="29"/>
        <v>0</v>
      </c>
      <c r="O37" s="6">
        <f t="shared" si="30"/>
        <v>0</v>
      </c>
      <c r="P37" s="6">
        <f t="shared" si="31"/>
        <v>0</v>
      </c>
      <c r="Q37" s="6">
        <f t="shared" si="32"/>
        <v>0</v>
      </c>
      <c r="R37" s="7">
        <f t="shared" si="33"/>
        <v>3</v>
      </c>
      <c r="S37" s="7">
        <f t="shared" si="34"/>
        <v>0</v>
      </c>
      <c r="T37" s="7">
        <v>0.6</v>
      </c>
      <c r="U37" s="11"/>
      <c r="V37" s="10"/>
      <c r="W37" s="11"/>
      <c r="X37" s="10"/>
      <c r="Y37" s="7"/>
      <c r="Z37" s="11"/>
      <c r="AA37" s="10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35"/>
        <v>0</v>
      </c>
      <c r="AP37" s="11">
        <v>9</v>
      </c>
      <c r="AQ37" s="10" t="s">
        <v>62</v>
      </c>
      <c r="AR37" s="11">
        <v>9</v>
      </c>
      <c r="AS37" s="10" t="s">
        <v>62</v>
      </c>
      <c r="AT37" s="7">
        <v>3</v>
      </c>
      <c r="AU37" s="11"/>
      <c r="AV37" s="10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36"/>
        <v>3</v>
      </c>
      <c r="BK37" s="11"/>
      <c r="BL37" s="10"/>
      <c r="BM37" s="11"/>
      <c r="BN37" s="10"/>
      <c r="BO37" s="7"/>
      <c r="BP37" s="11"/>
      <c r="BQ37" s="10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37"/>
        <v>0</v>
      </c>
      <c r="CF37" s="11"/>
      <c r="CG37" s="10"/>
      <c r="CH37" s="11"/>
      <c r="CI37" s="10"/>
      <c r="CJ37" s="7"/>
      <c r="CK37" s="11"/>
      <c r="CL37" s="10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38"/>
        <v>0</v>
      </c>
      <c r="DA37" s="11"/>
      <c r="DB37" s="10"/>
      <c r="DC37" s="11"/>
      <c r="DD37" s="10"/>
      <c r="DE37" s="7"/>
      <c r="DF37" s="11"/>
      <c r="DG37" s="10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39"/>
        <v>0</v>
      </c>
      <c r="DV37" s="11"/>
      <c r="DW37" s="10"/>
      <c r="DX37" s="11"/>
      <c r="DY37" s="10"/>
      <c r="DZ37" s="7"/>
      <c r="EA37" s="11"/>
      <c r="EB37" s="10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0"/>
        <v>0</v>
      </c>
      <c r="EQ37" s="11"/>
      <c r="ER37" s="10"/>
      <c r="ES37" s="11"/>
      <c r="ET37" s="10"/>
      <c r="EU37" s="7"/>
      <c r="EV37" s="11"/>
      <c r="EW37" s="10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1"/>
        <v>0</v>
      </c>
      <c r="FL37" s="11"/>
      <c r="FM37" s="10"/>
      <c r="FN37" s="11"/>
      <c r="FO37" s="10"/>
      <c r="FP37" s="7"/>
      <c r="FQ37" s="11"/>
      <c r="FR37" s="10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2"/>
        <v>0</v>
      </c>
    </row>
    <row r="38" spans="1:188" ht="15.75" customHeight="1">
      <c r="A38" s="6"/>
      <c r="B38" s="6"/>
      <c r="C38" s="6"/>
      <c r="D38" s="6"/>
      <c r="E38" s="6" t="s">
        <v>78</v>
      </c>
      <c r="F38" s="6">
        <f aca="true" t="shared" si="43" ref="F38:U38">SUM(F27:F37)</f>
        <v>1</v>
      </c>
      <c r="G38" s="6">
        <f t="shared" si="43"/>
        <v>17</v>
      </c>
      <c r="H38" s="6">
        <f t="shared" si="43"/>
        <v>213</v>
      </c>
      <c r="I38" s="6">
        <f t="shared" si="43"/>
        <v>120</v>
      </c>
      <c r="J38" s="6">
        <f t="shared" si="43"/>
        <v>18</v>
      </c>
      <c r="K38" s="6">
        <f t="shared" si="43"/>
        <v>48</v>
      </c>
      <c r="L38" s="6">
        <f t="shared" si="43"/>
        <v>0</v>
      </c>
      <c r="M38" s="6">
        <f t="shared" si="43"/>
        <v>27</v>
      </c>
      <c r="N38" s="6">
        <f t="shared" si="43"/>
        <v>0</v>
      </c>
      <c r="O38" s="6">
        <f t="shared" si="43"/>
        <v>0</v>
      </c>
      <c r="P38" s="6">
        <f t="shared" si="43"/>
        <v>0</v>
      </c>
      <c r="Q38" s="6">
        <f t="shared" si="43"/>
        <v>0</v>
      </c>
      <c r="R38" s="7">
        <f t="shared" si="43"/>
        <v>30</v>
      </c>
      <c r="S38" s="7">
        <f t="shared" si="43"/>
        <v>10</v>
      </c>
      <c r="T38" s="7">
        <f t="shared" si="43"/>
        <v>6.199999999999999</v>
      </c>
      <c r="U38" s="11">
        <f t="shared" si="43"/>
        <v>75</v>
      </c>
      <c r="V38" s="10"/>
      <c r="W38" s="11">
        <f>SUM(W27:W37)</f>
        <v>9</v>
      </c>
      <c r="X38" s="10"/>
      <c r="Y38" s="7">
        <f>SUM(Y27:Y37)</f>
        <v>12</v>
      </c>
      <c r="Z38" s="11">
        <f>SUM(Z27:Z37)</f>
        <v>30</v>
      </c>
      <c r="AA38" s="10"/>
      <c r="AB38" s="11">
        <f>SUM(AB27:AB37)</f>
        <v>0</v>
      </c>
      <c r="AC38" s="10"/>
      <c r="AD38" s="11">
        <f>SUM(AD27:AD37)</f>
        <v>0</v>
      </c>
      <c r="AE38" s="10"/>
      <c r="AF38" s="11">
        <f>SUM(AF27:AF37)</f>
        <v>0</v>
      </c>
      <c r="AG38" s="10"/>
      <c r="AH38" s="11">
        <f>SUM(AH27:AH37)</f>
        <v>0</v>
      </c>
      <c r="AI38" s="10"/>
      <c r="AJ38" s="11">
        <f>SUM(AJ27:AJ37)</f>
        <v>0</v>
      </c>
      <c r="AK38" s="10"/>
      <c r="AL38" s="11">
        <f>SUM(AL27:AL37)</f>
        <v>0</v>
      </c>
      <c r="AM38" s="10"/>
      <c r="AN38" s="7">
        <f>SUM(AN27:AN37)</f>
        <v>4</v>
      </c>
      <c r="AO38" s="7">
        <f>SUM(AO27:AO37)</f>
        <v>16</v>
      </c>
      <c r="AP38" s="11">
        <f>SUM(AP27:AP37)</f>
        <v>36</v>
      </c>
      <c r="AQ38" s="10"/>
      <c r="AR38" s="11">
        <f>SUM(AR27:AR37)</f>
        <v>9</v>
      </c>
      <c r="AS38" s="10"/>
      <c r="AT38" s="7">
        <f>SUM(AT27:AT37)</f>
        <v>7</v>
      </c>
      <c r="AU38" s="11">
        <f>SUM(AU27:AU37)</f>
        <v>0</v>
      </c>
      <c r="AV38" s="10"/>
      <c r="AW38" s="11">
        <f>SUM(AW27:AW37)</f>
        <v>0</v>
      </c>
      <c r="AX38" s="10"/>
      <c r="AY38" s="11">
        <f>SUM(AY27:AY37)</f>
        <v>27</v>
      </c>
      <c r="AZ38" s="10"/>
      <c r="BA38" s="11">
        <f>SUM(BA27:BA37)</f>
        <v>0</v>
      </c>
      <c r="BB38" s="10"/>
      <c r="BC38" s="11">
        <f>SUM(BC27:BC37)</f>
        <v>0</v>
      </c>
      <c r="BD38" s="10"/>
      <c r="BE38" s="11">
        <f>SUM(BE27:BE37)</f>
        <v>0</v>
      </c>
      <c r="BF38" s="10"/>
      <c r="BG38" s="11">
        <f>SUM(BG27:BG37)</f>
        <v>0</v>
      </c>
      <c r="BH38" s="10"/>
      <c r="BI38" s="7">
        <f>SUM(BI27:BI37)</f>
        <v>3</v>
      </c>
      <c r="BJ38" s="7">
        <f>SUM(BJ27:BJ37)</f>
        <v>10</v>
      </c>
      <c r="BK38" s="11">
        <f>SUM(BK27:BK37)</f>
        <v>9</v>
      </c>
      <c r="BL38" s="10"/>
      <c r="BM38" s="11">
        <f>SUM(BM27:BM37)</f>
        <v>0</v>
      </c>
      <c r="BN38" s="10"/>
      <c r="BO38" s="7">
        <f>SUM(BO27:BO37)</f>
        <v>1</v>
      </c>
      <c r="BP38" s="11">
        <f>SUM(BP27:BP37)</f>
        <v>18</v>
      </c>
      <c r="BQ38" s="10"/>
      <c r="BR38" s="11">
        <f>SUM(BR27:BR37)</f>
        <v>0</v>
      </c>
      <c r="BS38" s="10"/>
      <c r="BT38" s="11">
        <f>SUM(BT27:BT37)</f>
        <v>0</v>
      </c>
      <c r="BU38" s="10"/>
      <c r="BV38" s="11">
        <f>SUM(BV27:BV37)</f>
        <v>0</v>
      </c>
      <c r="BW38" s="10"/>
      <c r="BX38" s="11">
        <f>SUM(BX27:BX37)</f>
        <v>0</v>
      </c>
      <c r="BY38" s="10"/>
      <c r="BZ38" s="11">
        <f>SUM(BZ27:BZ37)</f>
        <v>0</v>
      </c>
      <c r="CA38" s="10"/>
      <c r="CB38" s="11">
        <f>SUM(CB27:CB37)</f>
        <v>0</v>
      </c>
      <c r="CC38" s="10"/>
      <c r="CD38" s="7">
        <f>SUM(CD27:CD37)</f>
        <v>3</v>
      </c>
      <c r="CE38" s="7">
        <f>SUM(CE27:CE37)</f>
        <v>4</v>
      </c>
      <c r="CF38" s="11">
        <f>SUM(CF27:CF37)</f>
        <v>0</v>
      </c>
      <c r="CG38" s="10"/>
      <c r="CH38" s="11">
        <f>SUM(CH27:CH37)</f>
        <v>0</v>
      </c>
      <c r="CI38" s="10"/>
      <c r="CJ38" s="7">
        <f>SUM(CJ27:CJ37)</f>
        <v>0</v>
      </c>
      <c r="CK38" s="11">
        <f>SUM(CK27:CK37)</f>
        <v>0</v>
      </c>
      <c r="CL38" s="10"/>
      <c r="CM38" s="11">
        <f>SUM(CM27:CM37)</f>
        <v>0</v>
      </c>
      <c r="CN38" s="10"/>
      <c r="CO38" s="11">
        <f>SUM(CO27:CO37)</f>
        <v>0</v>
      </c>
      <c r="CP38" s="10"/>
      <c r="CQ38" s="11">
        <f>SUM(CQ27:CQ37)</f>
        <v>0</v>
      </c>
      <c r="CR38" s="10"/>
      <c r="CS38" s="11">
        <f>SUM(CS27:CS37)</f>
        <v>0</v>
      </c>
      <c r="CT38" s="10"/>
      <c r="CU38" s="11">
        <f>SUM(CU27:CU37)</f>
        <v>0</v>
      </c>
      <c r="CV38" s="10"/>
      <c r="CW38" s="11">
        <f>SUM(CW27:CW37)</f>
        <v>0</v>
      </c>
      <c r="CX38" s="10"/>
      <c r="CY38" s="7">
        <f>SUM(CY27:CY37)</f>
        <v>0</v>
      </c>
      <c r="CZ38" s="7">
        <f>SUM(CZ27:CZ37)</f>
        <v>0</v>
      </c>
      <c r="DA38" s="11">
        <f>SUM(DA27:DA37)</f>
        <v>0</v>
      </c>
      <c r="DB38" s="10"/>
      <c r="DC38" s="11">
        <f>SUM(DC27:DC37)</f>
        <v>0</v>
      </c>
      <c r="DD38" s="10"/>
      <c r="DE38" s="7">
        <f>SUM(DE27:DE37)</f>
        <v>0</v>
      </c>
      <c r="DF38" s="11">
        <f>SUM(DF27:DF37)</f>
        <v>0</v>
      </c>
      <c r="DG38" s="10"/>
      <c r="DH38" s="11">
        <f>SUM(DH27:DH37)</f>
        <v>0</v>
      </c>
      <c r="DI38" s="10"/>
      <c r="DJ38" s="11">
        <f>SUM(DJ27:DJ37)</f>
        <v>0</v>
      </c>
      <c r="DK38" s="10"/>
      <c r="DL38" s="11">
        <f>SUM(DL27:DL37)</f>
        <v>0</v>
      </c>
      <c r="DM38" s="10"/>
      <c r="DN38" s="11">
        <f>SUM(DN27:DN37)</f>
        <v>0</v>
      </c>
      <c r="DO38" s="10"/>
      <c r="DP38" s="11">
        <f>SUM(DP27:DP37)</f>
        <v>0</v>
      </c>
      <c r="DQ38" s="10"/>
      <c r="DR38" s="11">
        <f>SUM(DR27:DR37)</f>
        <v>0</v>
      </c>
      <c r="DS38" s="10"/>
      <c r="DT38" s="7">
        <f>SUM(DT27:DT37)</f>
        <v>0</v>
      </c>
      <c r="DU38" s="7">
        <f>SUM(DU27:DU37)</f>
        <v>0</v>
      </c>
      <c r="DV38" s="11">
        <f>SUM(DV27:DV37)</f>
        <v>0</v>
      </c>
      <c r="DW38" s="10"/>
      <c r="DX38" s="11">
        <f>SUM(DX27:DX37)</f>
        <v>0</v>
      </c>
      <c r="DY38" s="10"/>
      <c r="DZ38" s="7">
        <f>SUM(DZ27:DZ37)</f>
        <v>0</v>
      </c>
      <c r="EA38" s="11">
        <f>SUM(EA27:EA37)</f>
        <v>0</v>
      </c>
      <c r="EB38" s="10"/>
      <c r="EC38" s="11">
        <f>SUM(EC27:EC37)</f>
        <v>0</v>
      </c>
      <c r="ED38" s="10"/>
      <c r="EE38" s="11">
        <f>SUM(EE27:EE37)</f>
        <v>0</v>
      </c>
      <c r="EF38" s="10"/>
      <c r="EG38" s="11">
        <f>SUM(EG27:EG37)</f>
        <v>0</v>
      </c>
      <c r="EH38" s="10"/>
      <c r="EI38" s="11">
        <f>SUM(EI27:EI37)</f>
        <v>0</v>
      </c>
      <c r="EJ38" s="10"/>
      <c r="EK38" s="11">
        <f>SUM(EK27:EK37)</f>
        <v>0</v>
      </c>
      <c r="EL38" s="10"/>
      <c r="EM38" s="11">
        <f>SUM(EM27:EM37)</f>
        <v>0</v>
      </c>
      <c r="EN38" s="10"/>
      <c r="EO38" s="7">
        <f>SUM(EO27:EO37)</f>
        <v>0</v>
      </c>
      <c r="EP38" s="7">
        <f>SUM(EP27:EP37)</f>
        <v>0</v>
      </c>
      <c r="EQ38" s="11">
        <f>SUM(EQ27:EQ37)</f>
        <v>0</v>
      </c>
      <c r="ER38" s="10"/>
      <c r="ES38" s="11">
        <f>SUM(ES27:ES37)</f>
        <v>0</v>
      </c>
      <c r="ET38" s="10"/>
      <c r="EU38" s="7">
        <f>SUM(EU27:EU37)</f>
        <v>0</v>
      </c>
      <c r="EV38" s="11">
        <f>SUM(EV27:EV37)</f>
        <v>0</v>
      </c>
      <c r="EW38" s="10"/>
      <c r="EX38" s="11">
        <f>SUM(EX27:EX37)</f>
        <v>0</v>
      </c>
      <c r="EY38" s="10"/>
      <c r="EZ38" s="11">
        <f>SUM(EZ27:EZ37)</f>
        <v>0</v>
      </c>
      <c r="FA38" s="10"/>
      <c r="FB38" s="11">
        <f>SUM(FB27:FB37)</f>
        <v>0</v>
      </c>
      <c r="FC38" s="10"/>
      <c r="FD38" s="11">
        <f>SUM(FD27:FD37)</f>
        <v>0</v>
      </c>
      <c r="FE38" s="10"/>
      <c r="FF38" s="11">
        <f>SUM(FF27:FF37)</f>
        <v>0</v>
      </c>
      <c r="FG38" s="10"/>
      <c r="FH38" s="11">
        <f>SUM(FH27:FH37)</f>
        <v>0</v>
      </c>
      <c r="FI38" s="10"/>
      <c r="FJ38" s="7">
        <f>SUM(FJ27:FJ37)</f>
        <v>0</v>
      </c>
      <c r="FK38" s="7">
        <f>SUM(FK27:FK37)</f>
        <v>0</v>
      </c>
      <c r="FL38" s="11">
        <f>SUM(FL27:FL37)</f>
        <v>0</v>
      </c>
      <c r="FM38" s="10"/>
      <c r="FN38" s="11">
        <f>SUM(FN27:FN37)</f>
        <v>0</v>
      </c>
      <c r="FO38" s="10"/>
      <c r="FP38" s="7">
        <f>SUM(FP27:FP37)</f>
        <v>0</v>
      </c>
      <c r="FQ38" s="11">
        <f>SUM(FQ27:FQ37)</f>
        <v>0</v>
      </c>
      <c r="FR38" s="10"/>
      <c r="FS38" s="11">
        <f>SUM(FS27:FS37)</f>
        <v>0</v>
      </c>
      <c r="FT38" s="10"/>
      <c r="FU38" s="11">
        <f>SUM(FU27:FU37)</f>
        <v>0</v>
      </c>
      <c r="FV38" s="10"/>
      <c r="FW38" s="11">
        <f>SUM(FW27:FW37)</f>
        <v>0</v>
      </c>
      <c r="FX38" s="10"/>
      <c r="FY38" s="11">
        <f>SUM(FY27:FY37)</f>
        <v>0</v>
      </c>
      <c r="FZ38" s="10"/>
      <c r="GA38" s="11">
        <f>SUM(GA27:GA37)</f>
        <v>0</v>
      </c>
      <c r="GB38" s="10"/>
      <c r="GC38" s="11">
        <f>SUM(GC27:GC37)</f>
        <v>0</v>
      </c>
      <c r="GD38" s="10"/>
      <c r="GE38" s="7">
        <f>SUM(GE27:GE37)</f>
        <v>0</v>
      </c>
      <c r="GF38" s="7">
        <f>SUM(GF27:GF37)</f>
        <v>0</v>
      </c>
    </row>
    <row r="39" spans="1:188" ht="19.5" customHeight="1">
      <c r="A39" s="12" t="s">
        <v>102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2"/>
      <c r="GF39" s="13"/>
    </row>
    <row r="40" spans="1:188" ht="12.75">
      <c r="A40" s="6"/>
      <c r="B40" s="6"/>
      <c r="C40" s="6"/>
      <c r="D40" s="6" t="s">
        <v>103</v>
      </c>
      <c r="E40" s="3" t="s">
        <v>104</v>
      </c>
      <c r="F40" s="6">
        <f aca="true" t="shared" si="44" ref="F40:F69">COUNTIF(U40:GD40,"e")</f>
        <v>1</v>
      </c>
      <c r="G40" s="6">
        <f aca="true" t="shared" si="45" ref="G40:G69">COUNTIF(U40:GD40,"z")</f>
        <v>1</v>
      </c>
      <c r="H40" s="6">
        <f aca="true" t="shared" si="46" ref="H40:H75">SUM(I40:Q40)</f>
        <v>27</v>
      </c>
      <c r="I40" s="6">
        <f aca="true" t="shared" si="47" ref="I40:I75">U40+AP40+BK40+CF40+DA40+DV40+EQ40+FL40</f>
        <v>18</v>
      </c>
      <c r="J40" s="6">
        <f aca="true" t="shared" si="48" ref="J40:J75">W40+AR40+BM40+CH40+DC40+DX40+ES40+FN40</f>
        <v>9</v>
      </c>
      <c r="K40" s="6">
        <f aca="true" t="shared" si="49" ref="K40:K75">Z40+AU40+BP40+CK40+DF40+EA40+EV40+FQ40</f>
        <v>0</v>
      </c>
      <c r="L40" s="6">
        <f aca="true" t="shared" si="50" ref="L40:L75">AB40+AW40+BR40+CM40+DH40+EC40+EX40+FS40</f>
        <v>0</v>
      </c>
      <c r="M40" s="6">
        <f aca="true" t="shared" si="51" ref="M40:M75">AD40+AY40+BT40+CO40+DJ40+EE40+EZ40+FU40</f>
        <v>0</v>
      </c>
      <c r="N40" s="6">
        <f aca="true" t="shared" si="52" ref="N40:N75">AF40+BA40+BV40+CQ40+DL40+EG40+FB40+FW40</f>
        <v>0</v>
      </c>
      <c r="O40" s="6">
        <f aca="true" t="shared" si="53" ref="O40:O75">AH40+BC40+BX40+CS40+DN40+EI40+FD40+FY40</f>
        <v>0</v>
      </c>
      <c r="P40" s="6">
        <f aca="true" t="shared" si="54" ref="P40:P75">AJ40+BE40+BZ40+CU40+DP40+EK40+FF40+GA40</f>
        <v>0</v>
      </c>
      <c r="Q40" s="6">
        <f aca="true" t="shared" si="55" ref="Q40:Q75">AL40+BG40+CB40+CW40+DR40+EM40+FH40+GC40</f>
        <v>0</v>
      </c>
      <c r="R40" s="7">
        <f aca="true" t="shared" si="56" ref="R40:R75">AO40+BJ40+CE40+CZ40+DU40+EP40+FK40+GF40</f>
        <v>3</v>
      </c>
      <c r="S40" s="7">
        <f aca="true" t="shared" si="57" ref="S40:S75">AN40+BI40+CD40+CY40+DT40+EO40+FJ40+GE40</f>
        <v>0</v>
      </c>
      <c r="T40" s="7">
        <v>0.6</v>
      </c>
      <c r="U40" s="11"/>
      <c r="V40" s="10"/>
      <c r="W40" s="11"/>
      <c r="X40" s="10"/>
      <c r="Y40" s="7"/>
      <c r="Z40" s="11"/>
      <c r="AA40" s="10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aca="true" t="shared" si="58" ref="AO40:AO75">Y40+AN40</f>
        <v>0</v>
      </c>
      <c r="AP40" s="11">
        <v>18</v>
      </c>
      <c r="AQ40" s="10" t="s">
        <v>72</v>
      </c>
      <c r="AR40" s="11">
        <v>9</v>
      </c>
      <c r="AS40" s="10" t="s">
        <v>62</v>
      </c>
      <c r="AT40" s="7">
        <v>3</v>
      </c>
      <c r="AU40" s="11"/>
      <c r="AV40" s="10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aca="true" t="shared" si="59" ref="BJ40:BJ75">AT40+BI40</f>
        <v>3</v>
      </c>
      <c r="BK40" s="11"/>
      <c r="BL40" s="10"/>
      <c r="BM40" s="11"/>
      <c r="BN40" s="10"/>
      <c r="BO40" s="7"/>
      <c r="BP40" s="11"/>
      <c r="BQ40" s="10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aca="true" t="shared" si="60" ref="CE40:CE75">BO40+CD40</f>
        <v>0</v>
      </c>
      <c r="CF40" s="11"/>
      <c r="CG40" s="10"/>
      <c r="CH40" s="11"/>
      <c r="CI40" s="10"/>
      <c r="CJ40" s="7"/>
      <c r="CK40" s="11"/>
      <c r="CL40" s="10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aca="true" t="shared" si="61" ref="CZ40:CZ75">CJ40+CY40</f>
        <v>0</v>
      </c>
      <c r="DA40" s="11"/>
      <c r="DB40" s="10"/>
      <c r="DC40" s="11"/>
      <c r="DD40" s="10"/>
      <c r="DE40" s="7"/>
      <c r="DF40" s="11"/>
      <c r="DG40" s="10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aca="true" t="shared" si="62" ref="DU40:DU75">DE40+DT40</f>
        <v>0</v>
      </c>
      <c r="DV40" s="11"/>
      <c r="DW40" s="10"/>
      <c r="DX40" s="11"/>
      <c r="DY40" s="10"/>
      <c r="DZ40" s="7"/>
      <c r="EA40" s="11"/>
      <c r="EB40" s="10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aca="true" t="shared" si="63" ref="EP40:EP75">DZ40+EO40</f>
        <v>0</v>
      </c>
      <c r="EQ40" s="11"/>
      <c r="ER40" s="10"/>
      <c r="ES40" s="11"/>
      <c r="ET40" s="10"/>
      <c r="EU40" s="7"/>
      <c r="EV40" s="11"/>
      <c r="EW40" s="10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aca="true" t="shared" si="64" ref="FK40:FK75">EU40+FJ40</f>
        <v>0</v>
      </c>
      <c r="FL40" s="11"/>
      <c r="FM40" s="10"/>
      <c r="FN40" s="11"/>
      <c r="FO40" s="10"/>
      <c r="FP40" s="7"/>
      <c r="FQ40" s="11"/>
      <c r="FR40" s="10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aca="true" t="shared" si="65" ref="GF40:GF75">FP40+GE40</f>
        <v>0</v>
      </c>
    </row>
    <row r="41" spans="1:188" ht="12.75">
      <c r="A41" s="6"/>
      <c r="B41" s="6"/>
      <c r="C41" s="6"/>
      <c r="D41" s="6" t="s">
        <v>105</v>
      </c>
      <c r="E41" s="3" t="s">
        <v>106</v>
      </c>
      <c r="F41" s="6">
        <f t="shared" si="44"/>
        <v>1</v>
      </c>
      <c r="G41" s="6">
        <f t="shared" si="45"/>
        <v>2</v>
      </c>
      <c r="H41" s="6">
        <f t="shared" si="46"/>
        <v>54</v>
      </c>
      <c r="I41" s="6">
        <f t="shared" si="47"/>
        <v>27</v>
      </c>
      <c r="J41" s="6">
        <f t="shared" si="48"/>
        <v>0</v>
      </c>
      <c r="K41" s="6">
        <f t="shared" si="49"/>
        <v>9</v>
      </c>
      <c r="L41" s="6">
        <f t="shared" si="50"/>
        <v>0</v>
      </c>
      <c r="M41" s="6">
        <f t="shared" si="51"/>
        <v>18</v>
      </c>
      <c r="N41" s="6">
        <f t="shared" si="52"/>
        <v>0</v>
      </c>
      <c r="O41" s="6">
        <f t="shared" si="53"/>
        <v>0</v>
      </c>
      <c r="P41" s="6">
        <f t="shared" si="54"/>
        <v>0</v>
      </c>
      <c r="Q41" s="6">
        <f t="shared" si="55"/>
        <v>0</v>
      </c>
      <c r="R41" s="7">
        <f t="shared" si="56"/>
        <v>6</v>
      </c>
      <c r="S41" s="7">
        <f t="shared" si="57"/>
        <v>3</v>
      </c>
      <c r="T41" s="7">
        <v>1.1</v>
      </c>
      <c r="U41" s="11">
        <v>27</v>
      </c>
      <c r="V41" s="10" t="s">
        <v>72</v>
      </c>
      <c r="W41" s="11"/>
      <c r="X41" s="10"/>
      <c r="Y41" s="7">
        <v>3</v>
      </c>
      <c r="Z41" s="11">
        <v>9</v>
      </c>
      <c r="AA41" s="10" t="s">
        <v>62</v>
      </c>
      <c r="AB41" s="11"/>
      <c r="AC41" s="10"/>
      <c r="AD41" s="11">
        <v>18</v>
      </c>
      <c r="AE41" s="10" t="s">
        <v>62</v>
      </c>
      <c r="AF41" s="11"/>
      <c r="AG41" s="10"/>
      <c r="AH41" s="11"/>
      <c r="AI41" s="10"/>
      <c r="AJ41" s="11"/>
      <c r="AK41" s="10"/>
      <c r="AL41" s="11"/>
      <c r="AM41" s="10"/>
      <c r="AN41" s="7">
        <v>3</v>
      </c>
      <c r="AO41" s="7">
        <f t="shared" si="58"/>
        <v>6</v>
      </c>
      <c r="AP41" s="11"/>
      <c r="AQ41" s="10"/>
      <c r="AR41" s="11"/>
      <c r="AS41" s="10"/>
      <c r="AT41" s="7"/>
      <c r="AU41" s="11"/>
      <c r="AV41" s="10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59"/>
        <v>0</v>
      </c>
      <c r="BK41" s="11"/>
      <c r="BL41" s="10"/>
      <c r="BM41" s="11"/>
      <c r="BN41" s="10"/>
      <c r="BO41" s="7"/>
      <c r="BP41" s="11"/>
      <c r="BQ41" s="10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60"/>
        <v>0</v>
      </c>
      <c r="CF41" s="11"/>
      <c r="CG41" s="10"/>
      <c r="CH41" s="11"/>
      <c r="CI41" s="10"/>
      <c r="CJ41" s="7"/>
      <c r="CK41" s="11"/>
      <c r="CL41" s="10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61"/>
        <v>0</v>
      </c>
      <c r="DA41" s="11"/>
      <c r="DB41" s="10"/>
      <c r="DC41" s="11"/>
      <c r="DD41" s="10"/>
      <c r="DE41" s="7"/>
      <c r="DF41" s="11"/>
      <c r="DG41" s="10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62"/>
        <v>0</v>
      </c>
      <c r="DV41" s="11"/>
      <c r="DW41" s="10"/>
      <c r="DX41" s="11"/>
      <c r="DY41" s="10"/>
      <c r="DZ41" s="7"/>
      <c r="EA41" s="11"/>
      <c r="EB41" s="10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63"/>
        <v>0</v>
      </c>
      <c r="EQ41" s="11"/>
      <c r="ER41" s="10"/>
      <c r="ES41" s="11"/>
      <c r="ET41" s="10"/>
      <c r="EU41" s="7"/>
      <c r="EV41" s="11"/>
      <c r="EW41" s="10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64"/>
        <v>0</v>
      </c>
      <c r="FL41" s="11"/>
      <c r="FM41" s="10"/>
      <c r="FN41" s="11"/>
      <c r="FO41" s="10"/>
      <c r="FP41" s="7"/>
      <c r="FQ41" s="11"/>
      <c r="FR41" s="10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65"/>
        <v>0</v>
      </c>
    </row>
    <row r="42" spans="1:188" ht="12.75">
      <c r="A42" s="6"/>
      <c r="B42" s="6"/>
      <c r="C42" s="6"/>
      <c r="D42" s="6" t="s">
        <v>107</v>
      </c>
      <c r="E42" s="3" t="s">
        <v>108</v>
      </c>
      <c r="F42" s="6">
        <f t="shared" si="44"/>
        <v>1</v>
      </c>
      <c r="G42" s="6">
        <f t="shared" si="45"/>
        <v>2</v>
      </c>
      <c r="H42" s="6">
        <f t="shared" si="46"/>
        <v>36</v>
      </c>
      <c r="I42" s="6">
        <f t="shared" si="47"/>
        <v>18</v>
      </c>
      <c r="J42" s="6">
        <f t="shared" si="48"/>
        <v>0</v>
      </c>
      <c r="K42" s="6">
        <f t="shared" si="49"/>
        <v>0</v>
      </c>
      <c r="L42" s="6">
        <f t="shared" si="50"/>
        <v>0</v>
      </c>
      <c r="M42" s="6">
        <f t="shared" si="51"/>
        <v>12</v>
      </c>
      <c r="N42" s="6">
        <f t="shared" si="52"/>
        <v>0</v>
      </c>
      <c r="O42" s="6">
        <f t="shared" si="53"/>
        <v>0</v>
      </c>
      <c r="P42" s="6">
        <f t="shared" si="54"/>
        <v>0</v>
      </c>
      <c r="Q42" s="6">
        <f t="shared" si="55"/>
        <v>6</v>
      </c>
      <c r="R42" s="7">
        <f t="shared" si="56"/>
        <v>5</v>
      </c>
      <c r="S42" s="7">
        <f t="shared" si="57"/>
        <v>3</v>
      </c>
      <c r="T42" s="7">
        <v>0.9</v>
      </c>
      <c r="U42" s="11"/>
      <c r="V42" s="10"/>
      <c r="W42" s="11"/>
      <c r="X42" s="10"/>
      <c r="Y42" s="7"/>
      <c r="Z42" s="11"/>
      <c r="AA42" s="10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58"/>
        <v>0</v>
      </c>
      <c r="AP42" s="11">
        <v>18</v>
      </c>
      <c r="AQ42" s="10" t="s">
        <v>72</v>
      </c>
      <c r="AR42" s="11"/>
      <c r="AS42" s="10"/>
      <c r="AT42" s="7">
        <v>2</v>
      </c>
      <c r="AU42" s="11"/>
      <c r="AV42" s="10"/>
      <c r="AW42" s="11"/>
      <c r="AX42" s="10"/>
      <c r="AY42" s="11">
        <v>12</v>
      </c>
      <c r="AZ42" s="10" t="s">
        <v>62</v>
      </c>
      <c r="BA42" s="11"/>
      <c r="BB42" s="10"/>
      <c r="BC42" s="11"/>
      <c r="BD42" s="10"/>
      <c r="BE42" s="11"/>
      <c r="BF42" s="10"/>
      <c r="BG42" s="11">
        <v>6</v>
      </c>
      <c r="BH42" s="10" t="s">
        <v>62</v>
      </c>
      <c r="BI42" s="7">
        <v>3</v>
      </c>
      <c r="BJ42" s="7">
        <f t="shared" si="59"/>
        <v>5</v>
      </c>
      <c r="BK42" s="11"/>
      <c r="BL42" s="10"/>
      <c r="BM42" s="11"/>
      <c r="BN42" s="10"/>
      <c r="BO42" s="7"/>
      <c r="BP42" s="11"/>
      <c r="BQ42" s="10"/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60"/>
        <v>0</v>
      </c>
      <c r="CF42" s="11"/>
      <c r="CG42" s="10"/>
      <c r="CH42" s="11"/>
      <c r="CI42" s="10"/>
      <c r="CJ42" s="7"/>
      <c r="CK42" s="11"/>
      <c r="CL42" s="10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61"/>
        <v>0</v>
      </c>
      <c r="DA42" s="11"/>
      <c r="DB42" s="10"/>
      <c r="DC42" s="11"/>
      <c r="DD42" s="10"/>
      <c r="DE42" s="7"/>
      <c r="DF42" s="11"/>
      <c r="DG42" s="10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62"/>
        <v>0</v>
      </c>
      <c r="DV42" s="11"/>
      <c r="DW42" s="10"/>
      <c r="DX42" s="11"/>
      <c r="DY42" s="10"/>
      <c r="DZ42" s="7"/>
      <c r="EA42" s="11"/>
      <c r="EB42" s="10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63"/>
        <v>0</v>
      </c>
      <c r="EQ42" s="11"/>
      <c r="ER42" s="10"/>
      <c r="ES42" s="11"/>
      <c r="ET42" s="10"/>
      <c r="EU42" s="7"/>
      <c r="EV42" s="11"/>
      <c r="EW42" s="10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64"/>
        <v>0</v>
      </c>
      <c r="FL42" s="11"/>
      <c r="FM42" s="10"/>
      <c r="FN42" s="11"/>
      <c r="FO42" s="10"/>
      <c r="FP42" s="7"/>
      <c r="FQ42" s="11"/>
      <c r="FR42" s="10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65"/>
        <v>0</v>
      </c>
    </row>
    <row r="43" spans="1:188" ht="12.75">
      <c r="A43" s="6"/>
      <c r="B43" s="6"/>
      <c r="C43" s="6"/>
      <c r="D43" s="6" t="s">
        <v>109</v>
      </c>
      <c r="E43" s="3" t="s">
        <v>110</v>
      </c>
      <c r="F43" s="6">
        <f t="shared" si="44"/>
        <v>0</v>
      </c>
      <c r="G43" s="6">
        <f t="shared" si="45"/>
        <v>3</v>
      </c>
      <c r="H43" s="6">
        <f t="shared" si="46"/>
        <v>27</v>
      </c>
      <c r="I43" s="6">
        <f t="shared" si="47"/>
        <v>12</v>
      </c>
      <c r="J43" s="6">
        <f t="shared" si="48"/>
        <v>0</v>
      </c>
      <c r="K43" s="6">
        <f t="shared" si="49"/>
        <v>0</v>
      </c>
      <c r="L43" s="6">
        <f t="shared" si="50"/>
        <v>0</v>
      </c>
      <c r="M43" s="6">
        <f t="shared" si="51"/>
        <v>9</v>
      </c>
      <c r="N43" s="6">
        <f t="shared" si="52"/>
        <v>0</v>
      </c>
      <c r="O43" s="6">
        <f t="shared" si="53"/>
        <v>0</v>
      </c>
      <c r="P43" s="6">
        <f t="shared" si="54"/>
        <v>0</v>
      </c>
      <c r="Q43" s="6">
        <f t="shared" si="55"/>
        <v>6</v>
      </c>
      <c r="R43" s="7">
        <f t="shared" si="56"/>
        <v>4</v>
      </c>
      <c r="S43" s="7">
        <f t="shared" si="57"/>
        <v>2</v>
      </c>
      <c r="T43" s="7">
        <v>0.9</v>
      </c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58"/>
        <v>0</v>
      </c>
      <c r="AP43" s="11">
        <v>12</v>
      </c>
      <c r="AQ43" s="10" t="s">
        <v>62</v>
      </c>
      <c r="AR43" s="11"/>
      <c r="AS43" s="10"/>
      <c r="AT43" s="7">
        <v>2</v>
      </c>
      <c r="AU43" s="11"/>
      <c r="AV43" s="10"/>
      <c r="AW43" s="11"/>
      <c r="AX43" s="10"/>
      <c r="AY43" s="11">
        <v>9</v>
      </c>
      <c r="AZ43" s="10" t="s">
        <v>62</v>
      </c>
      <c r="BA43" s="11"/>
      <c r="BB43" s="10"/>
      <c r="BC43" s="11"/>
      <c r="BD43" s="10"/>
      <c r="BE43" s="11"/>
      <c r="BF43" s="10"/>
      <c r="BG43" s="11">
        <v>6</v>
      </c>
      <c r="BH43" s="10" t="s">
        <v>62</v>
      </c>
      <c r="BI43" s="7">
        <v>2</v>
      </c>
      <c r="BJ43" s="7">
        <f t="shared" si="59"/>
        <v>4</v>
      </c>
      <c r="BK43" s="11"/>
      <c r="BL43" s="10"/>
      <c r="BM43" s="11"/>
      <c r="BN43" s="10"/>
      <c r="BO43" s="7"/>
      <c r="BP43" s="11"/>
      <c r="BQ43" s="10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60"/>
        <v>0</v>
      </c>
      <c r="CF43" s="11"/>
      <c r="CG43" s="10"/>
      <c r="CH43" s="11"/>
      <c r="CI43" s="10"/>
      <c r="CJ43" s="7"/>
      <c r="CK43" s="11"/>
      <c r="CL43" s="10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61"/>
        <v>0</v>
      </c>
      <c r="DA43" s="11"/>
      <c r="DB43" s="10"/>
      <c r="DC43" s="11"/>
      <c r="DD43" s="10"/>
      <c r="DE43" s="7"/>
      <c r="DF43" s="11"/>
      <c r="DG43" s="10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62"/>
        <v>0</v>
      </c>
      <c r="DV43" s="11"/>
      <c r="DW43" s="10"/>
      <c r="DX43" s="11"/>
      <c r="DY43" s="10"/>
      <c r="DZ43" s="7"/>
      <c r="EA43" s="11"/>
      <c r="EB43" s="10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63"/>
        <v>0</v>
      </c>
      <c r="EQ43" s="11"/>
      <c r="ER43" s="10"/>
      <c r="ES43" s="11"/>
      <c r="ET43" s="10"/>
      <c r="EU43" s="7"/>
      <c r="EV43" s="11"/>
      <c r="EW43" s="10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64"/>
        <v>0</v>
      </c>
      <c r="FL43" s="11"/>
      <c r="FM43" s="10"/>
      <c r="FN43" s="11"/>
      <c r="FO43" s="10"/>
      <c r="FP43" s="7"/>
      <c r="FQ43" s="11"/>
      <c r="FR43" s="10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65"/>
        <v>0</v>
      </c>
    </row>
    <row r="44" spans="1:188" ht="12.75">
      <c r="A44" s="6"/>
      <c r="B44" s="6"/>
      <c r="C44" s="6"/>
      <c r="D44" s="6" t="s">
        <v>111</v>
      </c>
      <c r="E44" s="3" t="s">
        <v>112</v>
      </c>
      <c r="F44" s="6">
        <f t="shared" si="44"/>
        <v>0</v>
      </c>
      <c r="G44" s="6">
        <f t="shared" si="45"/>
        <v>1</v>
      </c>
      <c r="H44" s="6">
        <f t="shared" si="46"/>
        <v>6</v>
      </c>
      <c r="I44" s="6">
        <f t="shared" si="47"/>
        <v>6</v>
      </c>
      <c r="J44" s="6">
        <f t="shared" si="48"/>
        <v>0</v>
      </c>
      <c r="K44" s="6">
        <f t="shared" si="49"/>
        <v>0</v>
      </c>
      <c r="L44" s="6">
        <f t="shared" si="50"/>
        <v>0</v>
      </c>
      <c r="M44" s="6">
        <f t="shared" si="51"/>
        <v>0</v>
      </c>
      <c r="N44" s="6">
        <f t="shared" si="52"/>
        <v>0</v>
      </c>
      <c r="O44" s="6">
        <f t="shared" si="53"/>
        <v>0</v>
      </c>
      <c r="P44" s="6">
        <f t="shared" si="54"/>
        <v>0</v>
      </c>
      <c r="Q44" s="6">
        <f t="shared" si="55"/>
        <v>0</v>
      </c>
      <c r="R44" s="7">
        <f t="shared" si="56"/>
        <v>1</v>
      </c>
      <c r="S44" s="7">
        <f t="shared" si="57"/>
        <v>0</v>
      </c>
      <c r="T44" s="7">
        <v>0.4</v>
      </c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58"/>
        <v>0</v>
      </c>
      <c r="AP44" s="11">
        <v>6</v>
      </c>
      <c r="AQ44" s="10" t="s">
        <v>62</v>
      </c>
      <c r="AR44" s="11"/>
      <c r="AS44" s="10"/>
      <c r="AT44" s="7">
        <v>1</v>
      </c>
      <c r="AU44" s="11"/>
      <c r="AV44" s="10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59"/>
        <v>1</v>
      </c>
      <c r="BK44" s="11"/>
      <c r="BL44" s="10"/>
      <c r="BM44" s="11"/>
      <c r="BN44" s="10"/>
      <c r="BO44" s="7"/>
      <c r="BP44" s="11"/>
      <c r="BQ44" s="10"/>
      <c r="BR44" s="11"/>
      <c r="BS44" s="10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60"/>
        <v>0</v>
      </c>
      <c r="CF44" s="11"/>
      <c r="CG44" s="10"/>
      <c r="CH44" s="11"/>
      <c r="CI44" s="10"/>
      <c r="CJ44" s="7"/>
      <c r="CK44" s="11"/>
      <c r="CL44" s="10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61"/>
        <v>0</v>
      </c>
      <c r="DA44" s="11"/>
      <c r="DB44" s="10"/>
      <c r="DC44" s="11"/>
      <c r="DD44" s="10"/>
      <c r="DE44" s="7"/>
      <c r="DF44" s="11"/>
      <c r="DG44" s="10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62"/>
        <v>0</v>
      </c>
      <c r="DV44" s="11"/>
      <c r="DW44" s="10"/>
      <c r="DX44" s="11"/>
      <c r="DY44" s="10"/>
      <c r="DZ44" s="7"/>
      <c r="EA44" s="11"/>
      <c r="EB44" s="10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63"/>
        <v>0</v>
      </c>
      <c r="EQ44" s="11"/>
      <c r="ER44" s="10"/>
      <c r="ES44" s="11"/>
      <c r="ET44" s="10"/>
      <c r="EU44" s="7"/>
      <c r="EV44" s="11"/>
      <c r="EW44" s="10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64"/>
        <v>0</v>
      </c>
      <c r="FL44" s="11"/>
      <c r="FM44" s="10"/>
      <c r="FN44" s="11"/>
      <c r="FO44" s="10"/>
      <c r="FP44" s="7"/>
      <c r="FQ44" s="11"/>
      <c r="FR44" s="10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65"/>
        <v>0</v>
      </c>
    </row>
    <row r="45" spans="1:188" ht="12.75">
      <c r="A45" s="6"/>
      <c r="B45" s="6"/>
      <c r="C45" s="6"/>
      <c r="D45" s="6" t="s">
        <v>113</v>
      </c>
      <c r="E45" s="3" t="s">
        <v>114</v>
      </c>
      <c r="F45" s="6">
        <f t="shared" si="44"/>
        <v>0</v>
      </c>
      <c r="G45" s="6">
        <f t="shared" si="45"/>
        <v>2</v>
      </c>
      <c r="H45" s="6">
        <f t="shared" si="46"/>
        <v>27</v>
      </c>
      <c r="I45" s="6">
        <f t="shared" si="47"/>
        <v>18</v>
      </c>
      <c r="J45" s="6">
        <f t="shared" si="48"/>
        <v>0</v>
      </c>
      <c r="K45" s="6">
        <f t="shared" si="49"/>
        <v>0</v>
      </c>
      <c r="L45" s="6">
        <f t="shared" si="50"/>
        <v>0</v>
      </c>
      <c r="M45" s="6">
        <f t="shared" si="51"/>
        <v>9</v>
      </c>
      <c r="N45" s="6">
        <f t="shared" si="52"/>
        <v>0</v>
      </c>
      <c r="O45" s="6">
        <f t="shared" si="53"/>
        <v>0</v>
      </c>
      <c r="P45" s="6">
        <f t="shared" si="54"/>
        <v>0</v>
      </c>
      <c r="Q45" s="6">
        <f t="shared" si="55"/>
        <v>0</v>
      </c>
      <c r="R45" s="7">
        <f t="shared" si="56"/>
        <v>3</v>
      </c>
      <c r="S45" s="7">
        <f t="shared" si="57"/>
        <v>1</v>
      </c>
      <c r="T45" s="7">
        <v>0.9</v>
      </c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58"/>
        <v>0</v>
      </c>
      <c r="AP45" s="11"/>
      <c r="AQ45" s="10"/>
      <c r="AR45" s="11"/>
      <c r="AS45" s="10"/>
      <c r="AT45" s="7"/>
      <c r="AU45" s="11"/>
      <c r="AV45" s="10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59"/>
        <v>0</v>
      </c>
      <c r="BK45" s="11">
        <v>18</v>
      </c>
      <c r="BL45" s="10" t="s">
        <v>62</v>
      </c>
      <c r="BM45" s="11"/>
      <c r="BN45" s="10"/>
      <c r="BO45" s="7">
        <v>2</v>
      </c>
      <c r="BP45" s="11"/>
      <c r="BQ45" s="10"/>
      <c r="BR45" s="11"/>
      <c r="BS45" s="10"/>
      <c r="BT45" s="11">
        <v>9</v>
      </c>
      <c r="BU45" s="10" t="s">
        <v>62</v>
      </c>
      <c r="BV45" s="11"/>
      <c r="BW45" s="10"/>
      <c r="BX45" s="11"/>
      <c r="BY45" s="10"/>
      <c r="BZ45" s="11"/>
      <c r="CA45" s="10"/>
      <c r="CB45" s="11"/>
      <c r="CC45" s="10"/>
      <c r="CD45" s="7">
        <v>1</v>
      </c>
      <c r="CE45" s="7">
        <f t="shared" si="60"/>
        <v>3</v>
      </c>
      <c r="CF45" s="11"/>
      <c r="CG45" s="10"/>
      <c r="CH45" s="11"/>
      <c r="CI45" s="10"/>
      <c r="CJ45" s="7"/>
      <c r="CK45" s="11"/>
      <c r="CL45" s="10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61"/>
        <v>0</v>
      </c>
      <c r="DA45" s="11"/>
      <c r="DB45" s="10"/>
      <c r="DC45" s="11"/>
      <c r="DD45" s="10"/>
      <c r="DE45" s="7"/>
      <c r="DF45" s="11"/>
      <c r="DG45" s="10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62"/>
        <v>0</v>
      </c>
      <c r="DV45" s="11"/>
      <c r="DW45" s="10"/>
      <c r="DX45" s="11"/>
      <c r="DY45" s="10"/>
      <c r="DZ45" s="7"/>
      <c r="EA45" s="11"/>
      <c r="EB45" s="10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63"/>
        <v>0</v>
      </c>
      <c r="EQ45" s="11"/>
      <c r="ER45" s="10"/>
      <c r="ES45" s="11"/>
      <c r="ET45" s="10"/>
      <c r="EU45" s="7"/>
      <c r="EV45" s="11"/>
      <c r="EW45" s="10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64"/>
        <v>0</v>
      </c>
      <c r="FL45" s="11"/>
      <c r="FM45" s="10"/>
      <c r="FN45" s="11"/>
      <c r="FO45" s="10"/>
      <c r="FP45" s="7"/>
      <c r="FQ45" s="11"/>
      <c r="FR45" s="10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65"/>
        <v>0</v>
      </c>
    </row>
    <row r="46" spans="1:188" ht="12.75">
      <c r="A46" s="6"/>
      <c r="B46" s="6"/>
      <c r="C46" s="6"/>
      <c r="D46" s="6" t="s">
        <v>115</v>
      </c>
      <c r="E46" s="3" t="s">
        <v>116</v>
      </c>
      <c r="F46" s="6">
        <f t="shared" si="44"/>
        <v>1</v>
      </c>
      <c r="G46" s="6">
        <f t="shared" si="45"/>
        <v>0</v>
      </c>
      <c r="H46" s="6">
        <f t="shared" si="46"/>
        <v>18</v>
      </c>
      <c r="I46" s="6">
        <f t="shared" si="47"/>
        <v>18</v>
      </c>
      <c r="J46" s="6">
        <f t="shared" si="48"/>
        <v>0</v>
      </c>
      <c r="K46" s="6">
        <f t="shared" si="49"/>
        <v>0</v>
      </c>
      <c r="L46" s="6">
        <f t="shared" si="50"/>
        <v>0</v>
      </c>
      <c r="M46" s="6">
        <f t="shared" si="51"/>
        <v>0</v>
      </c>
      <c r="N46" s="6">
        <f t="shared" si="52"/>
        <v>0</v>
      </c>
      <c r="O46" s="6">
        <f t="shared" si="53"/>
        <v>0</v>
      </c>
      <c r="P46" s="6">
        <f t="shared" si="54"/>
        <v>0</v>
      </c>
      <c r="Q46" s="6">
        <f t="shared" si="55"/>
        <v>0</v>
      </c>
      <c r="R46" s="7">
        <f t="shared" si="56"/>
        <v>2</v>
      </c>
      <c r="S46" s="7">
        <f t="shared" si="57"/>
        <v>0</v>
      </c>
      <c r="T46" s="7">
        <v>0.3</v>
      </c>
      <c r="U46" s="11"/>
      <c r="V46" s="10"/>
      <c r="W46" s="11"/>
      <c r="X46" s="10"/>
      <c r="Y46" s="7"/>
      <c r="Z46" s="11"/>
      <c r="AA46" s="10"/>
      <c r="AB46" s="11"/>
      <c r="AC46" s="10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58"/>
        <v>0</v>
      </c>
      <c r="AP46" s="11"/>
      <c r="AQ46" s="10"/>
      <c r="AR46" s="11"/>
      <c r="AS46" s="10"/>
      <c r="AT46" s="7"/>
      <c r="AU46" s="11"/>
      <c r="AV46" s="10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59"/>
        <v>0</v>
      </c>
      <c r="BK46" s="11">
        <v>18</v>
      </c>
      <c r="BL46" s="10" t="s">
        <v>72</v>
      </c>
      <c r="BM46" s="11"/>
      <c r="BN46" s="10"/>
      <c r="BO46" s="7">
        <v>2</v>
      </c>
      <c r="BP46" s="11"/>
      <c r="BQ46" s="10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60"/>
        <v>2</v>
      </c>
      <c r="CF46" s="11"/>
      <c r="CG46" s="10"/>
      <c r="CH46" s="11"/>
      <c r="CI46" s="10"/>
      <c r="CJ46" s="7"/>
      <c r="CK46" s="11"/>
      <c r="CL46" s="10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61"/>
        <v>0</v>
      </c>
      <c r="DA46" s="11"/>
      <c r="DB46" s="10"/>
      <c r="DC46" s="11"/>
      <c r="DD46" s="10"/>
      <c r="DE46" s="7"/>
      <c r="DF46" s="11"/>
      <c r="DG46" s="10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62"/>
        <v>0</v>
      </c>
      <c r="DV46" s="11"/>
      <c r="DW46" s="10"/>
      <c r="DX46" s="11"/>
      <c r="DY46" s="10"/>
      <c r="DZ46" s="7"/>
      <c r="EA46" s="11"/>
      <c r="EB46" s="10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63"/>
        <v>0</v>
      </c>
      <c r="EQ46" s="11"/>
      <c r="ER46" s="10"/>
      <c r="ES46" s="11"/>
      <c r="ET46" s="10"/>
      <c r="EU46" s="7"/>
      <c r="EV46" s="11"/>
      <c r="EW46" s="10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64"/>
        <v>0</v>
      </c>
      <c r="FL46" s="11"/>
      <c r="FM46" s="10"/>
      <c r="FN46" s="11"/>
      <c r="FO46" s="10"/>
      <c r="FP46" s="7"/>
      <c r="FQ46" s="11"/>
      <c r="FR46" s="10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65"/>
        <v>0</v>
      </c>
    </row>
    <row r="47" spans="1:188" ht="12.75">
      <c r="A47" s="6"/>
      <c r="B47" s="6"/>
      <c r="C47" s="6"/>
      <c r="D47" s="6" t="s">
        <v>117</v>
      </c>
      <c r="E47" s="3" t="s">
        <v>118</v>
      </c>
      <c r="F47" s="6">
        <f t="shared" si="44"/>
        <v>0</v>
      </c>
      <c r="G47" s="6">
        <f t="shared" si="45"/>
        <v>2</v>
      </c>
      <c r="H47" s="6">
        <f t="shared" si="46"/>
        <v>28</v>
      </c>
      <c r="I47" s="6">
        <f t="shared" si="47"/>
        <v>20</v>
      </c>
      <c r="J47" s="6">
        <f t="shared" si="48"/>
        <v>0</v>
      </c>
      <c r="K47" s="6">
        <f t="shared" si="49"/>
        <v>0</v>
      </c>
      <c r="L47" s="6">
        <f t="shared" si="50"/>
        <v>0</v>
      </c>
      <c r="M47" s="6">
        <f t="shared" si="51"/>
        <v>8</v>
      </c>
      <c r="N47" s="6">
        <f t="shared" si="52"/>
        <v>0</v>
      </c>
      <c r="O47" s="6">
        <f t="shared" si="53"/>
        <v>0</v>
      </c>
      <c r="P47" s="6">
        <f t="shared" si="54"/>
        <v>0</v>
      </c>
      <c r="Q47" s="6">
        <f t="shared" si="55"/>
        <v>0</v>
      </c>
      <c r="R47" s="7">
        <f t="shared" si="56"/>
        <v>2</v>
      </c>
      <c r="S47" s="7">
        <f t="shared" si="57"/>
        <v>1</v>
      </c>
      <c r="T47" s="7">
        <v>0.6</v>
      </c>
      <c r="U47" s="11"/>
      <c r="V47" s="10"/>
      <c r="W47" s="11"/>
      <c r="X47" s="10"/>
      <c r="Y47" s="7"/>
      <c r="Z47" s="11"/>
      <c r="AA47" s="10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58"/>
        <v>0</v>
      </c>
      <c r="AP47" s="11"/>
      <c r="AQ47" s="10"/>
      <c r="AR47" s="11"/>
      <c r="AS47" s="10"/>
      <c r="AT47" s="7"/>
      <c r="AU47" s="11"/>
      <c r="AV47" s="10"/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59"/>
        <v>0</v>
      </c>
      <c r="BK47" s="11"/>
      <c r="BL47" s="10"/>
      <c r="BM47" s="11"/>
      <c r="BN47" s="10"/>
      <c r="BO47" s="7"/>
      <c r="BP47" s="11"/>
      <c r="BQ47" s="10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60"/>
        <v>0</v>
      </c>
      <c r="CF47" s="11"/>
      <c r="CG47" s="10"/>
      <c r="CH47" s="11"/>
      <c r="CI47" s="10"/>
      <c r="CJ47" s="7"/>
      <c r="CK47" s="11"/>
      <c r="CL47" s="10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61"/>
        <v>0</v>
      </c>
      <c r="DA47" s="11"/>
      <c r="DB47" s="10"/>
      <c r="DC47" s="11"/>
      <c r="DD47" s="10"/>
      <c r="DE47" s="7"/>
      <c r="DF47" s="11"/>
      <c r="DG47" s="10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62"/>
        <v>0</v>
      </c>
      <c r="DV47" s="11">
        <v>20</v>
      </c>
      <c r="DW47" s="10" t="s">
        <v>62</v>
      </c>
      <c r="DX47" s="11"/>
      <c r="DY47" s="10"/>
      <c r="DZ47" s="7">
        <v>1</v>
      </c>
      <c r="EA47" s="11"/>
      <c r="EB47" s="10"/>
      <c r="EC47" s="11"/>
      <c r="ED47" s="10"/>
      <c r="EE47" s="11">
        <v>8</v>
      </c>
      <c r="EF47" s="10" t="s">
        <v>62</v>
      </c>
      <c r="EG47" s="11"/>
      <c r="EH47" s="10"/>
      <c r="EI47" s="11"/>
      <c r="EJ47" s="10"/>
      <c r="EK47" s="11"/>
      <c r="EL47" s="10"/>
      <c r="EM47" s="11"/>
      <c r="EN47" s="10"/>
      <c r="EO47" s="7">
        <v>1</v>
      </c>
      <c r="EP47" s="7">
        <f t="shared" si="63"/>
        <v>2</v>
      </c>
      <c r="EQ47" s="11"/>
      <c r="ER47" s="10"/>
      <c r="ES47" s="11"/>
      <c r="ET47" s="10"/>
      <c r="EU47" s="7"/>
      <c r="EV47" s="11"/>
      <c r="EW47" s="10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64"/>
        <v>0</v>
      </c>
      <c r="FL47" s="11"/>
      <c r="FM47" s="10"/>
      <c r="FN47" s="11"/>
      <c r="FO47" s="10"/>
      <c r="FP47" s="7"/>
      <c r="FQ47" s="11"/>
      <c r="FR47" s="10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65"/>
        <v>0</v>
      </c>
    </row>
    <row r="48" spans="1:188" ht="12.75">
      <c r="A48" s="6"/>
      <c r="B48" s="6"/>
      <c r="C48" s="6"/>
      <c r="D48" s="6" t="s">
        <v>119</v>
      </c>
      <c r="E48" s="3" t="s">
        <v>120</v>
      </c>
      <c r="F48" s="6">
        <f t="shared" si="44"/>
        <v>1</v>
      </c>
      <c r="G48" s="6">
        <f t="shared" si="45"/>
        <v>1</v>
      </c>
      <c r="H48" s="6">
        <f t="shared" si="46"/>
        <v>27</v>
      </c>
      <c r="I48" s="6">
        <f t="shared" si="47"/>
        <v>18</v>
      </c>
      <c r="J48" s="6">
        <f t="shared" si="48"/>
        <v>0</v>
      </c>
      <c r="K48" s="6">
        <f t="shared" si="49"/>
        <v>0</v>
      </c>
      <c r="L48" s="6">
        <f t="shared" si="50"/>
        <v>0</v>
      </c>
      <c r="M48" s="6">
        <f t="shared" si="51"/>
        <v>9</v>
      </c>
      <c r="N48" s="6">
        <f t="shared" si="52"/>
        <v>0</v>
      </c>
      <c r="O48" s="6">
        <f t="shared" si="53"/>
        <v>0</v>
      </c>
      <c r="P48" s="6">
        <f t="shared" si="54"/>
        <v>0</v>
      </c>
      <c r="Q48" s="6">
        <f t="shared" si="55"/>
        <v>0</v>
      </c>
      <c r="R48" s="7">
        <f t="shared" si="56"/>
        <v>3</v>
      </c>
      <c r="S48" s="7">
        <f t="shared" si="57"/>
        <v>1</v>
      </c>
      <c r="T48" s="7">
        <v>0.6</v>
      </c>
      <c r="U48" s="11"/>
      <c r="V48" s="10"/>
      <c r="W48" s="11"/>
      <c r="X48" s="10"/>
      <c r="Y48" s="7"/>
      <c r="Z48" s="11"/>
      <c r="AA48" s="10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58"/>
        <v>0</v>
      </c>
      <c r="AP48" s="11"/>
      <c r="AQ48" s="10"/>
      <c r="AR48" s="11"/>
      <c r="AS48" s="10"/>
      <c r="AT48" s="7"/>
      <c r="AU48" s="11"/>
      <c r="AV48" s="10"/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59"/>
        <v>0</v>
      </c>
      <c r="BK48" s="11">
        <v>18</v>
      </c>
      <c r="BL48" s="10" t="s">
        <v>72</v>
      </c>
      <c r="BM48" s="11"/>
      <c r="BN48" s="10"/>
      <c r="BO48" s="7">
        <v>2</v>
      </c>
      <c r="BP48" s="11"/>
      <c r="BQ48" s="10"/>
      <c r="BR48" s="11"/>
      <c r="BS48" s="10"/>
      <c r="BT48" s="11">
        <v>9</v>
      </c>
      <c r="BU48" s="10" t="s">
        <v>62</v>
      </c>
      <c r="BV48" s="11"/>
      <c r="BW48" s="10"/>
      <c r="BX48" s="11"/>
      <c r="BY48" s="10"/>
      <c r="BZ48" s="11"/>
      <c r="CA48" s="10"/>
      <c r="CB48" s="11"/>
      <c r="CC48" s="10"/>
      <c r="CD48" s="7">
        <v>1</v>
      </c>
      <c r="CE48" s="7">
        <f t="shared" si="60"/>
        <v>3</v>
      </c>
      <c r="CF48" s="11"/>
      <c r="CG48" s="10"/>
      <c r="CH48" s="11"/>
      <c r="CI48" s="10"/>
      <c r="CJ48" s="7"/>
      <c r="CK48" s="11"/>
      <c r="CL48" s="10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61"/>
        <v>0</v>
      </c>
      <c r="DA48" s="11"/>
      <c r="DB48" s="10"/>
      <c r="DC48" s="11"/>
      <c r="DD48" s="10"/>
      <c r="DE48" s="7"/>
      <c r="DF48" s="11"/>
      <c r="DG48" s="10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62"/>
        <v>0</v>
      </c>
      <c r="DV48" s="11"/>
      <c r="DW48" s="10"/>
      <c r="DX48" s="11"/>
      <c r="DY48" s="10"/>
      <c r="DZ48" s="7"/>
      <c r="EA48" s="11"/>
      <c r="EB48" s="10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63"/>
        <v>0</v>
      </c>
      <c r="EQ48" s="11"/>
      <c r="ER48" s="10"/>
      <c r="ES48" s="11"/>
      <c r="ET48" s="10"/>
      <c r="EU48" s="7"/>
      <c r="EV48" s="11"/>
      <c r="EW48" s="10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64"/>
        <v>0</v>
      </c>
      <c r="FL48" s="11"/>
      <c r="FM48" s="10"/>
      <c r="FN48" s="11"/>
      <c r="FO48" s="10"/>
      <c r="FP48" s="7"/>
      <c r="FQ48" s="11"/>
      <c r="FR48" s="10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65"/>
        <v>0</v>
      </c>
    </row>
    <row r="49" spans="1:188" ht="12.75">
      <c r="A49" s="6"/>
      <c r="B49" s="6"/>
      <c r="C49" s="6"/>
      <c r="D49" s="6" t="s">
        <v>121</v>
      </c>
      <c r="E49" s="3" t="s">
        <v>122</v>
      </c>
      <c r="F49" s="6">
        <f t="shared" si="44"/>
        <v>0</v>
      </c>
      <c r="G49" s="6">
        <f t="shared" si="45"/>
        <v>3</v>
      </c>
      <c r="H49" s="6">
        <f t="shared" si="46"/>
        <v>27</v>
      </c>
      <c r="I49" s="6">
        <f t="shared" si="47"/>
        <v>9</v>
      </c>
      <c r="J49" s="6">
        <f t="shared" si="48"/>
        <v>9</v>
      </c>
      <c r="K49" s="6">
        <f t="shared" si="49"/>
        <v>0</v>
      </c>
      <c r="L49" s="6">
        <f t="shared" si="50"/>
        <v>0</v>
      </c>
      <c r="M49" s="6">
        <f t="shared" si="51"/>
        <v>9</v>
      </c>
      <c r="N49" s="6">
        <f t="shared" si="52"/>
        <v>0</v>
      </c>
      <c r="O49" s="6">
        <f t="shared" si="53"/>
        <v>0</v>
      </c>
      <c r="P49" s="6">
        <f t="shared" si="54"/>
        <v>0</v>
      </c>
      <c r="Q49" s="6">
        <f t="shared" si="55"/>
        <v>0</v>
      </c>
      <c r="R49" s="7">
        <f t="shared" si="56"/>
        <v>4</v>
      </c>
      <c r="S49" s="7">
        <f t="shared" si="57"/>
        <v>1</v>
      </c>
      <c r="T49" s="7">
        <v>0.9</v>
      </c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58"/>
        <v>0</v>
      </c>
      <c r="AP49" s="11"/>
      <c r="AQ49" s="10"/>
      <c r="AR49" s="11"/>
      <c r="AS49" s="10"/>
      <c r="AT49" s="7"/>
      <c r="AU49" s="11"/>
      <c r="AV49" s="10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59"/>
        <v>0</v>
      </c>
      <c r="BK49" s="11"/>
      <c r="BL49" s="10"/>
      <c r="BM49" s="11"/>
      <c r="BN49" s="10"/>
      <c r="BO49" s="7"/>
      <c r="BP49" s="11"/>
      <c r="BQ49" s="10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60"/>
        <v>0</v>
      </c>
      <c r="CF49" s="11">
        <v>9</v>
      </c>
      <c r="CG49" s="10" t="s">
        <v>62</v>
      </c>
      <c r="CH49" s="11">
        <v>9</v>
      </c>
      <c r="CI49" s="10" t="s">
        <v>62</v>
      </c>
      <c r="CJ49" s="7">
        <v>3</v>
      </c>
      <c r="CK49" s="11"/>
      <c r="CL49" s="10"/>
      <c r="CM49" s="11"/>
      <c r="CN49" s="10"/>
      <c r="CO49" s="11">
        <v>9</v>
      </c>
      <c r="CP49" s="10" t="s">
        <v>62</v>
      </c>
      <c r="CQ49" s="11"/>
      <c r="CR49" s="10"/>
      <c r="CS49" s="11"/>
      <c r="CT49" s="10"/>
      <c r="CU49" s="11"/>
      <c r="CV49" s="10"/>
      <c r="CW49" s="11"/>
      <c r="CX49" s="10"/>
      <c r="CY49" s="7">
        <v>1</v>
      </c>
      <c r="CZ49" s="7">
        <f t="shared" si="61"/>
        <v>4</v>
      </c>
      <c r="DA49" s="11"/>
      <c r="DB49" s="10"/>
      <c r="DC49" s="11"/>
      <c r="DD49" s="10"/>
      <c r="DE49" s="7"/>
      <c r="DF49" s="11"/>
      <c r="DG49" s="10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62"/>
        <v>0</v>
      </c>
      <c r="DV49" s="11"/>
      <c r="DW49" s="10"/>
      <c r="DX49" s="11"/>
      <c r="DY49" s="10"/>
      <c r="DZ49" s="7"/>
      <c r="EA49" s="11"/>
      <c r="EB49" s="10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63"/>
        <v>0</v>
      </c>
      <c r="EQ49" s="11"/>
      <c r="ER49" s="10"/>
      <c r="ES49" s="11"/>
      <c r="ET49" s="10"/>
      <c r="EU49" s="7"/>
      <c r="EV49" s="11"/>
      <c r="EW49" s="10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64"/>
        <v>0</v>
      </c>
      <c r="FL49" s="11"/>
      <c r="FM49" s="10"/>
      <c r="FN49" s="11"/>
      <c r="FO49" s="10"/>
      <c r="FP49" s="7"/>
      <c r="FQ49" s="11"/>
      <c r="FR49" s="10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65"/>
        <v>0</v>
      </c>
    </row>
    <row r="50" spans="1:188" ht="12.75">
      <c r="A50" s="6"/>
      <c r="B50" s="6"/>
      <c r="C50" s="6"/>
      <c r="D50" s="6" t="s">
        <v>123</v>
      </c>
      <c r="E50" s="3" t="s">
        <v>124</v>
      </c>
      <c r="F50" s="6">
        <f t="shared" si="44"/>
        <v>1</v>
      </c>
      <c r="G50" s="6">
        <f t="shared" si="45"/>
        <v>1</v>
      </c>
      <c r="H50" s="6">
        <f t="shared" si="46"/>
        <v>18</v>
      </c>
      <c r="I50" s="6">
        <f t="shared" si="47"/>
        <v>9</v>
      </c>
      <c r="J50" s="6">
        <f t="shared" si="48"/>
        <v>0</v>
      </c>
      <c r="K50" s="6">
        <f t="shared" si="49"/>
        <v>0</v>
      </c>
      <c r="L50" s="6">
        <f t="shared" si="50"/>
        <v>0</v>
      </c>
      <c r="M50" s="6">
        <f t="shared" si="51"/>
        <v>9</v>
      </c>
      <c r="N50" s="6">
        <f t="shared" si="52"/>
        <v>0</v>
      </c>
      <c r="O50" s="6">
        <f t="shared" si="53"/>
        <v>0</v>
      </c>
      <c r="P50" s="6">
        <f t="shared" si="54"/>
        <v>0</v>
      </c>
      <c r="Q50" s="6">
        <f t="shared" si="55"/>
        <v>0</v>
      </c>
      <c r="R50" s="7">
        <f t="shared" si="56"/>
        <v>2</v>
      </c>
      <c r="S50" s="7">
        <f t="shared" si="57"/>
        <v>1</v>
      </c>
      <c r="T50" s="7">
        <v>0.6</v>
      </c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58"/>
        <v>0</v>
      </c>
      <c r="AP50" s="11"/>
      <c r="AQ50" s="10"/>
      <c r="AR50" s="11"/>
      <c r="AS50" s="10"/>
      <c r="AT50" s="7"/>
      <c r="AU50" s="11"/>
      <c r="AV50" s="10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59"/>
        <v>0</v>
      </c>
      <c r="BK50" s="11"/>
      <c r="BL50" s="10"/>
      <c r="BM50" s="11"/>
      <c r="BN50" s="10"/>
      <c r="BO50" s="7"/>
      <c r="BP50" s="11"/>
      <c r="BQ50" s="10"/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11"/>
      <c r="CC50" s="10"/>
      <c r="CD50" s="7"/>
      <c r="CE50" s="7">
        <f t="shared" si="60"/>
        <v>0</v>
      </c>
      <c r="CF50" s="11">
        <v>9</v>
      </c>
      <c r="CG50" s="10" t="s">
        <v>72</v>
      </c>
      <c r="CH50" s="11"/>
      <c r="CI50" s="10"/>
      <c r="CJ50" s="7">
        <v>1</v>
      </c>
      <c r="CK50" s="11"/>
      <c r="CL50" s="10"/>
      <c r="CM50" s="11"/>
      <c r="CN50" s="10"/>
      <c r="CO50" s="11">
        <v>9</v>
      </c>
      <c r="CP50" s="10" t="s">
        <v>62</v>
      </c>
      <c r="CQ50" s="11"/>
      <c r="CR50" s="10"/>
      <c r="CS50" s="11"/>
      <c r="CT50" s="10"/>
      <c r="CU50" s="11"/>
      <c r="CV50" s="10"/>
      <c r="CW50" s="11"/>
      <c r="CX50" s="10"/>
      <c r="CY50" s="7">
        <v>1</v>
      </c>
      <c r="CZ50" s="7">
        <f t="shared" si="61"/>
        <v>2</v>
      </c>
      <c r="DA50" s="11"/>
      <c r="DB50" s="10"/>
      <c r="DC50" s="11"/>
      <c r="DD50" s="10"/>
      <c r="DE50" s="7"/>
      <c r="DF50" s="11"/>
      <c r="DG50" s="10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62"/>
        <v>0</v>
      </c>
      <c r="DV50" s="11"/>
      <c r="DW50" s="10"/>
      <c r="DX50" s="11"/>
      <c r="DY50" s="10"/>
      <c r="DZ50" s="7"/>
      <c r="EA50" s="11"/>
      <c r="EB50" s="10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63"/>
        <v>0</v>
      </c>
      <c r="EQ50" s="11"/>
      <c r="ER50" s="10"/>
      <c r="ES50" s="11"/>
      <c r="ET50" s="10"/>
      <c r="EU50" s="7"/>
      <c r="EV50" s="11"/>
      <c r="EW50" s="10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64"/>
        <v>0</v>
      </c>
      <c r="FL50" s="11"/>
      <c r="FM50" s="10"/>
      <c r="FN50" s="11"/>
      <c r="FO50" s="10"/>
      <c r="FP50" s="7"/>
      <c r="FQ50" s="11"/>
      <c r="FR50" s="10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65"/>
        <v>0</v>
      </c>
    </row>
    <row r="51" spans="1:188" ht="12.75">
      <c r="A51" s="6"/>
      <c r="B51" s="6"/>
      <c r="C51" s="6"/>
      <c r="D51" s="6" t="s">
        <v>125</v>
      </c>
      <c r="E51" s="3" t="s">
        <v>126</v>
      </c>
      <c r="F51" s="6">
        <f t="shared" si="44"/>
        <v>1</v>
      </c>
      <c r="G51" s="6">
        <f t="shared" si="45"/>
        <v>1</v>
      </c>
      <c r="H51" s="6">
        <f t="shared" si="46"/>
        <v>33</v>
      </c>
      <c r="I51" s="6">
        <f t="shared" si="47"/>
        <v>15</v>
      </c>
      <c r="J51" s="6">
        <f t="shared" si="48"/>
        <v>0</v>
      </c>
      <c r="K51" s="6">
        <f t="shared" si="49"/>
        <v>0</v>
      </c>
      <c r="L51" s="6">
        <f t="shared" si="50"/>
        <v>0</v>
      </c>
      <c r="M51" s="6">
        <f t="shared" si="51"/>
        <v>18</v>
      </c>
      <c r="N51" s="6">
        <f t="shared" si="52"/>
        <v>0</v>
      </c>
      <c r="O51" s="6">
        <f t="shared" si="53"/>
        <v>0</v>
      </c>
      <c r="P51" s="6">
        <f t="shared" si="54"/>
        <v>0</v>
      </c>
      <c r="Q51" s="6">
        <f t="shared" si="55"/>
        <v>0</v>
      </c>
      <c r="R51" s="7">
        <f t="shared" si="56"/>
        <v>5</v>
      </c>
      <c r="S51" s="7">
        <f t="shared" si="57"/>
        <v>2</v>
      </c>
      <c r="T51" s="7">
        <v>0.6</v>
      </c>
      <c r="U51" s="11"/>
      <c r="V51" s="10"/>
      <c r="W51" s="11"/>
      <c r="X51" s="10"/>
      <c r="Y51" s="7"/>
      <c r="Z51" s="11"/>
      <c r="AA51" s="10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58"/>
        <v>0</v>
      </c>
      <c r="AP51" s="11"/>
      <c r="AQ51" s="10"/>
      <c r="AR51" s="11"/>
      <c r="AS51" s="10"/>
      <c r="AT51" s="7"/>
      <c r="AU51" s="11"/>
      <c r="AV51" s="10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59"/>
        <v>0</v>
      </c>
      <c r="BK51" s="11"/>
      <c r="BL51" s="10"/>
      <c r="BM51" s="11"/>
      <c r="BN51" s="10"/>
      <c r="BO51" s="7"/>
      <c r="BP51" s="11"/>
      <c r="BQ51" s="10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60"/>
        <v>0</v>
      </c>
      <c r="CF51" s="11">
        <v>15</v>
      </c>
      <c r="CG51" s="10" t="s">
        <v>72</v>
      </c>
      <c r="CH51" s="11"/>
      <c r="CI51" s="10"/>
      <c r="CJ51" s="7">
        <v>3</v>
      </c>
      <c r="CK51" s="11"/>
      <c r="CL51" s="10"/>
      <c r="CM51" s="11"/>
      <c r="CN51" s="10"/>
      <c r="CO51" s="11">
        <v>18</v>
      </c>
      <c r="CP51" s="10" t="s">
        <v>62</v>
      </c>
      <c r="CQ51" s="11"/>
      <c r="CR51" s="10"/>
      <c r="CS51" s="11"/>
      <c r="CT51" s="10"/>
      <c r="CU51" s="11"/>
      <c r="CV51" s="10"/>
      <c r="CW51" s="11"/>
      <c r="CX51" s="10"/>
      <c r="CY51" s="7">
        <v>2</v>
      </c>
      <c r="CZ51" s="7">
        <f t="shared" si="61"/>
        <v>5</v>
      </c>
      <c r="DA51" s="11"/>
      <c r="DB51" s="10"/>
      <c r="DC51" s="11"/>
      <c r="DD51" s="10"/>
      <c r="DE51" s="7"/>
      <c r="DF51" s="11"/>
      <c r="DG51" s="10"/>
      <c r="DH51" s="11"/>
      <c r="DI51" s="10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62"/>
        <v>0</v>
      </c>
      <c r="DV51" s="11"/>
      <c r="DW51" s="10"/>
      <c r="DX51" s="11"/>
      <c r="DY51" s="10"/>
      <c r="DZ51" s="7"/>
      <c r="EA51" s="11"/>
      <c r="EB51" s="10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63"/>
        <v>0</v>
      </c>
      <c r="EQ51" s="11"/>
      <c r="ER51" s="10"/>
      <c r="ES51" s="11"/>
      <c r="ET51" s="10"/>
      <c r="EU51" s="7"/>
      <c r="EV51" s="11"/>
      <c r="EW51" s="10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64"/>
        <v>0</v>
      </c>
      <c r="FL51" s="11"/>
      <c r="FM51" s="10"/>
      <c r="FN51" s="11"/>
      <c r="FO51" s="10"/>
      <c r="FP51" s="7"/>
      <c r="FQ51" s="11"/>
      <c r="FR51" s="10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65"/>
        <v>0</v>
      </c>
    </row>
    <row r="52" spans="1:188" ht="12.75">
      <c r="A52" s="6"/>
      <c r="B52" s="6"/>
      <c r="C52" s="6"/>
      <c r="D52" s="6" t="s">
        <v>127</v>
      </c>
      <c r="E52" s="3" t="s">
        <v>128</v>
      </c>
      <c r="F52" s="6">
        <f t="shared" si="44"/>
        <v>0</v>
      </c>
      <c r="G52" s="6">
        <f t="shared" si="45"/>
        <v>3</v>
      </c>
      <c r="H52" s="6">
        <f t="shared" si="46"/>
        <v>36</v>
      </c>
      <c r="I52" s="6">
        <f t="shared" si="47"/>
        <v>18</v>
      </c>
      <c r="J52" s="6">
        <f t="shared" si="48"/>
        <v>9</v>
      </c>
      <c r="K52" s="6">
        <f t="shared" si="49"/>
        <v>9</v>
      </c>
      <c r="L52" s="6">
        <f t="shared" si="50"/>
        <v>0</v>
      </c>
      <c r="M52" s="6">
        <f t="shared" si="51"/>
        <v>0</v>
      </c>
      <c r="N52" s="6">
        <f t="shared" si="52"/>
        <v>0</v>
      </c>
      <c r="O52" s="6">
        <f t="shared" si="53"/>
        <v>0</v>
      </c>
      <c r="P52" s="6">
        <f t="shared" si="54"/>
        <v>0</v>
      </c>
      <c r="Q52" s="6">
        <f t="shared" si="55"/>
        <v>0</v>
      </c>
      <c r="R52" s="7">
        <f t="shared" si="56"/>
        <v>4</v>
      </c>
      <c r="S52" s="7">
        <f t="shared" si="57"/>
        <v>1</v>
      </c>
      <c r="T52" s="7">
        <v>0.9</v>
      </c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58"/>
        <v>0</v>
      </c>
      <c r="AP52" s="11"/>
      <c r="AQ52" s="10"/>
      <c r="AR52" s="11"/>
      <c r="AS52" s="10"/>
      <c r="AT52" s="7"/>
      <c r="AU52" s="11"/>
      <c r="AV52" s="10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59"/>
        <v>0</v>
      </c>
      <c r="BK52" s="11">
        <v>18</v>
      </c>
      <c r="BL52" s="10" t="s">
        <v>62</v>
      </c>
      <c r="BM52" s="11">
        <v>9</v>
      </c>
      <c r="BN52" s="10" t="s">
        <v>62</v>
      </c>
      <c r="BO52" s="7">
        <v>3</v>
      </c>
      <c r="BP52" s="11">
        <v>9</v>
      </c>
      <c r="BQ52" s="10" t="s">
        <v>62</v>
      </c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>
        <v>1</v>
      </c>
      <c r="CE52" s="7">
        <f t="shared" si="60"/>
        <v>4</v>
      </c>
      <c r="CF52" s="11"/>
      <c r="CG52" s="10"/>
      <c r="CH52" s="11"/>
      <c r="CI52" s="10"/>
      <c r="CJ52" s="7"/>
      <c r="CK52" s="11"/>
      <c r="CL52" s="10"/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61"/>
        <v>0</v>
      </c>
      <c r="DA52" s="11"/>
      <c r="DB52" s="10"/>
      <c r="DC52" s="11"/>
      <c r="DD52" s="10"/>
      <c r="DE52" s="7"/>
      <c r="DF52" s="11"/>
      <c r="DG52" s="10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62"/>
        <v>0</v>
      </c>
      <c r="DV52" s="11"/>
      <c r="DW52" s="10"/>
      <c r="DX52" s="11"/>
      <c r="DY52" s="10"/>
      <c r="DZ52" s="7"/>
      <c r="EA52" s="11"/>
      <c r="EB52" s="10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63"/>
        <v>0</v>
      </c>
      <c r="EQ52" s="11"/>
      <c r="ER52" s="10"/>
      <c r="ES52" s="11"/>
      <c r="ET52" s="10"/>
      <c r="EU52" s="7"/>
      <c r="EV52" s="11"/>
      <c r="EW52" s="10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64"/>
        <v>0</v>
      </c>
      <c r="FL52" s="11"/>
      <c r="FM52" s="10"/>
      <c r="FN52" s="11"/>
      <c r="FO52" s="10"/>
      <c r="FP52" s="7"/>
      <c r="FQ52" s="11"/>
      <c r="FR52" s="10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65"/>
        <v>0</v>
      </c>
    </row>
    <row r="53" spans="1:188" ht="12.75">
      <c r="A53" s="6"/>
      <c r="B53" s="6"/>
      <c r="C53" s="6"/>
      <c r="D53" s="6" t="s">
        <v>129</v>
      </c>
      <c r="E53" s="3" t="s">
        <v>130</v>
      </c>
      <c r="F53" s="6">
        <f t="shared" si="44"/>
        <v>0</v>
      </c>
      <c r="G53" s="6">
        <f t="shared" si="45"/>
        <v>2</v>
      </c>
      <c r="H53" s="6">
        <f t="shared" si="46"/>
        <v>24</v>
      </c>
      <c r="I53" s="6">
        <f t="shared" si="47"/>
        <v>15</v>
      </c>
      <c r="J53" s="6">
        <f t="shared" si="48"/>
        <v>0</v>
      </c>
      <c r="K53" s="6">
        <f t="shared" si="49"/>
        <v>0</v>
      </c>
      <c r="L53" s="6">
        <f t="shared" si="50"/>
        <v>0</v>
      </c>
      <c r="M53" s="6">
        <f t="shared" si="51"/>
        <v>9</v>
      </c>
      <c r="N53" s="6">
        <f t="shared" si="52"/>
        <v>0</v>
      </c>
      <c r="O53" s="6">
        <f t="shared" si="53"/>
        <v>0</v>
      </c>
      <c r="P53" s="6">
        <f t="shared" si="54"/>
        <v>0</v>
      </c>
      <c r="Q53" s="6">
        <f t="shared" si="55"/>
        <v>0</v>
      </c>
      <c r="R53" s="7">
        <f t="shared" si="56"/>
        <v>2</v>
      </c>
      <c r="S53" s="7">
        <f t="shared" si="57"/>
        <v>1</v>
      </c>
      <c r="T53" s="7">
        <v>0.4</v>
      </c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58"/>
        <v>0</v>
      </c>
      <c r="AP53" s="11"/>
      <c r="AQ53" s="10"/>
      <c r="AR53" s="11"/>
      <c r="AS53" s="10"/>
      <c r="AT53" s="7"/>
      <c r="AU53" s="11"/>
      <c r="AV53" s="10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59"/>
        <v>0</v>
      </c>
      <c r="BK53" s="11"/>
      <c r="BL53" s="10"/>
      <c r="BM53" s="11"/>
      <c r="BN53" s="10"/>
      <c r="BO53" s="7"/>
      <c r="BP53" s="11"/>
      <c r="BQ53" s="10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60"/>
        <v>0</v>
      </c>
      <c r="CF53" s="11"/>
      <c r="CG53" s="10"/>
      <c r="CH53" s="11"/>
      <c r="CI53" s="10"/>
      <c r="CJ53" s="7"/>
      <c r="CK53" s="11"/>
      <c r="CL53" s="10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61"/>
        <v>0</v>
      </c>
      <c r="DA53" s="11"/>
      <c r="DB53" s="10"/>
      <c r="DC53" s="11"/>
      <c r="DD53" s="10"/>
      <c r="DE53" s="7"/>
      <c r="DF53" s="11"/>
      <c r="DG53" s="10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62"/>
        <v>0</v>
      </c>
      <c r="DV53" s="11"/>
      <c r="DW53" s="10"/>
      <c r="DX53" s="11"/>
      <c r="DY53" s="10"/>
      <c r="DZ53" s="7"/>
      <c r="EA53" s="11"/>
      <c r="EB53" s="10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63"/>
        <v>0</v>
      </c>
      <c r="EQ53" s="11">
        <v>15</v>
      </c>
      <c r="ER53" s="10" t="s">
        <v>62</v>
      </c>
      <c r="ES53" s="11"/>
      <c r="ET53" s="10"/>
      <c r="EU53" s="7">
        <v>1</v>
      </c>
      <c r="EV53" s="11"/>
      <c r="EW53" s="10"/>
      <c r="EX53" s="11"/>
      <c r="EY53" s="10"/>
      <c r="EZ53" s="11">
        <v>9</v>
      </c>
      <c r="FA53" s="10" t="s">
        <v>62</v>
      </c>
      <c r="FB53" s="11"/>
      <c r="FC53" s="10"/>
      <c r="FD53" s="11"/>
      <c r="FE53" s="10"/>
      <c r="FF53" s="11"/>
      <c r="FG53" s="10"/>
      <c r="FH53" s="11"/>
      <c r="FI53" s="10"/>
      <c r="FJ53" s="7">
        <v>1</v>
      </c>
      <c r="FK53" s="7">
        <f t="shared" si="64"/>
        <v>2</v>
      </c>
      <c r="FL53" s="11"/>
      <c r="FM53" s="10"/>
      <c r="FN53" s="11"/>
      <c r="FO53" s="10"/>
      <c r="FP53" s="7"/>
      <c r="FQ53" s="11"/>
      <c r="FR53" s="10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65"/>
        <v>0</v>
      </c>
    </row>
    <row r="54" spans="1:188" ht="12.75">
      <c r="A54" s="6"/>
      <c r="B54" s="6"/>
      <c r="C54" s="6"/>
      <c r="D54" s="6" t="s">
        <v>131</v>
      </c>
      <c r="E54" s="3" t="s">
        <v>132</v>
      </c>
      <c r="F54" s="6">
        <f t="shared" si="44"/>
        <v>1</v>
      </c>
      <c r="G54" s="6">
        <f t="shared" si="45"/>
        <v>1</v>
      </c>
      <c r="H54" s="6">
        <f t="shared" si="46"/>
        <v>36</v>
      </c>
      <c r="I54" s="6">
        <f t="shared" si="47"/>
        <v>18</v>
      </c>
      <c r="J54" s="6">
        <f t="shared" si="48"/>
        <v>0</v>
      </c>
      <c r="K54" s="6">
        <f t="shared" si="49"/>
        <v>0</v>
      </c>
      <c r="L54" s="6">
        <f t="shared" si="50"/>
        <v>0</v>
      </c>
      <c r="M54" s="6">
        <f t="shared" si="51"/>
        <v>18</v>
      </c>
      <c r="N54" s="6">
        <f t="shared" si="52"/>
        <v>0</v>
      </c>
      <c r="O54" s="6">
        <f t="shared" si="53"/>
        <v>0</v>
      </c>
      <c r="P54" s="6">
        <f t="shared" si="54"/>
        <v>0</v>
      </c>
      <c r="Q54" s="6">
        <f t="shared" si="55"/>
        <v>0</v>
      </c>
      <c r="R54" s="7">
        <f t="shared" si="56"/>
        <v>6</v>
      </c>
      <c r="S54" s="7">
        <f t="shared" si="57"/>
        <v>4</v>
      </c>
      <c r="T54" s="7">
        <v>0.6</v>
      </c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58"/>
        <v>0</v>
      </c>
      <c r="AP54" s="11"/>
      <c r="AQ54" s="10"/>
      <c r="AR54" s="11"/>
      <c r="AS54" s="10"/>
      <c r="AT54" s="7"/>
      <c r="AU54" s="11"/>
      <c r="AV54" s="10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59"/>
        <v>0</v>
      </c>
      <c r="BK54" s="11"/>
      <c r="BL54" s="10"/>
      <c r="BM54" s="11"/>
      <c r="BN54" s="10"/>
      <c r="BO54" s="7"/>
      <c r="BP54" s="11"/>
      <c r="BQ54" s="10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60"/>
        <v>0</v>
      </c>
      <c r="CF54" s="11"/>
      <c r="CG54" s="10"/>
      <c r="CH54" s="11"/>
      <c r="CI54" s="10"/>
      <c r="CJ54" s="7"/>
      <c r="CK54" s="11"/>
      <c r="CL54" s="10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61"/>
        <v>0</v>
      </c>
      <c r="DA54" s="11">
        <v>18</v>
      </c>
      <c r="DB54" s="10" t="s">
        <v>72</v>
      </c>
      <c r="DC54" s="11"/>
      <c r="DD54" s="10"/>
      <c r="DE54" s="7">
        <v>2</v>
      </c>
      <c r="DF54" s="11"/>
      <c r="DG54" s="10"/>
      <c r="DH54" s="11"/>
      <c r="DI54" s="10"/>
      <c r="DJ54" s="11">
        <v>18</v>
      </c>
      <c r="DK54" s="10" t="s">
        <v>62</v>
      </c>
      <c r="DL54" s="11"/>
      <c r="DM54" s="10"/>
      <c r="DN54" s="11"/>
      <c r="DO54" s="10"/>
      <c r="DP54" s="11"/>
      <c r="DQ54" s="10"/>
      <c r="DR54" s="11"/>
      <c r="DS54" s="10"/>
      <c r="DT54" s="7">
        <v>4</v>
      </c>
      <c r="DU54" s="7">
        <f t="shared" si="62"/>
        <v>6</v>
      </c>
      <c r="DV54" s="11"/>
      <c r="DW54" s="10"/>
      <c r="DX54" s="11"/>
      <c r="DY54" s="10"/>
      <c r="DZ54" s="7"/>
      <c r="EA54" s="11"/>
      <c r="EB54" s="10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63"/>
        <v>0</v>
      </c>
      <c r="EQ54" s="11"/>
      <c r="ER54" s="10"/>
      <c r="ES54" s="11"/>
      <c r="ET54" s="10"/>
      <c r="EU54" s="7"/>
      <c r="EV54" s="11"/>
      <c r="EW54" s="10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64"/>
        <v>0</v>
      </c>
      <c r="FL54" s="11"/>
      <c r="FM54" s="10"/>
      <c r="FN54" s="11"/>
      <c r="FO54" s="10"/>
      <c r="FP54" s="7"/>
      <c r="FQ54" s="11"/>
      <c r="FR54" s="10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65"/>
        <v>0</v>
      </c>
    </row>
    <row r="55" spans="1:188" ht="12.75">
      <c r="A55" s="6"/>
      <c r="B55" s="6"/>
      <c r="C55" s="6"/>
      <c r="D55" s="6" t="s">
        <v>133</v>
      </c>
      <c r="E55" s="3" t="s">
        <v>134</v>
      </c>
      <c r="F55" s="6">
        <f t="shared" si="44"/>
        <v>0</v>
      </c>
      <c r="G55" s="6">
        <f t="shared" si="45"/>
        <v>3</v>
      </c>
      <c r="H55" s="6">
        <f t="shared" si="46"/>
        <v>36</v>
      </c>
      <c r="I55" s="6">
        <f t="shared" si="47"/>
        <v>18</v>
      </c>
      <c r="J55" s="6">
        <f t="shared" si="48"/>
        <v>6</v>
      </c>
      <c r="K55" s="6">
        <f t="shared" si="49"/>
        <v>0</v>
      </c>
      <c r="L55" s="6">
        <f t="shared" si="50"/>
        <v>0</v>
      </c>
      <c r="M55" s="6">
        <f t="shared" si="51"/>
        <v>12</v>
      </c>
      <c r="N55" s="6">
        <f t="shared" si="52"/>
        <v>0</v>
      </c>
      <c r="O55" s="6">
        <f t="shared" si="53"/>
        <v>0</v>
      </c>
      <c r="P55" s="6">
        <f t="shared" si="54"/>
        <v>0</v>
      </c>
      <c r="Q55" s="6">
        <f t="shared" si="55"/>
        <v>0</v>
      </c>
      <c r="R55" s="7">
        <f t="shared" si="56"/>
        <v>6</v>
      </c>
      <c r="S55" s="7">
        <f t="shared" si="57"/>
        <v>2</v>
      </c>
      <c r="T55" s="7">
        <v>0.9</v>
      </c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58"/>
        <v>0</v>
      </c>
      <c r="AP55" s="11"/>
      <c r="AQ55" s="10"/>
      <c r="AR55" s="11"/>
      <c r="AS55" s="10"/>
      <c r="AT55" s="7"/>
      <c r="AU55" s="11"/>
      <c r="AV55" s="10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59"/>
        <v>0</v>
      </c>
      <c r="BK55" s="11"/>
      <c r="BL55" s="10"/>
      <c r="BM55" s="11"/>
      <c r="BN55" s="10"/>
      <c r="BO55" s="7"/>
      <c r="BP55" s="11"/>
      <c r="BQ55" s="10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60"/>
        <v>0</v>
      </c>
      <c r="CF55" s="11"/>
      <c r="CG55" s="10"/>
      <c r="CH55" s="11"/>
      <c r="CI55" s="10"/>
      <c r="CJ55" s="7"/>
      <c r="CK55" s="11"/>
      <c r="CL55" s="10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61"/>
        <v>0</v>
      </c>
      <c r="DA55" s="11">
        <v>18</v>
      </c>
      <c r="DB55" s="10" t="s">
        <v>62</v>
      </c>
      <c r="DC55" s="11">
        <v>6</v>
      </c>
      <c r="DD55" s="10" t="s">
        <v>62</v>
      </c>
      <c r="DE55" s="7">
        <v>4</v>
      </c>
      <c r="DF55" s="11"/>
      <c r="DG55" s="10"/>
      <c r="DH55" s="11"/>
      <c r="DI55" s="10"/>
      <c r="DJ55" s="11">
        <v>12</v>
      </c>
      <c r="DK55" s="10" t="s">
        <v>62</v>
      </c>
      <c r="DL55" s="11"/>
      <c r="DM55" s="10"/>
      <c r="DN55" s="11"/>
      <c r="DO55" s="10"/>
      <c r="DP55" s="11"/>
      <c r="DQ55" s="10"/>
      <c r="DR55" s="11"/>
      <c r="DS55" s="10"/>
      <c r="DT55" s="7">
        <v>2</v>
      </c>
      <c r="DU55" s="7">
        <f t="shared" si="62"/>
        <v>6</v>
      </c>
      <c r="DV55" s="11"/>
      <c r="DW55" s="10"/>
      <c r="DX55" s="11"/>
      <c r="DY55" s="10"/>
      <c r="DZ55" s="7"/>
      <c r="EA55" s="11"/>
      <c r="EB55" s="10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63"/>
        <v>0</v>
      </c>
      <c r="EQ55" s="11"/>
      <c r="ER55" s="10"/>
      <c r="ES55" s="11"/>
      <c r="ET55" s="10"/>
      <c r="EU55" s="7"/>
      <c r="EV55" s="11"/>
      <c r="EW55" s="10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64"/>
        <v>0</v>
      </c>
      <c r="FL55" s="11"/>
      <c r="FM55" s="10"/>
      <c r="FN55" s="11"/>
      <c r="FO55" s="10"/>
      <c r="FP55" s="7"/>
      <c r="FQ55" s="11"/>
      <c r="FR55" s="10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65"/>
        <v>0</v>
      </c>
    </row>
    <row r="56" spans="1:188" ht="12.75">
      <c r="A56" s="6"/>
      <c r="B56" s="6"/>
      <c r="C56" s="6"/>
      <c r="D56" s="6" t="s">
        <v>135</v>
      </c>
      <c r="E56" s="3" t="s">
        <v>136</v>
      </c>
      <c r="F56" s="6">
        <f t="shared" si="44"/>
        <v>0</v>
      </c>
      <c r="G56" s="6">
        <f t="shared" si="45"/>
        <v>2</v>
      </c>
      <c r="H56" s="6">
        <f t="shared" si="46"/>
        <v>27</v>
      </c>
      <c r="I56" s="6">
        <f t="shared" si="47"/>
        <v>18</v>
      </c>
      <c r="J56" s="6">
        <f t="shared" si="48"/>
        <v>0</v>
      </c>
      <c r="K56" s="6">
        <f t="shared" si="49"/>
        <v>9</v>
      </c>
      <c r="L56" s="6">
        <f t="shared" si="50"/>
        <v>0</v>
      </c>
      <c r="M56" s="6">
        <f t="shared" si="51"/>
        <v>0</v>
      </c>
      <c r="N56" s="6">
        <f t="shared" si="52"/>
        <v>0</v>
      </c>
      <c r="O56" s="6">
        <f t="shared" si="53"/>
        <v>0</v>
      </c>
      <c r="P56" s="6">
        <f t="shared" si="54"/>
        <v>0</v>
      </c>
      <c r="Q56" s="6">
        <f t="shared" si="55"/>
        <v>0</v>
      </c>
      <c r="R56" s="7">
        <f t="shared" si="56"/>
        <v>3</v>
      </c>
      <c r="S56" s="7">
        <f t="shared" si="57"/>
        <v>1</v>
      </c>
      <c r="T56" s="7">
        <v>0.6</v>
      </c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58"/>
        <v>0</v>
      </c>
      <c r="AP56" s="11"/>
      <c r="AQ56" s="10"/>
      <c r="AR56" s="11"/>
      <c r="AS56" s="10"/>
      <c r="AT56" s="7"/>
      <c r="AU56" s="11"/>
      <c r="AV56" s="10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59"/>
        <v>0</v>
      </c>
      <c r="BK56" s="11"/>
      <c r="BL56" s="10"/>
      <c r="BM56" s="11"/>
      <c r="BN56" s="10"/>
      <c r="BO56" s="7"/>
      <c r="BP56" s="11"/>
      <c r="BQ56" s="10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60"/>
        <v>0</v>
      </c>
      <c r="CF56" s="11"/>
      <c r="CG56" s="10"/>
      <c r="CH56" s="11"/>
      <c r="CI56" s="10"/>
      <c r="CJ56" s="7"/>
      <c r="CK56" s="11"/>
      <c r="CL56" s="10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61"/>
        <v>0</v>
      </c>
      <c r="DA56" s="11">
        <v>18</v>
      </c>
      <c r="DB56" s="10" t="s">
        <v>62</v>
      </c>
      <c r="DC56" s="11"/>
      <c r="DD56" s="10"/>
      <c r="DE56" s="7">
        <v>2</v>
      </c>
      <c r="DF56" s="11">
        <v>9</v>
      </c>
      <c r="DG56" s="10" t="s">
        <v>62</v>
      </c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>
        <v>1</v>
      </c>
      <c r="DU56" s="7">
        <f t="shared" si="62"/>
        <v>3</v>
      </c>
      <c r="DV56" s="11"/>
      <c r="DW56" s="10"/>
      <c r="DX56" s="11"/>
      <c r="DY56" s="10"/>
      <c r="DZ56" s="7"/>
      <c r="EA56" s="11"/>
      <c r="EB56" s="10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63"/>
        <v>0</v>
      </c>
      <c r="EQ56" s="11"/>
      <c r="ER56" s="10"/>
      <c r="ES56" s="11"/>
      <c r="ET56" s="10"/>
      <c r="EU56" s="7"/>
      <c r="EV56" s="11"/>
      <c r="EW56" s="10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64"/>
        <v>0</v>
      </c>
      <c r="FL56" s="11"/>
      <c r="FM56" s="10"/>
      <c r="FN56" s="11"/>
      <c r="FO56" s="10"/>
      <c r="FP56" s="7"/>
      <c r="FQ56" s="11"/>
      <c r="FR56" s="10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65"/>
        <v>0</v>
      </c>
    </row>
    <row r="57" spans="1:188" ht="12.75">
      <c r="A57" s="6"/>
      <c r="B57" s="6"/>
      <c r="C57" s="6"/>
      <c r="D57" s="6" t="s">
        <v>137</v>
      </c>
      <c r="E57" s="3" t="s">
        <v>138</v>
      </c>
      <c r="F57" s="6">
        <f t="shared" si="44"/>
        <v>0</v>
      </c>
      <c r="G57" s="6">
        <f t="shared" si="45"/>
        <v>2</v>
      </c>
      <c r="H57" s="6">
        <f t="shared" si="46"/>
        <v>18</v>
      </c>
      <c r="I57" s="6">
        <f t="shared" si="47"/>
        <v>9</v>
      </c>
      <c r="J57" s="6">
        <f t="shared" si="48"/>
        <v>9</v>
      </c>
      <c r="K57" s="6">
        <f t="shared" si="49"/>
        <v>0</v>
      </c>
      <c r="L57" s="6">
        <f t="shared" si="50"/>
        <v>0</v>
      </c>
      <c r="M57" s="6">
        <f t="shared" si="51"/>
        <v>0</v>
      </c>
      <c r="N57" s="6">
        <f t="shared" si="52"/>
        <v>0</v>
      </c>
      <c r="O57" s="6">
        <f t="shared" si="53"/>
        <v>0</v>
      </c>
      <c r="P57" s="6">
        <f t="shared" si="54"/>
        <v>0</v>
      </c>
      <c r="Q57" s="6">
        <f t="shared" si="55"/>
        <v>0</v>
      </c>
      <c r="R57" s="7">
        <f t="shared" si="56"/>
        <v>2</v>
      </c>
      <c r="S57" s="7">
        <f t="shared" si="57"/>
        <v>0</v>
      </c>
      <c r="T57" s="7">
        <v>0.6</v>
      </c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58"/>
        <v>0</v>
      </c>
      <c r="AP57" s="11"/>
      <c r="AQ57" s="10"/>
      <c r="AR57" s="11"/>
      <c r="AS57" s="10"/>
      <c r="AT57" s="7"/>
      <c r="AU57" s="11"/>
      <c r="AV57" s="10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59"/>
        <v>0</v>
      </c>
      <c r="BK57" s="11"/>
      <c r="BL57" s="10"/>
      <c r="BM57" s="11"/>
      <c r="BN57" s="10"/>
      <c r="BO57" s="7"/>
      <c r="BP57" s="11"/>
      <c r="BQ57" s="10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60"/>
        <v>0</v>
      </c>
      <c r="CF57" s="11"/>
      <c r="CG57" s="10"/>
      <c r="CH57" s="11"/>
      <c r="CI57" s="10"/>
      <c r="CJ57" s="7"/>
      <c r="CK57" s="11"/>
      <c r="CL57" s="10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61"/>
        <v>0</v>
      </c>
      <c r="DA57" s="11"/>
      <c r="DB57" s="10"/>
      <c r="DC57" s="11"/>
      <c r="DD57" s="10"/>
      <c r="DE57" s="7"/>
      <c r="DF57" s="11"/>
      <c r="DG57" s="10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62"/>
        <v>0</v>
      </c>
      <c r="DV57" s="11"/>
      <c r="DW57" s="10"/>
      <c r="DX57" s="11"/>
      <c r="DY57" s="10"/>
      <c r="DZ57" s="7"/>
      <c r="EA57" s="11"/>
      <c r="EB57" s="10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63"/>
        <v>0</v>
      </c>
      <c r="EQ57" s="11">
        <v>9</v>
      </c>
      <c r="ER57" s="10" t="s">
        <v>62</v>
      </c>
      <c r="ES57" s="11">
        <v>9</v>
      </c>
      <c r="ET57" s="10" t="s">
        <v>62</v>
      </c>
      <c r="EU57" s="7">
        <v>2</v>
      </c>
      <c r="EV57" s="11"/>
      <c r="EW57" s="10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64"/>
        <v>2</v>
      </c>
      <c r="FL57" s="11"/>
      <c r="FM57" s="10"/>
      <c r="FN57" s="11"/>
      <c r="FO57" s="10"/>
      <c r="FP57" s="7"/>
      <c r="FQ57" s="11"/>
      <c r="FR57" s="10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65"/>
        <v>0</v>
      </c>
    </row>
    <row r="58" spans="1:188" ht="12.75">
      <c r="A58" s="6"/>
      <c r="B58" s="6"/>
      <c r="C58" s="6"/>
      <c r="D58" s="6" t="s">
        <v>139</v>
      </c>
      <c r="E58" s="3" t="s">
        <v>140</v>
      </c>
      <c r="F58" s="6">
        <f t="shared" si="44"/>
        <v>0</v>
      </c>
      <c r="G58" s="6">
        <f t="shared" si="45"/>
        <v>3</v>
      </c>
      <c r="H58" s="6">
        <f t="shared" si="46"/>
        <v>36</v>
      </c>
      <c r="I58" s="6">
        <f t="shared" si="47"/>
        <v>18</v>
      </c>
      <c r="J58" s="6">
        <f t="shared" si="48"/>
        <v>9</v>
      </c>
      <c r="K58" s="6">
        <f t="shared" si="49"/>
        <v>9</v>
      </c>
      <c r="L58" s="6">
        <f t="shared" si="50"/>
        <v>0</v>
      </c>
      <c r="M58" s="6">
        <f t="shared" si="51"/>
        <v>0</v>
      </c>
      <c r="N58" s="6">
        <f t="shared" si="52"/>
        <v>0</v>
      </c>
      <c r="O58" s="6">
        <f t="shared" si="53"/>
        <v>0</v>
      </c>
      <c r="P58" s="6">
        <f t="shared" si="54"/>
        <v>0</v>
      </c>
      <c r="Q58" s="6">
        <f t="shared" si="55"/>
        <v>0</v>
      </c>
      <c r="R58" s="7">
        <f t="shared" si="56"/>
        <v>4</v>
      </c>
      <c r="S58" s="7">
        <f t="shared" si="57"/>
        <v>1</v>
      </c>
      <c r="T58" s="7">
        <v>0.9</v>
      </c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58"/>
        <v>0</v>
      </c>
      <c r="AP58" s="11"/>
      <c r="AQ58" s="10"/>
      <c r="AR58" s="11"/>
      <c r="AS58" s="10"/>
      <c r="AT58" s="7"/>
      <c r="AU58" s="11"/>
      <c r="AV58" s="10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59"/>
        <v>0</v>
      </c>
      <c r="BK58" s="11"/>
      <c r="BL58" s="10"/>
      <c r="BM58" s="11"/>
      <c r="BN58" s="10"/>
      <c r="BO58" s="7"/>
      <c r="BP58" s="11"/>
      <c r="BQ58" s="10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60"/>
        <v>0</v>
      </c>
      <c r="CF58" s="11">
        <v>18</v>
      </c>
      <c r="CG58" s="10" t="s">
        <v>62</v>
      </c>
      <c r="CH58" s="11">
        <v>9</v>
      </c>
      <c r="CI58" s="10" t="s">
        <v>62</v>
      </c>
      <c r="CJ58" s="7">
        <v>3</v>
      </c>
      <c r="CK58" s="11">
        <v>9</v>
      </c>
      <c r="CL58" s="10" t="s">
        <v>62</v>
      </c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>
        <v>1</v>
      </c>
      <c r="CZ58" s="7">
        <f t="shared" si="61"/>
        <v>4</v>
      </c>
      <c r="DA58" s="11"/>
      <c r="DB58" s="10"/>
      <c r="DC58" s="11"/>
      <c r="DD58" s="10"/>
      <c r="DE58" s="7"/>
      <c r="DF58" s="11"/>
      <c r="DG58" s="10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62"/>
        <v>0</v>
      </c>
      <c r="DV58" s="11"/>
      <c r="DW58" s="10"/>
      <c r="DX58" s="11"/>
      <c r="DY58" s="10"/>
      <c r="DZ58" s="7"/>
      <c r="EA58" s="11"/>
      <c r="EB58" s="10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63"/>
        <v>0</v>
      </c>
      <c r="EQ58" s="11"/>
      <c r="ER58" s="10"/>
      <c r="ES58" s="11"/>
      <c r="ET58" s="10"/>
      <c r="EU58" s="7"/>
      <c r="EV58" s="11"/>
      <c r="EW58" s="10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64"/>
        <v>0</v>
      </c>
      <c r="FL58" s="11"/>
      <c r="FM58" s="10"/>
      <c r="FN58" s="11"/>
      <c r="FO58" s="10"/>
      <c r="FP58" s="7"/>
      <c r="FQ58" s="11"/>
      <c r="FR58" s="10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65"/>
        <v>0</v>
      </c>
    </row>
    <row r="59" spans="1:188" ht="12.75">
      <c r="A59" s="6"/>
      <c r="B59" s="6"/>
      <c r="C59" s="6"/>
      <c r="D59" s="6" t="s">
        <v>141</v>
      </c>
      <c r="E59" s="3" t="s">
        <v>142</v>
      </c>
      <c r="F59" s="6">
        <f t="shared" si="44"/>
        <v>1</v>
      </c>
      <c r="G59" s="6">
        <f t="shared" si="45"/>
        <v>2</v>
      </c>
      <c r="H59" s="6">
        <f t="shared" si="46"/>
        <v>36</v>
      </c>
      <c r="I59" s="6">
        <f t="shared" si="47"/>
        <v>18</v>
      </c>
      <c r="J59" s="6">
        <f t="shared" si="48"/>
        <v>9</v>
      </c>
      <c r="K59" s="6">
        <f t="shared" si="49"/>
        <v>0</v>
      </c>
      <c r="L59" s="6">
        <f t="shared" si="50"/>
        <v>0</v>
      </c>
      <c r="M59" s="6">
        <f t="shared" si="51"/>
        <v>9</v>
      </c>
      <c r="N59" s="6">
        <f t="shared" si="52"/>
        <v>0</v>
      </c>
      <c r="O59" s="6">
        <f t="shared" si="53"/>
        <v>0</v>
      </c>
      <c r="P59" s="6">
        <f t="shared" si="54"/>
        <v>0</v>
      </c>
      <c r="Q59" s="6">
        <f t="shared" si="55"/>
        <v>0</v>
      </c>
      <c r="R59" s="7">
        <f t="shared" si="56"/>
        <v>4</v>
      </c>
      <c r="S59" s="7">
        <f t="shared" si="57"/>
        <v>1</v>
      </c>
      <c r="T59" s="7">
        <v>1</v>
      </c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58"/>
        <v>0</v>
      </c>
      <c r="AP59" s="11"/>
      <c r="AQ59" s="10"/>
      <c r="AR59" s="11"/>
      <c r="AS59" s="10"/>
      <c r="AT59" s="7"/>
      <c r="AU59" s="11"/>
      <c r="AV59" s="10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59"/>
        <v>0</v>
      </c>
      <c r="BK59" s="11"/>
      <c r="BL59" s="10"/>
      <c r="BM59" s="11"/>
      <c r="BN59" s="10"/>
      <c r="BO59" s="7"/>
      <c r="BP59" s="11"/>
      <c r="BQ59" s="10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60"/>
        <v>0</v>
      </c>
      <c r="CF59" s="11"/>
      <c r="CG59" s="10"/>
      <c r="CH59" s="11"/>
      <c r="CI59" s="10"/>
      <c r="CJ59" s="7"/>
      <c r="CK59" s="11"/>
      <c r="CL59" s="10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61"/>
        <v>0</v>
      </c>
      <c r="DA59" s="11">
        <v>18</v>
      </c>
      <c r="DB59" s="10" t="s">
        <v>72</v>
      </c>
      <c r="DC59" s="11">
        <v>9</v>
      </c>
      <c r="DD59" s="10" t="s">
        <v>62</v>
      </c>
      <c r="DE59" s="7">
        <v>3</v>
      </c>
      <c r="DF59" s="11"/>
      <c r="DG59" s="10"/>
      <c r="DH59" s="11"/>
      <c r="DI59" s="10"/>
      <c r="DJ59" s="11">
        <v>9</v>
      </c>
      <c r="DK59" s="10" t="s">
        <v>62</v>
      </c>
      <c r="DL59" s="11"/>
      <c r="DM59" s="10"/>
      <c r="DN59" s="11"/>
      <c r="DO59" s="10"/>
      <c r="DP59" s="11"/>
      <c r="DQ59" s="10"/>
      <c r="DR59" s="11"/>
      <c r="DS59" s="10"/>
      <c r="DT59" s="7">
        <v>1</v>
      </c>
      <c r="DU59" s="7">
        <f t="shared" si="62"/>
        <v>4</v>
      </c>
      <c r="DV59" s="11"/>
      <c r="DW59" s="10"/>
      <c r="DX59" s="11"/>
      <c r="DY59" s="10"/>
      <c r="DZ59" s="7"/>
      <c r="EA59" s="11"/>
      <c r="EB59" s="10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63"/>
        <v>0</v>
      </c>
      <c r="EQ59" s="11"/>
      <c r="ER59" s="10"/>
      <c r="ES59" s="11"/>
      <c r="ET59" s="10"/>
      <c r="EU59" s="7"/>
      <c r="EV59" s="11"/>
      <c r="EW59" s="10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64"/>
        <v>0</v>
      </c>
      <c r="FL59" s="11"/>
      <c r="FM59" s="10"/>
      <c r="FN59" s="11"/>
      <c r="FO59" s="10"/>
      <c r="FP59" s="7"/>
      <c r="FQ59" s="11"/>
      <c r="FR59" s="10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65"/>
        <v>0</v>
      </c>
    </row>
    <row r="60" spans="1:188" ht="12.75">
      <c r="A60" s="6"/>
      <c r="B60" s="6"/>
      <c r="C60" s="6"/>
      <c r="D60" s="6" t="s">
        <v>143</v>
      </c>
      <c r="E60" s="3" t="s">
        <v>144</v>
      </c>
      <c r="F60" s="6">
        <f t="shared" si="44"/>
        <v>1</v>
      </c>
      <c r="G60" s="6">
        <f t="shared" si="45"/>
        <v>1</v>
      </c>
      <c r="H60" s="6">
        <f t="shared" si="46"/>
        <v>36</v>
      </c>
      <c r="I60" s="6">
        <f t="shared" si="47"/>
        <v>18</v>
      </c>
      <c r="J60" s="6">
        <f t="shared" si="48"/>
        <v>0</v>
      </c>
      <c r="K60" s="6">
        <f t="shared" si="49"/>
        <v>0</v>
      </c>
      <c r="L60" s="6">
        <f t="shared" si="50"/>
        <v>0</v>
      </c>
      <c r="M60" s="6">
        <f t="shared" si="51"/>
        <v>18</v>
      </c>
      <c r="N60" s="6">
        <f t="shared" si="52"/>
        <v>0</v>
      </c>
      <c r="O60" s="6">
        <f t="shared" si="53"/>
        <v>0</v>
      </c>
      <c r="P60" s="6">
        <f t="shared" si="54"/>
        <v>0</v>
      </c>
      <c r="Q60" s="6">
        <f t="shared" si="55"/>
        <v>0</v>
      </c>
      <c r="R60" s="7">
        <f t="shared" si="56"/>
        <v>5</v>
      </c>
      <c r="S60" s="7">
        <f t="shared" si="57"/>
        <v>3</v>
      </c>
      <c r="T60" s="7">
        <v>0.6</v>
      </c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58"/>
        <v>0</v>
      </c>
      <c r="AP60" s="11"/>
      <c r="AQ60" s="10"/>
      <c r="AR60" s="11"/>
      <c r="AS60" s="10"/>
      <c r="AT60" s="7"/>
      <c r="AU60" s="11"/>
      <c r="AV60" s="10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59"/>
        <v>0</v>
      </c>
      <c r="BK60" s="11"/>
      <c r="BL60" s="10"/>
      <c r="BM60" s="11"/>
      <c r="BN60" s="10"/>
      <c r="BO60" s="7"/>
      <c r="BP60" s="11"/>
      <c r="BQ60" s="10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60"/>
        <v>0</v>
      </c>
      <c r="CF60" s="11"/>
      <c r="CG60" s="10"/>
      <c r="CH60" s="11"/>
      <c r="CI60" s="10"/>
      <c r="CJ60" s="7"/>
      <c r="CK60" s="11"/>
      <c r="CL60" s="10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61"/>
        <v>0</v>
      </c>
      <c r="DA60" s="11"/>
      <c r="DB60" s="10"/>
      <c r="DC60" s="11"/>
      <c r="DD60" s="10"/>
      <c r="DE60" s="7"/>
      <c r="DF60" s="11"/>
      <c r="DG60" s="10"/>
      <c r="DH60" s="11"/>
      <c r="DI60" s="10"/>
      <c r="DJ60" s="11"/>
      <c r="DK60" s="10"/>
      <c r="DL60" s="11"/>
      <c r="DM60" s="10"/>
      <c r="DN60" s="11"/>
      <c r="DO60" s="10"/>
      <c r="DP60" s="11"/>
      <c r="DQ60" s="10"/>
      <c r="DR60" s="11"/>
      <c r="DS60" s="10"/>
      <c r="DT60" s="7"/>
      <c r="DU60" s="7">
        <f t="shared" si="62"/>
        <v>0</v>
      </c>
      <c r="DV60" s="11">
        <v>18</v>
      </c>
      <c r="DW60" s="10" t="s">
        <v>72</v>
      </c>
      <c r="DX60" s="11"/>
      <c r="DY60" s="10"/>
      <c r="DZ60" s="7">
        <v>2</v>
      </c>
      <c r="EA60" s="11"/>
      <c r="EB60" s="10"/>
      <c r="EC60" s="11"/>
      <c r="ED60" s="10"/>
      <c r="EE60" s="11">
        <v>18</v>
      </c>
      <c r="EF60" s="10" t="s">
        <v>62</v>
      </c>
      <c r="EG60" s="11"/>
      <c r="EH60" s="10"/>
      <c r="EI60" s="11"/>
      <c r="EJ60" s="10"/>
      <c r="EK60" s="11"/>
      <c r="EL60" s="10"/>
      <c r="EM60" s="11"/>
      <c r="EN60" s="10"/>
      <c r="EO60" s="7">
        <v>3</v>
      </c>
      <c r="EP60" s="7">
        <f t="shared" si="63"/>
        <v>5</v>
      </c>
      <c r="EQ60" s="11"/>
      <c r="ER60" s="10"/>
      <c r="ES60" s="11"/>
      <c r="ET60" s="10"/>
      <c r="EU60" s="7"/>
      <c r="EV60" s="11"/>
      <c r="EW60" s="10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64"/>
        <v>0</v>
      </c>
      <c r="FL60" s="11"/>
      <c r="FM60" s="10"/>
      <c r="FN60" s="11"/>
      <c r="FO60" s="10"/>
      <c r="FP60" s="7"/>
      <c r="FQ60" s="11"/>
      <c r="FR60" s="10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65"/>
        <v>0</v>
      </c>
    </row>
    <row r="61" spans="1:188" ht="12.75">
      <c r="A61" s="6"/>
      <c r="B61" s="6"/>
      <c r="C61" s="6"/>
      <c r="D61" s="6" t="s">
        <v>145</v>
      </c>
      <c r="E61" s="3" t="s">
        <v>146</v>
      </c>
      <c r="F61" s="6">
        <f t="shared" si="44"/>
        <v>0</v>
      </c>
      <c r="G61" s="6">
        <f t="shared" si="45"/>
        <v>2</v>
      </c>
      <c r="H61" s="6">
        <f t="shared" si="46"/>
        <v>27</v>
      </c>
      <c r="I61" s="6">
        <f t="shared" si="47"/>
        <v>9</v>
      </c>
      <c r="J61" s="6">
        <f t="shared" si="48"/>
        <v>0</v>
      </c>
      <c r="K61" s="6">
        <f t="shared" si="49"/>
        <v>18</v>
      </c>
      <c r="L61" s="6">
        <f t="shared" si="50"/>
        <v>0</v>
      </c>
      <c r="M61" s="6">
        <f t="shared" si="51"/>
        <v>0</v>
      </c>
      <c r="N61" s="6">
        <f t="shared" si="52"/>
        <v>0</v>
      </c>
      <c r="O61" s="6">
        <f t="shared" si="53"/>
        <v>0</v>
      </c>
      <c r="P61" s="6">
        <f t="shared" si="54"/>
        <v>0</v>
      </c>
      <c r="Q61" s="6">
        <f t="shared" si="55"/>
        <v>0</v>
      </c>
      <c r="R61" s="7">
        <f t="shared" si="56"/>
        <v>2</v>
      </c>
      <c r="S61" s="7">
        <f t="shared" si="57"/>
        <v>1</v>
      </c>
      <c r="T61" s="7">
        <v>0.6</v>
      </c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58"/>
        <v>0</v>
      </c>
      <c r="AP61" s="11"/>
      <c r="AQ61" s="10"/>
      <c r="AR61" s="11"/>
      <c r="AS61" s="10"/>
      <c r="AT61" s="7"/>
      <c r="AU61" s="11"/>
      <c r="AV61" s="10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59"/>
        <v>0</v>
      </c>
      <c r="BK61" s="11"/>
      <c r="BL61" s="10"/>
      <c r="BM61" s="11"/>
      <c r="BN61" s="10"/>
      <c r="BO61" s="7"/>
      <c r="BP61" s="11"/>
      <c r="BQ61" s="10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60"/>
        <v>0</v>
      </c>
      <c r="CF61" s="11"/>
      <c r="CG61" s="10"/>
      <c r="CH61" s="11"/>
      <c r="CI61" s="10"/>
      <c r="CJ61" s="7"/>
      <c r="CK61" s="11"/>
      <c r="CL61" s="10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61"/>
        <v>0</v>
      </c>
      <c r="DA61" s="11"/>
      <c r="DB61" s="10"/>
      <c r="DC61" s="11"/>
      <c r="DD61" s="10"/>
      <c r="DE61" s="7"/>
      <c r="DF61" s="11"/>
      <c r="DG61" s="10"/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62"/>
        <v>0</v>
      </c>
      <c r="DV61" s="11">
        <v>9</v>
      </c>
      <c r="DW61" s="10" t="s">
        <v>62</v>
      </c>
      <c r="DX61" s="11"/>
      <c r="DY61" s="10"/>
      <c r="DZ61" s="7">
        <v>1</v>
      </c>
      <c r="EA61" s="11">
        <v>18</v>
      </c>
      <c r="EB61" s="10" t="s">
        <v>62</v>
      </c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>
        <v>1</v>
      </c>
      <c r="EP61" s="7">
        <f t="shared" si="63"/>
        <v>2</v>
      </c>
      <c r="EQ61" s="11"/>
      <c r="ER61" s="10"/>
      <c r="ES61" s="11"/>
      <c r="ET61" s="10"/>
      <c r="EU61" s="7"/>
      <c r="EV61" s="11"/>
      <c r="EW61" s="10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64"/>
        <v>0</v>
      </c>
      <c r="FL61" s="11"/>
      <c r="FM61" s="10"/>
      <c r="FN61" s="11"/>
      <c r="FO61" s="10"/>
      <c r="FP61" s="7"/>
      <c r="FQ61" s="11"/>
      <c r="FR61" s="10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65"/>
        <v>0</v>
      </c>
    </row>
    <row r="62" spans="1:188" ht="12.75">
      <c r="A62" s="6"/>
      <c r="B62" s="6"/>
      <c r="C62" s="6"/>
      <c r="D62" s="6" t="s">
        <v>147</v>
      </c>
      <c r="E62" s="3" t="s">
        <v>148</v>
      </c>
      <c r="F62" s="6">
        <f t="shared" si="44"/>
        <v>0</v>
      </c>
      <c r="G62" s="6">
        <f t="shared" si="45"/>
        <v>3</v>
      </c>
      <c r="H62" s="6">
        <f t="shared" si="46"/>
        <v>39</v>
      </c>
      <c r="I62" s="6">
        <f t="shared" si="47"/>
        <v>18</v>
      </c>
      <c r="J62" s="6">
        <f t="shared" si="48"/>
        <v>6</v>
      </c>
      <c r="K62" s="6">
        <f t="shared" si="49"/>
        <v>0</v>
      </c>
      <c r="L62" s="6">
        <f t="shared" si="50"/>
        <v>0</v>
      </c>
      <c r="M62" s="6">
        <f t="shared" si="51"/>
        <v>15</v>
      </c>
      <c r="N62" s="6">
        <f t="shared" si="52"/>
        <v>0</v>
      </c>
      <c r="O62" s="6">
        <f t="shared" si="53"/>
        <v>0</v>
      </c>
      <c r="P62" s="6">
        <f t="shared" si="54"/>
        <v>0</v>
      </c>
      <c r="Q62" s="6">
        <f t="shared" si="55"/>
        <v>0</v>
      </c>
      <c r="R62" s="7">
        <f t="shared" si="56"/>
        <v>3</v>
      </c>
      <c r="S62" s="7">
        <f t="shared" si="57"/>
        <v>1.5</v>
      </c>
      <c r="T62" s="7">
        <v>0.9</v>
      </c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58"/>
        <v>0</v>
      </c>
      <c r="AP62" s="11"/>
      <c r="AQ62" s="10"/>
      <c r="AR62" s="11"/>
      <c r="AS62" s="10"/>
      <c r="AT62" s="7"/>
      <c r="AU62" s="11"/>
      <c r="AV62" s="10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59"/>
        <v>0</v>
      </c>
      <c r="BK62" s="11"/>
      <c r="BL62" s="10"/>
      <c r="BM62" s="11"/>
      <c r="BN62" s="10"/>
      <c r="BO62" s="7"/>
      <c r="BP62" s="11"/>
      <c r="BQ62" s="10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60"/>
        <v>0</v>
      </c>
      <c r="CF62" s="11"/>
      <c r="CG62" s="10"/>
      <c r="CH62" s="11"/>
      <c r="CI62" s="10"/>
      <c r="CJ62" s="7"/>
      <c r="CK62" s="11"/>
      <c r="CL62" s="10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61"/>
        <v>0</v>
      </c>
      <c r="DA62" s="11"/>
      <c r="DB62" s="10"/>
      <c r="DC62" s="11"/>
      <c r="DD62" s="10"/>
      <c r="DE62" s="7"/>
      <c r="DF62" s="11"/>
      <c r="DG62" s="10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62"/>
        <v>0</v>
      </c>
      <c r="DV62" s="11"/>
      <c r="DW62" s="10"/>
      <c r="DX62" s="11"/>
      <c r="DY62" s="10"/>
      <c r="DZ62" s="7"/>
      <c r="EA62" s="11"/>
      <c r="EB62" s="10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63"/>
        <v>0</v>
      </c>
      <c r="EQ62" s="11">
        <v>18</v>
      </c>
      <c r="ER62" s="10" t="s">
        <v>62</v>
      </c>
      <c r="ES62" s="11">
        <v>6</v>
      </c>
      <c r="ET62" s="10" t="s">
        <v>62</v>
      </c>
      <c r="EU62" s="7">
        <v>1.5</v>
      </c>
      <c r="EV62" s="11"/>
      <c r="EW62" s="10"/>
      <c r="EX62" s="11"/>
      <c r="EY62" s="10"/>
      <c r="EZ62" s="11">
        <v>15</v>
      </c>
      <c r="FA62" s="10" t="s">
        <v>62</v>
      </c>
      <c r="FB62" s="11"/>
      <c r="FC62" s="10"/>
      <c r="FD62" s="11"/>
      <c r="FE62" s="10"/>
      <c r="FF62" s="11"/>
      <c r="FG62" s="10"/>
      <c r="FH62" s="11"/>
      <c r="FI62" s="10"/>
      <c r="FJ62" s="7">
        <v>1.5</v>
      </c>
      <c r="FK62" s="7">
        <f t="shared" si="64"/>
        <v>3</v>
      </c>
      <c r="FL62" s="11"/>
      <c r="FM62" s="10"/>
      <c r="FN62" s="11"/>
      <c r="FO62" s="10"/>
      <c r="FP62" s="7"/>
      <c r="FQ62" s="11"/>
      <c r="FR62" s="10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65"/>
        <v>0</v>
      </c>
    </row>
    <row r="63" spans="1:188" ht="12.75">
      <c r="A63" s="6"/>
      <c r="B63" s="6"/>
      <c r="C63" s="6"/>
      <c r="D63" s="6" t="s">
        <v>149</v>
      </c>
      <c r="E63" s="3" t="s">
        <v>150</v>
      </c>
      <c r="F63" s="6">
        <f t="shared" si="44"/>
        <v>0</v>
      </c>
      <c r="G63" s="6">
        <f t="shared" si="45"/>
        <v>2</v>
      </c>
      <c r="H63" s="6">
        <f t="shared" si="46"/>
        <v>27</v>
      </c>
      <c r="I63" s="6">
        <f t="shared" si="47"/>
        <v>18</v>
      </c>
      <c r="J63" s="6">
        <f t="shared" si="48"/>
        <v>9</v>
      </c>
      <c r="K63" s="6">
        <f t="shared" si="49"/>
        <v>0</v>
      </c>
      <c r="L63" s="6">
        <f t="shared" si="50"/>
        <v>0</v>
      </c>
      <c r="M63" s="6">
        <f t="shared" si="51"/>
        <v>0</v>
      </c>
      <c r="N63" s="6">
        <f t="shared" si="52"/>
        <v>0</v>
      </c>
      <c r="O63" s="6">
        <f t="shared" si="53"/>
        <v>0</v>
      </c>
      <c r="P63" s="6">
        <f t="shared" si="54"/>
        <v>0</v>
      </c>
      <c r="Q63" s="6">
        <f t="shared" si="55"/>
        <v>0</v>
      </c>
      <c r="R63" s="7">
        <f t="shared" si="56"/>
        <v>3</v>
      </c>
      <c r="S63" s="7">
        <f t="shared" si="57"/>
        <v>0</v>
      </c>
      <c r="T63" s="7">
        <v>0.6</v>
      </c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58"/>
        <v>0</v>
      </c>
      <c r="AP63" s="11"/>
      <c r="AQ63" s="10"/>
      <c r="AR63" s="11"/>
      <c r="AS63" s="10"/>
      <c r="AT63" s="7"/>
      <c r="AU63" s="11"/>
      <c r="AV63" s="10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59"/>
        <v>0</v>
      </c>
      <c r="BK63" s="11"/>
      <c r="BL63" s="10"/>
      <c r="BM63" s="11"/>
      <c r="BN63" s="10"/>
      <c r="BO63" s="7"/>
      <c r="BP63" s="11"/>
      <c r="BQ63" s="10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60"/>
        <v>0</v>
      </c>
      <c r="CF63" s="11"/>
      <c r="CG63" s="10"/>
      <c r="CH63" s="11"/>
      <c r="CI63" s="10"/>
      <c r="CJ63" s="7"/>
      <c r="CK63" s="11"/>
      <c r="CL63" s="10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61"/>
        <v>0</v>
      </c>
      <c r="DA63" s="11"/>
      <c r="DB63" s="10"/>
      <c r="DC63" s="11"/>
      <c r="DD63" s="10"/>
      <c r="DE63" s="7"/>
      <c r="DF63" s="11"/>
      <c r="DG63" s="10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62"/>
        <v>0</v>
      </c>
      <c r="DV63" s="11"/>
      <c r="DW63" s="10"/>
      <c r="DX63" s="11"/>
      <c r="DY63" s="10"/>
      <c r="DZ63" s="7"/>
      <c r="EA63" s="11"/>
      <c r="EB63" s="10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63"/>
        <v>0</v>
      </c>
      <c r="EQ63" s="11">
        <v>18</v>
      </c>
      <c r="ER63" s="10" t="s">
        <v>62</v>
      </c>
      <c r="ES63" s="11">
        <v>9</v>
      </c>
      <c r="ET63" s="10" t="s">
        <v>62</v>
      </c>
      <c r="EU63" s="7">
        <v>3</v>
      </c>
      <c r="EV63" s="11"/>
      <c r="EW63" s="10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64"/>
        <v>3</v>
      </c>
      <c r="FL63" s="11"/>
      <c r="FM63" s="10"/>
      <c r="FN63" s="11"/>
      <c r="FO63" s="10"/>
      <c r="FP63" s="7"/>
      <c r="FQ63" s="11"/>
      <c r="FR63" s="10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65"/>
        <v>0</v>
      </c>
    </row>
    <row r="64" spans="1:188" ht="12.75">
      <c r="A64" s="6"/>
      <c r="B64" s="6"/>
      <c r="C64" s="6"/>
      <c r="D64" s="6" t="s">
        <v>151</v>
      </c>
      <c r="E64" s="3" t="s">
        <v>152</v>
      </c>
      <c r="F64" s="6">
        <f t="shared" si="44"/>
        <v>0</v>
      </c>
      <c r="G64" s="6">
        <f t="shared" si="45"/>
        <v>2</v>
      </c>
      <c r="H64" s="6">
        <f t="shared" si="46"/>
        <v>27</v>
      </c>
      <c r="I64" s="6">
        <f t="shared" si="47"/>
        <v>18</v>
      </c>
      <c r="J64" s="6">
        <f t="shared" si="48"/>
        <v>9</v>
      </c>
      <c r="K64" s="6">
        <f t="shared" si="49"/>
        <v>0</v>
      </c>
      <c r="L64" s="6">
        <f t="shared" si="50"/>
        <v>0</v>
      </c>
      <c r="M64" s="6">
        <f t="shared" si="51"/>
        <v>0</v>
      </c>
      <c r="N64" s="6">
        <f t="shared" si="52"/>
        <v>0</v>
      </c>
      <c r="O64" s="6">
        <f t="shared" si="53"/>
        <v>0</v>
      </c>
      <c r="P64" s="6">
        <f t="shared" si="54"/>
        <v>0</v>
      </c>
      <c r="Q64" s="6">
        <f t="shared" si="55"/>
        <v>0</v>
      </c>
      <c r="R64" s="7">
        <f t="shared" si="56"/>
        <v>3</v>
      </c>
      <c r="S64" s="7">
        <f t="shared" si="57"/>
        <v>0</v>
      </c>
      <c r="T64" s="7">
        <v>0.6</v>
      </c>
      <c r="U64" s="11"/>
      <c r="V64" s="10"/>
      <c r="W64" s="11"/>
      <c r="X64" s="10"/>
      <c r="Y64" s="7"/>
      <c r="Z64" s="11"/>
      <c r="AA64" s="10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58"/>
        <v>0</v>
      </c>
      <c r="AP64" s="11"/>
      <c r="AQ64" s="10"/>
      <c r="AR64" s="11"/>
      <c r="AS64" s="10"/>
      <c r="AT64" s="7"/>
      <c r="AU64" s="11"/>
      <c r="AV64" s="10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59"/>
        <v>0</v>
      </c>
      <c r="BK64" s="11"/>
      <c r="BL64" s="10"/>
      <c r="BM64" s="11"/>
      <c r="BN64" s="10"/>
      <c r="BO64" s="7"/>
      <c r="BP64" s="11"/>
      <c r="BQ64" s="10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60"/>
        <v>0</v>
      </c>
      <c r="CF64" s="11"/>
      <c r="CG64" s="10"/>
      <c r="CH64" s="11"/>
      <c r="CI64" s="10"/>
      <c r="CJ64" s="7"/>
      <c r="CK64" s="11"/>
      <c r="CL64" s="10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61"/>
        <v>0</v>
      </c>
      <c r="DA64" s="11"/>
      <c r="DB64" s="10"/>
      <c r="DC64" s="11"/>
      <c r="DD64" s="10"/>
      <c r="DE64" s="7"/>
      <c r="DF64" s="11"/>
      <c r="DG64" s="10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62"/>
        <v>0</v>
      </c>
      <c r="DV64" s="11">
        <v>18</v>
      </c>
      <c r="DW64" s="10" t="s">
        <v>62</v>
      </c>
      <c r="DX64" s="11">
        <v>9</v>
      </c>
      <c r="DY64" s="10" t="s">
        <v>62</v>
      </c>
      <c r="DZ64" s="7">
        <v>3</v>
      </c>
      <c r="EA64" s="11"/>
      <c r="EB64" s="10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63"/>
        <v>3</v>
      </c>
      <c r="EQ64" s="11"/>
      <c r="ER64" s="10"/>
      <c r="ES64" s="11"/>
      <c r="ET64" s="10"/>
      <c r="EU64" s="7"/>
      <c r="EV64" s="11"/>
      <c r="EW64" s="10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64"/>
        <v>0</v>
      </c>
      <c r="FL64" s="11"/>
      <c r="FM64" s="10"/>
      <c r="FN64" s="11"/>
      <c r="FO64" s="10"/>
      <c r="FP64" s="7"/>
      <c r="FQ64" s="11"/>
      <c r="FR64" s="10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65"/>
        <v>0</v>
      </c>
    </row>
    <row r="65" spans="1:188" ht="12.75">
      <c r="A65" s="6"/>
      <c r="B65" s="6"/>
      <c r="C65" s="6"/>
      <c r="D65" s="6" t="s">
        <v>153</v>
      </c>
      <c r="E65" s="3" t="s">
        <v>154</v>
      </c>
      <c r="F65" s="6">
        <f t="shared" si="44"/>
        <v>0</v>
      </c>
      <c r="G65" s="6">
        <f t="shared" si="45"/>
        <v>2</v>
      </c>
      <c r="H65" s="6">
        <f t="shared" si="46"/>
        <v>18</v>
      </c>
      <c r="I65" s="6">
        <f t="shared" si="47"/>
        <v>12</v>
      </c>
      <c r="J65" s="6">
        <f t="shared" si="48"/>
        <v>0</v>
      </c>
      <c r="K65" s="6">
        <f t="shared" si="49"/>
        <v>0</v>
      </c>
      <c r="L65" s="6">
        <f t="shared" si="50"/>
        <v>0</v>
      </c>
      <c r="M65" s="6">
        <f t="shared" si="51"/>
        <v>6</v>
      </c>
      <c r="N65" s="6">
        <f t="shared" si="52"/>
        <v>0</v>
      </c>
      <c r="O65" s="6">
        <f t="shared" si="53"/>
        <v>0</v>
      </c>
      <c r="P65" s="6">
        <f t="shared" si="54"/>
        <v>0</v>
      </c>
      <c r="Q65" s="6">
        <f t="shared" si="55"/>
        <v>0</v>
      </c>
      <c r="R65" s="7">
        <f t="shared" si="56"/>
        <v>2</v>
      </c>
      <c r="S65" s="7">
        <f t="shared" si="57"/>
        <v>1</v>
      </c>
      <c r="T65" s="7">
        <v>0.4</v>
      </c>
      <c r="U65" s="11"/>
      <c r="V65" s="10"/>
      <c r="W65" s="11"/>
      <c r="X65" s="10"/>
      <c r="Y65" s="7"/>
      <c r="Z65" s="11"/>
      <c r="AA65" s="10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58"/>
        <v>0</v>
      </c>
      <c r="AP65" s="11"/>
      <c r="AQ65" s="10"/>
      <c r="AR65" s="11"/>
      <c r="AS65" s="10"/>
      <c r="AT65" s="7"/>
      <c r="AU65" s="11"/>
      <c r="AV65" s="10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59"/>
        <v>0</v>
      </c>
      <c r="BK65" s="11"/>
      <c r="BL65" s="10"/>
      <c r="BM65" s="11"/>
      <c r="BN65" s="10"/>
      <c r="BO65" s="7"/>
      <c r="BP65" s="11"/>
      <c r="BQ65" s="10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60"/>
        <v>0</v>
      </c>
      <c r="CF65" s="11"/>
      <c r="CG65" s="10"/>
      <c r="CH65" s="11"/>
      <c r="CI65" s="10"/>
      <c r="CJ65" s="7"/>
      <c r="CK65" s="11"/>
      <c r="CL65" s="10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61"/>
        <v>0</v>
      </c>
      <c r="DA65" s="11"/>
      <c r="DB65" s="10"/>
      <c r="DC65" s="11"/>
      <c r="DD65" s="10"/>
      <c r="DE65" s="7"/>
      <c r="DF65" s="11"/>
      <c r="DG65" s="10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62"/>
        <v>0</v>
      </c>
      <c r="DV65" s="11">
        <v>12</v>
      </c>
      <c r="DW65" s="10" t="s">
        <v>62</v>
      </c>
      <c r="DX65" s="11"/>
      <c r="DY65" s="10"/>
      <c r="DZ65" s="7">
        <v>1</v>
      </c>
      <c r="EA65" s="11"/>
      <c r="EB65" s="10"/>
      <c r="EC65" s="11"/>
      <c r="ED65" s="10"/>
      <c r="EE65" s="11">
        <v>6</v>
      </c>
      <c r="EF65" s="10" t="s">
        <v>62</v>
      </c>
      <c r="EG65" s="11"/>
      <c r="EH65" s="10"/>
      <c r="EI65" s="11"/>
      <c r="EJ65" s="10"/>
      <c r="EK65" s="11"/>
      <c r="EL65" s="10"/>
      <c r="EM65" s="11"/>
      <c r="EN65" s="10"/>
      <c r="EO65" s="7">
        <v>1</v>
      </c>
      <c r="EP65" s="7">
        <f t="shared" si="63"/>
        <v>2</v>
      </c>
      <c r="EQ65" s="11"/>
      <c r="ER65" s="10"/>
      <c r="ES65" s="11"/>
      <c r="ET65" s="10"/>
      <c r="EU65" s="7"/>
      <c r="EV65" s="11"/>
      <c r="EW65" s="10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64"/>
        <v>0</v>
      </c>
      <c r="FL65" s="11"/>
      <c r="FM65" s="10"/>
      <c r="FN65" s="11"/>
      <c r="FO65" s="10"/>
      <c r="FP65" s="7"/>
      <c r="FQ65" s="11"/>
      <c r="FR65" s="10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65"/>
        <v>0</v>
      </c>
    </row>
    <row r="66" spans="1:188" ht="12.75">
      <c r="A66" s="6"/>
      <c r="B66" s="6"/>
      <c r="C66" s="6"/>
      <c r="D66" s="6" t="s">
        <v>155</v>
      </c>
      <c r="E66" s="3" t="s">
        <v>156</v>
      </c>
      <c r="F66" s="6">
        <f t="shared" si="44"/>
        <v>0</v>
      </c>
      <c r="G66" s="6">
        <f t="shared" si="45"/>
        <v>2</v>
      </c>
      <c r="H66" s="6">
        <f t="shared" si="46"/>
        <v>18</v>
      </c>
      <c r="I66" s="6">
        <f t="shared" si="47"/>
        <v>9</v>
      </c>
      <c r="J66" s="6">
        <f t="shared" si="48"/>
        <v>0</v>
      </c>
      <c r="K66" s="6">
        <f t="shared" si="49"/>
        <v>0</v>
      </c>
      <c r="L66" s="6">
        <f t="shared" si="50"/>
        <v>0</v>
      </c>
      <c r="M66" s="6">
        <f t="shared" si="51"/>
        <v>9</v>
      </c>
      <c r="N66" s="6">
        <f t="shared" si="52"/>
        <v>0</v>
      </c>
      <c r="O66" s="6">
        <f t="shared" si="53"/>
        <v>0</v>
      </c>
      <c r="P66" s="6">
        <f t="shared" si="54"/>
        <v>0</v>
      </c>
      <c r="Q66" s="6">
        <f t="shared" si="55"/>
        <v>0</v>
      </c>
      <c r="R66" s="7">
        <f t="shared" si="56"/>
        <v>2</v>
      </c>
      <c r="S66" s="7">
        <f t="shared" si="57"/>
        <v>1</v>
      </c>
      <c r="T66" s="7">
        <v>0.6</v>
      </c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58"/>
        <v>0</v>
      </c>
      <c r="AP66" s="11"/>
      <c r="AQ66" s="10"/>
      <c r="AR66" s="11"/>
      <c r="AS66" s="10"/>
      <c r="AT66" s="7"/>
      <c r="AU66" s="11"/>
      <c r="AV66" s="10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59"/>
        <v>0</v>
      </c>
      <c r="BK66" s="11"/>
      <c r="BL66" s="10"/>
      <c r="BM66" s="11"/>
      <c r="BN66" s="10"/>
      <c r="BO66" s="7"/>
      <c r="BP66" s="11"/>
      <c r="BQ66" s="10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60"/>
        <v>0</v>
      </c>
      <c r="CF66" s="11"/>
      <c r="CG66" s="10"/>
      <c r="CH66" s="11"/>
      <c r="CI66" s="10"/>
      <c r="CJ66" s="7"/>
      <c r="CK66" s="11"/>
      <c r="CL66" s="10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61"/>
        <v>0</v>
      </c>
      <c r="DA66" s="11"/>
      <c r="DB66" s="10"/>
      <c r="DC66" s="11"/>
      <c r="DD66" s="10"/>
      <c r="DE66" s="7"/>
      <c r="DF66" s="11"/>
      <c r="DG66" s="10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62"/>
        <v>0</v>
      </c>
      <c r="DV66" s="11"/>
      <c r="DW66" s="10"/>
      <c r="DX66" s="11"/>
      <c r="DY66" s="10"/>
      <c r="DZ66" s="7"/>
      <c r="EA66" s="11"/>
      <c r="EB66" s="10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63"/>
        <v>0</v>
      </c>
      <c r="EQ66" s="11">
        <v>9</v>
      </c>
      <c r="ER66" s="10" t="s">
        <v>62</v>
      </c>
      <c r="ES66" s="11"/>
      <c r="ET66" s="10"/>
      <c r="EU66" s="7">
        <v>1</v>
      </c>
      <c r="EV66" s="11"/>
      <c r="EW66" s="10"/>
      <c r="EX66" s="11"/>
      <c r="EY66" s="10"/>
      <c r="EZ66" s="11">
        <v>9</v>
      </c>
      <c r="FA66" s="10" t="s">
        <v>62</v>
      </c>
      <c r="FB66" s="11"/>
      <c r="FC66" s="10"/>
      <c r="FD66" s="11"/>
      <c r="FE66" s="10"/>
      <c r="FF66" s="11"/>
      <c r="FG66" s="10"/>
      <c r="FH66" s="11"/>
      <c r="FI66" s="10"/>
      <c r="FJ66" s="7">
        <v>1</v>
      </c>
      <c r="FK66" s="7">
        <f t="shared" si="64"/>
        <v>2</v>
      </c>
      <c r="FL66" s="11"/>
      <c r="FM66" s="10"/>
      <c r="FN66" s="11"/>
      <c r="FO66" s="10"/>
      <c r="FP66" s="7"/>
      <c r="FQ66" s="11"/>
      <c r="FR66" s="10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65"/>
        <v>0</v>
      </c>
    </row>
    <row r="67" spans="1:188" ht="12.75">
      <c r="A67" s="6"/>
      <c r="B67" s="6"/>
      <c r="C67" s="6"/>
      <c r="D67" s="6" t="s">
        <v>157</v>
      </c>
      <c r="E67" s="3" t="s">
        <v>158</v>
      </c>
      <c r="F67" s="6">
        <f t="shared" si="44"/>
        <v>1</v>
      </c>
      <c r="G67" s="6">
        <f t="shared" si="45"/>
        <v>0</v>
      </c>
      <c r="H67" s="6">
        <f t="shared" si="46"/>
        <v>18</v>
      </c>
      <c r="I67" s="6">
        <f t="shared" si="47"/>
        <v>18</v>
      </c>
      <c r="J67" s="6">
        <f t="shared" si="48"/>
        <v>0</v>
      </c>
      <c r="K67" s="6">
        <f t="shared" si="49"/>
        <v>0</v>
      </c>
      <c r="L67" s="6">
        <f t="shared" si="50"/>
        <v>0</v>
      </c>
      <c r="M67" s="6">
        <f t="shared" si="51"/>
        <v>0</v>
      </c>
      <c r="N67" s="6">
        <f t="shared" si="52"/>
        <v>0</v>
      </c>
      <c r="O67" s="6">
        <f t="shared" si="53"/>
        <v>0</v>
      </c>
      <c r="P67" s="6">
        <f t="shared" si="54"/>
        <v>0</v>
      </c>
      <c r="Q67" s="6">
        <f t="shared" si="55"/>
        <v>0</v>
      </c>
      <c r="R67" s="7">
        <f t="shared" si="56"/>
        <v>2</v>
      </c>
      <c r="S67" s="7">
        <f t="shared" si="57"/>
        <v>0</v>
      </c>
      <c r="T67" s="7">
        <v>0.3</v>
      </c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58"/>
        <v>0</v>
      </c>
      <c r="AP67" s="11"/>
      <c r="AQ67" s="10"/>
      <c r="AR67" s="11"/>
      <c r="AS67" s="10"/>
      <c r="AT67" s="7"/>
      <c r="AU67" s="11"/>
      <c r="AV67" s="10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59"/>
        <v>0</v>
      </c>
      <c r="BK67" s="11"/>
      <c r="BL67" s="10"/>
      <c r="BM67" s="11"/>
      <c r="BN67" s="10"/>
      <c r="BO67" s="7"/>
      <c r="BP67" s="11"/>
      <c r="BQ67" s="10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60"/>
        <v>0</v>
      </c>
      <c r="CF67" s="11"/>
      <c r="CG67" s="10"/>
      <c r="CH67" s="11"/>
      <c r="CI67" s="10"/>
      <c r="CJ67" s="7"/>
      <c r="CK67" s="11"/>
      <c r="CL67" s="10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61"/>
        <v>0</v>
      </c>
      <c r="DA67" s="11"/>
      <c r="DB67" s="10"/>
      <c r="DC67" s="11"/>
      <c r="DD67" s="10"/>
      <c r="DE67" s="7"/>
      <c r="DF67" s="11"/>
      <c r="DG67" s="10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62"/>
        <v>0</v>
      </c>
      <c r="DV67" s="11"/>
      <c r="DW67" s="10"/>
      <c r="DX67" s="11"/>
      <c r="DY67" s="10"/>
      <c r="DZ67" s="7"/>
      <c r="EA67" s="11"/>
      <c r="EB67" s="10"/>
      <c r="EC67" s="11"/>
      <c r="ED67" s="10"/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63"/>
        <v>0</v>
      </c>
      <c r="EQ67" s="11">
        <v>18</v>
      </c>
      <c r="ER67" s="10" t="s">
        <v>72</v>
      </c>
      <c r="ES67" s="11"/>
      <c r="ET67" s="10"/>
      <c r="EU67" s="7">
        <v>2</v>
      </c>
      <c r="EV67" s="11"/>
      <c r="EW67" s="10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64"/>
        <v>2</v>
      </c>
      <c r="FL67" s="11"/>
      <c r="FM67" s="10"/>
      <c r="FN67" s="11"/>
      <c r="FO67" s="10"/>
      <c r="FP67" s="7"/>
      <c r="FQ67" s="11"/>
      <c r="FR67" s="10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65"/>
        <v>0</v>
      </c>
    </row>
    <row r="68" spans="1:188" ht="12.75">
      <c r="A68" s="6"/>
      <c r="B68" s="6"/>
      <c r="C68" s="6"/>
      <c r="D68" s="6" t="s">
        <v>159</v>
      </c>
      <c r="E68" s="3" t="s">
        <v>160</v>
      </c>
      <c r="F68" s="6">
        <f t="shared" si="44"/>
        <v>0</v>
      </c>
      <c r="G68" s="6">
        <f t="shared" si="45"/>
        <v>2</v>
      </c>
      <c r="H68" s="6">
        <f t="shared" si="46"/>
        <v>35</v>
      </c>
      <c r="I68" s="6">
        <f t="shared" si="47"/>
        <v>20</v>
      </c>
      <c r="J68" s="6">
        <f t="shared" si="48"/>
        <v>0</v>
      </c>
      <c r="K68" s="6">
        <f t="shared" si="49"/>
        <v>0</v>
      </c>
      <c r="L68" s="6">
        <f t="shared" si="50"/>
        <v>0</v>
      </c>
      <c r="M68" s="6">
        <f t="shared" si="51"/>
        <v>15</v>
      </c>
      <c r="N68" s="6">
        <f t="shared" si="52"/>
        <v>0</v>
      </c>
      <c r="O68" s="6">
        <f t="shared" si="53"/>
        <v>0</v>
      </c>
      <c r="P68" s="6">
        <f t="shared" si="54"/>
        <v>0</v>
      </c>
      <c r="Q68" s="6">
        <f t="shared" si="55"/>
        <v>0</v>
      </c>
      <c r="R68" s="7">
        <f t="shared" si="56"/>
        <v>3</v>
      </c>
      <c r="S68" s="7">
        <f t="shared" si="57"/>
        <v>1</v>
      </c>
      <c r="T68" s="7">
        <v>1</v>
      </c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58"/>
        <v>0</v>
      </c>
      <c r="AP68" s="11"/>
      <c r="AQ68" s="10"/>
      <c r="AR68" s="11"/>
      <c r="AS68" s="10"/>
      <c r="AT68" s="7"/>
      <c r="AU68" s="11"/>
      <c r="AV68" s="10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59"/>
        <v>0</v>
      </c>
      <c r="BK68" s="11"/>
      <c r="BL68" s="10"/>
      <c r="BM68" s="11"/>
      <c r="BN68" s="10"/>
      <c r="BO68" s="7"/>
      <c r="BP68" s="11"/>
      <c r="BQ68" s="10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60"/>
        <v>0</v>
      </c>
      <c r="CF68" s="11"/>
      <c r="CG68" s="10"/>
      <c r="CH68" s="11"/>
      <c r="CI68" s="10"/>
      <c r="CJ68" s="7"/>
      <c r="CK68" s="11"/>
      <c r="CL68" s="10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61"/>
        <v>0</v>
      </c>
      <c r="DA68" s="11"/>
      <c r="DB68" s="10"/>
      <c r="DC68" s="11"/>
      <c r="DD68" s="10"/>
      <c r="DE68" s="7"/>
      <c r="DF68" s="11"/>
      <c r="DG68" s="10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62"/>
        <v>0</v>
      </c>
      <c r="DV68" s="11"/>
      <c r="DW68" s="10"/>
      <c r="DX68" s="11"/>
      <c r="DY68" s="10"/>
      <c r="DZ68" s="7"/>
      <c r="EA68" s="11"/>
      <c r="EB68" s="10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63"/>
        <v>0</v>
      </c>
      <c r="EQ68" s="11"/>
      <c r="ER68" s="10"/>
      <c r="ES68" s="11"/>
      <c r="ET68" s="10"/>
      <c r="EU68" s="7"/>
      <c r="EV68" s="11"/>
      <c r="EW68" s="10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64"/>
        <v>0</v>
      </c>
      <c r="FL68" s="11">
        <v>20</v>
      </c>
      <c r="FM68" s="10" t="s">
        <v>62</v>
      </c>
      <c r="FN68" s="11"/>
      <c r="FO68" s="10"/>
      <c r="FP68" s="7">
        <v>2</v>
      </c>
      <c r="FQ68" s="11"/>
      <c r="FR68" s="10"/>
      <c r="FS68" s="11"/>
      <c r="FT68" s="10"/>
      <c r="FU68" s="11">
        <v>15</v>
      </c>
      <c r="FV68" s="10" t="s">
        <v>62</v>
      </c>
      <c r="FW68" s="11"/>
      <c r="FX68" s="10"/>
      <c r="FY68" s="11"/>
      <c r="FZ68" s="10"/>
      <c r="GA68" s="11"/>
      <c r="GB68" s="10"/>
      <c r="GC68" s="11"/>
      <c r="GD68" s="10"/>
      <c r="GE68" s="7">
        <v>1</v>
      </c>
      <c r="GF68" s="7">
        <f t="shared" si="65"/>
        <v>3</v>
      </c>
    </row>
    <row r="69" spans="1:188" ht="12.75">
      <c r="A69" s="6"/>
      <c r="B69" s="6"/>
      <c r="C69" s="6"/>
      <c r="D69" s="6" t="s">
        <v>161</v>
      </c>
      <c r="E69" s="3" t="s">
        <v>162</v>
      </c>
      <c r="F69" s="6">
        <f t="shared" si="44"/>
        <v>0</v>
      </c>
      <c r="G69" s="6">
        <f t="shared" si="45"/>
        <v>2</v>
      </c>
      <c r="H69" s="6">
        <f t="shared" si="46"/>
        <v>28</v>
      </c>
      <c r="I69" s="6">
        <f t="shared" si="47"/>
        <v>10</v>
      </c>
      <c r="J69" s="6">
        <f t="shared" si="48"/>
        <v>0</v>
      </c>
      <c r="K69" s="6">
        <f t="shared" si="49"/>
        <v>0</v>
      </c>
      <c r="L69" s="6">
        <f t="shared" si="50"/>
        <v>0</v>
      </c>
      <c r="M69" s="6">
        <f t="shared" si="51"/>
        <v>18</v>
      </c>
      <c r="N69" s="6">
        <f t="shared" si="52"/>
        <v>0</v>
      </c>
      <c r="O69" s="6">
        <f t="shared" si="53"/>
        <v>0</v>
      </c>
      <c r="P69" s="6">
        <f t="shared" si="54"/>
        <v>0</v>
      </c>
      <c r="Q69" s="6">
        <f t="shared" si="55"/>
        <v>0</v>
      </c>
      <c r="R69" s="7">
        <f t="shared" si="56"/>
        <v>3</v>
      </c>
      <c r="S69" s="7">
        <f t="shared" si="57"/>
        <v>2</v>
      </c>
      <c r="T69" s="7">
        <v>0.7</v>
      </c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58"/>
        <v>0</v>
      </c>
      <c r="AP69" s="11"/>
      <c r="AQ69" s="10"/>
      <c r="AR69" s="11"/>
      <c r="AS69" s="10"/>
      <c r="AT69" s="7"/>
      <c r="AU69" s="11"/>
      <c r="AV69" s="10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59"/>
        <v>0</v>
      </c>
      <c r="BK69" s="11"/>
      <c r="BL69" s="10"/>
      <c r="BM69" s="11"/>
      <c r="BN69" s="10"/>
      <c r="BO69" s="7"/>
      <c r="BP69" s="11"/>
      <c r="BQ69" s="10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60"/>
        <v>0</v>
      </c>
      <c r="CF69" s="11">
        <v>10</v>
      </c>
      <c r="CG69" s="10" t="s">
        <v>62</v>
      </c>
      <c r="CH69" s="11"/>
      <c r="CI69" s="10"/>
      <c r="CJ69" s="7">
        <v>1</v>
      </c>
      <c r="CK69" s="11"/>
      <c r="CL69" s="10"/>
      <c r="CM69" s="11"/>
      <c r="CN69" s="10"/>
      <c r="CO69" s="11">
        <v>18</v>
      </c>
      <c r="CP69" s="10" t="s">
        <v>62</v>
      </c>
      <c r="CQ69" s="11"/>
      <c r="CR69" s="10"/>
      <c r="CS69" s="11"/>
      <c r="CT69" s="10"/>
      <c r="CU69" s="11"/>
      <c r="CV69" s="10"/>
      <c r="CW69" s="11"/>
      <c r="CX69" s="10"/>
      <c r="CY69" s="7">
        <v>2</v>
      </c>
      <c r="CZ69" s="7">
        <f t="shared" si="61"/>
        <v>3</v>
      </c>
      <c r="DA69" s="11"/>
      <c r="DB69" s="10"/>
      <c r="DC69" s="11"/>
      <c r="DD69" s="10"/>
      <c r="DE69" s="7"/>
      <c r="DF69" s="11"/>
      <c r="DG69" s="10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62"/>
        <v>0</v>
      </c>
      <c r="DV69" s="11"/>
      <c r="DW69" s="10"/>
      <c r="DX69" s="11"/>
      <c r="DY69" s="10"/>
      <c r="DZ69" s="7"/>
      <c r="EA69" s="11"/>
      <c r="EB69" s="10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63"/>
        <v>0</v>
      </c>
      <c r="EQ69" s="11"/>
      <c r="ER69" s="10"/>
      <c r="ES69" s="11"/>
      <c r="ET69" s="10"/>
      <c r="EU69" s="7"/>
      <c r="EV69" s="11"/>
      <c r="EW69" s="10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64"/>
        <v>0</v>
      </c>
      <c r="FL69" s="11"/>
      <c r="FM69" s="10"/>
      <c r="FN69" s="11"/>
      <c r="FO69" s="10"/>
      <c r="FP69" s="7"/>
      <c r="FQ69" s="11"/>
      <c r="FR69" s="10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65"/>
        <v>0</v>
      </c>
    </row>
    <row r="70" spans="1:188" ht="12.75">
      <c r="A70" s="6">
        <v>2</v>
      </c>
      <c r="B70" s="6">
        <v>2</v>
      </c>
      <c r="C70" s="6"/>
      <c r="D70" s="6"/>
      <c r="E70" s="3" t="s">
        <v>163</v>
      </c>
      <c r="F70" s="6">
        <f>$B$70*COUNTIF(U70:GD70,"e")</f>
        <v>0</v>
      </c>
      <c r="G70" s="6">
        <f>$B$70*COUNTIF(U70:GD70,"z")</f>
        <v>4</v>
      </c>
      <c r="H70" s="6">
        <f t="shared" si="46"/>
        <v>36</v>
      </c>
      <c r="I70" s="6">
        <f t="shared" si="47"/>
        <v>18</v>
      </c>
      <c r="J70" s="6">
        <f t="shared" si="48"/>
        <v>18</v>
      </c>
      <c r="K70" s="6">
        <f t="shared" si="49"/>
        <v>0</v>
      </c>
      <c r="L70" s="6">
        <f t="shared" si="50"/>
        <v>0</v>
      </c>
      <c r="M70" s="6">
        <f t="shared" si="51"/>
        <v>0</v>
      </c>
      <c r="N70" s="6">
        <f t="shared" si="52"/>
        <v>0</v>
      </c>
      <c r="O70" s="6">
        <f t="shared" si="53"/>
        <v>0</v>
      </c>
      <c r="P70" s="6">
        <f t="shared" si="54"/>
        <v>0</v>
      </c>
      <c r="Q70" s="6">
        <f t="shared" si="55"/>
        <v>0</v>
      </c>
      <c r="R70" s="7">
        <f t="shared" si="56"/>
        <v>6</v>
      </c>
      <c r="S70" s="7">
        <f t="shared" si="57"/>
        <v>0</v>
      </c>
      <c r="T70" s="7">
        <f>$B$70*1</f>
        <v>2</v>
      </c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58"/>
        <v>0</v>
      </c>
      <c r="AP70" s="11"/>
      <c r="AQ70" s="10"/>
      <c r="AR70" s="11"/>
      <c r="AS70" s="10"/>
      <c r="AT70" s="7"/>
      <c r="AU70" s="11"/>
      <c r="AV70" s="10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59"/>
        <v>0</v>
      </c>
      <c r="BK70" s="11">
        <f>$B$70*9</f>
        <v>18</v>
      </c>
      <c r="BL70" s="10" t="s">
        <v>62</v>
      </c>
      <c r="BM70" s="11">
        <f>$B$70*9</f>
        <v>18</v>
      </c>
      <c r="BN70" s="10" t="s">
        <v>62</v>
      </c>
      <c r="BO70" s="7">
        <f>$B$70*3</f>
        <v>6</v>
      </c>
      <c r="BP70" s="11"/>
      <c r="BQ70" s="10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60"/>
        <v>6</v>
      </c>
      <c r="CF70" s="11"/>
      <c r="CG70" s="10"/>
      <c r="CH70" s="11"/>
      <c r="CI70" s="10"/>
      <c r="CJ70" s="7"/>
      <c r="CK70" s="11"/>
      <c r="CL70" s="10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61"/>
        <v>0</v>
      </c>
      <c r="DA70" s="11"/>
      <c r="DB70" s="10"/>
      <c r="DC70" s="11"/>
      <c r="DD70" s="10"/>
      <c r="DE70" s="7"/>
      <c r="DF70" s="11"/>
      <c r="DG70" s="10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62"/>
        <v>0</v>
      </c>
      <c r="DV70" s="11"/>
      <c r="DW70" s="10"/>
      <c r="DX70" s="11"/>
      <c r="DY70" s="10"/>
      <c r="DZ70" s="7"/>
      <c r="EA70" s="11"/>
      <c r="EB70" s="10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63"/>
        <v>0</v>
      </c>
      <c r="EQ70" s="11"/>
      <c r="ER70" s="10"/>
      <c r="ES70" s="11"/>
      <c r="ET70" s="10"/>
      <c r="EU70" s="7"/>
      <c r="EV70" s="11"/>
      <c r="EW70" s="10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64"/>
        <v>0</v>
      </c>
      <c r="FL70" s="11"/>
      <c r="FM70" s="10"/>
      <c r="FN70" s="11"/>
      <c r="FO70" s="10"/>
      <c r="FP70" s="7"/>
      <c r="FQ70" s="11"/>
      <c r="FR70" s="10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65"/>
        <v>0</v>
      </c>
    </row>
    <row r="71" spans="1:188" ht="12.75">
      <c r="A71" s="6">
        <v>3</v>
      </c>
      <c r="B71" s="6">
        <v>2</v>
      </c>
      <c r="C71" s="6"/>
      <c r="D71" s="6"/>
      <c r="E71" s="3" t="s">
        <v>164</v>
      </c>
      <c r="F71" s="6">
        <f>$B$71*COUNTIF(U71:GD71,"e")</f>
        <v>0</v>
      </c>
      <c r="G71" s="6">
        <f>$B$71*COUNTIF(U71:GD71,"z")</f>
        <v>4</v>
      </c>
      <c r="H71" s="6">
        <f t="shared" si="46"/>
        <v>36</v>
      </c>
      <c r="I71" s="6">
        <f t="shared" si="47"/>
        <v>18</v>
      </c>
      <c r="J71" s="6">
        <f t="shared" si="48"/>
        <v>18</v>
      </c>
      <c r="K71" s="6">
        <f t="shared" si="49"/>
        <v>0</v>
      </c>
      <c r="L71" s="6">
        <f t="shared" si="50"/>
        <v>0</v>
      </c>
      <c r="M71" s="6">
        <f t="shared" si="51"/>
        <v>0</v>
      </c>
      <c r="N71" s="6">
        <f t="shared" si="52"/>
        <v>0</v>
      </c>
      <c r="O71" s="6">
        <f t="shared" si="53"/>
        <v>0</v>
      </c>
      <c r="P71" s="6">
        <f t="shared" si="54"/>
        <v>0</v>
      </c>
      <c r="Q71" s="6">
        <f t="shared" si="55"/>
        <v>0</v>
      </c>
      <c r="R71" s="7">
        <f t="shared" si="56"/>
        <v>6</v>
      </c>
      <c r="S71" s="7">
        <f t="shared" si="57"/>
        <v>0</v>
      </c>
      <c r="T71" s="7">
        <f>$B$71*1</f>
        <v>2</v>
      </c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58"/>
        <v>0</v>
      </c>
      <c r="AP71" s="11"/>
      <c r="AQ71" s="10"/>
      <c r="AR71" s="11"/>
      <c r="AS71" s="10"/>
      <c r="AT71" s="7"/>
      <c r="AU71" s="11"/>
      <c r="AV71" s="10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59"/>
        <v>0</v>
      </c>
      <c r="BK71" s="11"/>
      <c r="BL71" s="10"/>
      <c r="BM71" s="11"/>
      <c r="BN71" s="10"/>
      <c r="BO71" s="7"/>
      <c r="BP71" s="11"/>
      <c r="BQ71" s="10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60"/>
        <v>0</v>
      </c>
      <c r="CF71" s="11">
        <f>$B$71*9</f>
        <v>18</v>
      </c>
      <c r="CG71" s="10" t="s">
        <v>62</v>
      </c>
      <c r="CH71" s="11">
        <f>$B$71*9</f>
        <v>18</v>
      </c>
      <c r="CI71" s="10" t="s">
        <v>62</v>
      </c>
      <c r="CJ71" s="7">
        <f>$B$71*3</f>
        <v>6</v>
      </c>
      <c r="CK71" s="11"/>
      <c r="CL71" s="10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61"/>
        <v>6</v>
      </c>
      <c r="DA71" s="11"/>
      <c r="DB71" s="10"/>
      <c r="DC71" s="11"/>
      <c r="DD71" s="10"/>
      <c r="DE71" s="7"/>
      <c r="DF71" s="11"/>
      <c r="DG71" s="10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62"/>
        <v>0</v>
      </c>
      <c r="DV71" s="11"/>
      <c r="DW71" s="10"/>
      <c r="DX71" s="11"/>
      <c r="DY71" s="10"/>
      <c r="DZ71" s="7"/>
      <c r="EA71" s="11"/>
      <c r="EB71" s="10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63"/>
        <v>0</v>
      </c>
      <c r="EQ71" s="11"/>
      <c r="ER71" s="10"/>
      <c r="ES71" s="11"/>
      <c r="ET71" s="10"/>
      <c r="EU71" s="7"/>
      <c r="EV71" s="11"/>
      <c r="EW71" s="10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64"/>
        <v>0</v>
      </c>
      <c r="FL71" s="11"/>
      <c r="FM71" s="10"/>
      <c r="FN71" s="11"/>
      <c r="FO71" s="10"/>
      <c r="FP71" s="7"/>
      <c r="FQ71" s="11"/>
      <c r="FR71" s="10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65"/>
        <v>0</v>
      </c>
    </row>
    <row r="72" spans="1:188" ht="12.75">
      <c r="A72" s="6">
        <v>4</v>
      </c>
      <c r="B72" s="6">
        <v>2</v>
      </c>
      <c r="C72" s="6"/>
      <c r="D72" s="6"/>
      <c r="E72" s="3" t="s">
        <v>165</v>
      </c>
      <c r="F72" s="6">
        <f>$B$72*COUNTIF(U72:GD72,"e")</f>
        <v>0</v>
      </c>
      <c r="G72" s="6">
        <f>$B$72*COUNTIF(U72:GD72,"z")</f>
        <v>4</v>
      </c>
      <c r="H72" s="6">
        <f t="shared" si="46"/>
        <v>36</v>
      </c>
      <c r="I72" s="6">
        <f t="shared" si="47"/>
        <v>18</v>
      </c>
      <c r="J72" s="6">
        <f t="shared" si="48"/>
        <v>0</v>
      </c>
      <c r="K72" s="6">
        <f t="shared" si="49"/>
        <v>18</v>
      </c>
      <c r="L72" s="6">
        <f t="shared" si="50"/>
        <v>0</v>
      </c>
      <c r="M72" s="6">
        <f t="shared" si="51"/>
        <v>0</v>
      </c>
      <c r="N72" s="6">
        <f t="shared" si="52"/>
        <v>0</v>
      </c>
      <c r="O72" s="6">
        <f t="shared" si="53"/>
        <v>0</v>
      </c>
      <c r="P72" s="6">
        <f t="shared" si="54"/>
        <v>0</v>
      </c>
      <c r="Q72" s="6">
        <f t="shared" si="55"/>
        <v>0</v>
      </c>
      <c r="R72" s="7">
        <f t="shared" si="56"/>
        <v>6</v>
      </c>
      <c r="S72" s="7">
        <f t="shared" si="57"/>
        <v>4</v>
      </c>
      <c r="T72" s="7">
        <f>$B$72*1</f>
        <v>2</v>
      </c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58"/>
        <v>0</v>
      </c>
      <c r="AP72" s="11"/>
      <c r="AQ72" s="10"/>
      <c r="AR72" s="11"/>
      <c r="AS72" s="10"/>
      <c r="AT72" s="7"/>
      <c r="AU72" s="11"/>
      <c r="AV72" s="10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59"/>
        <v>0</v>
      </c>
      <c r="BK72" s="11"/>
      <c r="BL72" s="10"/>
      <c r="BM72" s="11"/>
      <c r="BN72" s="10"/>
      <c r="BO72" s="7"/>
      <c r="BP72" s="11"/>
      <c r="BQ72" s="10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60"/>
        <v>0</v>
      </c>
      <c r="CF72" s="11"/>
      <c r="CG72" s="10"/>
      <c r="CH72" s="11"/>
      <c r="CI72" s="10"/>
      <c r="CJ72" s="7"/>
      <c r="CK72" s="11"/>
      <c r="CL72" s="10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61"/>
        <v>0</v>
      </c>
      <c r="DA72" s="11">
        <f>$B$72*9</f>
        <v>18</v>
      </c>
      <c r="DB72" s="10" t="s">
        <v>62</v>
      </c>
      <c r="DC72" s="11"/>
      <c r="DD72" s="10"/>
      <c r="DE72" s="7">
        <f>$B$72*1</f>
        <v>2</v>
      </c>
      <c r="DF72" s="11">
        <f>$B$72*9</f>
        <v>18</v>
      </c>
      <c r="DG72" s="10" t="s">
        <v>62</v>
      </c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>
        <f>$B$72*2</f>
        <v>4</v>
      </c>
      <c r="DU72" s="7">
        <f t="shared" si="62"/>
        <v>6</v>
      </c>
      <c r="DV72" s="11"/>
      <c r="DW72" s="10"/>
      <c r="DX72" s="11"/>
      <c r="DY72" s="10"/>
      <c r="DZ72" s="7"/>
      <c r="EA72" s="11"/>
      <c r="EB72" s="10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63"/>
        <v>0</v>
      </c>
      <c r="EQ72" s="11"/>
      <c r="ER72" s="10"/>
      <c r="ES72" s="11"/>
      <c r="ET72" s="10"/>
      <c r="EU72" s="7"/>
      <c r="EV72" s="11"/>
      <c r="EW72" s="10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64"/>
        <v>0</v>
      </c>
      <c r="FL72" s="11"/>
      <c r="FM72" s="10"/>
      <c r="FN72" s="11"/>
      <c r="FO72" s="10"/>
      <c r="FP72" s="7"/>
      <c r="FQ72" s="11"/>
      <c r="FR72" s="10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65"/>
        <v>0</v>
      </c>
    </row>
    <row r="73" spans="1:188" ht="12.75">
      <c r="A73" s="6">
        <v>5</v>
      </c>
      <c r="B73" s="6">
        <v>3</v>
      </c>
      <c r="C73" s="6"/>
      <c r="D73" s="6"/>
      <c r="E73" s="3" t="s">
        <v>166</v>
      </c>
      <c r="F73" s="6">
        <f>$B$73*COUNTIF(U73:GD73,"e")</f>
        <v>0</v>
      </c>
      <c r="G73" s="6">
        <f>$B$73*COUNTIF(U73:GD73,"z")</f>
        <v>6</v>
      </c>
      <c r="H73" s="6">
        <f t="shared" si="46"/>
        <v>54</v>
      </c>
      <c r="I73" s="6">
        <f t="shared" si="47"/>
        <v>27</v>
      </c>
      <c r="J73" s="6">
        <f t="shared" si="48"/>
        <v>27</v>
      </c>
      <c r="K73" s="6">
        <f t="shared" si="49"/>
        <v>0</v>
      </c>
      <c r="L73" s="6">
        <f t="shared" si="50"/>
        <v>0</v>
      </c>
      <c r="M73" s="6">
        <f t="shared" si="51"/>
        <v>0</v>
      </c>
      <c r="N73" s="6">
        <f t="shared" si="52"/>
        <v>0</v>
      </c>
      <c r="O73" s="6">
        <f t="shared" si="53"/>
        <v>0</v>
      </c>
      <c r="P73" s="6">
        <f t="shared" si="54"/>
        <v>0</v>
      </c>
      <c r="Q73" s="6">
        <f t="shared" si="55"/>
        <v>0</v>
      </c>
      <c r="R73" s="7">
        <f t="shared" si="56"/>
        <v>9</v>
      </c>
      <c r="S73" s="7">
        <f t="shared" si="57"/>
        <v>0</v>
      </c>
      <c r="T73" s="7">
        <f>$B$73*1</f>
        <v>3</v>
      </c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58"/>
        <v>0</v>
      </c>
      <c r="AP73" s="11"/>
      <c r="AQ73" s="10"/>
      <c r="AR73" s="11"/>
      <c r="AS73" s="10"/>
      <c r="AT73" s="7"/>
      <c r="AU73" s="11"/>
      <c r="AV73" s="10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59"/>
        <v>0</v>
      </c>
      <c r="BK73" s="11"/>
      <c r="BL73" s="10"/>
      <c r="BM73" s="11"/>
      <c r="BN73" s="10"/>
      <c r="BO73" s="7"/>
      <c r="BP73" s="11"/>
      <c r="BQ73" s="10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60"/>
        <v>0</v>
      </c>
      <c r="CF73" s="11"/>
      <c r="CG73" s="10"/>
      <c r="CH73" s="11"/>
      <c r="CI73" s="10"/>
      <c r="CJ73" s="7"/>
      <c r="CK73" s="11"/>
      <c r="CL73" s="10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61"/>
        <v>0</v>
      </c>
      <c r="DA73" s="11"/>
      <c r="DB73" s="10"/>
      <c r="DC73" s="11"/>
      <c r="DD73" s="10"/>
      <c r="DE73" s="7"/>
      <c r="DF73" s="11"/>
      <c r="DG73" s="10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62"/>
        <v>0</v>
      </c>
      <c r="DV73" s="11">
        <f>$B$73*9</f>
        <v>27</v>
      </c>
      <c r="DW73" s="10" t="s">
        <v>62</v>
      </c>
      <c r="DX73" s="11">
        <f>$B$73*9</f>
        <v>27</v>
      </c>
      <c r="DY73" s="10" t="s">
        <v>62</v>
      </c>
      <c r="DZ73" s="7">
        <f>$B$73*3</f>
        <v>9</v>
      </c>
      <c r="EA73" s="11"/>
      <c r="EB73" s="10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63"/>
        <v>9</v>
      </c>
      <c r="EQ73" s="11"/>
      <c r="ER73" s="10"/>
      <c r="ES73" s="11"/>
      <c r="ET73" s="10"/>
      <c r="EU73" s="7"/>
      <c r="EV73" s="11"/>
      <c r="EW73" s="10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64"/>
        <v>0</v>
      </c>
      <c r="FL73" s="11"/>
      <c r="FM73" s="10"/>
      <c r="FN73" s="11"/>
      <c r="FO73" s="10"/>
      <c r="FP73" s="7"/>
      <c r="FQ73" s="11"/>
      <c r="FR73" s="10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65"/>
        <v>0</v>
      </c>
    </row>
    <row r="74" spans="1:188" ht="12.75">
      <c r="A74" s="6">
        <v>6</v>
      </c>
      <c r="B74" s="6">
        <v>3</v>
      </c>
      <c r="C74" s="6"/>
      <c r="D74" s="6"/>
      <c r="E74" s="3" t="s">
        <v>167</v>
      </c>
      <c r="F74" s="6">
        <f>$B$74*COUNTIF(U74:GD74,"e")</f>
        <v>0</v>
      </c>
      <c r="G74" s="6">
        <f>$B$74*COUNTIF(U74:GD74,"z")</f>
        <v>6</v>
      </c>
      <c r="H74" s="6">
        <f t="shared" si="46"/>
        <v>45</v>
      </c>
      <c r="I74" s="6">
        <f t="shared" si="47"/>
        <v>18</v>
      </c>
      <c r="J74" s="6">
        <f t="shared" si="48"/>
        <v>27</v>
      </c>
      <c r="K74" s="6">
        <f t="shared" si="49"/>
        <v>0</v>
      </c>
      <c r="L74" s="6">
        <f t="shared" si="50"/>
        <v>0</v>
      </c>
      <c r="M74" s="6">
        <f t="shared" si="51"/>
        <v>0</v>
      </c>
      <c r="N74" s="6">
        <f t="shared" si="52"/>
        <v>0</v>
      </c>
      <c r="O74" s="6">
        <f t="shared" si="53"/>
        <v>0</v>
      </c>
      <c r="P74" s="6">
        <f t="shared" si="54"/>
        <v>0</v>
      </c>
      <c r="Q74" s="6">
        <f t="shared" si="55"/>
        <v>0</v>
      </c>
      <c r="R74" s="7">
        <f t="shared" si="56"/>
        <v>6</v>
      </c>
      <c r="S74" s="7">
        <f t="shared" si="57"/>
        <v>0</v>
      </c>
      <c r="T74" s="7">
        <f>$B$74*1</f>
        <v>3</v>
      </c>
      <c r="U74" s="11"/>
      <c r="V74" s="10"/>
      <c r="W74" s="11"/>
      <c r="X74" s="10"/>
      <c r="Y74" s="7"/>
      <c r="Z74" s="11"/>
      <c r="AA74" s="10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58"/>
        <v>0</v>
      </c>
      <c r="AP74" s="11"/>
      <c r="AQ74" s="10"/>
      <c r="AR74" s="11"/>
      <c r="AS74" s="10"/>
      <c r="AT74" s="7"/>
      <c r="AU74" s="11"/>
      <c r="AV74" s="10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59"/>
        <v>0</v>
      </c>
      <c r="BK74" s="11"/>
      <c r="BL74" s="10"/>
      <c r="BM74" s="11"/>
      <c r="BN74" s="10"/>
      <c r="BO74" s="7"/>
      <c r="BP74" s="11"/>
      <c r="BQ74" s="10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60"/>
        <v>0</v>
      </c>
      <c r="CF74" s="11"/>
      <c r="CG74" s="10"/>
      <c r="CH74" s="11"/>
      <c r="CI74" s="10"/>
      <c r="CJ74" s="7"/>
      <c r="CK74" s="11"/>
      <c r="CL74" s="10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61"/>
        <v>0</v>
      </c>
      <c r="DA74" s="11"/>
      <c r="DB74" s="10"/>
      <c r="DC74" s="11"/>
      <c r="DD74" s="10"/>
      <c r="DE74" s="7"/>
      <c r="DF74" s="11"/>
      <c r="DG74" s="10"/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62"/>
        <v>0</v>
      </c>
      <c r="DV74" s="11"/>
      <c r="DW74" s="10"/>
      <c r="DX74" s="11"/>
      <c r="DY74" s="10"/>
      <c r="DZ74" s="7"/>
      <c r="EA74" s="11"/>
      <c r="EB74" s="10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63"/>
        <v>0</v>
      </c>
      <c r="EQ74" s="11">
        <f>$B$74*6</f>
        <v>18</v>
      </c>
      <c r="ER74" s="10" t="s">
        <v>62</v>
      </c>
      <c r="ES74" s="11">
        <f>$B$74*9</f>
        <v>27</v>
      </c>
      <c r="ET74" s="10" t="s">
        <v>62</v>
      </c>
      <c r="EU74" s="7">
        <f>$B$74*2</f>
        <v>6</v>
      </c>
      <c r="EV74" s="11"/>
      <c r="EW74" s="10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64"/>
        <v>6</v>
      </c>
      <c r="FL74" s="11"/>
      <c r="FM74" s="10"/>
      <c r="FN74" s="11"/>
      <c r="FO74" s="10"/>
      <c r="FP74" s="7"/>
      <c r="FQ74" s="11"/>
      <c r="FR74" s="10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65"/>
        <v>0</v>
      </c>
    </row>
    <row r="75" spans="1:188" ht="12.75">
      <c r="A75" s="6">
        <v>7</v>
      </c>
      <c r="B75" s="6">
        <v>3</v>
      </c>
      <c r="C75" s="6"/>
      <c r="D75" s="6"/>
      <c r="E75" s="3" t="s">
        <v>168</v>
      </c>
      <c r="F75" s="6">
        <f>$B$75*COUNTIF(U75:GD75,"e")</f>
        <v>0</v>
      </c>
      <c r="G75" s="6">
        <f>$B$75*COUNTIF(U75:GD75,"z")</f>
        <v>6</v>
      </c>
      <c r="H75" s="6">
        <f t="shared" si="46"/>
        <v>54</v>
      </c>
      <c r="I75" s="6">
        <f t="shared" si="47"/>
        <v>27</v>
      </c>
      <c r="J75" s="6">
        <f t="shared" si="48"/>
        <v>0</v>
      </c>
      <c r="K75" s="6">
        <f t="shared" si="49"/>
        <v>0</v>
      </c>
      <c r="L75" s="6">
        <f t="shared" si="50"/>
        <v>0</v>
      </c>
      <c r="M75" s="6">
        <f t="shared" si="51"/>
        <v>27</v>
      </c>
      <c r="N75" s="6">
        <f t="shared" si="52"/>
        <v>0</v>
      </c>
      <c r="O75" s="6">
        <f t="shared" si="53"/>
        <v>0</v>
      </c>
      <c r="P75" s="6">
        <f t="shared" si="54"/>
        <v>0</v>
      </c>
      <c r="Q75" s="6">
        <f t="shared" si="55"/>
        <v>0</v>
      </c>
      <c r="R75" s="7">
        <f t="shared" si="56"/>
        <v>9</v>
      </c>
      <c r="S75" s="7">
        <f t="shared" si="57"/>
        <v>4.5</v>
      </c>
      <c r="T75" s="7">
        <f>$B$75*1</f>
        <v>3</v>
      </c>
      <c r="U75" s="11"/>
      <c r="V75" s="10"/>
      <c r="W75" s="11"/>
      <c r="X75" s="10"/>
      <c r="Y75" s="7"/>
      <c r="Z75" s="11"/>
      <c r="AA75" s="10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58"/>
        <v>0</v>
      </c>
      <c r="AP75" s="11"/>
      <c r="AQ75" s="10"/>
      <c r="AR75" s="11"/>
      <c r="AS75" s="10"/>
      <c r="AT75" s="7"/>
      <c r="AU75" s="11"/>
      <c r="AV75" s="10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59"/>
        <v>0</v>
      </c>
      <c r="BK75" s="11"/>
      <c r="BL75" s="10"/>
      <c r="BM75" s="11"/>
      <c r="BN75" s="10"/>
      <c r="BO75" s="7"/>
      <c r="BP75" s="11"/>
      <c r="BQ75" s="10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60"/>
        <v>0</v>
      </c>
      <c r="CF75" s="11"/>
      <c r="CG75" s="10"/>
      <c r="CH75" s="11"/>
      <c r="CI75" s="10"/>
      <c r="CJ75" s="7"/>
      <c r="CK75" s="11"/>
      <c r="CL75" s="10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61"/>
        <v>0</v>
      </c>
      <c r="DA75" s="11"/>
      <c r="DB75" s="10"/>
      <c r="DC75" s="11"/>
      <c r="DD75" s="10"/>
      <c r="DE75" s="7"/>
      <c r="DF75" s="11"/>
      <c r="DG75" s="10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62"/>
        <v>0</v>
      </c>
      <c r="DV75" s="11"/>
      <c r="DW75" s="10"/>
      <c r="DX75" s="11"/>
      <c r="DY75" s="10"/>
      <c r="DZ75" s="7"/>
      <c r="EA75" s="11"/>
      <c r="EB75" s="10"/>
      <c r="EC75" s="11"/>
      <c r="ED75" s="10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63"/>
        <v>0</v>
      </c>
      <c r="EQ75" s="11"/>
      <c r="ER75" s="10"/>
      <c r="ES75" s="11"/>
      <c r="ET75" s="10"/>
      <c r="EU75" s="7"/>
      <c r="EV75" s="11"/>
      <c r="EW75" s="10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64"/>
        <v>0</v>
      </c>
      <c r="FL75" s="11">
        <f>$B$75*9</f>
        <v>27</v>
      </c>
      <c r="FM75" s="10" t="s">
        <v>62</v>
      </c>
      <c r="FN75" s="11"/>
      <c r="FO75" s="10"/>
      <c r="FP75" s="7">
        <f>$B$75*1.5</f>
        <v>4.5</v>
      </c>
      <c r="FQ75" s="11"/>
      <c r="FR75" s="10"/>
      <c r="FS75" s="11"/>
      <c r="FT75" s="10"/>
      <c r="FU75" s="11">
        <f>$B$75*9</f>
        <v>27</v>
      </c>
      <c r="FV75" s="10" t="s">
        <v>62</v>
      </c>
      <c r="FW75" s="11"/>
      <c r="FX75" s="10"/>
      <c r="FY75" s="11"/>
      <c r="FZ75" s="10"/>
      <c r="GA75" s="11"/>
      <c r="GB75" s="10"/>
      <c r="GC75" s="11"/>
      <c r="GD75" s="10"/>
      <c r="GE75" s="7">
        <f>$B$75*1.5</f>
        <v>4.5</v>
      </c>
      <c r="GF75" s="7">
        <f t="shared" si="65"/>
        <v>9</v>
      </c>
    </row>
    <row r="76" spans="1:188" ht="15.75" customHeight="1">
      <c r="A76" s="6"/>
      <c r="B76" s="6"/>
      <c r="C76" s="6"/>
      <c r="D76" s="6"/>
      <c r="E76" s="6" t="s">
        <v>78</v>
      </c>
      <c r="F76" s="6">
        <f aca="true" t="shared" si="66" ref="F76:U76">SUM(F40:F75)</f>
        <v>11</v>
      </c>
      <c r="G76" s="6">
        <f t="shared" si="66"/>
        <v>85</v>
      </c>
      <c r="H76" s="6">
        <f t="shared" si="66"/>
        <v>1111</v>
      </c>
      <c r="I76" s="6">
        <f t="shared" si="66"/>
        <v>596</v>
      </c>
      <c r="J76" s="6">
        <f t="shared" si="66"/>
        <v>174</v>
      </c>
      <c r="K76" s="6">
        <f t="shared" si="66"/>
        <v>72</v>
      </c>
      <c r="L76" s="6">
        <f t="shared" si="66"/>
        <v>0</v>
      </c>
      <c r="M76" s="6">
        <f t="shared" si="66"/>
        <v>257</v>
      </c>
      <c r="N76" s="6">
        <f t="shared" si="66"/>
        <v>0</v>
      </c>
      <c r="O76" s="6">
        <f t="shared" si="66"/>
        <v>0</v>
      </c>
      <c r="P76" s="6">
        <f t="shared" si="66"/>
        <v>0</v>
      </c>
      <c r="Q76" s="6">
        <f t="shared" si="66"/>
        <v>12</v>
      </c>
      <c r="R76" s="7">
        <f t="shared" si="66"/>
        <v>141</v>
      </c>
      <c r="S76" s="7">
        <f t="shared" si="66"/>
        <v>45</v>
      </c>
      <c r="T76" s="7">
        <f t="shared" si="66"/>
        <v>35.6</v>
      </c>
      <c r="U76" s="11">
        <f t="shared" si="66"/>
        <v>27</v>
      </c>
      <c r="V76" s="10"/>
      <c r="W76" s="11">
        <f>SUM(W40:W75)</f>
        <v>0</v>
      </c>
      <c r="X76" s="10"/>
      <c r="Y76" s="7">
        <f>SUM(Y40:Y75)</f>
        <v>3</v>
      </c>
      <c r="Z76" s="11">
        <f>SUM(Z40:Z75)</f>
        <v>9</v>
      </c>
      <c r="AA76" s="10"/>
      <c r="AB76" s="11">
        <f>SUM(AB40:AB75)</f>
        <v>0</v>
      </c>
      <c r="AC76" s="10"/>
      <c r="AD76" s="11">
        <f>SUM(AD40:AD75)</f>
        <v>18</v>
      </c>
      <c r="AE76" s="10"/>
      <c r="AF76" s="11">
        <f>SUM(AF40:AF75)</f>
        <v>0</v>
      </c>
      <c r="AG76" s="10"/>
      <c r="AH76" s="11">
        <f>SUM(AH40:AH75)</f>
        <v>0</v>
      </c>
      <c r="AI76" s="10"/>
      <c r="AJ76" s="11">
        <f>SUM(AJ40:AJ75)</f>
        <v>0</v>
      </c>
      <c r="AK76" s="10"/>
      <c r="AL76" s="11">
        <f>SUM(AL40:AL75)</f>
        <v>0</v>
      </c>
      <c r="AM76" s="10"/>
      <c r="AN76" s="7">
        <f>SUM(AN40:AN75)</f>
        <v>3</v>
      </c>
      <c r="AO76" s="7">
        <f>SUM(AO40:AO75)</f>
        <v>6</v>
      </c>
      <c r="AP76" s="11">
        <f>SUM(AP40:AP75)</f>
        <v>54</v>
      </c>
      <c r="AQ76" s="10"/>
      <c r="AR76" s="11">
        <f>SUM(AR40:AR75)</f>
        <v>9</v>
      </c>
      <c r="AS76" s="10"/>
      <c r="AT76" s="7">
        <f>SUM(AT40:AT75)</f>
        <v>8</v>
      </c>
      <c r="AU76" s="11">
        <f>SUM(AU40:AU75)</f>
        <v>0</v>
      </c>
      <c r="AV76" s="10"/>
      <c r="AW76" s="11">
        <f>SUM(AW40:AW75)</f>
        <v>0</v>
      </c>
      <c r="AX76" s="10"/>
      <c r="AY76" s="11">
        <f>SUM(AY40:AY75)</f>
        <v>21</v>
      </c>
      <c r="AZ76" s="10"/>
      <c r="BA76" s="11">
        <f>SUM(BA40:BA75)</f>
        <v>0</v>
      </c>
      <c r="BB76" s="10"/>
      <c r="BC76" s="11">
        <f>SUM(BC40:BC75)</f>
        <v>0</v>
      </c>
      <c r="BD76" s="10"/>
      <c r="BE76" s="11">
        <f>SUM(BE40:BE75)</f>
        <v>0</v>
      </c>
      <c r="BF76" s="10"/>
      <c r="BG76" s="11">
        <f>SUM(BG40:BG75)</f>
        <v>12</v>
      </c>
      <c r="BH76" s="10"/>
      <c r="BI76" s="7">
        <f>SUM(BI40:BI75)</f>
        <v>5</v>
      </c>
      <c r="BJ76" s="7">
        <f>SUM(BJ40:BJ75)</f>
        <v>13</v>
      </c>
      <c r="BK76" s="11">
        <f>SUM(BK40:BK75)</f>
        <v>90</v>
      </c>
      <c r="BL76" s="10"/>
      <c r="BM76" s="11">
        <f>SUM(BM40:BM75)</f>
        <v>27</v>
      </c>
      <c r="BN76" s="10"/>
      <c r="BO76" s="7">
        <f>SUM(BO40:BO75)</f>
        <v>15</v>
      </c>
      <c r="BP76" s="11">
        <f>SUM(BP40:BP75)</f>
        <v>9</v>
      </c>
      <c r="BQ76" s="10"/>
      <c r="BR76" s="11">
        <f>SUM(BR40:BR75)</f>
        <v>0</v>
      </c>
      <c r="BS76" s="10"/>
      <c r="BT76" s="11">
        <f>SUM(BT40:BT75)</f>
        <v>18</v>
      </c>
      <c r="BU76" s="10"/>
      <c r="BV76" s="11">
        <f>SUM(BV40:BV75)</f>
        <v>0</v>
      </c>
      <c r="BW76" s="10"/>
      <c r="BX76" s="11">
        <f>SUM(BX40:BX75)</f>
        <v>0</v>
      </c>
      <c r="BY76" s="10"/>
      <c r="BZ76" s="11">
        <f>SUM(BZ40:BZ75)</f>
        <v>0</v>
      </c>
      <c r="CA76" s="10"/>
      <c r="CB76" s="11">
        <f>SUM(CB40:CB75)</f>
        <v>0</v>
      </c>
      <c r="CC76" s="10"/>
      <c r="CD76" s="7">
        <f>SUM(CD40:CD75)</f>
        <v>3</v>
      </c>
      <c r="CE76" s="7">
        <f>SUM(CE40:CE75)</f>
        <v>18</v>
      </c>
      <c r="CF76" s="11">
        <f>SUM(CF40:CF75)</f>
        <v>79</v>
      </c>
      <c r="CG76" s="10"/>
      <c r="CH76" s="11">
        <f>SUM(CH40:CH75)</f>
        <v>36</v>
      </c>
      <c r="CI76" s="10"/>
      <c r="CJ76" s="7">
        <f>SUM(CJ40:CJ75)</f>
        <v>17</v>
      </c>
      <c r="CK76" s="11">
        <f>SUM(CK40:CK75)</f>
        <v>9</v>
      </c>
      <c r="CL76" s="10"/>
      <c r="CM76" s="11">
        <f>SUM(CM40:CM75)</f>
        <v>0</v>
      </c>
      <c r="CN76" s="10"/>
      <c r="CO76" s="11">
        <f>SUM(CO40:CO75)</f>
        <v>54</v>
      </c>
      <c r="CP76" s="10"/>
      <c r="CQ76" s="11">
        <f>SUM(CQ40:CQ75)</f>
        <v>0</v>
      </c>
      <c r="CR76" s="10"/>
      <c r="CS76" s="11">
        <f>SUM(CS40:CS75)</f>
        <v>0</v>
      </c>
      <c r="CT76" s="10"/>
      <c r="CU76" s="11">
        <f>SUM(CU40:CU75)</f>
        <v>0</v>
      </c>
      <c r="CV76" s="10"/>
      <c r="CW76" s="11">
        <f>SUM(CW40:CW75)</f>
        <v>0</v>
      </c>
      <c r="CX76" s="10"/>
      <c r="CY76" s="7">
        <f>SUM(CY40:CY75)</f>
        <v>7</v>
      </c>
      <c r="CZ76" s="7">
        <f>SUM(CZ40:CZ75)</f>
        <v>24</v>
      </c>
      <c r="DA76" s="11">
        <f>SUM(DA40:DA75)</f>
        <v>90</v>
      </c>
      <c r="DB76" s="10"/>
      <c r="DC76" s="11">
        <f>SUM(DC40:DC75)</f>
        <v>15</v>
      </c>
      <c r="DD76" s="10"/>
      <c r="DE76" s="7">
        <f>SUM(DE40:DE75)</f>
        <v>13</v>
      </c>
      <c r="DF76" s="11">
        <f>SUM(DF40:DF75)</f>
        <v>27</v>
      </c>
      <c r="DG76" s="10"/>
      <c r="DH76" s="11">
        <f>SUM(DH40:DH75)</f>
        <v>0</v>
      </c>
      <c r="DI76" s="10"/>
      <c r="DJ76" s="11">
        <f>SUM(DJ40:DJ75)</f>
        <v>39</v>
      </c>
      <c r="DK76" s="10"/>
      <c r="DL76" s="11">
        <f>SUM(DL40:DL75)</f>
        <v>0</v>
      </c>
      <c r="DM76" s="10"/>
      <c r="DN76" s="11">
        <f>SUM(DN40:DN75)</f>
        <v>0</v>
      </c>
      <c r="DO76" s="10"/>
      <c r="DP76" s="11">
        <f>SUM(DP40:DP75)</f>
        <v>0</v>
      </c>
      <c r="DQ76" s="10"/>
      <c r="DR76" s="11">
        <f>SUM(DR40:DR75)</f>
        <v>0</v>
      </c>
      <c r="DS76" s="10"/>
      <c r="DT76" s="7">
        <f>SUM(DT40:DT75)</f>
        <v>12</v>
      </c>
      <c r="DU76" s="7">
        <f>SUM(DU40:DU75)</f>
        <v>25</v>
      </c>
      <c r="DV76" s="11">
        <f>SUM(DV40:DV75)</f>
        <v>104</v>
      </c>
      <c r="DW76" s="10"/>
      <c r="DX76" s="11">
        <f>SUM(DX40:DX75)</f>
        <v>36</v>
      </c>
      <c r="DY76" s="10"/>
      <c r="DZ76" s="7">
        <f>SUM(DZ40:DZ75)</f>
        <v>17</v>
      </c>
      <c r="EA76" s="11">
        <f>SUM(EA40:EA75)</f>
        <v>18</v>
      </c>
      <c r="EB76" s="10"/>
      <c r="EC76" s="11">
        <f>SUM(EC40:EC75)</f>
        <v>0</v>
      </c>
      <c r="ED76" s="10"/>
      <c r="EE76" s="11">
        <f>SUM(EE40:EE75)</f>
        <v>32</v>
      </c>
      <c r="EF76" s="10"/>
      <c r="EG76" s="11">
        <f>SUM(EG40:EG75)</f>
        <v>0</v>
      </c>
      <c r="EH76" s="10"/>
      <c r="EI76" s="11">
        <f>SUM(EI40:EI75)</f>
        <v>0</v>
      </c>
      <c r="EJ76" s="10"/>
      <c r="EK76" s="11">
        <f>SUM(EK40:EK75)</f>
        <v>0</v>
      </c>
      <c r="EL76" s="10"/>
      <c r="EM76" s="11">
        <f>SUM(EM40:EM75)</f>
        <v>0</v>
      </c>
      <c r="EN76" s="10"/>
      <c r="EO76" s="7">
        <f>SUM(EO40:EO75)</f>
        <v>6</v>
      </c>
      <c r="EP76" s="7">
        <f>SUM(EP40:EP75)</f>
        <v>23</v>
      </c>
      <c r="EQ76" s="11">
        <f>SUM(EQ40:EQ75)</f>
        <v>105</v>
      </c>
      <c r="ER76" s="10"/>
      <c r="ES76" s="11">
        <f>SUM(ES40:ES75)</f>
        <v>51</v>
      </c>
      <c r="ET76" s="10"/>
      <c r="EU76" s="7">
        <f>SUM(EU40:EU75)</f>
        <v>16.5</v>
      </c>
      <c r="EV76" s="11">
        <f>SUM(EV40:EV75)</f>
        <v>0</v>
      </c>
      <c r="EW76" s="10"/>
      <c r="EX76" s="11">
        <f>SUM(EX40:EX75)</f>
        <v>0</v>
      </c>
      <c r="EY76" s="10"/>
      <c r="EZ76" s="11">
        <f>SUM(EZ40:EZ75)</f>
        <v>33</v>
      </c>
      <c r="FA76" s="10"/>
      <c r="FB76" s="11">
        <f>SUM(FB40:FB75)</f>
        <v>0</v>
      </c>
      <c r="FC76" s="10"/>
      <c r="FD76" s="11">
        <f>SUM(FD40:FD75)</f>
        <v>0</v>
      </c>
      <c r="FE76" s="10"/>
      <c r="FF76" s="11">
        <f>SUM(FF40:FF75)</f>
        <v>0</v>
      </c>
      <c r="FG76" s="10"/>
      <c r="FH76" s="11">
        <f>SUM(FH40:FH75)</f>
        <v>0</v>
      </c>
      <c r="FI76" s="10"/>
      <c r="FJ76" s="7">
        <f>SUM(FJ40:FJ75)</f>
        <v>3.5</v>
      </c>
      <c r="FK76" s="7">
        <f>SUM(FK40:FK75)</f>
        <v>20</v>
      </c>
      <c r="FL76" s="11">
        <f>SUM(FL40:FL75)</f>
        <v>47</v>
      </c>
      <c r="FM76" s="10"/>
      <c r="FN76" s="11">
        <f>SUM(FN40:FN75)</f>
        <v>0</v>
      </c>
      <c r="FO76" s="10"/>
      <c r="FP76" s="7">
        <f>SUM(FP40:FP75)</f>
        <v>6.5</v>
      </c>
      <c r="FQ76" s="11">
        <f>SUM(FQ40:FQ75)</f>
        <v>0</v>
      </c>
      <c r="FR76" s="10"/>
      <c r="FS76" s="11">
        <f>SUM(FS40:FS75)</f>
        <v>0</v>
      </c>
      <c r="FT76" s="10"/>
      <c r="FU76" s="11">
        <f>SUM(FU40:FU75)</f>
        <v>42</v>
      </c>
      <c r="FV76" s="10"/>
      <c r="FW76" s="11">
        <f>SUM(FW40:FW75)</f>
        <v>0</v>
      </c>
      <c r="FX76" s="10"/>
      <c r="FY76" s="11">
        <f>SUM(FY40:FY75)</f>
        <v>0</v>
      </c>
      <c r="FZ76" s="10"/>
      <c r="GA76" s="11">
        <f>SUM(GA40:GA75)</f>
        <v>0</v>
      </c>
      <c r="GB76" s="10"/>
      <c r="GC76" s="11">
        <f>SUM(GC40:GC75)</f>
        <v>0</v>
      </c>
      <c r="GD76" s="10"/>
      <c r="GE76" s="7">
        <f>SUM(GE40:GE75)</f>
        <v>5.5</v>
      </c>
      <c r="GF76" s="7">
        <f>SUM(GF40:GF75)</f>
        <v>12</v>
      </c>
    </row>
    <row r="77" spans="1:188" ht="19.5" customHeight="1">
      <c r="A77" s="12" t="s">
        <v>169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2"/>
      <c r="GF77" s="13"/>
    </row>
    <row r="78" spans="1:188" ht="12.75">
      <c r="A78" s="15">
        <v>8</v>
      </c>
      <c r="B78" s="15">
        <v>1</v>
      </c>
      <c r="C78" s="15"/>
      <c r="D78" s="6" t="s">
        <v>170</v>
      </c>
      <c r="E78" s="3" t="s">
        <v>171</v>
      </c>
      <c r="F78" s="6">
        <f aca="true" t="shared" si="67" ref="F78:F106">COUNTIF(U78:GD78,"e")</f>
        <v>1</v>
      </c>
      <c r="G78" s="6">
        <f aca="true" t="shared" si="68" ref="G78:G106">COUNTIF(U78:GD78,"z")</f>
        <v>2</v>
      </c>
      <c r="H78" s="6">
        <f aca="true" t="shared" si="69" ref="H78:H106">SUM(I78:Q78)</f>
        <v>100</v>
      </c>
      <c r="I78" s="6">
        <f aca="true" t="shared" si="70" ref="I78:I106">U78+AP78+BK78+CF78+DA78+DV78+EQ78+FL78</f>
        <v>0</v>
      </c>
      <c r="J78" s="6">
        <f aca="true" t="shared" si="71" ref="J78:J106">W78+AR78+BM78+CH78+DC78+DX78+ES78+FN78</f>
        <v>0</v>
      </c>
      <c r="K78" s="6">
        <f aca="true" t="shared" si="72" ref="K78:K106">Z78+AU78+BP78+CK78+DF78+EA78+EV78+FQ78</f>
        <v>0</v>
      </c>
      <c r="L78" s="6">
        <f aca="true" t="shared" si="73" ref="L78:L106">AB78+AW78+BR78+CM78+DH78+EC78+EX78+FS78</f>
        <v>100</v>
      </c>
      <c r="M78" s="6">
        <f aca="true" t="shared" si="74" ref="M78:M106">AD78+AY78+BT78+CO78+DJ78+EE78+EZ78+FU78</f>
        <v>0</v>
      </c>
      <c r="N78" s="6">
        <f aca="true" t="shared" si="75" ref="N78:N106">AF78+BA78+BV78+CQ78+DL78+EG78+FB78+FW78</f>
        <v>0</v>
      </c>
      <c r="O78" s="6">
        <f aca="true" t="shared" si="76" ref="O78:O106">AH78+BC78+BX78+CS78+DN78+EI78+FD78+FY78</f>
        <v>0</v>
      </c>
      <c r="P78" s="6">
        <f aca="true" t="shared" si="77" ref="P78:P106">AJ78+BE78+BZ78+CU78+DP78+EK78+FF78+GA78</f>
        <v>0</v>
      </c>
      <c r="Q78" s="6">
        <f aca="true" t="shared" si="78" ref="Q78:Q106">AL78+BG78+CB78+CW78+DR78+EM78+FH78+GC78</f>
        <v>0</v>
      </c>
      <c r="R78" s="7">
        <f aca="true" t="shared" si="79" ref="R78:R106">AO78+BJ78+CE78+CZ78+DU78+EP78+FK78+GF78</f>
        <v>7</v>
      </c>
      <c r="S78" s="7">
        <f aca="true" t="shared" si="80" ref="S78:S106">AN78+BI78+CD78+CY78+DT78+EO78+FJ78+GE78</f>
        <v>7</v>
      </c>
      <c r="T78" s="7">
        <v>1.5</v>
      </c>
      <c r="U78" s="11"/>
      <c r="V78" s="10"/>
      <c r="W78" s="11"/>
      <c r="X78" s="10"/>
      <c r="Y78" s="7"/>
      <c r="Z78" s="11"/>
      <c r="AA78" s="10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aca="true" t="shared" si="81" ref="AO78:AO106">Y78+AN78</f>
        <v>0</v>
      </c>
      <c r="AP78" s="11"/>
      <c r="AQ78" s="10"/>
      <c r="AR78" s="11"/>
      <c r="AS78" s="10"/>
      <c r="AT78" s="7"/>
      <c r="AU78" s="11"/>
      <c r="AV78" s="10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aca="true" t="shared" si="82" ref="BJ78:BJ106">AT78+BI78</f>
        <v>0</v>
      </c>
      <c r="BK78" s="11"/>
      <c r="BL78" s="10"/>
      <c r="BM78" s="11"/>
      <c r="BN78" s="10"/>
      <c r="BO78" s="7"/>
      <c r="BP78" s="11"/>
      <c r="BQ78" s="10"/>
      <c r="BR78" s="11">
        <v>30</v>
      </c>
      <c r="BS78" s="10" t="s">
        <v>62</v>
      </c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>
        <v>2</v>
      </c>
      <c r="CE78" s="7">
        <f aca="true" t="shared" si="83" ref="CE78:CE106">BO78+CD78</f>
        <v>2</v>
      </c>
      <c r="CF78" s="11"/>
      <c r="CG78" s="10"/>
      <c r="CH78" s="11"/>
      <c r="CI78" s="10"/>
      <c r="CJ78" s="7"/>
      <c r="CK78" s="11"/>
      <c r="CL78" s="10"/>
      <c r="CM78" s="11">
        <v>30</v>
      </c>
      <c r="CN78" s="10" t="s">
        <v>62</v>
      </c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>
        <v>2</v>
      </c>
      <c r="CZ78" s="7">
        <f aca="true" t="shared" si="84" ref="CZ78:CZ106">CJ78+CY78</f>
        <v>2</v>
      </c>
      <c r="DA78" s="11"/>
      <c r="DB78" s="10"/>
      <c r="DC78" s="11"/>
      <c r="DD78" s="10"/>
      <c r="DE78" s="7"/>
      <c r="DF78" s="11"/>
      <c r="DG78" s="10"/>
      <c r="DH78" s="11">
        <v>40</v>
      </c>
      <c r="DI78" s="10" t="s">
        <v>72</v>
      </c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>
        <v>3</v>
      </c>
      <c r="DU78" s="7">
        <f aca="true" t="shared" si="85" ref="DU78:DU106">DE78+DT78</f>
        <v>3</v>
      </c>
      <c r="DV78" s="11"/>
      <c r="DW78" s="10"/>
      <c r="DX78" s="11"/>
      <c r="DY78" s="10"/>
      <c r="DZ78" s="7"/>
      <c r="EA78" s="11"/>
      <c r="EB78" s="10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aca="true" t="shared" si="86" ref="EP78:EP106">DZ78+EO78</f>
        <v>0</v>
      </c>
      <c r="EQ78" s="11"/>
      <c r="ER78" s="10"/>
      <c r="ES78" s="11"/>
      <c r="ET78" s="10"/>
      <c r="EU78" s="7"/>
      <c r="EV78" s="11"/>
      <c r="EW78" s="10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aca="true" t="shared" si="87" ref="FK78:FK106">EU78+FJ78</f>
        <v>0</v>
      </c>
      <c r="FL78" s="11"/>
      <c r="FM78" s="10"/>
      <c r="FN78" s="11"/>
      <c r="FO78" s="10"/>
      <c r="FP78" s="7"/>
      <c r="FQ78" s="11"/>
      <c r="FR78" s="10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aca="true" t="shared" si="88" ref="GF78:GF106">FP78+GE78</f>
        <v>0</v>
      </c>
    </row>
    <row r="79" spans="1:188" ht="12.75">
      <c r="A79" s="15">
        <v>8</v>
      </c>
      <c r="B79" s="15">
        <v>1</v>
      </c>
      <c r="C79" s="15"/>
      <c r="D79" s="6" t="s">
        <v>172</v>
      </c>
      <c r="E79" s="3" t="s">
        <v>173</v>
      </c>
      <c r="F79" s="6">
        <f t="shared" si="67"/>
        <v>1</v>
      </c>
      <c r="G79" s="6">
        <f t="shared" si="68"/>
        <v>2</v>
      </c>
      <c r="H79" s="6">
        <f t="shared" si="69"/>
        <v>100</v>
      </c>
      <c r="I79" s="6">
        <f t="shared" si="70"/>
        <v>0</v>
      </c>
      <c r="J79" s="6">
        <f t="shared" si="71"/>
        <v>0</v>
      </c>
      <c r="K79" s="6">
        <f t="shared" si="72"/>
        <v>0</v>
      </c>
      <c r="L79" s="6">
        <f t="shared" si="73"/>
        <v>100</v>
      </c>
      <c r="M79" s="6">
        <f t="shared" si="74"/>
        <v>0</v>
      </c>
      <c r="N79" s="6">
        <f t="shared" si="75"/>
        <v>0</v>
      </c>
      <c r="O79" s="6">
        <f t="shared" si="76"/>
        <v>0</v>
      </c>
      <c r="P79" s="6">
        <f t="shared" si="77"/>
        <v>0</v>
      </c>
      <c r="Q79" s="6">
        <f t="shared" si="78"/>
        <v>0</v>
      </c>
      <c r="R79" s="7">
        <f t="shared" si="79"/>
        <v>7</v>
      </c>
      <c r="S79" s="7">
        <f t="shared" si="80"/>
        <v>7</v>
      </c>
      <c r="T79" s="7">
        <v>1.5</v>
      </c>
      <c r="U79" s="11"/>
      <c r="V79" s="10"/>
      <c r="W79" s="11"/>
      <c r="X79" s="10"/>
      <c r="Y79" s="7"/>
      <c r="Z79" s="11"/>
      <c r="AA79" s="10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81"/>
        <v>0</v>
      </c>
      <c r="AP79" s="11"/>
      <c r="AQ79" s="10"/>
      <c r="AR79" s="11"/>
      <c r="AS79" s="10"/>
      <c r="AT79" s="7"/>
      <c r="AU79" s="11"/>
      <c r="AV79" s="10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82"/>
        <v>0</v>
      </c>
      <c r="BK79" s="11"/>
      <c r="BL79" s="10"/>
      <c r="BM79" s="11"/>
      <c r="BN79" s="10"/>
      <c r="BO79" s="7"/>
      <c r="BP79" s="11"/>
      <c r="BQ79" s="10"/>
      <c r="BR79" s="11">
        <v>30</v>
      </c>
      <c r="BS79" s="10" t="s">
        <v>62</v>
      </c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>
        <v>2</v>
      </c>
      <c r="CE79" s="7">
        <f t="shared" si="83"/>
        <v>2</v>
      </c>
      <c r="CF79" s="11"/>
      <c r="CG79" s="10"/>
      <c r="CH79" s="11"/>
      <c r="CI79" s="10"/>
      <c r="CJ79" s="7"/>
      <c r="CK79" s="11"/>
      <c r="CL79" s="10"/>
      <c r="CM79" s="11">
        <v>30</v>
      </c>
      <c r="CN79" s="10" t="s">
        <v>62</v>
      </c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>
        <v>2</v>
      </c>
      <c r="CZ79" s="7">
        <f t="shared" si="84"/>
        <v>2</v>
      </c>
      <c r="DA79" s="11"/>
      <c r="DB79" s="10"/>
      <c r="DC79" s="11"/>
      <c r="DD79" s="10"/>
      <c r="DE79" s="7"/>
      <c r="DF79" s="11"/>
      <c r="DG79" s="10"/>
      <c r="DH79" s="11">
        <v>40</v>
      </c>
      <c r="DI79" s="10" t="s">
        <v>72</v>
      </c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>
        <v>3</v>
      </c>
      <c r="DU79" s="7">
        <f t="shared" si="85"/>
        <v>3</v>
      </c>
      <c r="DV79" s="11"/>
      <c r="DW79" s="10"/>
      <c r="DX79" s="11"/>
      <c r="DY79" s="10"/>
      <c r="DZ79" s="7"/>
      <c r="EA79" s="11"/>
      <c r="EB79" s="10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86"/>
        <v>0</v>
      </c>
      <c r="EQ79" s="11"/>
      <c r="ER79" s="10"/>
      <c r="ES79" s="11"/>
      <c r="ET79" s="10"/>
      <c r="EU79" s="7"/>
      <c r="EV79" s="11"/>
      <c r="EW79" s="10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87"/>
        <v>0</v>
      </c>
      <c r="FL79" s="11"/>
      <c r="FM79" s="10"/>
      <c r="FN79" s="11"/>
      <c r="FO79" s="10"/>
      <c r="FP79" s="7"/>
      <c r="FQ79" s="11"/>
      <c r="FR79" s="10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88"/>
        <v>0</v>
      </c>
    </row>
    <row r="80" spans="1:188" ht="12.75">
      <c r="A80" s="15">
        <v>1</v>
      </c>
      <c r="B80" s="15">
        <v>1</v>
      </c>
      <c r="C80" s="15"/>
      <c r="D80" s="6" t="s">
        <v>174</v>
      </c>
      <c r="E80" s="3" t="s">
        <v>175</v>
      </c>
      <c r="F80" s="6">
        <f t="shared" si="67"/>
        <v>0</v>
      </c>
      <c r="G80" s="6">
        <f t="shared" si="68"/>
        <v>1</v>
      </c>
      <c r="H80" s="6">
        <f t="shared" si="69"/>
        <v>27</v>
      </c>
      <c r="I80" s="6">
        <f t="shared" si="70"/>
        <v>27</v>
      </c>
      <c r="J80" s="6">
        <f t="shared" si="71"/>
        <v>0</v>
      </c>
      <c r="K80" s="6">
        <f t="shared" si="72"/>
        <v>0</v>
      </c>
      <c r="L80" s="6">
        <f t="shared" si="73"/>
        <v>0</v>
      </c>
      <c r="M80" s="6">
        <f t="shared" si="74"/>
        <v>0</v>
      </c>
      <c r="N80" s="6">
        <f t="shared" si="75"/>
        <v>0</v>
      </c>
      <c r="O80" s="6">
        <f t="shared" si="76"/>
        <v>0</v>
      </c>
      <c r="P80" s="6">
        <f t="shared" si="77"/>
        <v>0</v>
      </c>
      <c r="Q80" s="6">
        <f t="shared" si="78"/>
        <v>0</v>
      </c>
      <c r="R80" s="7">
        <f t="shared" si="79"/>
        <v>3</v>
      </c>
      <c r="S80" s="7">
        <f t="shared" si="80"/>
        <v>0</v>
      </c>
      <c r="T80" s="7">
        <v>0.5</v>
      </c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81"/>
        <v>0</v>
      </c>
      <c r="AP80" s="11">
        <v>27</v>
      </c>
      <c r="AQ80" s="10" t="s">
        <v>62</v>
      </c>
      <c r="AR80" s="11"/>
      <c r="AS80" s="10"/>
      <c r="AT80" s="7">
        <v>3</v>
      </c>
      <c r="AU80" s="11"/>
      <c r="AV80" s="10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82"/>
        <v>3</v>
      </c>
      <c r="BK80" s="11"/>
      <c r="BL80" s="10"/>
      <c r="BM80" s="11"/>
      <c r="BN80" s="10"/>
      <c r="BO80" s="7"/>
      <c r="BP80" s="11"/>
      <c r="BQ80" s="10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83"/>
        <v>0</v>
      </c>
      <c r="CF80" s="11"/>
      <c r="CG80" s="10"/>
      <c r="CH80" s="11"/>
      <c r="CI80" s="10"/>
      <c r="CJ80" s="7"/>
      <c r="CK80" s="11"/>
      <c r="CL80" s="10"/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84"/>
        <v>0</v>
      </c>
      <c r="DA80" s="11"/>
      <c r="DB80" s="10"/>
      <c r="DC80" s="11"/>
      <c r="DD80" s="10"/>
      <c r="DE80" s="7"/>
      <c r="DF80" s="11"/>
      <c r="DG80" s="10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85"/>
        <v>0</v>
      </c>
      <c r="DV80" s="11"/>
      <c r="DW80" s="10"/>
      <c r="DX80" s="11"/>
      <c r="DY80" s="10"/>
      <c r="DZ80" s="7"/>
      <c r="EA80" s="11"/>
      <c r="EB80" s="10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86"/>
        <v>0</v>
      </c>
      <c r="EQ80" s="11"/>
      <c r="ER80" s="10"/>
      <c r="ES80" s="11"/>
      <c r="ET80" s="10"/>
      <c r="EU80" s="7"/>
      <c r="EV80" s="11"/>
      <c r="EW80" s="10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87"/>
        <v>0</v>
      </c>
      <c r="FL80" s="11"/>
      <c r="FM80" s="10"/>
      <c r="FN80" s="11"/>
      <c r="FO80" s="10"/>
      <c r="FP80" s="7"/>
      <c r="FQ80" s="11"/>
      <c r="FR80" s="10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88"/>
        <v>0</v>
      </c>
    </row>
    <row r="81" spans="1:188" ht="12.75">
      <c r="A81" s="15">
        <v>1</v>
      </c>
      <c r="B81" s="15">
        <v>1</v>
      </c>
      <c r="C81" s="15"/>
      <c r="D81" s="6" t="s">
        <v>176</v>
      </c>
      <c r="E81" s="3" t="s">
        <v>177</v>
      </c>
      <c r="F81" s="6">
        <f t="shared" si="67"/>
        <v>0</v>
      </c>
      <c r="G81" s="6">
        <f t="shared" si="68"/>
        <v>1</v>
      </c>
      <c r="H81" s="6">
        <f t="shared" si="69"/>
        <v>27</v>
      </c>
      <c r="I81" s="6">
        <f t="shared" si="70"/>
        <v>27</v>
      </c>
      <c r="J81" s="6">
        <f t="shared" si="71"/>
        <v>0</v>
      </c>
      <c r="K81" s="6">
        <f t="shared" si="72"/>
        <v>0</v>
      </c>
      <c r="L81" s="6">
        <f t="shared" si="73"/>
        <v>0</v>
      </c>
      <c r="M81" s="6">
        <f t="shared" si="74"/>
        <v>0</v>
      </c>
      <c r="N81" s="6">
        <f t="shared" si="75"/>
        <v>0</v>
      </c>
      <c r="O81" s="6">
        <f t="shared" si="76"/>
        <v>0</v>
      </c>
      <c r="P81" s="6">
        <f t="shared" si="77"/>
        <v>0</v>
      </c>
      <c r="Q81" s="6">
        <f t="shared" si="78"/>
        <v>0</v>
      </c>
      <c r="R81" s="7">
        <f t="shared" si="79"/>
        <v>3</v>
      </c>
      <c r="S81" s="7">
        <f t="shared" si="80"/>
        <v>0</v>
      </c>
      <c r="T81" s="7">
        <v>0.5</v>
      </c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81"/>
        <v>0</v>
      </c>
      <c r="AP81" s="11">
        <v>27</v>
      </c>
      <c r="AQ81" s="10" t="s">
        <v>62</v>
      </c>
      <c r="AR81" s="11"/>
      <c r="AS81" s="10"/>
      <c r="AT81" s="7">
        <v>3</v>
      </c>
      <c r="AU81" s="11"/>
      <c r="AV81" s="10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82"/>
        <v>3</v>
      </c>
      <c r="BK81" s="11"/>
      <c r="BL81" s="10"/>
      <c r="BM81" s="11"/>
      <c r="BN81" s="10"/>
      <c r="BO81" s="7"/>
      <c r="BP81" s="11"/>
      <c r="BQ81" s="10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83"/>
        <v>0</v>
      </c>
      <c r="CF81" s="11"/>
      <c r="CG81" s="10"/>
      <c r="CH81" s="11"/>
      <c r="CI81" s="10"/>
      <c r="CJ81" s="7"/>
      <c r="CK81" s="11"/>
      <c r="CL81" s="10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84"/>
        <v>0</v>
      </c>
      <c r="DA81" s="11"/>
      <c r="DB81" s="10"/>
      <c r="DC81" s="11"/>
      <c r="DD81" s="10"/>
      <c r="DE81" s="7"/>
      <c r="DF81" s="11"/>
      <c r="DG81" s="10"/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85"/>
        <v>0</v>
      </c>
      <c r="DV81" s="11"/>
      <c r="DW81" s="10"/>
      <c r="DX81" s="11"/>
      <c r="DY81" s="10"/>
      <c r="DZ81" s="7"/>
      <c r="EA81" s="11"/>
      <c r="EB81" s="10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86"/>
        <v>0</v>
      </c>
      <c r="EQ81" s="11"/>
      <c r="ER81" s="10"/>
      <c r="ES81" s="11"/>
      <c r="ET81" s="10"/>
      <c r="EU81" s="7"/>
      <c r="EV81" s="11"/>
      <c r="EW81" s="10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87"/>
        <v>0</v>
      </c>
      <c r="FL81" s="11"/>
      <c r="FM81" s="10"/>
      <c r="FN81" s="11"/>
      <c r="FO81" s="10"/>
      <c r="FP81" s="7"/>
      <c r="FQ81" s="11"/>
      <c r="FR81" s="10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88"/>
        <v>0</v>
      </c>
    </row>
    <row r="82" spans="1:188" ht="12.75">
      <c r="A82" s="15">
        <v>1</v>
      </c>
      <c r="B82" s="15">
        <v>1</v>
      </c>
      <c r="C82" s="15"/>
      <c r="D82" s="6" t="s">
        <v>178</v>
      </c>
      <c r="E82" s="3" t="s">
        <v>179</v>
      </c>
      <c r="F82" s="6">
        <f t="shared" si="67"/>
        <v>0</v>
      </c>
      <c r="G82" s="6">
        <f t="shared" si="68"/>
        <v>1</v>
      </c>
      <c r="H82" s="6">
        <f t="shared" si="69"/>
        <v>27</v>
      </c>
      <c r="I82" s="6">
        <f t="shared" si="70"/>
        <v>27</v>
      </c>
      <c r="J82" s="6">
        <f t="shared" si="71"/>
        <v>0</v>
      </c>
      <c r="K82" s="6">
        <f t="shared" si="72"/>
        <v>0</v>
      </c>
      <c r="L82" s="6">
        <f t="shared" si="73"/>
        <v>0</v>
      </c>
      <c r="M82" s="6">
        <f t="shared" si="74"/>
        <v>0</v>
      </c>
      <c r="N82" s="6">
        <f t="shared" si="75"/>
        <v>0</v>
      </c>
      <c r="O82" s="6">
        <f t="shared" si="76"/>
        <v>0</v>
      </c>
      <c r="P82" s="6">
        <f t="shared" si="77"/>
        <v>0</v>
      </c>
      <c r="Q82" s="6">
        <f t="shared" si="78"/>
        <v>0</v>
      </c>
      <c r="R82" s="7">
        <f t="shared" si="79"/>
        <v>3</v>
      </c>
      <c r="S82" s="7">
        <f t="shared" si="80"/>
        <v>0</v>
      </c>
      <c r="T82" s="7">
        <v>0.5</v>
      </c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81"/>
        <v>0</v>
      </c>
      <c r="AP82" s="11">
        <v>27</v>
      </c>
      <c r="AQ82" s="10" t="s">
        <v>62</v>
      </c>
      <c r="AR82" s="11"/>
      <c r="AS82" s="10"/>
      <c r="AT82" s="7">
        <v>3</v>
      </c>
      <c r="AU82" s="11"/>
      <c r="AV82" s="10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82"/>
        <v>3</v>
      </c>
      <c r="BK82" s="11"/>
      <c r="BL82" s="10"/>
      <c r="BM82" s="11"/>
      <c r="BN82" s="10"/>
      <c r="BO82" s="7"/>
      <c r="BP82" s="11"/>
      <c r="BQ82" s="10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83"/>
        <v>0</v>
      </c>
      <c r="CF82" s="11"/>
      <c r="CG82" s="10"/>
      <c r="CH82" s="11"/>
      <c r="CI82" s="10"/>
      <c r="CJ82" s="7"/>
      <c r="CK82" s="11"/>
      <c r="CL82" s="10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84"/>
        <v>0</v>
      </c>
      <c r="DA82" s="11"/>
      <c r="DB82" s="10"/>
      <c r="DC82" s="11"/>
      <c r="DD82" s="10"/>
      <c r="DE82" s="7"/>
      <c r="DF82" s="11"/>
      <c r="DG82" s="10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85"/>
        <v>0</v>
      </c>
      <c r="DV82" s="11"/>
      <c r="DW82" s="10"/>
      <c r="DX82" s="11"/>
      <c r="DY82" s="10"/>
      <c r="DZ82" s="7"/>
      <c r="EA82" s="11"/>
      <c r="EB82" s="10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86"/>
        <v>0</v>
      </c>
      <c r="EQ82" s="11"/>
      <c r="ER82" s="10"/>
      <c r="ES82" s="11"/>
      <c r="ET82" s="10"/>
      <c r="EU82" s="7"/>
      <c r="EV82" s="11"/>
      <c r="EW82" s="10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87"/>
        <v>0</v>
      </c>
      <c r="FL82" s="11"/>
      <c r="FM82" s="10"/>
      <c r="FN82" s="11"/>
      <c r="FO82" s="10"/>
      <c r="FP82" s="7"/>
      <c r="FQ82" s="11"/>
      <c r="FR82" s="10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88"/>
        <v>0</v>
      </c>
    </row>
    <row r="83" spans="1:188" ht="12.75">
      <c r="A83" s="15">
        <v>1</v>
      </c>
      <c r="B83" s="15">
        <v>1</v>
      </c>
      <c r="C83" s="15"/>
      <c r="D83" s="6" t="s">
        <v>180</v>
      </c>
      <c r="E83" s="3" t="s">
        <v>181</v>
      </c>
      <c r="F83" s="6">
        <f t="shared" si="67"/>
        <v>0</v>
      </c>
      <c r="G83" s="6">
        <f t="shared" si="68"/>
        <v>1</v>
      </c>
      <c r="H83" s="6">
        <f t="shared" si="69"/>
        <v>27</v>
      </c>
      <c r="I83" s="6">
        <f t="shared" si="70"/>
        <v>27</v>
      </c>
      <c r="J83" s="6">
        <f t="shared" si="71"/>
        <v>0</v>
      </c>
      <c r="K83" s="6">
        <f t="shared" si="72"/>
        <v>0</v>
      </c>
      <c r="L83" s="6">
        <f t="shared" si="73"/>
        <v>0</v>
      </c>
      <c r="M83" s="6">
        <f t="shared" si="74"/>
        <v>0</v>
      </c>
      <c r="N83" s="6">
        <f t="shared" si="75"/>
        <v>0</v>
      </c>
      <c r="O83" s="6">
        <f t="shared" si="76"/>
        <v>0</v>
      </c>
      <c r="P83" s="6">
        <f t="shared" si="77"/>
        <v>0</v>
      </c>
      <c r="Q83" s="6">
        <f t="shared" si="78"/>
        <v>0</v>
      </c>
      <c r="R83" s="7">
        <f t="shared" si="79"/>
        <v>3</v>
      </c>
      <c r="S83" s="7">
        <f t="shared" si="80"/>
        <v>0</v>
      </c>
      <c r="T83" s="7">
        <v>0.5</v>
      </c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81"/>
        <v>0</v>
      </c>
      <c r="AP83" s="11">
        <v>27</v>
      </c>
      <c r="AQ83" s="10" t="s">
        <v>62</v>
      </c>
      <c r="AR83" s="11"/>
      <c r="AS83" s="10"/>
      <c r="AT83" s="7">
        <v>3</v>
      </c>
      <c r="AU83" s="11"/>
      <c r="AV83" s="10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82"/>
        <v>3</v>
      </c>
      <c r="BK83" s="11"/>
      <c r="BL83" s="10"/>
      <c r="BM83" s="11"/>
      <c r="BN83" s="10"/>
      <c r="BO83" s="7"/>
      <c r="BP83" s="11"/>
      <c r="BQ83" s="10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83"/>
        <v>0</v>
      </c>
      <c r="CF83" s="11"/>
      <c r="CG83" s="10"/>
      <c r="CH83" s="11"/>
      <c r="CI83" s="10"/>
      <c r="CJ83" s="7"/>
      <c r="CK83" s="11"/>
      <c r="CL83" s="10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84"/>
        <v>0</v>
      </c>
      <c r="DA83" s="11"/>
      <c r="DB83" s="10"/>
      <c r="DC83" s="11"/>
      <c r="DD83" s="10"/>
      <c r="DE83" s="7"/>
      <c r="DF83" s="11"/>
      <c r="DG83" s="10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85"/>
        <v>0</v>
      </c>
      <c r="DV83" s="11"/>
      <c r="DW83" s="10"/>
      <c r="DX83" s="11"/>
      <c r="DY83" s="10"/>
      <c r="DZ83" s="7"/>
      <c r="EA83" s="11"/>
      <c r="EB83" s="10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86"/>
        <v>0</v>
      </c>
      <c r="EQ83" s="11"/>
      <c r="ER83" s="10"/>
      <c r="ES83" s="11"/>
      <c r="ET83" s="10"/>
      <c r="EU83" s="7"/>
      <c r="EV83" s="11"/>
      <c r="EW83" s="10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87"/>
        <v>0</v>
      </c>
      <c r="FL83" s="11"/>
      <c r="FM83" s="10"/>
      <c r="FN83" s="11"/>
      <c r="FO83" s="10"/>
      <c r="FP83" s="7"/>
      <c r="FQ83" s="11"/>
      <c r="FR83" s="10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88"/>
        <v>0</v>
      </c>
    </row>
    <row r="84" spans="1:188" ht="12.75">
      <c r="A84" s="15">
        <v>2</v>
      </c>
      <c r="B84" s="15">
        <v>2</v>
      </c>
      <c r="C84" s="15"/>
      <c r="D84" s="6" t="s">
        <v>182</v>
      </c>
      <c r="E84" s="3" t="s">
        <v>183</v>
      </c>
      <c r="F84" s="6">
        <f t="shared" si="67"/>
        <v>0</v>
      </c>
      <c r="G84" s="6">
        <f t="shared" si="68"/>
        <v>2</v>
      </c>
      <c r="H84" s="6">
        <f t="shared" si="69"/>
        <v>18</v>
      </c>
      <c r="I84" s="6">
        <f t="shared" si="70"/>
        <v>9</v>
      </c>
      <c r="J84" s="6">
        <f t="shared" si="71"/>
        <v>9</v>
      </c>
      <c r="K84" s="6">
        <f t="shared" si="72"/>
        <v>0</v>
      </c>
      <c r="L84" s="6">
        <f t="shared" si="73"/>
        <v>0</v>
      </c>
      <c r="M84" s="6">
        <f t="shared" si="74"/>
        <v>0</v>
      </c>
      <c r="N84" s="6">
        <f t="shared" si="75"/>
        <v>0</v>
      </c>
      <c r="O84" s="6">
        <f t="shared" si="76"/>
        <v>0</v>
      </c>
      <c r="P84" s="6">
        <f t="shared" si="77"/>
        <v>0</v>
      </c>
      <c r="Q84" s="6">
        <f t="shared" si="78"/>
        <v>0</v>
      </c>
      <c r="R84" s="7">
        <f t="shared" si="79"/>
        <v>3</v>
      </c>
      <c r="S84" s="7">
        <f t="shared" si="80"/>
        <v>0</v>
      </c>
      <c r="T84" s="7">
        <v>1</v>
      </c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81"/>
        <v>0</v>
      </c>
      <c r="AP84" s="11"/>
      <c r="AQ84" s="10"/>
      <c r="AR84" s="11"/>
      <c r="AS84" s="10"/>
      <c r="AT84" s="7"/>
      <c r="AU84" s="11"/>
      <c r="AV84" s="10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82"/>
        <v>0</v>
      </c>
      <c r="BK84" s="11">
        <v>9</v>
      </c>
      <c r="BL84" s="10" t="s">
        <v>62</v>
      </c>
      <c r="BM84" s="11">
        <v>9</v>
      </c>
      <c r="BN84" s="10" t="s">
        <v>62</v>
      </c>
      <c r="BO84" s="7">
        <v>3</v>
      </c>
      <c r="BP84" s="11"/>
      <c r="BQ84" s="10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83"/>
        <v>3</v>
      </c>
      <c r="CF84" s="11"/>
      <c r="CG84" s="10"/>
      <c r="CH84" s="11"/>
      <c r="CI84" s="10"/>
      <c r="CJ84" s="7"/>
      <c r="CK84" s="11"/>
      <c r="CL84" s="10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84"/>
        <v>0</v>
      </c>
      <c r="DA84" s="11"/>
      <c r="DB84" s="10"/>
      <c r="DC84" s="11"/>
      <c r="DD84" s="10"/>
      <c r="DE84" s="7"/>
      <c r="DF84" s="11"/>
      <c r="DG84" s="10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85"/>
        <v>0</v>
      </c>
      <c r="DV84" s="11"/>
      <c r="DW84" s="10"/>
      <c r="DX84" s="11"/>
      <c r="DY84" s="10"/>
      <c r="DZ84" s="7"/>
      <c r="EA84" s="11"/>
      <c r="EB84" s="10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86"/>
        <v>0</v>
      </c>
      <c r="EQ84" s="11"/>
      <c r="ER84" s="10"/>
      <c r="ES84" s="11"/>
      <c r="ET84" s="10"/>
      <c r="EU84" s="7"/>
      <c r="EV84" s="11"/>
      <c r="EW84" s="10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87"/>
        <v>0</v>
      </c>
      <c r="FL84" s="11"/>
      <c r="FM84" s="10"/>
      <c r="FN84" s="11"/>
      <c r="FO84" s="10"/>
      <c r="FP84" s="7"/>
      <c r="FQ84" s="11"/>
      <c r="FR84" s="10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88"/>
        <v>0</v>
      </c>
    </row>
    <row r="85" spans="1:188" ht="12.75">
      <c r="A85" s="15">
        <v>2</v>
      </c>
      <c r="B85" s="15">
        <v>2</v>
      </c>
      <c r="C85" s="15"/>
      <c r="D85" s="6" t="s">
        <v>184</v>
      </c>
      <c r="E85" s="3" t="s">
        <v>185</v>
      </c>
      <c r="F85" s="6">
        <f t="shared" si="67"/>
        <v>0</v>
      </c>
      <c r="G85" s="6">
        <f t="shared" si="68"/>
        <v>2</v>
      </c>
      <c r="H85" s="6">
        <f t="shared" si="69"/>
        <v>18</v>
      </c>
      <c r="I85" s="6">
        <f t="shared" si="70"/>
        <v>9</v>
      </c>
      <c r="J85" s="6">
        <f t="shared" si="71"/>
        <v>9</v>
      </c>
      <c r="K85" s="6">
        <f t="shared" si="72"/>
        <v>0</v>
      </c>
      <c r="L85" s="6">
        <f t="shared" si="73"/>
        <v>0</v>
      </c>
      <c r="M85" s="6">
        <f t="shared" si="74"/>
        <v>0</v>
      </c>
      <c r="N85" s="6">
        <f t="shared" si="75"/>
        <v>0</v>
      </c>
      <c r="O85" s="6">
        <f t="shared" si="76"/>
        <v>0</v>
      </c>
      <c r="P85" s="6">
        <f t="shared" si="77"/>
        <v>0</v>
      </c>
      <c r="Q85" s="6">
        <f t="shared" si="78"/>
        <v>0</v>
      </c>
      <c r="R85" s="7">
        <f t="shared" si="79"/>
        <v>3</v>
      </c>
      <c r="S85" s="7">
        <f t="shared" si="80"/>
        <v>0</v>
      </c>
      <c r="T85" s="7">
        <v>1</v>
      </c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81"/>
        <v>0</v>
      </c>
      <c r="AP85" s="11"/>
      <c r="AQ85" s="10"/>
      <c r="AR85" s="11"/>
      <c r="AS85" s="10"/>
      <c r="AT85" s="7"/>
      <c r="AU85" s="11"/>
      <c r="AV85" s="10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82"/>
        <v>0</v>
      </c>
      <c r="BK85" s="11">
        <v>9</v>
      </c>
      <c r="BL85" s="10" t="s">
        <v>62</v>
      </c>
      <c r="BM85" s="11">
        <v>9</v>
      </c>
      <c r="BN85" s="10" t="s">
        <v>62</v>
      </c>
      <c r="BO85" s="7">
        <v>3</v>
      </c>
      <c r="BP85" s="11"/>
      <c r="BQ85" s="10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83"/>
        <v>3</v>
      </c>
      <c r="CF85" s="11"/>
      <c r="CG85" s="10"/>
      <c r="CH85" s="11"/>
      <c r="CI85" s="10"/>
      <c r="CJ85" s="7"/>
      <c r="CK85" s="11"/>
      <c r="CL85" s="10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84"/>
        <v>0</v>
      </c>
      <c r="DA85" s="11"/>
      <c r="DB85" s="10"/>
      <c r="DC85" s="11"/>
      <c r="DD85" s="10"/>
      <c r="DE85" s="7"/>
      <c r="DF85" s="11"/>
      <c r="DG85" s="10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85"/>
        <v>0</v>
      </c>
      <c r="DV85" s="11"/>
      <c r="DW85" s="10"/>
      <c r="DX85" s="11"/>
      <c r="DY85" s="10"/>
      <c r="DZ85" s="7"/>
      <c r="EA85" s="11"/>
      <c r="EB85" s="10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86"/>
        <v>0</v>
      </c>
      <c r="EQ85" s="11"/>
      <c r="ER85" s="10"/>
      <c r="ES85" s="11"/>
      <c r="ET85" s="10"/>
      <c r="EU85" s="7"/>
      <c r="EV85" s="11"/>
      <c r="EW85" s="10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87"/>
        <v>0</v>
      </c>
      <c r="FL85" s="11"/>
      <c r="FM85" s="10"/>
      <c r="FN85" s="11"/>
      <c r="FO85" s="10"/>
      <c r="FP85" s="7"/>
      <c r="FQ85" s="11"/>
      <c r="FR85" s="10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88"/>
        <v>0</v>
      </c>
    </row>
    <row r="86" spans="1:188" ht="12.75">
      <c r="A86" s="15">
        <v>2</v>
      </c>
      <c r="B86" s="15">
        <v>2</v>
      </c>
      <c r="C86" s="15"/>
      <c r="D86" s="6" t="s">
        <v>186</v>
      </c>
      <c r="E86" s="3" t="s">
        <v>187</v>
      </c>
      <c r="F86" s="6">
        <f t="shared" si="67"/>
        <v>0</v>
      </c>
      <c r="G86" s="6">
        <f t="shared" si="68"/>
        <v>2</v>
      </c>
      <c r="H86" s="6">
        <f t="shared" si="69"/>
        <v>18</v>
      </c>
      <c r="I86" s="6">
        <f t="shared" si="70"/>
        <v>9</v>
      </c>
      <c r="J86" s="6">
        <f t="shared" si="71"/>
        <v>9</v>
      </c>
      <c r="K86" s="6">
        <f t="shared" si="72"/>
        <v>0</v>
      </c>
      <c r="L86" s="6">
        <f t="shared" si="73"/>
        <v>0</v>
      </c>
      <c r="M86" s="6">
        <f t="shared" si="74"/>
        <v>0</v>
      </c>
      <c r="N86" s="6">
        <f t="shared" si="75"/>
        <v>0</v>
      </c>
      <c r="O86" s="6">
        <f t="shared" si="76"/>
        <v>0</v>
      </c>
      <c r="P86" s="6">
        <f t="shared" si="77"/>
        <v>0</v>
      </c>
      <c r="Q86" s="6">
        <f t="shared" si="78"/>
        <v>0</v>
      </c>
      <c r="R86" s="7">
        <f t="shared" si="79"/>
        <v>3</v>
      </c>
      <c r="S86" s="7">
        <f t="shared" si="80"/>
        <v>0</v>
      </c>
      <c r="T86" s="7">
        <v>1</v>
      </c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81"/>
        <v>0</v>
      </c>
      <c r="AP86" s="11"/>
      <c r="AQ86" s="10"/>
      <c r="AR86" s="11"/>
      <c r="AS86" s="10"/>
      <c r="AT86" s="7"/>
      <c r="AU86" s="11"/>
      <c r="AV86" s="10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82"/>
        <v>0</v>
      </c>
      <c r="BK86" s="11">
        <v>9</v>
      </c>
      <c r="BL86" s="10" t="s">
        <v>62</v>
      </c>
      <c r="BM86" s="11">
        <v>9</v>
      </c>
      <c r="BN86" s="10" t="s">
        <v>62</v>
      </c>
      <c r="BO86" s="7">
        <v>3</v>
      </c>
      <c r="BP86" s="11"/>
      <c r="BQ86" s="10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83"/>
        <v>3</v>
      </c>
      <c r="CF86" s="11"/>
      <c r="CG86" s="10"/>
      <c r="CH86" s="11"/>
      <c r="CI86" s="10"/>
      <c r="CJ86" s="7"/>
      <c r="CK86" s="11"/>
      <c r="CL86" s="10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84"/>
        <v>0</v>
      </c>
      <c r="DA86" s="11"/>
      <c r="DB86" s="10"/>
      <c r="DC86" s="11"/>
      <c r="DD86" s="10"/>
      <c r="DE86" s="7"/>
      <c r="DF86" s="11"/>
      <c r="DG86" s="10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85"/>
        <v>0</v>
      </c>
      <c r="DV86" s="11"/>
      <c r="DW86" s="10"/>
      <c r="DX86" s="11"/>
      <c r="DY86" s="10"/>
      <c r="DZ86" s="7"/>
      <c r="EA86" s="11"/>
      <c r="EB86" s="10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86"/>
        <v>0</v>
      </c>
      <c r="EQ86" s="11"/>
      <c r="ER86" s="10"/>
      <c r="ES86" s="11"/>
      <c r="ET86" s="10"/>
      <c r="EU86" s="7"/>
      <c r="EV86" s="11"/>
      <c r="EW86" s="10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87"/>
        <v>0</v>
      </c>
      <c r="FL86" s="11"/>
      <c r="FM86" s="10"/>
      <c r="FN86" s="11"/>
      <c r="FO86" s="10"/>
      <c r="FP86" s="7"/>
      <c r="FQ86" s="11"/>
      <c r="FR86" s="10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88"/>
        <v>0</v>
      </c>
    </row>
    <row r="87" spans="1:188" ht="12.75">
      <c r="A87" s="15">
        <v>3</v>
      </c>
      <c r="B87" s="15">
        <v>2</v>
      </c>
      <c r="C87" s="15"/>
      <c r="D87" s="6" t="s">
        <v>188</v>
      </c>
      <c r="E87" s="3" t="s">
        <v>189</v>
      </c>
      <c r="F87" s="6">
        <f t="shared" si="67"/>
        <v>0</v>
      </c>
      <c r="G87" s="6">
        <f t="shared" si="68"/>
        <v>2</v>
      </c>
      <c r="H87" s="6">
        <f t="shared" si="69"/>
        <v>18</v>
      </c>
      <c r="I87" s="6">
        <f t="shared" si="70"/>
        <v>9</v>
      </c>
      <c r="J87" s="6">
        <f t="shared" si="71"/>
        <v>9</v>
      </c>
      <c r="K87" s="6">
        <f t="shared" si="72"/>
        <v>0</v>
      </c>
      <c r="L87" s="6">
        <f t="shared" si="73"/>
        <v>0</v>
      </c>
      <c r="M87" s="6">
        <f t="shared" si="74"/>
        <v>0</v>
      </c>
      <c r="N87" s="6">
        <f t="shared" si="75"/>
        <v>0</v>
      </c>
      <c r="O87" s="6">
        <f t="shared" si="76"/>
        <v>0</v>
      </c>
      <c r="P87" s="6">
        <f t="shared" si="77"/>
        <v>0</v>
      </c>
      <c r="Q87" s="6">
        <f t="shared" si="78"/>
        <v>0</v>
      </c>
      <c r="R87" s="7">
        <f t="shared" si="79"/>
        <v>3</v>
      </c>
      <c r="S87" s="7">
        <f t="shared" si="80"/>
        <v>0</v>
      </c>
      <c r="T87" s="7">
        <v>1</v>
      </c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81"/>
        <v>0</v>
      </c>
      <c r="AP87" s="11"/>
      <c r="AQ87" s="10"/>
      <c r="AR87" s="11"/>
      <c r="AS87" s="10"/>
      <c r="AT87" s="7"/>
      <c r="AU87" s="11"/>
      <c r="AV87" s="10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82"/>
        <v>0</v>
      </c>
      <c r="BK87" s="11"/>
      <c r="BL87" s="10"/>
      <c r="BM87" s="11"/>
      <c r="BN87" s="10"/>
      <c r="BO87" s="7"/>
      <c r="BP87" s="11"/>
      <c r="BQ87" s="10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83"/>
        <v>0</v>
      </c>
      <c r="CF87" s="11">
        <v>9</v>
      </c>
      <c r="CG87" s="10" t="s">
        <v>62</v>
      </c>
      <c r="CH87" s="11">
        <v>9</v>
      </c>
      <c r="CI87" s="10" t="s">
        <v>62</v>
      </c>
      <c r="CJ87" s="7">
        <v>3</v>
      </c>
      <c r="CK87" s="11"/>
      <c r="CL87" s="10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84"/>
        <v>3</v>
      </c>
      <c r="DA87" s="11"/>
      <c r="DB87" s="10"/>
      <c r="DC87" s="11"/>
      <c r="DD87" s="10"/>
      <c r="DE87" s="7"/>
      <c r="DF87" s="11"/>
      <c r="DG87" s="10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85"/>
        <v>0</v>
      </c>
      <c r="DV87" s="11"/>
      <c r="DW87" s="10"/>
      <c r="DX87" s="11"/>
      <c r="DY87" s="10"/>
      <c r="DZ87" s="7"/>
      <c r="EA87" s="11"/>
      <c r="EB87" s="10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86"/>
        <v>0</v>
      </c>
      <c r="EQ87" s="11"/>
      <c r="ER87" s="10"/>
      <c r="ES87" s="11"/>
      <c r="ET87" s="10"/>
      <c r="EU87" s="7"/>
      <c r="EV87" s="11"/>
      <c r="EW87" s="10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87"/>
        <v>0</v>
      </c>
      <c r="FL87" s="11"/>
      <c r="FM87" s="10"/>
      <c r="FN87" s="11"/>
      <c r="FO87" s="10"/>
      <c r="FP87" s="7"/>
      <c r="FQ87" s="11"/>
      <c r="FR87" s="10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88"/>
        <v>0</v>
      </c>
    </row>
    <row r="88" spans="1:188" ht="12.75">
      <c r="A88" s="15">
        <v>3</v>
      </c>
      <c r="B88" s="15">
        <v>2</v>
      </c>
      <c r="C88" s="15"/>
      <c r="D88" s="6" t="s">
        <v>190</v>
      </c>
      <c r="E88" s="3" t="s">
        <v>191</v>
      </c>
      <c r="F88" s="6">
        <f t="shared" si="67"/>
        <v>0</v>
      </c>
      <c r="G88" s="6">
        <f t="shared" si="68"/>
        <v>2</v>
      </c>
      <c r="H88" s="6">
        <f t="shared" si="69"/>
        <v>18</v>
      </c>
      <c r="I88" s="6">
        <f t="shared" si="70"/>
        <v>9</v>
      </c>
      <c r="J88" s="6">
        <f t="shared" si="71"/>
        <v>9</v>
      </c>
      <c r="K88" s="6">
        <f t="shared" si="72"/>
        <v>0</v>
      </c>
      <c r="L88" s="6">
        <f t="shared" si="73"/>
        <v>0</v>
      </c>
      <c r="M88" s="6">
        <f t="shared" si="74"/>
        <v>0</v>
      </c>
      <c r="N88" s="6">
        <f t="shared" si="75"/>
        <v>0</v>
      </c>
      <c r="O88" s="6">
        <f t="shared" si="76"/>
        <v>0</v>
      </c>
      <c r="P88" s="6">
        <f t="shared" si="77"/>
        <v>0</v>
      </c>
      <c r="Q88" s="6">
        <f t="shared" si="78"/>
        <v>0</v>
      </c>
      <c r="R88" s="7">
        <f t="shared" si="79"/>
        <v>3</v>
      </c>
      <c r="S88" s="7">
        <f t="shared" si="80"/>
        <v>0</v>
      </c>
      <c r="T88" s="7">
        <v>1</v>
      </c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81"/>
        <v>0</v>
      </c>
      <c r="AP88" s="11"/>
      <c r="AQ88" s="10"/>
      <c r="AR88" s="11"/>
      <c r="AS88" s="10"/>
      <c r="AT88" s="7"/>
      <c r="AU88" s="11"/>
      <c r="AV88" s="10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82"/>
        <v>0</v>
      </c>
      <c r="BK88" s="11"/>
      <c r="BL88" s="10"/>
      <c r="BM88" s="11"/>
      <c r="BN88" s="10"/>
      <c r="BO88" s="7"/>
      <c r="BP88" s="11"/>
      <c r="BQ88" s="10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83"/>
        <v>0</v>
      </c>
      <c r="CF88" s="11">
        <v>9</v>
      </c>
      <c r="CG88" s="10" t="s">
        <v>62</v>
      </c>
      <c r="CH88" s="11">
        <v>9</v>
      </c>
      <c r="CI88" s="10" t="s">
        <v>62</v>
      </c>
      <c r="CJ88" s="7">
        <v>3</v>
      </c>
      <c r="CK88" s="11"/>
      <c r="CL88" s="10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84"/>
        <v>3</v>
      </c>
      <c r="DA88" s="11"/>
      <c r="DB88" s="10"/>
      <c r="DC88" s="11"/>
      <c r="DD88" s="10"/>
      <c r="DE88" s="7"/>
      <c r="DF88" s="11"/>
      <c r="DG88" s="10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85"/>
        <v>0</v>
      </c>
      <c r="DV88" s="11"/>
      <c r="DW88" s="10"/>
      <c r="DX88" s="11"/>
      <c r="DY88" s="10"/>
      <c r="DZ88" s="7"/>
      <c r="EA88" s="11"/>
      <c r="EB88" s="10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86"/>
        <v>0</v>
      </c>
      <c r="EQ88" s="11"/>
      <c r="ER88" s="10"/>
      <c r="ES88" s="11"/>
      <c r="ET88" s="10"/>
      <c r="EU88" s="7"/>
      <c r="EV88" s="11"/>
      <c r="EW88" s="10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87"/>
        <v>0</v>
      </c>
      <c r="FL88" s="11"/>
      <c r="FM88" s="10"/>
      <c r="FN88" s="11"/>
      <c r="FO88" s="10"/>
      <c r="FP88" s="7"/>
      <c r="FQ88" s="11"/>
      <c r="FR88" s="10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88"/>
        <v>0</v>
      </c>
    </row>
    <row r="89" spans="1:188" ht="12.75">
      <c r="A89" s="15">
        <v>3</v>
      </c>
      <c r="B89" s="15">
        <v>2</v>
      </c>
      <c r="C89" s="15"/>
      <c r="D89" s="6" t="s">
        <v>192</v>
      </c>
      <c r="E89" s="3" t="s">
        <v>193</v>
      </c>
      <c r="F89" s="6">
        <f t="shared" si="67"/>
        <v>0</v>
      </c>
      <c r="G89" s="6">
        <f t="shared" si="68"/>
        <v>2</v>
      </c>
      <c r="H89" s="6">
        <f t="shared" si="69"/>
        <v>18</v>
      </c>
      <c r="I89" s="6">
        <f t="shared" si="70"/>
        <v>9</v>
      </c>
      <c r="J89" s="6">
        <f t="shared" si="71"/>
        <v>9</v>
      </c>
      <c r="K89" s="6">
        <f t="shared" si="72"/>
        <v>0</v>
      </c>
      <c r="L89" s="6">
        <f t="shared" si="73"/>
        <v>0</v>
      </c>
      <c r="M89" s="6">
        <f t="shared" si="74"/>
        <v>0</v>
      </c>
      <c r="N89" s="6">
        <f t="shared" si="75"/>
        <v>0</v>
      </c>
      <c r="O89" s="6">
        <f t="shared" si="76"/>
        <v>0</v>
      </c>
      <c r="P89" s="6">
        <f t="shared" si="77"/>
        <v>0</v>
      </c>
      <c r="Q89" s="6">
        <f t="shared" si="78"/>
        <v>0</v>
      </c>
      <c r="R89" s="7">
        <f t="shared" si="79"/>
        <v>3</v>
      </c>
      <c r="S89" s="7">
        <f t="shared" si="80"/>
        <v>0</v>
      </c>
      <c r="T89" s="7">
        <v>1</v>
      </c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81"/>
        <v>0</v>
      </c>
      <c r="AP89" s="11"/>
      <c r="AQ89" s="10"/>
      <c r="AR89" s="11"/>
      <c r="AS89" s="10"/>
      <c r="AT89" s="7"/>
      <c r="AU89" s="11"/>
      <c r="AV89" s="10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82"/>
        <v>0</v>
      </c>
      <c r="BK89" s="11"/>
      <c r="BL89" s="10"/>
      <c r="BM89" s="11"/>
      <c r="BN89" s="10"/>
      <c r="BO89" s="7"/>
      <c r="BP89" s="11"/>
      <c r="BQ89" s="10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83"/>
        <v>0</v>
      </c>
      <c r="CF89" s="11">
        <v>9</v>
      </c>
      <c r="CG89" s="10" t="s">
        <v>62</v>
      </c>
      <c r="CH89" s="11">
        <v>9</v>
      </c>
      <c r="CI89" s="10" t="s">
        <v>62</v>
      </c>
      <c r="CJ89" s="7">
        <v>3</v>
      </c>
      <c r="CK89" s="11"/>
      <c r="CL89" s="10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84"/>
        <v>3</v>
      </c>
      <c r="DA89" s="11"/>
      <c r="DB89" s="10"/>
      <c r="DC89" s="11"/>
      <c r="DD89" s="10"/>
      <c r="DE89" s="7"/>
      <c r="DF89" s="11"/>
      <c r="DG89" s="10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85"/>
        <v>0</v>
      </c>
      <c r="DV89" s="11"/>
      <c r="DW89" s="10"/>
      <c r="DX89" s="11"/>
      <c r="DY89" s="10"/>
      <c r="DZ89" s="7"/>
      <c r="EA89" s="11"/>
      <c r="EB89" s="10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86"/>
        <v>0</v>
      </c>
      <c r="EQ89" s="11"/>
      <c r="ER89" s="10"/>
      <c r="ES89" s="11"/>
      <c r="ET89" s="10"/>
      <c r="EU89" s="7"/>
      <c r="EV89" s="11"/>
      <c r="EW89" s="10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87"/>
        <v>0</v>
      </c>
      <c r="FL89" s="11"/>
      <c r="FM89" s="10"/>
      <c r="FN89" s="11"/>
      <c r="FO89" s="10"/>
      <c r="FP89" s="7"/>
      <c r="FQ89" s="11"/>
      <c r="FR89" s="10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88"/>
        <v>0</v>
      </c>
    </row>
    <row r="90" spans="1:188" ht="12.75">
      <c r="A90" s="15">
        <v>3</v>
      </c>
      <c r="B90" s="15">
        <v>2</v>
      </c>
      <c r="C90" s="15"/>
      <c r="D90" s="6" t="s">
        <v>194</v>
      </c>
      <c r="E90" s="3" t="s">
        <v>195</v>
      </c>
      <c r="F90" s="6">
        <f t="shared" si="67"/>
        <v>0</v>
      </c>
      <c r="G90" s="6">
        <f t="shared" si="68"/>
        <v>2</v>
      </c>
      <c r="H90" s="6">
        <f t="shared" si="69"/>
        <v>18</v>
      </c>
      <c r="I90" s="6">
        <f t="shared" si="70"/>
        <v>9</v>
      </c>
      <c r="J90" s="6">
        <f t="shared" si="71"/>
        <v>9</v>
      </c>
      <c r="K90" s="6">
        <f t="shared" si="72"/>
        <v>0</v>
      </c>
      <c r="L90" s="6">
        <f t="shared" si="73"/>
        <v>0</v>
      </c>
      <c r="M90" s="6">
        <f t="shared" si="74"/>
        <v>0</v>
      </c>
      <c r="N90" s="6">
        <f t="shared" si="75"/>
        <v>0</v>
      </c>
      <c r="O90" s="6">
        <f t="shared" si="76"/>
        <v>0</v>
      </c>
      <c r="P90" s="6">
        <f t="shared" si="77"/>
        <v>0</v>
      </c>
      <c r="Q90" s="6">
        <f t="shared" si="78"/>
        <v>0</v>
      </c>
      <c r="R90" s="7">
        <f t="shared" si="79"/>
        <v>3</v>
      </c>
      <c r="S90" s="7">
        <f t="shared" si="80"/>
        <v>0</v>
      </c>
      <c r="T90" s="7">
        <v>1</v>
      </c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81"/>
        <v>0</v>
      </c>
      <c r="AP90" s="11"/>
      <c r="AQ90" s="10"/>
      <c r="AR90" s="11"/>
      <c r="AS90" s="10"/>
      <c r="AT90" s="7"/>
      <c r="AU90" s="11"/>
      <c r="AV90" s="10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82"/>
        <v>0</v>
      </c>
      <c r="BK90" s="11"/>
      <c r="BL90" s="10"/>
      <c r="BM90" s="11"/>
      <c r="BN90" s="10"/>
      <c r="BO90" s="7"/>
      <c r="BP90" s="11"/>
      <c r="BQ90" s="10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83"/>
        <v>0</v>
      </c>
      <c r="CF90" s="11">
        <v>9</v>
      </c>
      <c r="CG90" s="10" t="s">
        <v>62</v>
      </c>
      <c r="CH90" s="11">
        <v>9</v>
      </c>
      <c r="CI90" s="10" t="s">
        <v>62</v>
      </c>
      <c r="CJ90" s="7">
        <v>3</v>
      </c>
      <c r="CK90" s="11"/>
      <c r="CL90" s="10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84"/>
        <v>3</v>
      </c>
      <c r="DA90" s="11"/>
      <c r="DB90" s="10"/>
      <c r="DC90" s="11"/>
      <c r="DD90" s="10"/>
      <c r="DE90" s="7"/>
      <c r="DF90" s="11"/>
      <c r="DG90" s="10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85"/>
        <v>0</v>
      </c>
      <c r="DV90" s="11"/>
      <c r="DW90" s="10"/>
      <c r="DX90" s="11"/>
      <c r="DY90" s="10"/>
      <c r="DZ90" s="7"/>
      <c r="EA90" s="11"/>
      <c r="EB90" s="10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86"/>
        <v>0</v>
      </c>
      <c r="EQ90" s="11"/>
      <c r="ER90" s="10"/>
      <c r="ES90" s="11"/>
      <c r="ET90" s="10"/>
      <c r="EU90" s="7"/>
      <c r="EV90" s="11"/>
      <c r="EW90" s="10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87"/>
        <v>0</v>
      </c>
      <c r="FL90" s="11"/>
      <c r="FM90" s="10"/>
      <c r="FN90" s="11"/>
      <c r="FO90" s="10"/>
      <c r="FP90" s="7"/>
      <c r="FQ90" s="11"/>
      <c r="FR90" s="10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88"/>
        <v>0</v>
      </c>
    </row>
    <row r="91" spans="1:188" ht="12.75">
      <c r="A91" s="15">
        <v>4</v>
      </c>
      <c r="B91" s="15">
        <v>2</v>
      </c>
      <c r="C91" s="15"/>
      <c r="D91" s="6" t="s">
        <v>196</v>
      </c>
      <c r="E91" s="3" t="s">
        <v>197</v>
      </c>
      <c r="F91" s="6">
        <f t="shared" si="67"/>
        <v>0</v>
      </c>
      <c r="G91" s="6">
        <f t="shared" si="68"/>
        <v>2</v>
      </c>
      <c r="H91" s="6">
        <f t="shared" si="69"/>
        <v>18</v>
      </c>
      <c r="I91" s="6">
        <f t="shared" si="70"/>
        <v>9</v>
      </c>
      <c r="J91" s="6">
        <f t="shared" si="71"/>
        <v>0</v>
      </c>
      <c r="K91" s="6">
        <f t="shared" si="72"/>
        <v>9</v>
      </c>
      <c r="L91" s="6">
        <f t="shared" si="73"/>
        <v>0</v>
      </c>
      <c r="M91" s="6">
        <f t="shared" si="74"/>
        <v>0</v>
      </c>
      <c r="N91" s="6">
        <f t="shared" si="75"/>
        <v>0</v>
      </c>
      <c r="O91" s="6">
        <f t="shared" si="76"/>
        <v>0</v>
      </c>
      <c r="P91" s="6">
        <f t="shared" si="77"/>
        <v>0</v>
      </c>
      <c r="Q91" s="6">
        <f t="shared" si="78"/>
        <v>0</v>
      </c>
      <c r="R91" s="7">
        <f t="shared" si="79"/>
        <v>3</v>
      </c>
      <c r="S91" s="7">
        <f t="shared" si="80"/>
        <v>2</v>
      </c>
      <c r="T91" s="7">
        <v>1</v>
      </c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81"/>
        <v>0</v>
      </c>
      <c r="AP91" s="11"/>
      <c r="AQ91" s="10"/>
      <c r="AR91" s="11"/>
      <c r="AS91" s="10"/>
      <c r="AT91" s="7"/>
      <c r="AU91" s="11"/>
      <c r="AV91" s="10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82"/>
        <v>0</v>
      </c>
      <c r="BK91" s="11"/>
      <c r="BL91" s="10"/>
      <c r="BM91" s="11"/>
      <c r="BN91" s="10"/>
      <c r="BO91" s="7"/>
      <c r="BP91" s="11"/>
      <c r="BQ91" s="10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83"/>
        <v>0</v>
      </c>
      <c r="CF91" s="11"/>
      <c r="CG91" s="10"/>
      <c r="CH91" s="11"/>
      <c r="CI91" s="10"/>
      <c r="CJ91" s="7"/>
      <c r="CK91" s="11"/>
      <c r="CL91" s="10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84"/>
        <v>0</v>
      </c>
      <c r="DA91" s="11">
        <v>9</v>
      </c>
      <c r="DB91" s="10" t="s">
        <v>62</v>
      </c>
      <c r="DC91" s="11"/>
      <c r="DD91" s="10"/>
      <c r="DE91" s="7">
        <v>1</v>
      </c>
      <c r="DF91" s="11">
        <v>9</v>
      </c>
      <c r="DG91" s="10" t="s">
        <v>62</v>
      </c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>
        <v>2</v>
      </c>
      <c r="DU91" s="7">
        <f t="shared" si="85"/>
        <v>3</v>
      </c>
      <c r="DV91" s="11"/>
      <c r="DW91" s="10"/>
      <c r="DX91" s="11"/>
      <c r="DY91" s="10"/>
      <c r="DZ91" s="7"/>
      <c r="EA91" s="11"/>
      <c r="EB91" s="10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86"/>
        <v>0</v>
      </c>
      <c r="EQ91" s="11"/>
      <c r="ER91" s="10"/>
      <c r="ES91" s="11"/>
      <c r="ET91" s="10"/>
      <c r="EU91" s="7"/>
      <c r="EV91" s="11"/>
      <c r="EW91" s="10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87"/>
        <v>0</v>
      </c>
      <c r="FL91" s="11"/>
      <c r="FM91" s="10"/>
      <c r="FN91" s="11"/>
      <c r="FO91" s="10"/>
      <c r="FP91" s="7"/>
      <c r="FQ91" s="11"/>
      <c r="FR91" s="10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88"/>
        <v>0</v>
      </c>
    </row>
    <row r="92" spans="1:188" ht="12.75">
      <c r="A92" s="15">
        <v>4</v>
      </c>
      <c r="B92" s="15">
        <v>2</v>
      </c>
      <c r="C92" s="15"/>
      <c r="D92" s="6" t="s">
        <v>198</v>
      </c>
      <c r="E92" s="3" t="s">
        <v>199</v>
      </c>
      <c r="F92" s="6">
        <f t="shared" si="67"/>
        <v>0</v>
      </c>
      <c r="G92" s="6">
        <f t="shared" si="68"/>
        <v>2</v>
      </c>
      <c r="H92" s="6">
        <f t="shared" si="69"/>
        <v>18</v>
      </c>
      <c r="I92" s="6">
        <f t="shared" si="70"/>
        <v>9</v>
      </c>
      <c r="J92" s="6">
        <f t="shared" si="71"/>
        <v>0</v>
      </c>
      <c r="K92" s="6">
        <f t="shared" si="72"/>
        <v>9</v>
      </c>
      <c r="L92" s="6">
        <f t="shared" si="73"/>
        <v>0</v>
      </c>
      <c r="M92" s="6">
        <f t="shared" si="74"/>
        <v>0</v>
      </c>
      <c r="N92" s="6">
        <f t="shared" si="75"/>
        <v>0</v>
      </c>
      <c r="O92" s="6">
        <f t="shared" si="76"/>
        <v>0</v>
      </c>
      <c r="P92" s="6">
        <f t="shared" si="77"/>
        <v>0</v>
      </c>
      <c r="Q92" s="6">
        <f t="shared" si="78"/>
        <v>0</v>
      </c>
      <c r="R92" s="7">
        <f t="shared" si="79"/>
        <v>3</v>
      </c>
      <c r="S92" s="7">
        <f t="shared" si="80"/>
        <v>2</v>
      </c>
      <c r="T92" s="7">
        <v>1</v>
      </c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81"/>
        <v>0</v>
      </c>
      <c r="AP92" s="11"/>
      <c r="AQ92" s="10"/>
      <c r="AR92" s="11"/>
      <c r="AS92" s="10"/>
      <c r="AT92" s="7"/>
      <c r="AU92" s="11"/>
      <c r="AV92" s="10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82"/>
        <v>0</v>
      </c>
      <c r="BK92" s="11"/>
      <c r="BL92" s="10"/>
      <c r="BM92" s="11"/>
      <c r="BN92" s="10"/>
      <c r="BO92" s="7"/>
      <c r="BP92" s="11"/>
      <c r="BQ92" s="10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83"/>
        <v>0</v>
      </c>
      <c r="CF92" s="11"/>
      <c r="CG92" s="10"/>
      <c r="CH92" s="11"/>
      <c r="CI92" s="10"/>
      <c r="CJ92" s="7"/>
      <c r="CK92" s="11"/>
      <c r="CL92" s="10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84"/>
        <v>0</v>
      </c>
      <c r="DA92" s="11">
        <v>9</v>
      </c>
      <c r="DB92" s="10" t="s">
        <v>62</v>
      </c>
      <c r="DC92" s="11"/>
      <c r="DD92" s="10"/>
      <c r="DE92" s="7">
        <v>1</v>
      </c>
      <c r="DF92" s="11">
        <v>9</v>
      </c>
      <c r="DG92" s="10" t="s">
        <v>62</v>
      </c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>
        <v>2</v>
      </c>
      <c r="DU92" s="7">
        <f t="shared" si="85"/>
        <v>3</v>
      </c>
      <c r="DV92" s="11"/>
      <c r="DW92" s="10"/>
      <c r="DX92" s="11"/>
      <c r="DY92" s="10"/>
      <c r="DZ92" s="7"/>
      <c r="EA92" s="11"/>
      <c r="EB92" s="10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86"/>
        <v>0</v>
      </c>
      <c r="EQ92" s="11"/>
      <c r="ER92" s="10"/>
      <c r="ES92" s="11"/>
      <c r="ET92" s="10"/>
      <c r="EU92" s="7"/>
      <c r="EV92" s="11"/>
      <c r="EW92" s="10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87"/>
        <v>0</v>
      </c>
      <c r="FL92" s="11"/>
      <c r="FM92" s="10"/>
      <c r="FN92" s="11"/>
      <c r="FO92" s="10"/>
      <c r="FP92" s="7"/>
      <c r="FQ92" s="11"/>
      <c r="FR92" s="10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88"/>
        <v>0</v>
      </c>
    </row>
    <row r="93" spans="1:188" ht="12.75">
      <c r="A93" s="15">
        <v>4</v>
      </c>
      <c r="B93" s="15">
        <v>2</v>
      </c>
      <c r="C93" s="15"/>
      <c r="D93" s="6" t="s">
        <v>200</v>
      </c>
      <c r="E93" s="3" t="s">
        <v>201</v>
      </c>
      <c r="F93" s="6">
        <f t="shared" si="67"/>
        <v>0</v>
      </c>
      <c r="G93" s="6">
        <f t="shared" si="68"/>
        <v>2</v>
      </c>
      <c r="H93" s="6">
        <f t="shared" si="69"/>
        <v>18</v>
      </c>
      <c r="I93" s="6">
        <f t="shared" si="70"/>
        <v>9</v>
      </c>
      <c r="J93" s="6">
        <f t="shared" si="71"/>
        <v>0</v>
      </c>
      <c r="K93" s="6">
        <f t="shared" si="72"/>
        <v>9</v>
      </c>
      <c r="L93" s="6">
        <f t="shared" si="73"/>
        <v>0</v>
      </c>
      <c r="M93" s="6">
        <f t="shared" si="74"/>
        <v>0</v>
      </c>
      <c r="N93" s="6">
        <f t="shared" si="75"/>
        <v>0</v>
      </c>
      <c r="O93" s="6">
        <f t="shared" si="76"/>
        <v>0</v>
      </c>
      <c r="P93" s="6">
        <f t="shared" si="77"/>
        <v>0</v>
      </c>
      <c r="Q93" s="6">
        <f t="shared" si="78"/>
        <v>0</v>
      </c>
      <c r="R93" s="7">
        <f t="shared" si="79"/>
        <v>3</v>
      </c>
      <c r="S93" s="7">
        <f t="shared" si="80"/>
        <v>2</v>
      </c>
      <c r="T93" s="7">
        <v>1</v>
      </c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81"/>
        <v>0</v>
      </c>
      <c r="AP93" s="11"/>
      <c r="AQ93" s="10"/>
      <c r="AR93" s="11"/>
      <c r="AS93" s="10"/>
      <c r="AT93" s="7"/>
      <c r="AU93" s="11"/>
      <c r="AV93" s="10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82"/>
        <v>0</v>
      </c>
      <c r="BK93" s="11"/>
      <c r="BL93" s="10"/>
      <c r="BM93" s="11"/>
      <c r="BN93" s="10"/>
      <c r="BO93" s="7"/>
      <c r="BP93" s="11"/>
      <c r="BQ93" s="10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83"/>
        <v>0</v>
      </c>
      <c r="CF93" s="11"/>
      <c r="CG93" s="10"/>
      <c r="CH93" s="11"/>
      <c r="CI93" s="10"/>
      <c r="CJ93" s="7"/>
      <c r="CK93" s="11"/>
      <c r="CL93" s="10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84"/>
        <v>0</v>
      </c>
      <c r="DA93" s="11">
        <v>9</v>
      </c>
      <c r="DB93" s="10" t="s">
        <v>62</v>
      </c>
      <c r="DC93" s="11"/>
      <c r="DD93" s="10"/>
      <c r="DE93" s="7">
        <v>1</v>
      </c>
      <c r="DF93" s="11">
        <v>9</v>
      </c>
      <c r="DG93" s="10" t="s">
        <v>62</v>
      </c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>
        <v>2</v>
      </c>
      <c r="DU93" s="7">
        <f t="shared" si="85"/>
        <v>3</v>
      </c>
      <c r="DV93" s="11"/>
      <c r="DW93" s="10"/>
      <c r="DX93" s="11"/>
      <c r="DY93" s="10"/>
      <c r="DZ93" s="7"/>
      <c r="EA93" s="11"/>
      <c r="EB93" s="10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86"/>
        <v>0</v>
      </c>
      <c r="EQ93" s="11"/>
      <c r="ER93" s="10"/>
      <c r="ES93" s="11"/>
      <c r="ET93" s="10"/>
      <c r="EU93" s="7"/>
      <c r="EV93" s="11"/>
      <c r="EW93" s="10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87"/>
        <v>0</v>
      </c>
      <c r="FL93" s="11"/>
      <c r="FM93" s="10"/>
      <c r="FN93" s="11"/>
      <c r="FO93" s="10"/>
      <c r="FP93" s="7"/>
      <c r="FQ93" s="11"/>
      <c r="FR93" s="10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88"/>
        <v>0</v>
      </c>
    </row>
    <row r="94" spans="1:188" ht="12.75">
      <c r="A94" s="15">
        <v>5</v>
      </c>
      <c r="B94" s="15">
        <v>3</v>
      </c>
      <c r="C94" s="15"/>
      <c r="D94" s="6" t="s">
        <v>202</v>
      </c>
      <c r="E94" s="3" t="s">
        <v>203</v>
      </c>
      <c r="F94" s="6">
        <f t="shared" si="67"/>
        <v>0</v>
      </c>
      <c r="G94" s="6">
        <f t="shared" si="68"/>
        <v>2</v>
      </c>
      <c r="H94" s="6">
        <f t="shared" si="69"/>
        <v>18</v>
      </c>
      <c r="I94" s="6">
        <f t="shared" si="70"/>
        <v>9</v>
      </c>
      <c r="J94" s="6">
        <f t="shared" si="71"/>
        <v>9</v>
      </c>
      <c r="K94" s="6">
        <f t="shared" si="72"/>
        <v>0</v>
      </c>
      <c r="L94" s="6">
        <f t="shared" si="73"/>
        <v>0</v>
      </c>
      <c r="M94" s="6">
        <f t="shared" si="74"/>
        <v>0</v>
      </c>
      <c r="N94" s="6">
        <f t="shared" si="75"/>
        <v>0</v>
      </c>
      <c r="O94" s="6">
        <f t="shared" si="76"/>
        <v>0</v>
      </c>
      <c r="P94" s="6">
        <f t="shared" si="77"/>
        <v>0</v>
      </c>
      <c r="Q94" s="6">
        <f t="shared" si="78"/>
        <v>0</v>
      </c>
      <c r="R94" s="7">
        <f t="shared" si="79"/>
        <v>3</v>
      </c>
      <c r="S94" s="7">
        <f t="shared" si="80"/>
        <v>0</v>
      </c>
      <c r="T94" s="7">
        <v>1</v>
      </c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81"/>
        <v>0</v>
      </c>
      <c r="AP94" s="11"/>
      <c r="AQ94" s="10"/>
      <c r="AR94" s="11"/>
      <c r="AS94" s="10"/>
      <c r="AT94" s="7"/>
      <c r="AU94" s="11"/>
      <c r="AV94" s="10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82"/>
        <v>0</v>
      </c>
      <c r="BK94" s="11"/>
      <c r="BL94" s="10"/>
      <c r="BM94" s="11"/>
      <c r="BN94" s="10"/>
      <c r="BO94" s="7"/>
      <c r="BP94" s="11"/>
      <c r="BQ94" s="10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83"/>
        <v>0</v>
      </c>
      <c r="CF94" s="11"/>
      <c r="CG94" s="10"/>
      <c r="CH94" s="11"/>
      <c r="CI94" s="10"/>
      <c r="CJ94" s="7"/>
      <c r="CK94" s="11"/>
      <c r="CL94" s="10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84"/>
        <v>0</v>
      </c>
      <c r="DA94" s="11"/>
      <c r="DB94" s="10"/>
      <c r="DC94" s="11"/>
      <c r="DD94" s="10"/>
      <c r="DE94" s="7"/>
      <c r="DF94" s="11"/>
      <c r="DG94" s="10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85"/>
        <v>0</v>
      </c>
      <c r="DV94" s="11">
        <v>9</v>
      </c>
      <c r="DW94" s="10" t="s">
        <v>62</v>
      </c>
      <c r="DX94" s="11">
        <v>9</v>
      </c>
      <c r="DY94" s="10" t="s">
        <v>62</v>
      </c>
      <c r="DZ94" s="7">
        <v>3</v>
      </c>
      <c r="EA94" s="11"/>
      <c r="EB94" s="10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86"/>
        <v>3</v>
      </c>
      <c r="EQ94" s="11"/>
      <c r="ER94" s="10"/>
      <c r="ES94" s="11"/>
      <c r="ET94" s="10"/>
      <c r="EU94" s="7"/>
      <c r="EV94" s="11"/>
      <c r="EW94" s="10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87"/>
        <v>0</v>
      </c>
      <c r="FL94" s="11"/>
      <c r="FM94" s="10"/>
      <c r="FN94" s="11"/>
      <c r="FO94" s="10"/>
      <c r="FP94" s="7"/>
      <c r="FQ94" s="11"/>
      <c r="FR94" s="10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88"/>
        <v>0</v>
      </c>
    </row>
    <row r="95" spans="1:188" ht="12.75">
      <c r="A95" s="15">
        <v>5</v>
      </c>
      <c r="B95" s="15">
        <v>3</v>
      </c>
      <c r="C95" s="15"/>
      <c r="D95" s="6" t="s">
        <v>204</v>
      </c>
      <c r="E95" s="3" t="s">
        <v>205</v>
      </c>
      <c r="F95" s="6">
        <f t="shared" si="67"/>
        <v>0</v>
      </c>
      <c r="G95" s="6">
        <f t="shared" si="68"/>
        <v>2</v>
      </c>
      <c r="H95" s="6">
        <f t="shared" si="69"/>
        <v>18</v>
      </c>
      <c r="I95" s="6">
        <f t="shared" si="70"/>
        <v>9</v>
      </c>
      <c r="J95" s="6">
        <f t="shared" si="71"/>
        <v>9</v>
      </c>
      <c r="K95" s="6">
        <f t="shared" si="72"/>
        <v>0</v>
      </c>
      <c r="L95" s="6">
        <f t="shared" si="73"/>
        <v>0</v>
      </c>
      <c r="M95" s="6">
        <f t="shared" si="74"/>
        <v>0</v>
      </c>
      <c r="N95" s="6">
        <f t="shared" si="75"/>
        <v>0</v>
      </c>
      <c r="O95" s="6">
        <f t="shared" si="76"/>
        <v>0</v>
      </c>
      <c r="P95" s="6">
        <f t="shared" si="77"/>
        <v>0</v>
      </c>
      <c r="Q95" s="6">
        <f t="shared" si="78"/>
        <v>0</v>
      </c>
      <c r="R95" s="7">
        <f t="shared" si="79"/>
        <v>3</v>
      </c>
      <c r="S95" s="7">
        <f t="shared" si="80"/>
        <v>0</v>
      </c>
      <c r="T95" s="7">
        <v>1</v>
      </c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81"/>
        <v>0</v>
      </c>
      <c r="AP95" s="11"/>
      <c r="AQ95" s="10"/>
      <c r="AR95" s="11"/>
      <c r="AS95" s="10"/>
      <c r="AT95" s="7"/>
      <c r="AU95" s="11"/>
      <c r="AV95" s="10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82"/>
        <v>0</v>
      </c>
      <c r="BK95" s="11"/>
      <c r="BL95" s="10"/>
      <c r="BM95" s="11"/>
      <c r="BN95" s="10"/>
      <c r="BO95" s="7"/>
      <c r="BP95" s="11"/>
      <c r="BQ95" s="10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83"/>
        <v>0</v>
      </c>
      <c r="CF95" s="11"/>
      <c r="CG95" s="10"/>
      <c r="CH95" s="11"/>
      <c r="CI95" s="10"/>
      <c r="CJ95" s="7"/>
      <c r="CK95" s="11"/>
      <c r="CL95" s="10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84"/>
        <v>0</v>
      </c>
      <c r="DA95" s="11"/>
      <c r="DB95" s="10"/>
      <c r="DC95" s="11"/>
      <c r="DD95" s="10"/>
      <c r="DE95" s="7"/>
      <c r="DF95" s="11"/>
      <c r="DG95" s="10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85"/>
        <v>0</v>
      </c>
      <c r="DV95" s="11">
        <v>9</v>
      </c>
      <c r="DW95" s="10" t="s">
        <v>62</v>
      </c>
      <c r="DX95" s="11">
        <v>9</v>
      </c>
      <c r="DY95" s="10" t="s">
        <v>62</v>
      </c>
      <c r="DZ95" s="7">
        <v>3</v>
      </c>
      <c r="EA95" s="11"/>
      <c r="EB95" s="10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86"/>
        <v>3</v>
      </c>
      <c r="EQ95" s="11"/>
      <c r="ER95" s="10"/>
      <c r="ES95" s="11"/>
      <c r="ET95" s="10"/>
      <c r="EU95" s="7"/>
      <c r="EV95" s="11"/>
      <c r="EW95" s="10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87"/>
        <v>0</v>
      </c>
      <c r="FL95" s="11"/>
      <c r="FM95" s="10"/>
      <c r="FN95" s="11"/>
      <c r="FO95" s="10"/>
      <c r="FP95" s="7"/>
      <c r="FQ95" s="11"/>
      <c r="FR95" s="10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88"/>
        <v>0</v>
      </c>
    </row>
    <row r="96" spans="1:188" ht="12.75">
      <c r="A96" s="15">
        <v>5</v>
      </c>
      <c r="B96" s="15">
        <v>3</v>
      </c>
      <c r="C96" s="15"/>
      <c r="D96" s="6" t="s">
        <v>206</v>
      </c>
      <c r="E96" s="3" t="s">
        <v>207</v>
      </c>
      <c r="F96" s="6">
        <f t="shared" si="67"/>
        <v>0</v>
      </c>
      <c r="G96" s="6">
        <f t="shared" si="68"/>
        <v>2</v>
      </c>
      <c r="H96" s="6">
        <f t="shared" si="69"/>
        <v>18</v>
      </c>
      <c r="I96" s="6">
        <f t="shared" si="70"/>
        <v>9</v>
      </c>
      <c r="J96" s="6">
        <f t="shared" si="71"/>
        <v>9</v>
      </c>
      <c r="K96" s="6">
        <f t="shared" si="72"/>
        <v>0</v>
      </c>
      <c r="L96" s="6">
        <f t="shared" si="73"/>
        <v>0</v>
      </c>
      <c r="M96" s="6">
        <f t="shared" si="74"/>
        <v>0</v>
      </c>
      <c r="N96" s="6">
        <f t="shared" si="75"/>
        <v>0</v>
      </c>
      <c r="O96" s="6">
        <f t="shared" si="76"/>
        <v>0</v>
      </c>
      <c r="P96" s="6">
        <f t="shared" si="77"/>
        <v>0</v>
      </c>
      <c r="Q96" s="6">
        <f t="shared" si="78"/>
        <v>0</v>
      </c>
      <c r="R96" s="7">
        <f t="shared" si="79"/>
        <v>3</v>
      </c>
      <c r="S96" s="7">
        <f t="shared" si="80"/>
        <v>0</v>
      </c>
      <c r="T96" s="7">
        <v>1</v>
      </c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81"/>
        <v>0</v>
      </c>
      <c r="AP96" s="11"/>
      <c r="AQ96" s="10"/>
      <c r="AR96" s="11"/>
      <c r="AS96" s="10"/>
      <c r="AT96" s="7"/>
      <c r="AU96" s="11"/>
      <c r="AV96" s="10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82"/>
        <v>0</v>
      </c>
      <c r="BK96" s="11"/>
      <c r="BL96" s="10"/>
      <c r="BM96" s="11"/>
      <c r="BN96" s="10"/>
      <c r="BO96" s="7"/>
      <c r="BP96" s="11"/>
      <c r="BQ96" s="10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83"/>
        <v>0</v>
      </c>
      <c r="CF96" s="11"/>
      <c r="CG96" s="10"/>
      <c r="CH96" s="11"/>
      <c r="CI96" s="10"/>
      <c r="CJ96" s="7"/>
      <c r="CK96" s="11"/>
      <c r="CL96" s="10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84"/>
        <v>0</v>
      </c>
      <c r="DA96" s="11"/>
      <c r="DB96" s="10"/>
      <c r="DC96" s="11"/>
      <c r="DD96" s="10"/>
      <c r="DE96" s="7"/>
      <c r="DF96" s="11"/>
      <c r="DG96" s="10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85"/>
        <v>0</v>
      </c>
      <c r="DV96" s="11">
        <v>9</v>
      </c>
      <c r="DW96" s="10" t="s">
        <v>62</v>
      </c>
      <c r="DX96" s="11">
        <v>9</v>
      </c>
      <c r="DY96" s="10" t="s">
        <v>62</v>
      </c>
      <c r="DZ96" s="7">
        <v>3</v>
      </c>
      <c r="EA96" s="11"/>
      <c r="EB96" s="10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86"/>
        <v>3</v>
      </c>
      <c r="EQ96" s="11"/>
      <c r="ER96" s="10"/>
      <c r="ES96" s="11"/>
      <c r="ET96" s="10"/>
      <c r="EU96" s="7"/>
      <c r="EV96" s="11"/>
      <c r="EW96" s="10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87"/>
        <v>0</v>
      </c>
      <c r="FL96" s="11"/>
      <c r="FM96" s="10"/>
      <c r="FN96" s="11"/>
      <c r="FO96" s="10"/>
      <c r="FP96" s="7"/>
      <c r="FQ96" s="11"/>
      <c r="FR96" s="10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88"/>
        <v>0</v>
      </c>
    </row>
    <row r="97" spans="1:188" ht="12.75">
      <c r="A97" s="15">
        <v>5</v>
      </c>
      <c r="B97" s="15">
        <v>3</v>
      </c>
      <c r="C97" s="15"/>
      <c r="D97" s="6" t="s">
        <v>208</v>
      </c>
      <c r="E97" s="3" t="s">
        <v>209</v>
      </c>
      <c r="F97" s="6">
        <f t="shared" si="67"/>
        <v>0</v>
      </c>
      <c r="G97" s="6">
        <f t="shared" si="68"/>
        <v>2</v>
      </c>
      <c r="H97" s="6">
        <f t="shared" si="69"/>
        <v>18</v>
      </c>
      <c r="I97" s="6">
        <f t="shared" si="70"/>
        <v>9</v>
      </c>
      <c r="J97" s="6">
        <f t="shared" si="71"/>
        <v>9</v>
      </c>
      <c r="K97" s="6">
        <f t="shared" si="72"/>
        <v>0</v>
      </c>
      <c r="L97" s="6">
        <f t="shared" si="73"/>
        <v>0</v>
      </c>
      <c r="M97" s="6">
        <f t="shared" si="74"/>
        <v>0</v>
      </c>
      <c r="N97" s="6">
        <f t="shared" si="75"/>
        <v>0</v>
      </c>
      <c r="O97" s="6">
        <f t="shared" si="76"/>
        <v>0</v>
      </c>
      <c r="P97" s="6">
        <f t="shared" si="77"/>
        <v>0</v>
      </c>
      <c r="Q97" s="6">
        <f t="shared" si="78"/>
        <v>0</v>
      </c>
      <c r="R97" s="7">
        <f t="shared" si="79"/>
        <v>3</v>
      </c>
      <c r="S97" s="7">
        <f t="shared" si="80"/>
        <v>0</v>
      </c>
      <c r="T97" s="7">
        <v>1</v>
      </c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81"/>
        <v>0</v>
      </c>
      <c r="AP97" s="11"/>
      <c r="AQ97" s="10"/>
      <c r="AR97" s="11"/>
      <c r="AS97" s="10"/>
      <c r="AT97" s="7"/>
      <c r="AU97" s="11"/>
      <c r="AV97" s="10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82"/>
        <v>0</v>
      </c>
      <c r="BK97" s="11"/>
      <c r="BL97" s="10"/>
      <c r="BM97" s="11"/>
      <c r="BN97" s="10"/>
      <c r="BO97" s="7"/>
      <c r="BP97" s="11"/>
      <c r="BQ97" s="10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83"/>
        <v>0</v>
      </c>
      <c r="CF97" s="11"/>
      <c r="CG97" s="10"/>
      <c r="CH97" s="11"/>
      <c r="CI97" s="10"/>
      <c r="CJ97" s="7"/>
      <c r="CK97" s="11"/>
      <c r="CL97" s="10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84"/>
        <v>0</v>
      </c>
      <c r="DA97" s="11"/>
      <c r="DB97" s="10"/>
      <c r="DC97" s="11"/>
      <c r="DD97" s="10"/>
      <c r="DE97" s="7"/>
      <c r="DF97" s="11"/>
      <c r="DG97" s="10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85"/>
        <v>0</v>
      </c>
      <c r="DV97" s="11">
        <v>9</v>
      </c>
      <c r="DW97" s="10" t="s">
        <v>62</v>
      </c>
      <c r="DX97" s="11">
        <v>9</v>
      </c>
      <c r="DY97" s="10" t="s">
        <v>62</v>
      </c>
      <c r="DZ97" s="7">
        <v>3</v>
      </c>
      <c r="EA97" s="11"/>
      <c r="EB97" s="10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86"/>
        <v>3</v>
      </c>
      <c r="EQ97" s="11"/>
      <c r="ER97" s="10"/>
      <c r="ES97" s="11"/>
      <c r="ET97" s="10"/>
      <c r="EU97" s="7"/>
      <c r="EV97" s="11"/>
      <c r="EW97" s="10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87"/>
        <v>0</v>
      </c>
      <c r="FL97" s="11"/>
      <c r="FM97" s="10"/>
      <c r="FN97" s="11"/>
      <c r="FO97" s="10"/>
      <c r="FP97" s="7"/>
      <c r="FQ97" s="11"/>
      <c r="FR97" s="10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88"/>
        <v>0</v>
      </c>
    </row>
    <row r="98" spans="1:188" ht="12.75">
      <c r="A98" s="15">
        <v>6</v>
      </c>
      <c r="B98" s="15">
        <v>3</v>
      </c>
      <c r="C98" s="15"/>
      <c r="D98" s="6" t="s">
        <v>210</v>
      </c>
      <c r="E98" s="3" t="s">
        <v>211</v>
      </c>
      <c r="F98" s="6">
        <f t="shared" si="67"/>
        <v>0</v>
      </c>
      <c r="G98" s="6">
        <f t="shared" si="68"/>
        <v>2</v>
      </c>
      <c r="H98" s="6">
        <f t="shared" si="69"/>
        <v>15</v>
      </c>
      <c r="I98" s="6">
        <f t="shared" si="70"/>
        <v>6</v>
      </c>
      <c r="J98" s="6">
        <f t="shared" si="71"/>
        <v>9</v>
      </c>
      <c r="K98" s="6">
        <f t="shared" si="72"/>
        <v>0</v>
      </c>
      <c r="L98" s="6">
        <f t="shared" si="73"/>
        <v>0</v>
      </c>
      <c r="M98" s="6">
        <f t="shared" si="74"/>
        <v>0</v>
      </c>
      <c r="N98" s="6">
        <f t="shared" si="75"/>
        <v>0</v>
      </c>
      <c r="O98" s="6">
        <f t="shared" si="76"/>
        <v>0</v>
      </c>
      <c r="P98" s="6">
        <f t="shared" si="77"/>
        <v>0</v>
      </c>
      <c r="Q98" s="6">
        <f t="shared" si="78"/>
        <v>0</v>
      </c>
      <c r="R98" s="7">
        <f t="shared" si="79"/>
        <v>2</v>
      </c>
      <c r="S98" s="7">
        <f t="shared" si="80"/>
        <v>0</v>
      </c>
      <c r="T98" s="7">
        <v>1</v>
      </c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81"/>
        <v>0</v>
      </c>
      <c r="AP98" s="11"/>
      <c r="AQ98" s="10"/>
      <c r="AR98" s="11"/>
      <c r="AS98" s="10"/>
      <c r="AT98" s="7"/>
      <c r="AU98" s="11"/>
      <c r="AV98" s="10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82"/>
        <v>0</v>
      </c>
      <c r="BK98" s="11"/>
      <c r="BL98" s="10"/>
      <c r="BM98" s="11"/>
      <c r="BN98" s="10"/>
      <c r="BO98" s="7"/>
      <c r="BP98" s="11"/>
      <c r="BQ98" s="10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83"/>
        <v>0</v>
      </c>
      <c r="CF98" s="11"/>
      <c r="CG98" s="10"/>
      <c r="CH98" s="11"/>
      <c r="CI98" s="10"/>
      <c r="CJ98" s="7"/>
      <c r="CK98" s="11"/>
      <c r="CL98" s="10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84"/>
        <v>0</v>
      </c>
      <c r="DA98" s="11"/>
      <c r="DB98" s="10"/>
      <c r="DC98" s="11"/>
      <c r="DD98" s="10"/>
      <c r="DE98" s="7"/>
      <c r="DF98" s="11"/>
      <c r="DG98" s="10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85"/>
        <v>0</v>
      </c>
      <c r="DV98" s="11"/>
      <c r="DW98" s="10"/>
      <c r="DX98" s="11"/>
      <c r="DY98" s="10"/>
      <c r="DZ98" s="7"/>
      <c r="EA98" s="11"/>
      <c r="EB98" s="10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86"/>
        <v>0</v>
      </c>
      <c r="EQ98" s="11">
        <v>6</v>
      </c>
      <c r="ER98" s="10" t="s">
        <v>62</v>
      </c>
      <c r="ES98" s="11">
        <v>9</v>
      </c>
      <c r="ET98" s="10" t="s">
        <v>62</v>
      </c>
      <c r="EU98" s="7">
        <v>2</v>
      </c>
      <c r="EV98" s="11"/>
      <c r="EW98" s="10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87"/>
        <v>2</v>
      </c>
      <c r="FL98" s="11"/>
      <c r="FM98" s="10"/>
      <c r="FN98" s="11"/>
      <c r="FO98" s="10"/>
      <c r="FP98" s="7"/>
      <c r="FQ98" s="11"/>
      <c r="FR98" s="10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88"/>
        <v>0</v>
      </c>
    </row>
    <row r="99" spans="1:188" ht="12.75">
      <c r="A99" s="15">
        <v>6</v>
      </c>
      <c r="B99" s="15">
        <v>3</v>
      </c>
      <c r="C99" s="15"/>
      <c r="D99" s="6" t="s">
        <v>212</v>
      </c>
      <c r="E99" s="3" t="s">
        <v>213</v>
      </c>
      <c r="F99" s="6">
        <f t="shared" si="67"/>
        <v>0</v>
      </c>
      <c r="G99" s="6">
        <f t="shared" si="68"/>
        <v>2</v>
      </c>
      <c r="H99" s="6">
        <f t="shared" si="69"/>
        <v>15</v>
      </c>
      <c r="I99" s="6">
        <f t="shared" si="70"/>
        <v>6</v>
      </c>
      <c r="J99" s="6">
        <f t="shared" si="71"/>
        <v>9</v>
      </c>
      <c r="K99" s="6">
        <f t="shared" si="72"/>
        <v>0</v>
      </c>
      <c r="L99" s="6">
        <f t="shared" si="73"/>
        <v>0</v>
      </c>
      <c r="M99" s="6">
        <f t="shared" si="74"/>
        <v>0</v>
      </c>
      <c r="N99" s="6">
        <f t="shared" si="75"/>
        <v>0</v>
      </c>
      <c r="O99" s="6">
        <f t="shared" si="76"/>
        <v>0</v>
      </c>
      <c r="P99" s="6">
        <f t="shared" si="77"/>
        <v>0</v>
      </c>
      <c r="Q99" s="6">
        <f t="shared" si="78"/>
        <v>0</v>
      </c>
      <c r="R99" s="7">
        <f t="shared" si="79"/>
        <v>2</v>
      </c>
      <c r="S99" s="7">
        <f t="shared" si="80"/>
        <v>0</v>
      </c>
      <c r="T99" s="7">
        <v>1</v>
      </c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81"/>
        <v>0</v>
      </c>
      <c r="AP99" s="11"/>
      <c r="AQ99" s="10"/>
      <c r="AR99" s="11"/>
      <c r="AS99" s="10"/>
      <c r="AT99" s="7"/>
      <c r="AU99" s="11"/>
      <c r="AV99" s="10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82"/>
        <v>0</v>
      </c>
      <c r="BK99" s="11"/>
      <c r="BL99" s="10"/>
      <c r="BM99" s="11"/>
      <c r="BN99" s="10"/>
      <c r="BO99" s="7"/>
      <c r="BP99" s="11"/>
      <c r="BQ99" s="10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83"/>
        <v>0</v>
      </c>
      <c r="CF99" s="11"/>
      <c r="CG99" s="10"/>
      <c r="CH99" s="11"/>
      <c r="CI99" s="10"/>
      <c r="CJ99" s="7"/>
      <c r="CK99" s="11"/>
      <c r="CL99" s="10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84"/>
        <v>0</v>
      </c>
      <c r="DA99" s="11"/>
      <c r="DB99" s="10"/>
      <c r="DC99" s="11"/>
      <c r="DD99" s="10"/>
      <c r="DE99" s="7"/>
      <c r="DF99" s="11"/>
      <c r="DG99" s="10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85"/>
        <v>0</v>
      </c>
      <c r="DV99" s="11"/>
      <c r="DW99" s="10"/>
      <c r="DX99" s="11"/>
      <c r="DY99" s="10"/>
      <c r="DZ99" s="7"/>
      <c r="EA99" s="11"/>
      <c r="EB99" s="10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86"/>
        <v>0</v>
      </c>
      <c r="EQ99" s="11">
        <v>6</v>
      </c>
      <c r="ER99" s="10" t="s">
        <v>62</v>
      </c>
      <c r="ES99" s="11">
        <v>9</v>
      </c>
      <c r="ET99" s="10" t="s">
        <v>62</v>
      </c>
      <c r="EU99" s="7">
        <v>2</v>
      </c>
      <c r="EV99" s="11"/>
      <c r="EW99" s="10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87"/>
        <v>2</v>
      </c>
      <c r="FL99" s="11"/>
      <c r="FM99" s="10"/>
      <c r="FN99" s="11"/>
      <c r="FO99" s="10"/>
      <c r="FP99" s="7"/>
      <c r="FQ99" s="11"/>
      <c r="FR99" s="10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88"/>
        <v>0</v>
      </c>
    </row>
    <row r="100" spans="1:188" ht="12.75">
      <c r="A100" s="15">
        <v>6</v>
      </c>
      <c r="B100" s="15">
        <v>3</v>
      </c>
      <c r="C100" s="15"/>
      <c r="D100" s="6" t="s">
        <v>214</v>
      </c>
      <c r="E100" s="3" t="s">
        <v>215</v>
      </c>
      <c r="F100" s="6">
        <f t="shared" si="67"/>
        <v>0</v>
      </c>
      <c r="G100" s="6">
        <f t="shared" si="68"/>
        <v>2</v>
      </c>
      <c r="H100" s="6">
        <f t="shared" si="69"/>
        <v>15</v>
      </c>
      <c r="I100" s="6">
        <f t="shared" si="70"/>
        <v>6</v>
      </c>
      <c r="J100" s="6">
        <f t="shared" si="71"/>
        <v>9</v>
      </c>
      <c r="K100" s="6">
        <f t="shared" si="72"/>
        <v>0</v>
      </c>
      <c r="L100" s="6">
        <f t="shared" si="73"/>
        <v>0</v>
      </c>
      <c r="M100" s="6">
        <f t="shared" si="74"/>
        <v>0</v>
      </c>
      <c r="N100" s="6">
        <f t="shared" si="75"/>
        <v>0</v>
      </c>
      <c r="O100" s="6">
        <f t="shared" si="76"/>
        <v>0</v>
      </c>
      <c r="P100" s="6">
        <f t="shared" si="77"/>
        <v>0</v>
      </c>
      <c r="Q100" s="6">
        <f t="shared" si="78"/>
        <v>0</v>
      </c>
      <c r="R100" s="7">
        <f t="shared" si="79"/>
        <v>2</v>
      </c>
      <c r="S100" s="7">
        <f t="shared" si="80"/>
        <v>0</v>
      </c>
      <c r="T100" s="7">
        <v>1</v>
      </c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81"/>
        <v>0</v>
      </c>
      <c r="AP100" s="11"/>
      <c r="AQ100" s="10"/>
      <c r="AR100" s="11"/>
      <c r="AS100" s="10"/>
      <c r="AT100" s="7"/>
      <c r="AU100" s="11"/>
      <c r="AV100" s="10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82"/>
        <v>0</v>
      </c>
      <c r="BK100" s="11"/>
      <c r="BL100" s="10"/>
      <c r="BM100" s="11"/>
      <c r="BN100" s="10"/>
      <c r="BO100" s="7"/>
      <c r="BP100" s="11"/>
      <c r="BQ100" s="10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83"/>
        <v>0</v>
      </c>
      <c r="CF100" s="11"/>
      <c r="CG100" s="10"/>
      <c r="CH100" s="11"/>
      <c r="CI100" s="10"/>
      <c r="CJ100" s="7"/>
      <c r="CK100" s="11"/>
      <c r="CL100" s="10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84"/>
        <v>0</v>
      </c>
      <c r="DA100" s="11"/>
      <c r="DB100" s="10"/>
      <c r="DC100" s="11"/>
      <c r="DD100" s="10"/>
      <c r="DE100" s="7"/>
      <c r="DF100" s="11"/>
      <c r="DG100" s="10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85"/>
        <v>0</v>
      </c>
      <c r="DV100" s="11"/>
      <c r="DW100" s="10"/>
      <c r="DX100" s="11"/>
      <c r="DY100" s="10"/>
      <c r="DZ100" s="7"/>
      <c r="EA100" s="11"/>
      <c r="EB100" s="10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86"/>
        <v>0</v>
      </c>
      <c r="EQ100" s="11">
        <v>6</v>
      </c>
      <c r="ER100" s="10" t="s">
        <v>62</v>
      </c>
      <c r="ES100" s="11">
        <v>9</v>
      </c>
      <c r="ET100" s="10" t="s">
        <v>62</v>
      </c>
      <c r="EU100" s="7">
        <v>2</v>
      </c>
      <c r="EV100" s="11"/>
      <c r="EW100" s="10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87"/>
        <v>2</v>
      </c>
      <c r="FL100" s="11"/>
      <c r="FM100" s="10"/>
      <c r="FN100" s="11"/>
      <c r="FO100" s="10"/>
      <c r="FP100" s="7"/>
      <c r="FQ100" s="11"/>
      <c r="FR100" s="10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88"/>
        <v>0</v>
      </c>
    </row>
    <row r="101" spans="1:188" ht="12.75">
      <c r="A101" s="15">
        <v>6</v>
      </c>
      <c r="B101" s="15">
        <v>3</v>
      </c>
      <c r="C101" s="15"/>
      <c r="D101" s="6" t="s">
        <v>216</v>
      </c>
      <c r="E101" s="3" t="s">
        <v>217</v>
      </c>
      <c r="F101" s="6">
        <f t="shared" si="67"/>
        <v>0</v>
      </c>
      <c r="G101" s="6">
        <f t="shared" si="68"/>
        <v>2</v>
      </c>
      <c r="H101" s="6">
        <f t="shared" si="69"/>
        <v>15</v>
      </c>
      <c r="I101" s="6">
        <f t="shared" si="70"/>
        <v>6</v>
      </c>
      <c r="J101" s="6">
        <f t="shared" si="71"/>
        <v>9</v>
      </c>
      <c r="K101" s="6">
        <f t="shared" si="72"/>
        <v>0</v>
      </c>
      <c r="L101" s="6">
        <f t="shared" si="73"/>
        <v>0</v>
      </c>
      <c r="M101" s="6">
        <f t="shared" si="74"/>
        <v>0</v>
      </c>
      <c r="N101" s="6">
        <f t="shared" si="75"/>
        <v>0</v>
      </c>
      <c r="O101" s="6">
        <f t="shared" si="76"/>
        <v>0</v>
      </c>
      <c r="P101" s="6">
        <f t="shared" si="77"/>
        <v>0</v>
      </c>
      <c r="Q101" s="6">
        <f t="shared" si="78"/>
        <v>0</v>
      </c>
      <c r="R101" s="7">
        <f t="shared" si="79"/>
        <v>2</v>
      </c>
      <c r="S101" s="7">
        <f t="shared" si="80"/>
        <v>0</v>
      </c>
      <c r="T101" s="7">
        <v>1</v>
      </c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81"/>
        <v>0</v>
      </c>
      <c r="AP101" s="11"/>
      <c r="AQ101" s="10"/>
      <c r="AR101" s="11"/>
      <c r="AS101" s="10"/>
      <c r="AT101" s="7"/>
      <c r="AU101" s="11"/>
      <c r="AV101" s="10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82"/>
        <v>0</v>
      </c>
      <c r="BK101" s="11"/>
      <c r="BL101" s="10"/>
      <c r="BM101" s="11"/>
      <c r="BN101" s="10"/>
      <c r="BO101" s="7"/>
      <c r="BP101" s="11"/>
      <c r="BQ101" s="10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83"/>
        <v>0</v>
      </c>
      <c r="CF101" s="11"/>
      <c r="CG101" s="10"/>
      <c r="CH101" s="11"/>
      <c r="CI101" s="10"/>
      <c r="CJ101" s="7"/>
      <c r="CK101" s="11"/>
      <c r="CL101" s="10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84"/>
        <v>0</v>
      </c>
      <c r="DA101" s="11"/>
      <c r="DB101" s="10"/>
      <c r="DC101" s="11"/>
      <c r="DD101" s="10"/>
      <c r="DE101" s="7"/>
      <c r="DF101" s="11"/>
      <c r="DG101" s="10"/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85"/>
        <v>0</v>
      </c>
      <c r="DV101" s="11"/>
      <c r="DW101" s="10"/>
      <c r="DX101" s="11"/>
      <c r="DY101" s="10"/>
      <c r="DZ101" s="7"/>
      <c r="EA101" s="11"/>
      <c r="EB101" s="10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86"/>
        <v>0</v>
      </c>
      <c r="EQ101" s="11">
        <v>6</v>
      </c>
      <c r="ER101" s="10" t="s">
        <v>62</v>
      </c>
      <c r="ES101" s="11">
        <v>9</v>
      </c>
      <c r="ET101" s="10" t="s">
        <v>62</v>
      </c>
      <c r="EU101" s="7">
        <v>2</v>
      </c>
      <c r="EV101" s="11"/>
      <c r="EW101" s="10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87"/>
        <v>2</v>
      </c>
      <c r="FL101" s="11"/>
      <c r="FM101" s="10"/>
      <c r="FN101" s="11"/>
      <c r="FO101" s="10"/>
      <c r="FP101" s="7"/>
      <c r="FQ101" s="11"/>
      <c r="FR101" s="10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88"/>
        <v>0</v>
      </c>
    </row>
    <row r="102" spans="1:188" ht="12.75">
      <c r="A102" s="15">
        <v>7</v>
      </c>
      <c r="B102" s="15">
        <v>3</v>
      </c>
      <c r="C102" s="15"/>
      <c r="D102" s="6" t="s">
        <v>218</v>
      </c>
      <c r="E102" s="3" t="s">
        <v>219</v>
      </c>
      <c r="F102" s="6">
        <f t="shared" si="67"/>
        <v>0</v>
      </c>
      <c r="G102" s="6">
        <f t="shared" si="68"/>
        <v>2</v>
      </c>
      <c r="H102" s="6">
        <f t="shared" si="69"/>
        <v>18</v>
      </c>
      <c r="I102" s="6">
        <f t="shared" si="70"/>
        <v>9</v>
      </c>
      <c r="J102" s="6">
        <f t="shared" si="71"/>
        <v>0</v>
      </c>
      <c r="K102" s="6">
        <f t="shared" si="72"/>
        <v>0</v>
      </c>
      <c r="L102" s="6">
        <f t="shared" si="73"/>
        <v>0</v>
      </c>
      <c r="M102" s="6">
        <f t="shared" si="74"/>
        <v>9</v>
      </c>
      <c r="N102" s="6">
        <f t="shared" si="75"/>
        <v>0</v>
      </c>
      <c r="O102" s="6">
        <f t="shared" si="76"/>
        <v>0</v>
      </c>
      <c r="P102" s="6">
        <f t="shared" si="77"/>
        <v>0</v>
      </c>
      <c r="Q102" s="6">
        <f t="shared" si="78"/>
        <v>0</v>
      </c>
      <c r="R102" s="7">
        <f t="shared" si="79"/>
        <v>3</v>
      </c>
      <c r="S102" s="7">
        <f t="shared" si="80"/>
        <v>1.5</v>
      </c>
      <c r="T102" s="7">
        <v>1</v>
      </c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81"/>
        <v>0</v>
      </c>
      <c r="AP102" s="11"/>
      <c r="AQ102" s="10"/>
      <c r="AR102" s="11"/>
      <c r="AS102" s="10"/>
      <c r="AT102" s="7"/>
      <c r="AU102" s="11"/>
      <c r="AV102" s="10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82"/>
        <v>0</v>
      </c>
      <c r="BK102" s="11"/>
      <c r="BL102" s="10"/>
      <c r="BM102" s="11"/>
      <c r="BN102" s="10"/>
      <c r="BO102" s="7"/>
      <c r="BP102" s="11"/>
      <c r="BQ102" s="10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83"/>
        <v>0</v>
      </c>
      <c r="CF102" s="11"/>
      <c r="CG102" s="10"/>
      <c r="CH102" s="11"/>
      <c r="CI102" s="10"/>
      <c r="CJ102" s="7"/>
      <c r="CK102" s="11"/>
      <c r="CL102" s="10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84"/>
        <v>0</v>
      </c>
      <c r="DA102" s="11"/>
      <c r="DB102" s="10"/>
      <c r="DC102" s="11"/>
      <c r="DD102" s="10"/>
      <c r="DE102" s="7"/>
      <c r="DF102" s="11"/>
      <c r="DG102" s="10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85"/>
        <v>0</v>
      </c>
      <c r="DV102" s="11"/>
      <c r="DW102" s="10"/>
      <c r="DX102" s="11"/>
      <c r="DY102" s="10"/>
      <c r="DZ102" s="7"/>
      <c r="EA102" s="11"/>
      <c r="EB102" s="10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86"/>
        <v>0</v>
      </c>
      <c r="EQ102" s="11"/>
      <c r="ER102" s="10"/>
      <c r="ES102" s="11"/>
      <c r="ET102" s="10"/>
      <c r="EU102" s="7"/>
      <c r="EV102" s="11"/>
      <c r="EW102" s="10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87"/>
        <v>0</v>
      </c>
      <c r="FL102" s="11">
        <v>9</v>
      </c>
      <c r="FM102" s="10" t="s">
        <v>62</v>
      </c>
      <c r="FN102" s="11"/>
      <c r="FO102" s="10"/>
      <c r="FP102" s="7">
        <v>1.5</v>
      </c>
      <c r="FQ102" s="11"/>
      <c r="FR102" s="10"/>
      <c r="FS102" s="11"/>
      <c r="FT102" s="10"/>
      <c r="FU102" s="11">
        <v>9</v>
      </c>
      <c r="FV102" s="10" t="s">
        <v>62</v>
      </c>
      <c r="FW102" s="11"/>
      <c r="FX102" s="10"/>
      <c r="FY102" s="11"/>
      <c r="FZ102" s="10"/>
      <c r="GA102" s="11"/>
      <c r="GB102" s="10"/>
      <c r="GC102" s="11"/>
      <c r="GD102" s="10"/>
      <c r="GE102" s="7">
        <v>1.5</v>
      </c>
      <c r="GF102" s="7">
        <f t="shared" si="88"/>
        <v>3</v>
      </c>
    </row>
    <row r="103" spans="1:188" ht="12.75">
      <c r="A103" s="15">
        <v>7</v>
      </c>
      <c r="B103" s="15">
        <v>3</v>
      </c>
      <c r="C103" s="15"/>
      <c r="D103" s="6" t="s">
        <v>220</v>
      </c>
      <c r="E103" s="3" t="s">
        <v>221</v>
      </c>
      <c r="F103" s="6">
        <f t="shared" si="67"/>
        <v>0</v>
      </c>
      <c r="G103" s="6">
        <f t="shared" si="68"/>
        <v>2</v>
      </c>
      <c r="H103" s="6">
        <f t="shared" si="69"/>
        <v>18</v>
      </c>
      <c r="I103" s="6">
        <f t="shared" si="70"/>
        <v>9</v>
      </c>
      <c r="J103" s="6">
        <f t="shared" si="71"/>
        <v>0</v>
      </c>
      <c r="K103" s="6">
        <f t="shared" si="72"/>
        <v>0</v>
      </c>
      <c r="L103" s="6">
        <f t="shared" si="73"/>
        <v>0</v>
      </c>
      <c r="M103" s="6">
        <f t="shared" si="74"/>
        <v>9</v>
      </c>
      <c r="N103" s="6">
        <f t="shared" si="75"/>
        <v>0</v>
      </c>
      <c r="O103" s="6">
        <f t="shared" si="76"/>
        <v>0</v>
      </c>
      <c r="P103" s="6">
        <f t="shared" si="77"/>
        <v>0</v>
      </c>
      <c r="Q103" s="6">
        <f t="shared" si="78"/>
        <v>0</v>
      </c>
      <c r="R103" s="7">
        <f t="shared" si="79"/>
        <v>3</v>
      </c>
      <c r="S103" s="7">
        <f t="shared" si="80"/>
        <v>2</v>
      </c>
      <c r="T103" s="7">
        <v>1</v>
      </c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81"/>
        <v>0</v>
      </c>
      <c r="AP103" s="11"/>
      <c r="AQ103" s="10"/>
      <c r="AR103" s="11"/>
      <c r="AS103" s="10"/>
      <c r="AT103" s="7"/>
      <c r="AU103" s="11"/>
      <c r="AV103" s="10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82"/>
        <v>0</v>
      </c>
      <c r="BK103" s="11"/>
      <c r="BL103" s="10"/>
      <c r="BM103" s="11"/>
      <c r="BN103" s="10"/>
      <c r="BO103" s="7"/>
      <c r="BP103" s="11"/>
      <c r="BQ103" s="10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83"/>
        <v>0</v>
      </c>
      <c r="CF103" s="11"/>
      <c r="CG103" s="10"/>
      <c r="CH103" s="11"/>
      <c r="CI103" s="10"/>
      <c r="CJ103" s="7"/>
      <c r="CK103" s="11"/>
      <c r="CL103" s="10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84"/>
        <v>0</v>
      </c>
      <c r="DA103" s="11"/>
      <c r="DB103" s="10"/>
      <c r="DC103" s="11"/>
      <c r="DD103" s="10"/>
      <c r="DE103" s="7"/>
      <c r="DF103" s="11"/>
      <c r="DG103" s="10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85"/>
        <v>0</v>
      </c>
      <c r="DV103" s="11"/>
      <c r="DW103" s="10"/>
      <c r="DX103" s="11"/>
      <c r="DY103" s="10"/>
      <c r="DZ103" s="7"/>
      <c r="EA103" s="11"/>
      <c r="EB103" s="10"/>
      <c r="EC103" s="11"/>
      <c r="ED103" s="10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86"/>
        <v>0</v>
      </c>
      <c r="EQ103" s="11"/>
      <c r="ER103" s="10"/>
      <c r="ES103" s="11"/>
      <c r="ET103" s="10"/>
      <c r="EU103" s="7"/>
      <c r="EV103" s="11"/>
      <c r="EW103" s="10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87"/>
        <v>0</v>
      </c>
      <c r="FL103" s="11">
        <v>9</v>
      </c>
      <c r="FM103" s="10" t="s">
        <v>62</v>
      </c>
      <c r="FN103" s="11"/>
      <c r="FO103" s="10"/>
      <c r="FP103" s="7">
        <v>1</v>
      </c>
      <c r="FQ103" s="11"/>
      <c r="FR103" s="10"/>
      <c r="FS103" s="11"/>
      <c r="FT103" s="10"/>
      <c r="FU103" s="11">
        <v>9</v>
      </c>
      <c r="FV103" s="10" t="s">
        <v>62</v>
      </c>
      <c r="FW103" s="11"/>
      <c r="FX103" s="10"/>
      <c r="FY103" s="11"/>
      <c r="FZ103" s="10"/>
      <c r="GA103" s="11"/>
      <c r="GB103" s="10"/>
      <c r="GC103" s="11"/>
      <c r="GD103" s="10"/>
      <c r="GE103" s="7">
        <v>2</v>
      </c>
      <c r="GF103" s="7">
        <f t="shared" si="88"/>
        <v>3</v>
      </c>
    </row>
    <row r="104" spans="1:188" ht="12.75">
      <c r="A104" s="15">
        <v>7</v>
      </c>
      <c r="B104" s="15">
        <v>3</v>
      </c>
      <c r="C104" s="15"/>
      <c r="D104" s="6" t="s">
        <v>222</v>
      </c>
      <c r="E104" s="3" t="s">
        <v>223</v>
      </c>
      <c r="F104" s="6">
        <f t="shared" si="67"/>
        <v>0</v>
      </c>
      <c r="G104" s="6">
        <f t="shared" si="68"/>
        <v>2</v>
      </c>
      <c r="H104" s="6">
        <f t="shared" si="69"/>
        <v>18</v>
      </c>
      <c r="I104" s="6">
        <f t="shared" si="70"/>
        <v>9</v>
      </c>
      <c r="J104" s="6">
        <f t="shared" si="71"/>
        <v>0</v>
      </c>
      <c r="K104" s="6">
        <f t="shared" si="72"/>
        <v>0</v>
      </c>
      <c r="L104" s="6">
        <f t="shared" si="73"/>
        <v>0</v>
      </c>
      <c r="M104" s="6">
        <f t="shared" si="74"/>
        <v>9</v>
      </c>
      <c r="N104" s="6">
        <f t="shared" si="75"/>
        <v>0</v>
      </c>
      <c r="O104" s="6">
        <f t="shared" si="76"/>
        <v>0</v>
      </c>
      <c r="P104" s="6">
        <f t="shared" si="77"/>
        <v>0</v>
      </c>
      <c r="Q104" s="6">
        <f t="shared" si="78"/>
        <v>0</v>
      </c>
      <c r="R104" s="7">
        <f t="shared" si="79"/>
        <v>3</v>
      </c>
      <c r="S104" s="7">
        <f t="shared" si="80"/>
        <v>2</v>
      </c>
      <c r="T104" s="7">
        <v>1</v>
      </c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81"/>
        <v>0</v>
      </c>
      <c r="AP104" s="11"/>
      <c r="AQ104" s="10"/>
      <c r="AR104" s="11"/>
      <c r="AS104" s="10"/>
      <c r="AT104" s="7"/>
      <c r="AU104" s="11"/>
      <c r="AV104" s="10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82"/>
        <v>0</v>
      </c>
      <c r="BK104" s="11"/>
      <c r="BL104" s="10"/>
      <c r="BM104" s="11"/>
      <c r="BN104" s="10"/>
      <c r="BO104" s="7"/>
      <c r="BP104" s="11"/>
      <c r="BQ104" s="10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83"/>
        <v>0</v>
      </c>
      <c r="CF104" s="11"/>
      <c r="CG104" s="10"/>
      <c r="CH104" s="11"/>
      <c r="CI104" s="10"/>
      <c r="CJ104" s="7"/>
      <c r="CK104" s="11"/>
      <c r="CL104" s="10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84"/>
        <v>0</v>
      </c>
      <c r="DA104" s="11"/>
      <c r="DB104" s="10"/>
      <c r="DC104" s="11"/>
      <c r="DD104" s="10"/>
      <c r="DE104" s="7"/>
      <c r="DF104" s="11"/>
      <c r="DG104" s="10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85"/>
        <v>0</v>
      </c>
      <c r="DV104" s="11"/>
      <c r="DW104" s="10"/>
      <c r="DX104" s="11"/>
      <c r="DY104" s="10"/>
      <c r="DZ104" s="7"/>
      <c r="EA104" s="11"/>
      <c r="EB104" s="10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86"/>
        <v>0</v>
      </c>
      <c r="EQ104" s="11"/>
      <c r="ER104" s="10"/>
      <c r="ES104" s="11"/>
      <c r="ET104" s="10"/>
      <c r="EU104" s="7"/>
      <c r="EV104" s="11"/>
      <c r="EW104" s="10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 t="shared" si="87"/>
        <v>0</v>
      </c>
      <c r="FL104" s="11">
        <v>9</v>
      </c>
      <c r="FM104" s="10" t="s">
        <v>62</v>
      </c>
      <c r="FN104" s="11"/>
      <c r="FO104" s="10"/>
      <c r="FP104" s="7">
        <v>1</v>
      </c>
      <c r="FQ104" s="11"/>
      <c r="FR104" s="10"/>
      <c r="FS104" s="11"/>
      <c r="FT104" s="10"/>
      <c r="FU104" s="11">
        <v>9</v>
      </c>
      <c r="FV104" s="10" t="s">
        <v>62</v>
      </c>
      <c r="FW104" s="11"/>
      <c r="FX104" s="10"/>
      <c r="FY104" s="11"/>
      <c r="FZ104" s="10"/>
      <c r="GA104" s="11"/>
      <c r="GB104" s="10"/>
      <c r="GC104" s="11"/>
      <c r="GD104" s="10"/>
      <c r="GE104" s="7">
        <v>2</v>
      </c>
      <c r="GF104" s="7">
        <f t="shared" si="88"/>
        <v>3</v>
      </c>
    </row>
    <row r="105" spans="1:188" ht="12.75">
      <c r="A105" s="15">
        <v>7</v>
      </c>
      <c r="B105" s="15">
        <v>3</v>
      </c>
      <c r="C105" s="15"/>
      <c r="D105" s="6" t="s">
        <v>224</v>
      </c>
      <c r="E105" s="3" t="s">
        <v>225</v>
      </c>
      <c r="F105" s="6">
        <f t="shared" si="67"/>
        <v>0</v>
      </c>
      <c r="G105" s="6">
        <f t="shared" si="68"/>
        <v>2</v>
      </c>
      <c r="H105" s="6">
        <f t="shared" si="69"/>
        <v>18</v>
      </c>
      <c r="I105" s="6">
        <f t="shared" si="70"/>
        <v>9</v>
      </c>
      <c r="J105" s="6">
        <f t="shared" si="71"/>
        <v>0</v>
      </c>
      <c r="K105" s="6">
        <f t="shared" si="72"/>
        <v>0</v>
      </c>
      <c r="L105" s="6">
        <f t="shared" si="73"/>
        <v>0</v>
      </c>
      <c r="M105" s="6">
        <f t="shared" si="74"/>
        <v>9</v>
      </c>
      <c r="N105" s="6">
        <f t="shared" si="75"/>
        <v>0</v>
      </c>
      <c r="O105" s="6">
        <f t="shared" si="76"/>
        <v>0</v>
      </c>
      <c r="P105" s="6">
        <f t="shared" si="77"/>
        <v>0</v>
      </c>
      <c r="Q105" s="6">
        <f t="shared" si="78"/>
        <v>0</v>
      </c>
      <c r="R105" s="7">
        <f t="shared" si="79"/>
        <v>3</v>
      </c>
      <c r="S105" s="7">
        <f t="shared" si="80"/>
        <v>2</v>
      </c>
      <c r="T105" s="7">
        <v>1</v>
      </c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81"/>
        <v>0</v>
      </c>
      <c r="AP105" s="11"/>
      <c r="AQ105" s="10"/>
      <c r="AR105" s="11"/>
      <c r="AS105" s="10"/>
      <c r="AT105" s="7"/>
      <c r="AU105" s="11"/>
      <c r="AV105" s="10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82"/>
        <v>0</v>
      </c>
      <c r="BK105" s="11"/>
      <c r="BL105" s="10"/>
      <c r="BM105" s="11"/>
      <c r="BN105" s="10"/>
      <c r="BO105" s="7"/>
      <c r="BP105" s="11"/>
      <c r="BQ105" s="10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83"/>
        <v>0</v>
      </c>
      <c r="CF105" s="11"/>
      <c r="CG105" s="10"/>
      <c r="CH105" s="11"/>
      <c r="CI105" s="10"/>
      <c r="CJ105" s="7"/>
      <c r="CK105" s="11"/>
      <c r="CL105" s="10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84"/>
        <v>0</v>
      </c>
      <c r="DA105" s="11"/>
      <c r="DB105" s="10"/>
      <c r="DC105" s="11"/>
      <c r="DD105" s="10"/>
      <c r="DE105" s="7"/>
      <c r="DF105" s="11"/>
      <c r="DG105" s="10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85"/>
        <v>0</v>
      </c>
      <c r="DV105" s="11"/>
      <c r="DW105" s="10"/>
      <c r="DX105" s="11"/>
      <c r="DY105" s="10"/>
      <c r="DZ105" s="7"/>
      <c r="EA105" s="11"/>
      <c r="EB105" s="10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86"/>
        <v>0</v>
      </c>
      <c r="EQ105" s="11"/>
      <c r="ER105" s="10"/>
      <c r="ES105" s="11"/>
      <c r="ET105" s="10"/>
      <c r="EU105" s="7"/>
      <c r="EV105" s="11"/>
      <c r="EW105" s="10"/>
      <c r="EX105" s="11"/>
      <c r="EY105" s="10"/>
      <c r="EZ105" s="11"/>
      <c r="FA105" s="10"/>
      <c r="FB105" s="11"/>
      <c r="FC105" s="10"/>
      <c r="FD105" s="11"/>
      <c r="FE105" s="10"/>
      <c r="FF105" s="11"/>
      <c r="FG105" s="10"/>
      <c r="FH105" s="11"/>
      <c r="FI105" s="10"/>
      <c r="FJ105" s="7"/>
      <c r="FK105" s="7">
        <f t="shared" si="87"/>
        <v>0</v>
      </c>
      <c r="FL105" s="11">
        <v>9</v>
      </c>
      <c r="FM105" s="10" t="s">
        <v>62</v>
      </c>
      <c r="FN105" s="11"/>
      <c r="FO105" s="10"/>
      <c r="FP105" s="7">
        <v>1</v>
      </c>
      <c r="FQ105" s="11"/>
      <c r="FR105" s="10"/>
      <c r="FS105" s="11"/>
      <c r="FT105" s="10"/>
      <c r="FU105" s="11">
        <v>9</v>
      </c>
      <c r="FV105" s="10" t="s">
        <v>62</v>
      </c>
      <c r="FW105" s="11"/>
      <c r="FX105" s="10"/>
      <c r="FY105" s="11"/>
      <c r="FZ105" s="10"/>
      <c r="GA105" s="11"/>
      <c r="GB105" s="10"/>
      <c r="GC105" s="11"/>
      <c r="GD105" s="10"/>
      <c r="GE105" s="7">
        <v>2</v>
      </c>
      <c r="GF105" s="7">
        <f t="shared" si="88"/>
        <v>3</v>
      </c>
    </row>
    <row r="106" spans="1:188" ht="12.75">
      <c r="A106" s="15">
        <v>7</v>
      </c>
      <c r="B106" s="15">
        <v>3</v>
      </c>
      <c r="C106" s="15"/>
      <c r="D106" s="6" t="s">
        <v>226</v>
      </c>
      <c r="E106" s="3" t="s">
        <v>227</v>
      </c>
      <c r="F106" s="6">
        <f t="shared" si="67"/>
        <v>0</v>
      </c>
      <c r="G106" s="6">
        <f t="shared" si="68"/>
        <v>2</v>
      </c>
      <c r="H106" s="6">
        <f t="shared" si="69"/>
        <v>18</v>
      </c>
      <c r="I106" s="6">
        <f t="shared" si="70"/>
        <v>9</v>
      </c>
      <c r="J106" s="6">
        <f t="shared" si="71"/>
        <v>0</v>
      </c>
      <c r="K106" s="6">
        <f t="shared" si="72"/>
        <v>0</v>
      </c>
      <c r="L106" s="6">
        <f t="shared" si="73"/>
        <v>0</v>
      </c>
      <c r="M106" s="6">
        <f t="shared" si="74"/>
        <v>9</v>
      </c>
      <c r="N106" s="6">
        <f t="shared" si="75"/>
        <v>0</v>
      </c>
      <c r="O106" s="6">
        <f t="shared" si="76"/>
        <v>0</v>
      </c>
      <c r="P106" s="6">
        <f t="shared" si="77"/>
        <v>0</v>
      </c>
      <c r="Q106" s="6">
        <f t="shared" si="78"/>
        <v>0</v>
      </c>
      <c r="R106" s="7">
        <f t="shared" si="79"/>
        <v>3</v>
      </c>
      <c r="S106" s="7">
        <f t="shared" si="80"/>
        <v>1.5</v>
      </c>
      <c r="T106" s="7">
        <v>1</v>
      </c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81"/>
        <v>0</v>
      </c>
      <c r="AP106" s="11"/>
      <c r="AQ106" s="10"/>
      <c r="AR106" s="11"/>
      <c r="AS106" s="10"/>
      <c r="AT106" s="7"/>
      <c r="AU106" s="11"/>
      <c r="AV106" s="10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82"/>
        <v>0</v>
      </c>
      <c r="BK106" s="11"/>
      <c r="BL106" s="10"/>
      <c r="BM106" s="11"/>
      <c r="BN106" s="10"/>
      <c r="BO106" s="7"/>
      <c r="BP106" s="11"/>
      <c r="BQ106" s="10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83"/>
        <v>0</v>
      </c>
      <c r="CF106" s="11"/>
      <c r="CG106" s="10"/>
      <c r="CH106" s="11"/>
      <c r="CI106" s="10"/>
      <c r="CJ106" s="7"/>
      <c r="CK106" s="11"/>
      <c r="CL106" s="10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84"/>
        <v>0</v>
      </c>
      <c r="DA106" s="11"/>
      <c r="DB106" s="10"/>
      <c r="DC106" s="11"/>
      <c r="DD106" s="10"/>
      <c r="DE106" s="7"/>
      <c r="DF106" s="11"/>
      <c r="DG106" s="10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85"/>
        <v>0</v>
      </c>
      <c r="DV106" s="11"/>
      <c r="DW106" s="10"/>
      <c r="DX106" s="11"/>
      <c r="DY106" s="10"/>
      <c r="DZ106" s="7"/>
      <c r="EA106" s="11"/>
      <c r="EB106" s="10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86"/>
        <v>0</v>
      </c>
      <c r="EQ106" s="11"/>
      <c r="ER106" s="10"/>
      <c r="ES106" s="11"/>
      <c r="ET106" s="10"/>
      <c r="EU106" s="7"/>
      <c r="EV106" s="11"/>
      <c r="EW106" s="10"/>
      <c r="EX106" s="11"/>
      <c r="EY106" s="10"/>
      <c r="EZ106" s="11"/>
      <c r="FA106" s="10"/>
      <c r="FB106" s="11"/>
      <c r="FC106" s="10"/>
      <c r="FD106" s="11"/>
      <c r="FE106" s="10"/>
      <c r="FF106" s="11"/>
      <c r="FG106" s="10"/>
      <c r="FH106" s="11"/>
      <c r="FI106" s="10"/>
      <c r="FJ106" s="7"/>
      <c r="FK106" s="7">
        <f t="shared" si="87"/>
        <v>0</v>
      </c>
      <c r="FL106" s="11">
        <v>9</v>
      </c>
      <c r="FM106" s="10" t="s">
        <v>62</v>
      </c>
      <c r="FN106" s="11"/>
      <c r="FO106" s="10"/>
      <c r="FP106" s="7">
        <v>1.5</v>
      </c>
      <c r="FQ106" s="11"/>
      <c r="FR106" s="10"/>
      <c r="FS106" s="11"/>
      <c r="FT106" s="10"/>
      <c r="FU106" s="11">
        <v>9</v>
      </c>
      <c r="FV106" s="10" t="s">
        <v>62</v>
      </c>
      <c r="FW106" s="11"/>
      <c r="FX106" s="10"/>
      <c r="FY106" s="11"/>
      <c r="FZ106" s="10"/>
      <c r="GA106" s="11"/>
      <c r="GB106" s="10"/>
      <c r="GC106" s="11"/>
      <c r="GD106" s="10"/>
      <c r="GE106" s="7">
        <v>1.5</v>
      </c>
      <c r="GF106" s="7">
        <f t="shared" si="88"/>
        <v>3</v>
      </c>
    </row>
    <row r="107" spans="1:188" ht="19.5" customHeight="1">
      <c r="A107" s="12" t="s">
        <v>228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2"/>
      <c r="GF107" s="13"/>
    </row>
    <row r="108" spans="1:188" ht="12.75">
      <c r="A108" s="6"/>
      <c r="B108" s="6"/>
      <c r="C108" s="6"/>
      <c r="D108" s="6" t="s">
        <v>229</v>
      </c>
      <c r="E108" s="3" t="s">
        <v>230</v>
      </c>
      <c r="F108" s="6">
        <f>COUNTIF(U108:GD108,"e")</f>
        <v>1</v>
      </c>
      <c r="G108" s="6">
        <f>COUNTIF(U108:GD108,"z")</f>
        <v>0</v>
      </c>
      <c r="H108" s="6">
        <f>SUM(I108:Q108)</f>
        <v>6</v>
      </c>
      <c r="I108" s="6">
        <f>U108+AP108+BK108+CF108+DA108+DV108+EQ108+FL108</f>
        <v>0</v>
      </c>
      <c r="J108" s="6">
        <f>W108+AR108+BM108+CH108+DC108+DX108+ES108+FN108</f>
        <v>0</v>
      </c>
      <c r="K108" s="6">
        <f>Z108+AU108+BP108+CK108+DF108+EA108+EV108+FQ108</f>
        <v>0</v>
      </c>
      <c r="L108" s="6">
        <f>AB108+AW108+BR108+CM108+DH108+EC108+EX108+FS108</f>
        <v>0</v>
      </c>
      <c r="M108" s="6">
        <f>AD108+AY108+BT108+CO108+DJ108+EE108+EZ108+FU108</f>
        <v>0</v>
      </c>
      <c r="N108" s="6">
        <f>AF108+BA108+BV108+CQ108+DL108+EG108+FB108+FW108</f>
        <v>0</v>
      </c>
      <c r="O108" s="6">
        <f>AH108+BC108+BX108+CS108+DN108+EI108+FD108+FY108</f>
        <v>6</v>
      </c>
      <c r="P108" s="6">
        <f>AJ108+BE108+BZ108+CU108+DP108+EK108+FF108+GA108</f>
        <v>0</v>
      </c>
      <c r="Q108" s="6">
        <f>AL108+BG108+CB108+CW108+DR108+EM108+FH108+GC108</f>
        <v>0</v>
      </c>
      <c r="R108" s="7">
        <f>AO108+BJ108+CE108+CZ108+DU108+EP108+FK108+GF108</f>
        <v>6</v>
      </c>
      <c r="S108" s="7">
        <f>AN108+BI108+CD108+CY108+DT108+EO108+FJ108+GE108</f>
        <v>6</v>
      </c>
      <c r="T108" s="7">
        <v>0</v>
      </c>
      <c r="U108" s="11"/>
      <c r="V108" s="10"/>
      <c r="W108" s="11"/>
      <c r="X108" s="10"/>
      <c r="Y108" s="7"/>
      <c r="Z108" s="11"/>
      <c r="AA108" s="10"/>
      <c r="AB108" s="11"/>
      <c r="AC108" s="10"/>
      <c r="AD108" s="11"/>
      <c r="AE108" s="10"/>
      <c r="AF108" s="11"/>
      <c r="AG108" s="10"/>
      <c r="AH108" s="11"/>
      <c r="AI108" s="10"/>
      <c r="AJ108" s="11"/>
      <c r="AK108" s="10"/>
      <c r="AL108" s="11"/>
      <c r="AM108" s="10"/>
      <c r="AN108" s="7"/>
      <c r="AO108" s="7">
        <f>Y108+AN108</f>
        <v>0</v>
      </c>
      <c r="AP108" s="11"/>
      <c r="AQ108" s="10"/>
      <c r="AR108" s="11"/>
      <c r="AS108" s="10"/>
      <c r="AT108" s="7"/>
      <c r="AU108" s="11"/>
      <c r="AV108" s="10"/>
      <c r="AW108" s="11"/>
      <c r="AX108" s="10"/>
      <c r="AY108" s="11"/>
      <c r="AZ108" s="10"/>
      <c r="BA108" s="11"/>
      <c r="BB108" s="10"/>
      <c r="BC108" s="11"/>
      <c r="BD108" s="10"/>
      <c r="BE108" s="11"/>
      <c r="BF108" s="10"/>
      <c r="BG108" s="11"/>
      <c r="BH108" s="10"/>
      <c r="BI108" s="7"/>
      <c r="BJ108" s="7">
        <f>AT108+BI108</f>
        <v>0</v>
      </c>
      <c r="BK108" s="11"/>
      <c r="BL108" s="10"/>
      <c r="BM108" s="11"/>
      <c r="BN108" s="10"/>
      <c r="BO108" s="7"/>
      <c r="BP108" s="11"/>
      <c r="BQ108" s="10"/>
      <c r="BR108" s="11"/>
      <c r="BS108" s="10"/>
      <c r="BT108" s="11"/>
      <c r="BU108" s="10"/>
      <c r="BV108" s="11"/>
      <c r="BW108" s="10"/>
      <c r="BX108" s="11"/>
      <c r="BY108" s="10"/>
      <c r="BZ108" s="11"/>
      <c r="CA108" s="10"/>
      <c r="CB108" s="11"/>
      <c r="CC108" s="10"/>
      <c r="CD108" s="7"/>
      <c r="CE108" s="7">
        <f>BO108+CD108</f>
        <v>0</v>
      </c>
      <c r="CF108" s="11"/>
      <c r="CG108" s="10"/>
      <c r="CH108" s="11"/>
      <c r="CI108" s="10"/>
      <c r="CJ108" s="7"/>
      <c r="CK108" s="11"/>
      <c r="CL108" s="10"/>
      <c r="CM108" s="11"/>
      <c r="CN108" s="10"/>
      <c r="CO108" s="11"/>
      <c r="CP108" s="10"/>
      <c r="CQ108" s="11"/>
      <c r="CR108" s="10"/>
      <c r="CS108" s="11"/>
      <c r="CT108" s="10"/>
      <c r="CU108" s="11"/>
      <c r="CV108" s="10"/>
      <c r="CW108" s="11"/>
      <c r="CX108" s="10"/>
      <c r="CY108" s="7"/>
      <c r="CZ108" s="7">
        <f>CJ108+CY108</f>
        <v>0</v>
      </c>
      <c r="DA108" s="11"/>
      <c r="DB108" s="10"/>
      <c r="DC108" s="11"/>
      <c r="DD108" s="10"/>
      <c r="DE108" s="7"/>
      <c r="DF108" s="11"/>
      <c r="DG108" s="10"/>
      <c r="DH108" s="11"/>
      <c r="DI108" s="10"/>
      <c r="DJ108" s="11"/>
      <c r="DK108" s="10"/>
      <c r="DL108" s="11"/>
      <c r="DM108" s="10"/>
      <c r="DN108" s="11"/>
      <c r="DO108" s="10"/>
      <c r="DP108" s="11"/>
      <c r="DQ108" s="10"/>
      <c r="DR108" s="11"/>
      <c r="DS108" s="10"/>
      <c r="DT108" s="7"/>
      <c r="DU108" s="7">
        <f>DE108+DT108</f>
        <v>0</v>
      </c>
      <c r="DV108" s="11"/>
      <c r="DW108" s="10"/>
      <c r="DX108" s="11"/>
      <c r="DY108" s="10"/>
      <c r="DZ108" s="7"/>
      <c r="EA108" s="11"/>
      <c r="EB108" s="10"/>
      <c r="EC108" s="11"/>
      <c r="ED108" s="10"/>
      <c r="EE108" s="11"/>
      <c r="EF108" s="10"/>
      <c r="EG108" s="11"/>
      <c r="EH108" s="10"/>
      <c r="EI108" s="11">
        <v>6</v>
      </c>
      <c r="EJ108" s="10" t="s">
        <v>72</v>
      </c>
      <c r="EK108" s="11"/>
      <c r="EL108" s="10"/>
      <c r="EM108" s="11"/>
      <c r="EN108" s="10"/>
      <c r="EO108" s="7">
        <v>6</v>
      </c>
      <c r="EP108" s="7">
        <f>DZ108+EO108</f>
        <v>6</v>
      </c>
      <c r="EQ108" s="11"/>
      <c r="ER108" s="10"/>
      <c r="ES108" s="11"/>
      <c r="ET108" s="10"/>
      <c r="EU108" s="7"/>
      <c r="EV108" s="11"/>
      <c r="EW108" s="10"/>
      <c r="EX108" s="11"/>
      <c r="EY108" s="10"/>
      <c r="EZ108" s="11"/>
      <c r="FA108" s="10"/>
      <c r="FB108" s="11"/>
      <c r="FC108" s="10"/>
      <c r="FD108" s="11"/>
      <c r="FE108" s="10"/>
      <c r="FF108" s="11"/>
      <c r="FG108" s="10"/>
      <c r="FH108" s="11"/>
      <c r="FI108" s="10"/>
      <c r="FJ108" s="7"/>
      <c r="FK108" s="7">
        <f>EU108+FJ108</f>
        <v>0</v>
      </c>
      <c r="FL108" s="11"/>
      <c r="FM108" s="10"/>
      <c r="FN108" s="11"/>
      <c r="FO108" s="10"/>
      <c r="FP108" s="7"/>
      <c r="FQ108" s="11"/>
      <c r="FR108" s="10"/>
      <c r="FS108" s="11"/>
      <c r="FT108" s="10"/>
      <c r="FU108" s="11"/>
      <c r="FV108" s="10"/>
      <c r="FW108" s="11"/>
      <c r="FX108" s="10"/>
      <c r="FY108" s="11"/>
      <c r="FZ108" s="10"/>
      <c r="GA108" s="11"/>
      <c r="GB108" s="10"/>
      <c r="GC108" s="11"/>
      <c r="GD108" s="10"/>
      <c r="GE108" s="7"/>
      <c r="GF108" s="7">
        <f>FP108+GE108</f>
        <v>0</v>
      </c>
    </row>
    <row r="109" spans="1:188" ht="15.75" customHeight="1">
      <c r="A109" s="6"/>
      <c r="B109" s="6"/>
      <c r="C109" s="6"/>
      <c r="D109" s="6"/>
      <c r="E109" s="6" t="s">
        <v>78</v>
      </c>
      <c r="F109" s="6">
        <f aca="true" t="shared" si="89" ref="F109:U109">SUM(F108:F108)</f>
        <v>1</v>
      </c>
      <c r="G109" s="6">
        <f t="shared" si="89"/>
        <v>0</v>
      </c>
      <c r="H109" s="6">
        <f t="shared" si="89"/>
        <v>6</v>
      </c>
      <c r="I109" s="6">
        <f t="shared" si="89"/>
        <v>0</v>
      </c>
      <c r="J109" s="6">
        <f t="shared" si="89"/>
        <v>0</v>
      </c>
      <c r="K109" s="6">
        <f t="shared" si="89"/>
        <v>0</v>
      </c>
      <c r="L109" s="6">
        <f t="shared" si="89"/>
        <v>0</v>
      </c>
      <c r="M109" s="6">
        <f t="shared" si="89"/>
        <v>0</v>
      </c>
      <c r="N109" s="6">
        <f t="shared" si="89"/>
        <v>0</v>
      </c>
      <c r="O109" s="6">
        <f t="shared" si="89"/>
        <v>6</v>
      </c>
      <c r="P109" s="6">
        <f t="shared" si="89"/>
        <v>0</v>
      </c>
      <c r="Q109" s="6">
        <f t="shared" si="89"/>
        <v>0</v>
      </c>
      <c r="R109" s="7">
        <f t="shared" si="89"/>
        <v>6</v>
      </c>
      <c r="S109" s="7">
        <f t="shared" si="89"/>
        <v>6</v>
      </c>
      <c r="T109" s="7">
        <f t="shared" si="89"/>
        <v>0</v>
      </c>
      <c r="U109" s="11">
        <f t="shared" si="89"/>
        <v>0</v>
      </c>
      <c r="V109" s="10"/>
      <c r="W109" s="11">
        <f>SUM(W108:W108)</f>
        <v>0</v>
      </c>
      <c r="X109" s="10"/>
      <c r="Y109" s="7">
        <f>SUM(Y108:Y108)</f>
        <v>0</v>
      </c>
      <c r="Z109" s="11">
        <f>SUM(Z108:Z108)</f>
        <v>0</v>
      </c>
      <c r="AA109" s="10"/>
      <c r="AB109" s="11">
        <f>SUM(AB108:AB108)</f>
        <v>0</v>
      </c>
      <c r="AC109" s="10"/>
      <c r="AD109" s="11">
        <f>SUM(AD108:AD108)</f>
        <v>0</v>
      </c>
      <c r="AE109" s="10"/>
      <c r="AF109" s="11">
        <f>SUM(AF108:AF108)</f>
        <v>0</v>
      </c>
      <c r="AG109" s="10"/>
      <c r="AH109" s="11">
        <f>SUM(AH108:AH108)</f>
        <v>0</v>
      </c>
      <c r="AI109" s="10"/>
      <c r="AJ109" s="11">
        <f>SUM(AJ108:AJ108)</f>
        <v>0</v>
      </c>
      <c r="AK109" s="10"/>
      <c r="AL109" s="11">
        <f>SUM(AL108:AL108)</f>
        <v>0</v>
      </c>
      <c r="AM109" s="10"/>
      <c r="AN109" s="7">
        <f>SUM(AN108:AN108)</f>
        <v>0</v>
      </c>
      <c r="AO109" s="7">
        <f>SUM(AO108:AO108)</f>
        <v>0</v>
      </c>
      <c r="AP109" s="11">
        <f>SUM(AP108:AP108)</f>
        <v>0</v>
      </c>
      <c r="AQ109" s="10"/>
      <c r="AR109" s="11">
        <f>SUM(AR108:AR108)</f>
        <v>0</v>
      </c>
      <c r="AS109" s="10"/>
      <c r="AT109" s="7">
        <f>SUM(AT108:AT108)</f>
        <v>0</v>
      </c>
      <c r="AU109" s="11">
        <f>SUM(AU108:AU108)</f>
        <v>0</v>
      </c>
      <c r="AV109" s="10"/>
      <c r="AW109" s="11">
        <f>SUM(AW108:AW108)</f>
        <v>0</v>
      </c>
      <c r="AX109" s="10"/>
      <c r="AY109" s="11">
        <f>SUM(AY108:AY108)</f>
        <v>0</v>
      </c>
      <c r="AZ109" s="10"/>
      <c r="BA109" s="11">
        <f>SUM(BA108:BA108)</f>
        <v>0</v>
      </c>
      <c r="BB109" s="10"/>
      <c r="BC109" s="11">
        <f>SUM(BC108:BC108)</f>
        <v>0</v>
      </c>
      <c r="BD109" s="10"/>
      <c r="BE109" s="11">
        <f>SUM(BE108:BE108)</f>
        <v>0</v>
      </c>
      <c r="BF109" s="10"/>
      <c r="BG109" s="11">
        <f>SUM(BG108:BG108)</f>
        <v>0</v>
      </c>
      <c r="BH109" s="10"/>
      <c r="BI109" s="7">
        <f>SUM(BI108:BI108)</f>
        <v>0</v>
      </c>
      <c r="BJ109" s="7">
        <f>SUM(BJ108:BJ108)</f>
        <v>0</v>
      </c>
      <c r="BK109" s="11">
        <f>SUM(BK108:BK108)</f>
        <v>0</v>
      </c>
      <c r="BL109" s="10"/>
      <c r="BM109" s="11">
        <f>SUM(BM108:BM108)</f>
        <v>0</v>
      </c>
      <c r="BN109" s="10"/>
      <c r="BO109" s="7">
        <f>SUM(BO108:BO108)</f>
        <v>0</v>
      </c>
      <c r="BP109" s="11">
        <f>SUM(BP108:BP108)</f>
        <v>0</v>
      </c>
      <c r="BQ109" s="10"/>
      <c r="BR109" s="11">
        <f>SUM(BR108:BR108)</f>
        <v>0</v>
      </c>
      <c r="BS109" s="10"/>
      <c r="BT109" s="11">
        <f>SUM(BT108:BT108)</f>
        <v>0</v>
      </c>
      <c r="BU109" s="10"/>
      <c r="BV109" s="11">
        <f>SUM(BV108:BV108)</f>
        <v>0</v>
      </c>
      <c r="BW109" s="10"/>
      <c r="BX109" s="11">
        <f>SUM(BX108:BX108)</f>
        <v>0</v>
      </c>
      <c r="BY109" s="10"/>
      <c r="BZ109" s="11">
        <f>SUM(BZ108:BZ108)</f>
        <v>0</v>
      </c>
      <c r="CA109" s="10"/>
      <c r="CB109" s="11">
        <f>SUM(CB108:CB108)</f>
        <v>0</v>
      </c>
      <c r="CC109" s="10"/>
      <c r="CD109" s="7">
        <f>SUM(CD108:CD108)</f>
        <v>0</v>
      </c>
      <c r="CE109" s="7">
        <f>SUM(CE108:CE108)</f>
        <v>0</v>
      </c>
      <c r="CF109" s="11">
        <f>SUM(CF108:CF108)</f>
        <v>0</v>
      </c>
      <c r="CG109" s="10"/>
      <c r="CH109" s="11">
        <f>SUM(CH108:CH108)</f>
        <v>0</v>
      </c>
      <c r="CI109" s="10"/>
      <c r="CJ109" s="7">
        <f>SUM(CJ108:CJ108)</f>
        <v>0</v>
      </c>
      <c r="CK109" s="11">
        <f>SUM(CK108:CK108)</f>
        <v>0</v>
      </c>
      <c r="CL109" s="10"/>
      <c r="CM109" s="11">
        <f>SUM(CM108:CM108)</f>
        <v>0</v>
      </c>
      <c r="CN109" s="10"/>
      <c r="CO109" s="11">
        <f>SUM(CO108:CO108)</f>
        <v>0</v>
      </c>
      <c r="CP109" s="10"/>
      <c r="CQ109" s="11">
        <f>SUM(CQ108:CQ108)</f>
        <v>0</v>
      </c>
      <c r="CR109" s="10"/>
      <c r="CS109" s="11">
        <f>SUM(CS108:CS108)</f>
        <v>0</v>
      </c>
      <c r="CT109" s="10"/>
      <c r="CU109" s="11">
        <f>SUM(CU108:CU108)</f>
        <v>0</v>
      </c>
      <c r="CV109" s="10"/>
      <c r="CW109" s="11">
        <f>SUM(CW108:CW108)</f>
        <v>0</v>
      </c>
      <c r="CX109" s="10"/>
      <c r="CY109" s="7">
        <f>SUM(CY108:CY108)</f>
        <v>0</v>
      </c>
      <c r="CZ109" s="7">
        <f>SUM(CZ108:CZ108)</f>
        <v>0</v>
      </c>
      <c r="DA109" s="11">
        <f>SUM(DA108:DA108)</f>
        <v>0</v>
      </c>
      <c r="DB109" s="10"/>
      <c r="DC109" s="11">
        <f>SUM(DC108:DC108)</f>
        <v>0</v>
      </c>
      <c r="DD109" s="10"/>
      <c r="DE109" s="7">
        <f>SUM(DE108:DE108)</f>
        <v>0</v>
      </c>
      <c r="DF109" s="11">
        <f>SUM(DF108:DF108)</f>
        <v>0</v>
      </c>
      <c r="DG109" s="10"/>
      <c r="DH109" s="11">
        <f>SUM(DH108:DH108)</f>
        <v>0</v>
      </c>
      <c r="DI109" s="10"/>
      <c r="DJ109" s="11">
        <f>SUM(DJ108:DJ108)</f>
        <v>0</v>
      </c>
      <c r="DK109" s="10"/>
      <c r="DL109" s="11">
        <f>SUM(DL108:DL108)</f>
        <v>0</v>
      </c>
      <c r="DM109" s="10"/>
      <c r="DN109" s="11">
        <f>SUM(DN108:DN108)</f>
        <v>0</v>
      </c>
      <c r="DO109" s="10"/>
      <c r="DP109" s="11">
        <f>SUM(DP108:DP108)</f>
        <v>0</v>
      </c>
      <c r="DQ109" s="10"/>
      <c r="DR109" s="11">
        <f>SUM(DR108:DR108)</f>
        <v>0</v>
      </c>
      <c r="DS109" s="10"/>
      <c r="DT109" s="7">
        <f>SUM(DT108:DT108)</f>
        <v>0</v>
      </c>
      <c r="DU109" s="7">
        <f>SUM(DU108:DU108)</f>
        <v>0</v>
      </c>
      <c r="DV109" s="11">
        <f>SUM(DV108:DV108)</f>
        <v>0</v>
      </c>
      <c r="DW109" s="10"/>
      <c r="DX109" s="11">
        <f>SUM(DX108:DX108)</f>
        <v>0</v>
      </c>
      <c r="DY109" s="10"/>
      <c r="DZ109" s="7">
        <f>SUM(DZ108:DZ108)</f>
        <v>0</v>
      </c>
      <c r="EA109" s="11">
        <f>SUM(EA108:EA108)</f>
        <v>0</v>
      </c>
      <c r="EB109" s="10"/>
      <c r="EC109" s="11">
        <f>SUM(EC108:EC108)</f>
        <v>0</v>
      </c>
      <c r="ED109" s="10"/>
      <c r="EE109" s="11">
        <f>SUM(EE108:EE108)</f>
        <v>0</v>
      </c>
      <c r="EF109" s="10"/>
      <c r="EG109" s="11">
        <f>SUM(EG108:EG108)</f>
        <v>0</v>
      </c>
      <c r="EH109" s="10"/>
      <c r="EI109" s="11">
        <f>SUM(EI108:EI108)</f>
        <v>6</v>
      </c>
      <c r="EJ109" s="10"/>
      <c r="EK109" s="11">
        <f>SUM(EK108:EK108)</f>
        <v>0</v>
      </c>
      <c r="EL109" s="10"/>
      <c r="EM109" s="11">
        <f>SUM(EM108:EM108)</f>
        <v>0</v>
      </c>
      <c r="EN109" s="10"/>
      <c r="EO109" s="7">
        <f>SUM(EO108:EO108)</f>
        <v>6</v>
      </c>
      <c r="EP109" s="7">
        <f>SUM(EP108:EP108)</f>
        <v>6</v>
      </c>
      <c r="EQ109" s="11">
        <f>SUM(EQ108:EQ108)</f>
        <v>0</v>
      </c>
      <c r="ER109" s="10"/>
      <c r="ES109" s="11">
        <f>SUM(ES108:ES108)</f>
        <v>0</v>
      </c>
      <c r="ET109" s="10"/>
      <c r="EU109" s="7">
        <f>SUM(EU108:EU108)</f>
        <v>0</v>
      </c>
      <c r="EV109" s="11">
        <f>SUM(EV108:EV108)</f>
        <v>0</v>
      </c>
      <c r="EW109" s="10"/>
      <c r="EX109" s="11">
        <f>SUM(EX108:EX108)</f>
        <v>0</v>
      </c>
      <c r="EY109" s="10"/>
      <c r="EZ109" s="11">
        <f>SUM(EZ108:EZ108)</f>
        <v>0</v>
      </c>
      <c r="FA109" s="10"/>
      <c r="FB109" s="11">
        <f>SUM(FB108:FB108)</f>
        <v>0</v>
      </c>
      <c r="FC109" s="10"/>
      <c r="FD109" s="11">
        <f>SUM(FD108:FD108)</f>
        <v>0</v>
      </c>
      <c r="FE109" s="10"/>
      <c r="FF109" s="11">
        <f>SUM(FF108:FF108)</f>
        <v>0</v>
      </c>
      <c r="FG109" s="10"/>
      <c r="FH109" s="11">
        <f>SUM(FH108:FH108)</f>
        <v>0</v>
      </c>
      <c r="FI109" s="10"/>
      <c r="FJ109" s="7">
        <f>SUM(FJ108:FJ108)</f>
        <v>0</v>
      </c>
      <c r="FK109" s="7">
        <f>SUM(FK108:FK108)</f>
        <v>0</v>
      </c>
      <c r="FL109" s="11">
        <f>SUM(FL108:FL108)</f>
        <v>0</v>
      </c>
      <c r="FM109" s="10"/>
      <c r="FN109" s="11">
        <f>SUM(FN108:FN108)</f>
        <v>0</v>
      </c>
      <c r="FO109" s="10"/>
      <c r="FP109" s="7">
        <f>SUM(FP108:FP108)</f>
        <v>0</v>
      </c>
      <c r="FQ109" s="11">
        <f>SUM(FQ108:FQ108)</f>
        <v>0</v>
      </c>
      <c r="FR109" s="10"/>
      <c r="FS109" s="11">
        <f>SUM(FS108:FS108)</f>
        <v>0</v>
      </c>
      <c r="FT109" s="10"/>
      <c r="FU109" s="11">
        <f>SUM(FU108:FU108)</f>
        <v>0</v>
      </c>
      <c r="FV109" s="10"/>
      <c r="FW109" s="11">
        <f>SUM(FW108:FW108)</f>
        <v>0</v>
      </c>
      <c r="FX109" s="10"/>
      <c r="FY109" s="11">
        <f>SUM(FY108:FY108)</f>
        <v>0</v>
      </c>
      <c r="FZ109" s="10"/>
      <c r="GA109" s="11">
        <f>SUM(GA108:GA108)</f>
        <v>0</v>
      </c>
      <c r="GB109" s="10"/>
      <c r="GC109" s="11">
        <f>SUM(GC108:GC108)</f>
        <v>0</v>
      </c>
      <c r="GD109" s="10"/>
      <c r="GE109" s="7">
        <f>SUM(GE108:GE108)</f>
        <v>0</v>
      </c>
      <c r="GF109" s="7">
        <f>SUM(GF108:GF108)</f>
        <v>0</v>
      </c>
    </row>
    <row r="110" spans="1:188" ht="19.5" customHeight="1">
      <c r="A110" s="12" t="s">
        <v>231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2"/>
      <c r="GF110" s="13"/>
    </row>
    <row r="111" spans="1:188" ht="12.75">
      <c r="A111" s="6"/>
      <c r="B111" s="6"/>
      <c r="C111" s="6"/>
      <c r="D111" s="6" t="s">
        <v>232</v>
      </c>
      <c r="E111" s="3" t="s">
        <v>233</v>
      </c>
      <c r="F111" s="6">
        <f>COUNTIF(U111:GD111,"e")</f>
        <v>0</v>
      </c>
      <c r="G111" s="6">
        <f>COUNTIF(U111:GD111,"z")</f>
        <v>1</v>
      </c>
      <c r="H111" s="6">
        <f>SUM(I111:Q111)</f>
        <v>0</v>
      </c>
      <c r="I111" s="6">
        <f>U111+AP111+BK111+CF111+DA111+DV111+EQ111+FL111</f>
        <v>0</v>
      </c>
      <c r="J111" s="6">
        <f>W111+AR111+BM111+CH111+DC111+DX111+ES111+FN111</f>
        <v>0</v>
      </c>
      <c r="K111" s="6">
        <f>Z111+AU111+BP111+CK111+DF111+EA111+EV111+FQ111</f>
        <v>0</v>
      </c>
      <c r="L111" s="6">
        <f>AB111+AW111+BR111+CM111+DH111+EC111+EX111+FS111</f>
        <v>0</v>
      </c>
      <c r="M111" s="6">
        <f>AD111+AY111+BT111+CO111+DJ111+EE111+EZ111+FU111</f>
        <v>0</v>
      </c>
      <c r="N111" s="6">
        <f>AF111+BA111+BV111+CQ111+DL111+EG111+FB111+FW111</f>
        <v>0</v>
      </c>
      <c r="O111" s="6">
        <f>AH111+BC111+BX111+CS111+DN111+EI111+FD111+FY111</f>
        <v>0</v>
      </c>
      <c r="P111" s="6">
        <f>AJ111+BE111+BZ111+CU111+DP111+EK111+FF111+GA111</f>
        <v>0</v>
      </c>
      <c r="Q111" s="6">
        <f>AL111+BG111+CB111+CW111+DR111+EM111+FH111+GC111</f>
        <v>0</v>
      </c>
      <c r="R111" s="7">
        <f>AO111+BJ111+CE111+CZ111+DU111+EP111+FK111+GF111</f>
        <v>0</v>
      </c>
      <c r="S111" s="7">
        <f>AN111+BI111+CD111+CY111+DT111+EO111+FJ111+GE111</f>
        <v>0</v>
      </c>
      <c r="T111" s="7">
        <v>0</v>
      </c>
      <c r="U111" s="11">
        <v>0</v>
      </c>
      <c r="V111" s="10" t="s">
        <v>62</v>
      </c>
      <c r="W111" s="11"/>
      <c r="X111" s="10"/>
      <c r="Y111" s="7">
        <v>0</v>
      </c>
      <c r="Z111" s="11"/>
      <c r="AA111" s="10"/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Y111+AN111</f>
        <v>0</v>
      </c>
      <c r="AP111" s="11"/>
      <c r="AQ111" s="10"/>
      <c r="AR111" s="11"/>
      <c r="AS111" s="10"/>
      <c r="AT111" s="7"/>
      <c r="AU111" s="11"/>
      <c r="AV111" s="10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AT111+BI111</f>
        <v>0</v>
      </c>
      <c r="BK111" s="11"/>
      <c r="BL111" s="10"/>
      <c r="BM111" s="11"/>
      <c r="BN111" s="10"/>
      <c r="BO111" s="7"/>
      <c r="BP111" s="11"/>
      <c r="BQ111" s="10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BO111+CD111</f>
        <v>0</v>
      </c>
      <c r="CF111" s="11"/>
      <c r="CG111" s="10"/>
      <c r="CH111" s="11"/>
      <c r="CI111" s="10"/>
      <c r="CJ111" s="7"/>
      <c r="CK111" s="11"/>
      <c r="CL111" s="10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CJ111+CY111</f>
        <v>0</v>
      </c>
      <c r="DA111" s="11"/>
      <c r="DB111" s="10"/>
      <c r="DC111" s="11"/>
      <c r="DD111" s="10"/>
      <c r="DE111" s="7"/>
      <c r="DF111" s="11"/>
      <c r="DG111" s="10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DE111+DT111</f>
        <v>0</v>
      </c>
      <c r="DV111" s="11"/>
      <c r="DW111" s="10"/>
      <c r="DX111" s="11"/>
      <c r="DY111" s="10"/>
      <c r="DZ111" s="7"/>
      <c r="EA111" s="11"/>
      <c r="EB111" s="10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DZ111+EO111</f>
        <v>0</v>
      </c>
      <c r="EQ111" s="11"/>
      <c r="ER111" s="10"/>
      <c r="ES111" s="11"/>
      <c r="ET111" s="10"/>
      <c r="EU111" s="7"/>
      <c r="EV111" s="11"/>
      <c r="EW111" s="10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EU111+FJ111</f>
        <v>0</v>
      </c>
      <c r="FL111" s="11"/>
      <c r="FM111" s="10"/>
      <c r="FN111" s="11"/>
      <c r="FO111" s="10"/>
      <c r="FP111" s="7"/>
      <c r="FQ111" s="11"/>
      <c r="FR111" s="10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FP111+GE111</f>
        <v>0</v>
      </c>
    </row>
    <row r="112" spans="1:188" ht="12.75">
      <c r="A112" s="6"/>
      <c r="B112" s="6"/>
      <c r="C112" s="6"/>
      <c r="D112" s="6" t="s">
        <v>234</v>
      </c>
      <c r="E112" s="3" t="s">
        <v>235</v>
      </c>
      <c r="F112" s="6">
        <f>COUNTIF(U112:GD112,"e")</f>
        <v>0</v>
      </c>
      <c r="G112" s="6">
        <f>COUNTIF(U112:GD112,"z")</f>
        <v>1</v>
      </c>
      <c r="H112" s="6">
        <f>SUM(I112:Q112)</f>
        <v>4</v>
      </c>
      <c r="I112" s="6">
        <f>U112+AP112+BK112+CF112+DA112+DV112+EQ112+FL112</f>
        <v>4</v>
      </c>
      <c r="J112" s="6">
        <f>W112+AR112+BM112+CH112+DC112+DX112+ES112+FN112</f>
        <v>0</v>
      </c>
      <c r="K112" s="6">
        <f>Z112+AU112+BP112+CK112+DF112+EA112+EV112+FQ112</f>
        <v>0</v>
      </c>
      <c r="L112" s="6">
        <f>AB112+AW112+BR112+CM112+DH112+EC112+EX112+FS112</f>
        <v>0</v>
      </c>
      <c r="M112" s="6">
        <f>AD112+AY112+BT112+CO112+DJ112+EE112+EZ112+FU112</f>
        <v>0</v>
      </c>
      <c r="N112" s="6">
        <f>AF112+BA112+BV112+CQ112+DL112+EG112+FB112+FW112</f>
        <v>0</v>
      </c>
      <c r="O112" s="6">
        <f>AH112+BC112+BX112+CS112+DN112+EI112+FD112+FY112</f>
        <v>0</v>
      </c>
      <c r="P112" s="6">
        <f>AJ112+BE112+BZ112+CU112+DP112+EK112+FF112+GA112</f>
        <v>0</v>
      </c>
      <c r="Q112" s="6">
        <f>AL112+BG112+CB112+CW112+DR112+EM112+FH112+GC112</f>
        <v>0</v>
      </c>
      <c r="R112" s="7">
        <f>AO112+BJ112+CE112+CZ112+DU112+EP112+FK112+GF112</f>
        <v>0</v>
      </c>
      <c r="S112" s="7">
        <f>AN112+BI112+CD112+CY112+DT112+EO112+FJ112+GE112</f>
        <v>0</v>
      </c>
      <c r="T112" s="7">
        <v>0</v>
      </c>
      <c r="U112" s="11">
        <v>4</v>
      </c>
      <c r="V112" s="10" t="s">
        <v>62</v>
      </c>
      <c r="W112" s="11"/>
      <c r="X112" s="10"/>
      <c r="Y112" s="7">
        <v>0</v>
      </c>
      <c r="Z112" s="11"/>
      <c r="AA112" s="10"/>
      <c r="AB112" s="11"/>
      <c r="AC112" s="10"/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Y112+AN112</f>
        <v>0</v>
      </c>
      <c r="AP112" s="11"/>
      <c r="AQ112" s="10"/>
      <c r="AR112" s="11"/>
      <c r="AS112" s="10"/>
      <c r="AT112" s="7"/>
      <c r="AU112" s="11"/>
      <c r="AV112" s="10"/>
      <c r="AW112" s="11"/>
      <c r="AX112" s="10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AT112+BI112</f>
        <v>0</v>
      </c>
      <c r="BK112" s="11"/>
      <c r="BL112" s="10"/>
      <c r="BM112" s="11"/>
      <c r="BN112" s="10"/>
      <c r="BO112" s="7"/>
      <c r="BP112" s="11"/>
      <c r="BQ112" s="10"/>
      <c r="BR112" s="11"/>
      <c r="BS112" s="10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BO112+CD112</f>
        <v>0</v>
      </c>
      <c r="CF112" s="11"/>
      <c r="CG112" s="10"/>
      <c r="CH112" s="11"/>
      <c r="CI112" s="10"/>
      <c r="CJ112" s="7"/>
      <c r="CK112" s="11"/>
      <c r="CL112" s="10"/>
      <c r="CM112" s="11"/>
      <c r="CN112" s="10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CJ112+CY112</f>
        <v>0</v>
      </c>
      <c r="DA112" s="11"/>
      <c r="DB112" s="10"/>
      <c r="DC112" s="11"/>
      <c r="DD112" s="10"/>
      <c r="DE112" s="7"/>
      <c r="DF112" s="11"/>
      <c r="DG112" s="10"/>
      <c r="DH112" s="11"/>
      <c r="DI112" s="10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DE112+DT112</f>
        <v>0</v>
      </c>
      <c r="DV112" s="11"/>
      <c r="DW112" s="10"/>
      <c r="DX112" s="11"/>
      <c r="DY112" s="10"/>
      <c r="DZ112" s="7"/>
      <c r="EA112" s="11"/>
      <c r="EB112" s="10"/>
      <c r="EC112" s="11"/>
      <c r="ED112" s="10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DZ112+EO112</f>
        <v>0</v>
      </c>
      <c r="EQ112" s="11"/>
      <c r="ER112" s="10"/>
      <c r="ES112" s="11"/>
      <c r="ET112" s="10"/>
      <c r="EU112" s="7"/>
      <c r="EV112" s="11"/>
      <c r="EW112" s="10"/>
      <c r="EX112" s="11"/>
      <c r="EY112" s="10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>EU112+FJ112</f>
        <v>0</v>
      </c>
      <c r="FL112" s="11"/>
      <c r="FM112" s="10"/>
      <c r="FN112" s="11"/>
      <c r="FO112" s="10"/>
      <c r="FP112" s="7"/>
      <c r="FQ112" s="11"/>
      <c r="FR112" s="10"/>
      <c r="FS112" s="11"/>
      <c r="FT112" s="10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>FP112+GE112</f>
        <v>0</v>
      </c>
    </row>
    <row r="113" spans="1:188" ht="12.75">
      <c r="A113" s="6"/>
      <c r="B113" s="6"/>
      <c r="C113" s="6"/>
      <c r="D113" s="6" t="s">
        <v>236</v>
      </c>
      <c r="E113" s="3" t="s">
        <v>237</v>
      </c>
      <c r="F113" s="6">
        <f>COUNTIF(U113:GD113,"e")</f>
        <v>0</v>
      </c>
      <c r="G113" s="6">
        <f>COUNTIF(U113:GD113,"z")</f>
        <v>1</v>
      </c>
      <c r="H113" s="6">
        <f>SUM(I113:Q113)</f>
        <v>2</v>
      </c>
      <c r="I113" s="6">
        <f>U113+AP113+BK113+CF113+DA113+DV113+EQ113+FL113</f>
        <v>2</v>
      </c>
      <c r="J113" s="6">
        <f>W113+AR113+BM113+CH113+DC113+DX113+ES113+FN113</f>
        <v>0</v>
      </c>
      <c r="K113" s="6">
        <f>Z113+AU113+BP113+CK113+DF113+EA113+EV113+FQ113</f>
        <v>0</v>
      </c>
      <c r="L113" s="6">
        <f>AB113+AW113+BR113+CM113+DH113+EC113+EX113+FS113</f>
        <v>0</v>
      </c>
      <c r="M113" s="6">
        <f>AD113+AY113+BT113+CO113+DJ113+EE113+EZ113+FU113</f>
        <v>0</v>
      </c>
      <c r="N113" s="6">
        <f>AF113+BA113+BV113+CQ113+DL113+EG113+FB113+FW113</f>
        <v>0</v>
      </c>
      <c r="O113" s="6">
        <f>AH113+BC113+BX113+CS113+DN113+EI113+FD113+FY113</f>
        <v>0</v>
      </c>
      <c r="P113" s="6">
        <f>AJ113+BE113+BZ113+CU113+DP113+EK113+FF113+GA113</f>
        <v>0</v>
      </c>
      <c r="Q113" s="6">
        <f>AL113+BG113+CB113+CW113+DR113+EM113+FH113+GC113</f>
        <v>0</v>
      </c>
      <c r="R113" s="7">
        <f>AO113+BJ113+CE113+CZ113+DU113+EP113+FK113+GF113</f>
        <v>0</v>
      </c>
      <c r="S113" s="7">
        <f>AN113+BI113+CD113+CY113+DT113+EO113+FJ113+GE113</f>
        <v>0</v>
      </c>
      <c r="T113" s="7">
        <v>0</v>
      </c>
      <c r="U113" s="11"/>
      <c r="V113" s="10"/>
      <c r="W113" s="11"/>
      <c r="X113" s="10"/>
      <c r="Y113" s="7"/>
      <c r="Z113" s="11"/>
      <c r="AA113" s="10"/>
      <c r="AB113" s="11"/>
      <c r="AC113" s="10"/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>Y113+AN113</f>
        <v>0</v>
      </c>
      <c r="AP113" s="11"/>
      <c r="AQ113" s="10"/>
      <c r="AR113" s="11"/>
      <c r="AS113" s="10"/>
      <c r="AT113" s="7"/>
      <c r="AU113" s="11"/>
      <c r="AV113" s="10"/>
      <c r="AW113" s="11"/>
      <c r="AX113" s="10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>AT113+BI113</f>
        <v>0</v>
      </c>
      <c r="BK113" s="11"/>
      <c r="BL113" s="10"/>
      <c r="BM113" s="11"/>
      <c r="BN113" s="10"/>
      <c r="BO113" s="7"/>
      <c r="BP113" s="11"/>
      <c r="BQ113" s="10"/>
      <c r="BR113" s="11"/>
      <c r="BS113" s="10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>BO113+CD113</f>
        <v>0</v>
      </c>
      <c r="CF113" s="11"/>
      <c r="CG113" s="10"/>
      <c r="CH113" s="11"/>
      <c r="CI113" s="10"/>
      <c r="CJ113" s="7"/>
      <c r="CK113" s="11"/>
      <c r="CL113" s="10"/>
      <c r="CM113" s="11"/>
      <c r="CN113" s="10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CJ113+CY113</f>
        <v>0</v>
      </c>
      <c r="DA113" s="11"/>
      <c r="DB113" s="10"/>
      <c r="DC113" s="11"/>
      <c r="DD113" s="10"/>
      <c r="DE113" s="7"/>
      <c r="DF113" s="11"/>
      <c r="DG113" s="10"/>
      <c r="DH113" s="11"/>
      <c r="DI113" s="10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>DE113+DT113</f>
        <v>0</v>
      </c>
      <c r="DV113" s="11"/>
      <c r="DW113" s="10"/>
      <c r="DX113" s="11"/>
      <c r="DY113" s="10"/>
      <c r="DZ113" s="7"/>
      <c r="EA113" s="11"/>
      <c r="EB113" s="10"/>
      <c r="EC113" s="11"/>
      <c r="ED113" s="10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>DZ113+EO113</f>
        <v>0</v>
      </c>
      <c r="EQ113" s="11">
        <v>2</v>
      </c>
      <c r="ER113" s="10" t="s">
        <v>62</v>
      </c>
      <c r="ES113" s="11"/>
      <c r="ET113" s="10"/>
      <c r="EU113" s="7">
        <v>0</v>
      </c>
      <c r="EV113" s="11"/>
      <c r="EW113" s="10"/>
      <c r="EX113" s="11"/>
      <c r="EY113" s="10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>EU113+FJ113</f>
        <v>0</v>
      </c>
      <c r="FL113" s="11"/>
      <c r="FM113" s="10"/>
      <c r="FN113" s="11"/>
      <c r="FO113" s="10"/>
      <c r="FP113" s="7"/>
      <c r="FQ113" s="11"/>
      <c r="FR113" s="10"/>
      <c r="FS113" s="11"/>
      <c r="FT113" s="10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>FP113+GE113</f>
        <v>0</v>
      </c>
    </row>
    <row r="114" spans="1:188" ht="15.75" customHeight="1">
      <c r="A114" s="6"/>
      <c r="B114" s="6"/>
      <c r="C114" s="6"/>
      <c r="D114" s="6"/>
      <c r="E114" s="6" t="s">
        <v>78</v>
      </c>
      <c r="F114" s="6">
        <f aca="true" t="shared" si="90" ref="F114:U114">SUM(F111:F113)</f>
        <v>0</v>
      </c>
      <c r="G114" s="6">
        <f t="shared" si="90"/>
        <v>3</v>
      </c>
      <c r="H114" s="6">
        <f t="shared" si="90"/>
        <v>6</v>
      </c>
      <c r="I114" s="6">
        <f t="shared" si="90"/>
        <v>6</v>
      </c>
      <c r="J114" s="6">
        <f t="shared" si="90"/>
        <v>0</v>
      </c>
      <c r="K114" s="6">
        <f t="shared" si="90"/>
        <v>0</v>
      </c>
      <c r="L114" s="6">
        <f t="shared" si="90"/>
        <v>0</v>
      </c>
      <c r="M114" s="6">
        <f t="shared" si="90"/>
        <v>0</v>
      </c>
      <c r="N114" s="6">
        <f t="shared" si="90"/>
        <v>0</v>
      </c>
      <c r="O114" s="6">
        <f t="shared" si="90"/>
        <v>0</v>
      </c>
      <c r="P114" s="6">
        <f t="shared" si="90"/>
        <v>0</v>
      </c>
      <c r="Q114" s="6">
        <f t="shared" si="90"/>
        <v>0</v>
      </c>
      <c r="R114" s="7">
        <f t="shared" si="90"/>
        <v>0</v>
      </c>
      <c r="S114" s="7">
        <f t="shared" si="90"/>
        <v>0</v>
      </c>
      <c r="T114" s="7">
        <f t="shared" si="90"/>
        <v>0</v>
      </c>
      <c r="U114" s="11">
        <f t="shared" si="90"/>
        <v>4</v>
      </c>
      <c r="V114" s="10"/>
      <c r="W114" s="11">
        <f>SUM(W111:W113)</f>
        <v>0</v>
      </c>
      <c r="X114" s="10"/>
      <c r="Y114" s="7">
        <f>SUM(Y111:Y113)</f>
        <v>0</v>
      </c>
      <c r="Z114" s="11">
        <f>SUM(Z111:Z113)</f>
        <v>0</v>
      </c>
      <c r="AA114" s="10"/>
      <c r="AB114" s="11">
        <f>SUM(AB111:AB113)</f>
        <v>0</v>
      </c>
      <c r="AC114" s="10"/>
      <c r="AD114" s="11">
        <f>SUM(AD111:AD113)</f>
        <v>0</v>
      </c>
      <c r="AE114" s="10"/>
      <c r="AF114" s="11">
        <f>SUM(AF111:AF113)</f>
        <v>0</v>
      </c>
      <c r="AG114" s="10"/>
      <c r="AH114" s="11">
        <f>SUM(AH111:AH113)</f>
        <v>0</v>
      </c>
      <c r="AI114" s="10"/>
      <c r="AJ114" s="11">
        <f>SUM(AJ111:AJ113)</f>
        <v>0</v>
      </c>
      <c r="AK114" s="10"/>
      <c r="AL114" s="11">
        <f>SUM(AL111:AL113)</f>
        <v>0</v>
      </c>
      <c r="AM114" s="10"/>
      <c r="AN114" s="7">
        <f>SUM(AN111:AN113)</f>
        <v>0</v>
      </c>
      <c r="AO114" s="7">
        <f>SUM(AO111:AO113)</f>
        <v>0</v>
      </c>
      <c r="AP114" s="11">
        <f>SUM(AP111:AP113)</f>
        <v>0</v>
      </c>
      <c r="AQ114" s="10"/>
      <c r="AR114" s="11">
        <f>SUM(AR111:AR113)</f>
        <v>0</v>
      </c>
      <c r="AS114" s="10"/>
      <c r="AT114" s="7">
        <f>SUM(AT111:AT113)</f>
        <v>0</v>
      </c>
      <c r="AU114" s="11">
        <f>SUM(AU111:AU113)</f>
        <v>0</v>
      </c>
      <c r="AV114" s="10"/>
      <c r="AW114" s="11">
        <f>SUM(AW111:AW113)</f>
        <v>0</v>
      </c>
      <c r="AX114" s="10"/>
      <c r="AY114" s="11">
        <f>SUM(AY111:AY113)</f>
        <v>0</v>
      </c>
      <c r="AZ114" s="10"/>
      <c r="BA114" s="11">
        <f>SUM(BA111:BA113)</f>
        <v>0</v>
      </c>
      <c r="BB114" s="10"/>
      <c r="BC114" s="11">
        <f>SUM(BC111:BC113)</f>
        <v>0</v>
      </c>
      <c r="BD114" s="10"/>
      <c r="BE114" s="11">
        <f>SUM(BE111:BE113)</f>
        <v>0</v>
      </c>
      <c r="BF114" s="10"/>
      <c r="BG114" s="11">
        <f>SUM(BG111:BG113)</f>
        <v>0</v>
      </c>
      <c r="BH114" s="10"/>
      <c r="BI114" s="7">
        <f>SUM(BI111:BI113)</f>
        <v>0</v>
      </c>
      <c r="BJ114" s="7">
        <f>SUM(BJ111:BJ113)</f>
        <v>0</v>
      </c>
      <c r="BK114" s="11">
        <f>SUM(BK111:BK113)</f>
        <v>0</v>
      </c>
      <c r="BL114" s="10"/>
      <c r="BM114" s="11">
        <f>SUM(BM111:BM113)</f>
        <v>0</v>
      </c>
      <c r="BN114" s="10"/>
      <c r="BO114" s="7">
        <f>SUM(BO111:BO113)</f>
        <v>0</v>
      </c>
      <c r="BP114" s="11">
        <f>SUM(BP111:BP113)</f>
        <v>0</v>
      </c>
      <c r="BQ114" s="10"/>
      <c r="BR114" s="11">
        <f>SUM(BR111:BR113)</f>
        <v>0</v>
      </c>
      <c r="BS114" s="10"/>
      <c r="BT114" s="11">
        <f>SUM(BT111:BT113)</f>
        <v>0</v>
      </c>
      <c r="BU114" s="10"/>
      <c r="BV114" s="11">
        <f>SUM(BV111:BV113)</f>
        <v>0</v>
      </c>
      <c r="BW114" s="10"/>
      <c r="BX114" s="11">
        <f>SUM(BX111:BX113)</f>
        <v>0</v>
      </c>
      <c r="BY114" s="10"/>
      <c r="BZ114" s="11">
        <f>SUM(BZ111:BZ113)</f>
        <v>0</v>
      </c>
      <c r="CA114" s="10"/>
      <c r="CB114" s="11">
        <f>SUM(CB111:CB113)</f>
        <v>0</v>
      </c>
      <c r="CC114" s="10"/>
      <c r="CD114" s="7">
        <f>SUM(CD111:CD113)</f>
        <v>0</v>
      </c>
      <c r="CE114" s="7">
        <f>SUM(CE111:CE113)</f>
        <v>0</v>
      </c>
      <c r="CF114" s="11">
        <f>SUM(CF111:CF113)</f>
        <v>0</v>
      </c>
      <c r="CG114" s="10"/>
      <c r="CH114" s="11">
        <f>SUM(CH111:CH113)</f>
        <v>0</v>
      </c>
      <c r="CI114" s="10"/>
      <c r="CJ114" s="7">
        <f>SUM(CJ111:CJ113)</f>
        <v>0</v>
      </c>
      <c r="CK114" s="11">
        <f>SUM(CK111:CK113)</f>
        <v>0</v>
      </c>
      <c r="CL114" s="10"/>
      <c r="CM114" s="11">
        <f>SUM(CM111:CM113)</f>
        <v>0</v>
      </c>
      <c r="CN114" s="10"/>
      <c r="CO114" s="11">
        <f>SUM(CO111:CO113)</f>
        <v>0</v>
      </c>
      <c r="CP114" s="10"/>
      <c r="CQ114" s="11">
        <f>SUM(CQ111:CQ113)</f>
        <v>0</v>
      </c>
      <c r="CR114" s="10"/>
      <c r="CS114" s="11">
        <f>SUM(CS111:CS113)</f>
        <v>0</v>
      </c>
      <c r="CT114" s="10"/>
      <c r="CU114" s="11">
        <f>SUM(CU111:CU113)</f>
        <v>0</v>
      </c>
      <c r="CV114" s="10"/>
      <c r="CW114" s="11">
        <f>SUM(CW111:CW113)</f>
        <v>0</v>
      </c>
      <c r="CX114" s="10"/>
      <c r="CY114" s="7">
        <f>SUM(CY111:CY113)</f>
        <v>0</v>
      </c>
      <c r="CZ114" s="7">
        <f>SUM(CZ111:CZ113)</f>
        <v>0</v>
      </c>
      <c r="DA114" s="11">
        <f>SUM(DA111:DA113)</f>
        <v>0</v>
      </c>
      <c r="DB114" s="10"/>
      <c r="DC114" s="11">
        <f>SUM(DC111:DC113)</f>
        <v>0</v>
      </c>
      <c r="DD114" s="10"/>
      <c r="DE114" s="7">
        <f>SUM(DE111:DE113)</f>
        <v>0</v>
      </c>
      <c r="DF114" s="11">
        <f>SUM(DF111:DF113)</f>
        <v>0</v>
      </c>
      <c r="DG114" s="10"/>
      <c r="DH114" s="11">
        <f>SUM(DH111:DH113)</f>
        <v>0</v>
      </c>
      <c r="DI114" s="10"/>
      <c r="DJ114" s="11">
        <f>SUM(DJ111:DJ113)</f>
        <v>0</v>
      </c>
      <c r="DK114" s="10"/>
      <c r="DL114" s="11">
        <f>SUM(DL111:DL113)</f>
        <v>0</v>
      </c>
      <c r="DM114" s="10"/>
      <c r="DN114" s="11">
        <f>SUM(DN111:DN113)</f>
        <v>0</v>
      </c>
      <c r="DO114" s="10"/>
      <c r="DP114" s="11">
        <f>SUM(DP111:DP113)</f>
        <v>0</v>
      </c>
      <c r="DQ114" s="10"/>
      <c r="DR114" s="11">
        <f>SUM(DR111:DR113)</f>
        <v>0</v>
      </c>
      <c r="DS114" s="10"/>
      <c r="DT114" s="7">
        <f>SUM(DT111:DT113)</f>
        <v>0</v>
      </c>
      <c r="DU114" s="7">
        <f>SUM(DU111:DU113)</f>
        <v>0</v>
      </c>
      <c r="DV114" s="11">
        <f>SUM(DV111:DV113)</f>
        <v>0</v>
      </c>
      <c r="DW114" s="10"/>
      <c r="DX114" s="11">
        <f>SUM(DX111:DX113)</f>
        <v>0</v>
      </c>
      <c r="DY114" s="10"/>
      <c r="DZ114" s="7">
        <f>SUM(DZ111:DZ113)</f>
        <v>0</v>
      </c>
      <c r="EA114" s="11">
        <f>SUM(EA111:EA113)</f>
        <v>0</v>
      </c>
      <c r="EB114" s="10"/>
      <c r="EC114" s="11">
        <f>SUM(EC111:EC113)</f>
        <v>0</v>
      </c>
      <c r="ED114" s="10"/>
      <c r="EE114" s="11">
        <f>SUM(EE111:EE113)</f>
        <v>0</v>
      </c>
      <c r="EF114" s="10"/>
      <c r="EG114" s="11">
        <f>SUM(EG111:EG113)</f>
        <v>0</v>
      </c>
      <c r="EH114" s="10"/>
      <c r="EI114" s="11">
        <f>SUM(EI111:EI113)</f>
        <v>0</v>
      </c>
      <c r="EJ114" s="10"/>
      <c r="EK114" s="11">
        <f>SUM(EK111:EK113)</f>
        <v>0</v>
      </c>
      <c r="EL114" s="10"/>
      <c r="EM114" s="11">
        <f>SUM(EM111:EM113)</f>
        <v>0</v>
      </c>
      <c r="EN114" s="10"/>
      <c r="EO114" s="7">
        <f>SUM(EO111:EO113)</f>
        <v>0</v>
      </c>
      <c r="EP114" s="7">
        <f>SUM(EP111:EP113)</f>
        <v>0</v>
      </c>
      <c r="EQ114" s="11">
        <f>SUM(EQ111:EQ113)</f>
        <v>2</v>
      </c>
      <c r="ER114" s="10"/>
      <c r="ES114" s="11">
        <f>SUM(ES111:ES113)</f>
        <v>0</v>
      </c>
      <c r="ET114" s="10"/>
      <c r="EU114" s="7">
        <f>SUM(EU111:EU113)</f>
        <v>0</v>
      </c>
      <c r="EV114" s="11">
        <f>SUM(EV111:EV113)</f>
        <v>0</v>
      </c>
      <c r="EW114" s="10"/>
      <c r="EX114" s="11">
        <f>SUM(EX111:EX113)</f>
        <v>0</v>
      </c>
      <c r="EY114" s="10"/>
      <c r="EZ114" s="11">
        <f>SUM(EZ111:EZ113)</f>
        <v>0</v>
      </c>
      <c r="FA114" s="10"/>
      <c r="FB114" s="11">
        <f>SUM(FB111:FB113)</f>
        <v>0</v>
      </c>
      <c r="FC114" s="10"/>
      <c r="FD114" s="11">
        <f>SUM(FD111:FD113)</f>
        <v>0</v>
      </c>
      <c r="FE114" s="10"/>
      <c r="FF114" s="11">
        <f>SUM(FF111:FF113)</f>
        <v>0</v>
      </c>
      <c r="FG114" s="10"/>
      <c r="FH114" s="11">
        <f>SUM(FH111:FH113)</f>
        <v>0</v>
      </c>
      <c r="FI114" s="10"/>
      <c r="FJ114" s="7">
        <f>SUM(FJ111:FJ113)</f>
        <v>0</v>
      </c>
      <c r="FK114" s="7">
        <f>SUM(FK111:FK113)</f>
        <v>0</v>
      </c>
      <c r="FL114" s="11">
        <f>SUM(FL111:FL113)</f>
        <v>0</v>
      </c>
      <c r="FM114" s="10"/>
      <c r="FN114" s="11">
        <f>SUM(FN111:FN113)</f>
        <v>0</v>
      </c>
      <c r="FO114" s="10"/>
      <c r="FP114" s="7">
        <f>SUM(FP111:FP113)</f>
        <v>0</v>
      </c>
      <c r="FQ114" s="11">
        <f>SUM(FQ111:FQ113)</f>
        <v>0</v>
      </c>
      <c r="FR114" s="10"/>
      <c r="FS114" s="11">
        <f>SUM(FS111:FS113)</f>
        <v>0</v>
      </c>
      <c r="FT114" s="10"/>
      <c r="FU114" s="11">
        <f>SUM(FU111:FU113)</f>
        <v>0</v>
      </c>
      <c r="FV114" s="10"/>
      <c r="FW114" s="11">
        <f>SUM(FW111:FW113)</f>
        <v>0</v>
      </c>
      <c r="FX114" s="10"/>
      <c r="FY114" s="11">
        <f>SUM(FY111:FY113)</f>
        <v>0</v>
      </c>
      <c r="FZ114" s="10"/>
      <c r="GA114" s="11">
        <f>SUM(GA111:GA113)</f>
        <v>0</v>
      </c>
      <c r="GB114" s="10"/>
      <c r="GC114" s="11">
        <f>SUM(GC111:GC113)</f>
        <v>0</v>
      </c>
      <c r="GD114" s="10"/>
      <c r="GE114" s="7">
        <f>SUM(GE111:GE113)</f>
        <v>0</v>
      </c>
      <c r="GF114" s="7">
        <f>SUM(GF111:GF113)</f>
        <v>0</v>
      </c>
    </row>
    <row r="115" spans="1:188" ht="19.5" customHeight="1">
      <c r="A115" s="6"/>
      <c r="B115" s="6"/>
      <c r="C115" s="6"/>
      <c r="D115" s="6"/>
      <c r="E115" s="8" t="s">
        <v>238</v>
      </c>
      <c r="F115" s="6">
        <f>F25+F38+F76+F109+F114</f>
        <v>14</v>
      </c>
      <c r="G115" s="6">
        <f>G25+G38+G76+G109+G114</f>
        <v>116</v>
      </c>
      <c r="H115" s="6">
        <f aca="true" t="shared" si="91" ref="H115:Q115">H25+H38+H76+H114</f>
        <v>1526</v>
      </c>
      <c r="I115" s="6">
        <f t="shared" si="91"/>
        <v>766</v>
      </c>
      <c r="J115" s="6">
        <f t="shared" si="91"/>
        <v>214</v>
      </c>
      <c r="K115" s="6">
        <f t="shared" si="91"/>
        <v>138</v>
      </c>
      <c r="L115" s="6">
        <f t="shared" si="91"/>
        <v>100</v>
      </c>
      <c r="M115" s="6">
        <f t="shared" si="91"/>
        <v>284</v>
      </c>
      <c r="N115" s="6">
        <f t="shared" si="91"/>
        <v>0</v>
      </c>
      <c r="O115" s="6">
        <f t="shared" si="91"/>
        <v>0</v>
      </c>
      <c r="P115" s="6">
        <f t="shared" si="91"/>
        <v>12</v>
      </c>
      <c r="Q115" s="6">
        <f t="shared" si="91"/>
        <v>12</v>
      </c>
      <c r="R115" s="7">
        <f>R25+R38+R76+R109+R114</f>
        <v>210</v>
      </c>
      <c r="S115" s="7">
        <f>S25+S38+S76+S109+S114</f>
        <v>88</v>
      </c>
      <c r="T115" s="7">
        <f>T25+T38+T76+T109+T114</f>
        <v>45.7</v>
      </c>
      <c r="U115" s="11">
        <f>U25+U38+U76+U114</f>
        <v>114</v>
      </c>
      <c r="V115" s="10"/>
      <c r="W115" s="11">
        <f>W25+W38+W76+W114</f>
        <v>13</v>
      </c>
      <c r="X115" s="10"/>
      <c r="Y115" s="7">
        <f>Y25+Y38+Y76+Y109+Y114</f>
        <v>17</v>
      </c>
      <c r="Z115" s="11">
        <f>Z25+Z38+Z76+Z114</f>
        <v>57</v>
      </c>
      <c r="AA115" s="10"/>
      <c r="AB115" s="11">
        <f>AB25+AB38+AB76+AB114</f>
        <v>0</v>
      </c>
      <c r="AC115" s="10"/>
      <c r="AD115" s="11">
        <f>AD25+AD38+AD76+AD114</f>
        <v>18</v>
      </c>
      <c r="AE115" s="10"/>
      <c r="AF115" s="11">
        <f>AF25+AF38+AF76+AF114</f>
        <v>0</v>
      </c>
      <c r="AG115" s="10"/>
      <c r="AH115" s="11">
        <f>AH25+AH38+AH76+AH114</f>
        <v>0</v>
      </c>
      <c r="AI115" s="10"/>
      <c r="AJ115" s="11">
        <f>AJ25+AJ38+AJ76+AJ114</f>
        <v>0</v>
      </c>
      <c r="AK115" s="10"/>
      <c r="AL115" s="11">
        <f>AL25+AL38+AL76+AL114</f>
        <v>0</v>
      </c>
      <c r="AM115" s="10"/>
      <c r="AN115" s="7">
        <f>AN25+AN38+AN76+AN109+AN114</f>
        <v>10</v>
      </c>
      <c r="AO115" s="7">
        <f>AO25+AO38+AO76+AO109+AO114</f>
        <v>27</v>
      </c>
      <c r="AP115" s="11">
        <f>AP25+AP38+AP76+AP114</f>
        <v>126</v>
      </c>
      <c r="AQ115" s="10"/>
      <c r="AR115" s="11">
        <f>AR25+AR38+AR76+AR114</f>
        <v>36</v>
      </c>
      <c r="AS115" s="10"/>
      <c r="AT115" s="7">
        <f>AT25+AT38+AT76+AT109+AT114</f>
        <v>19</v>
      </c>
      <c r="AU115" s="11">
        <f>AU25+AU38+AU76+AU114</f>
        <v>0</v>
      </c>
      <c r="AV115" s="10"/>
      <c r="AW115" s="11">
        <f>AW25+AW38+AW76+AW114</f>
        <v>0</v>
      </c>
      <c r="AX115" s="10"/>
      <c r="AY115" s="11">
        <f>AY25+AY38+AY76+AY114</f>
        <v>48</v>
      </c>
      <c r="AZ115" s="10"/>
      <c r="BA115" s="11">
        <f>BA25+BA38+BA76+BA114</f>
        <v>0</v>
      </c>
      <c r="BB115" s="10"/>
      <c r="BC115" s="11">
        <f>BC25+BC38+BC76+BC114</f>
        <v>0</v>
      </c>
      <c r="BD115" s="10"/>
      <c r="BE115" s="11">
        <f>BE25+BE38+BE76+BE114</f>
        <v>0</v>
      </c>
      <c r="BF115" s="10"/>
      <c r="BG115" s="11">
        <f>BG25+BG38+BG76+BG114</f>
        <v>12</v>
      </c>
      <c r="BH115" s="10"/>
      <c r="BI115" s="7">
        <f>BI25+BI38+BI76+BI109+BI114</f>
        <v>8</v>
      </c>
      <c r="BJ115" s="7">
        <f>BJ25+BJ38+BJ76+BJ109+BJ114</f>
        <v>27</v>
      </c>
      <c r="BK115" s="11">
        <f>BK25+BK38+BK76+BK114</f>
        <v>99</v>
      </c>
      <c r="BL115" s="10"/>
      <c r="BM115" s="11">
        <f>BM25+BM38+BM76+BM114</f>
        <v>27</v>
      </c>
      <c r="BN115" s="10"/>
      <c r="BO115" s="7">
        <f>BO25+BO38+BO76+BO109+BO114</f>
        <v>16</v>
      </c>
      <c r="BP115" s="11">
        <f>BP25+BP38+BP76+BP114</f>
        <v>27</v>
      </c>
      <c r="BQ115" s="10"/>
      <c r="BR115" s="11">
        <f>BR25+BR38+BR76+BR114</f>
        <v>30</v>
      </c>
      <c r="BS115" s="10"/>
      <c r="BT115" s="11">
        <f>BT25+BT38+BT76+BT114</f>
        <v>18</v>
      </c>
      <c r="BU115" s="10"/>
      <c r="BV115" s="11">
        <f>BV25+BV38+BV76+BV114</f>
        <v>0</v>
      </c>
      <c r="BW115" s="10"/>
      <c r="BX115" s="11">
        <f>BX25+BX38+BX76+BX114</f>
        <v>0</v>
      </c>
      <c r="BY115" s="10"/>
      <c r="BZ115" s="11">
        <f>BZ25+BZ38+BZ76+BZ114</f>
        <v>0</v>
      </c>
      <c r="CA115" s="10"/>
      <c r="CB115" s="11">
        <f>CB25+CB38+CB76+CB114</f>
        <v>0</v>
      </c>
      <c r="CC115" s="10"/>
      <c r="CD115" s="7">
        <f>CD25+CD38+CD76+CD109+CD114</f>
        <v>8</v>
      </c>
      <c r="CE115" s="7">
        <f>CE25+CE38+CE76+CE109+CE114</f>
        <v>24</v>
      </c>
      <c r="CF115" s="11">
        <f>CF25+CF38+CF76+CF114</f>
        <v>79</v>
      </c>
      <c r="CG115" s="10"/>
      <c r="CH115" s="11">
        <f>CH25+CH38+CH76+CH114</f>
        <v>36</v>
      </c>
      <c r="CI115" s="10"/>
      <c r="CJ115" s="7">
        <f>CJ25+CJ38+CJ76+CJ109+CJ114</f>
        <v>17</v>
      </c>
      <c r="CK115" s="11">
        <f>CK25+CK38+CK76+CK114</f>
        <v>9</v>
      </c>
      <c r="CL115" s="10"/>
      <c r="CM115" s="11">
        <f>CM25+CM38+CM76+CM114</f>
        <v>30</v>
      </c>
      <c r="CN115" s="10"/>
      <c r="CO115" s="11">
        <f>CO25+CO38+CO76+CO114</f>
        <v>54</v>
      </c>
      <c r="CP115" s="10"/>
      <c r="CQ115" s="11">
        <f>CQ25+CQ38+CQ76+CQ114</f>
        <v>0</v>
      </c>
      <c r="CR115" s="10"/>
      <c r="CS115" s="11">
        <f>CS25+CS38+CS76+CS114</f>
        <v>0</v>
      </c>
      <c r="CT115" s="10"/>
      <c r="CU115" s="11">
        <f>CU25+CU38+CU76+CU114</f>
        <v>0</v>
      </c>
      <c r="CV115" s="10"/>
      <c r="CW115" s="11">
        <f>CW25+CW38+CW76+CW114</f>
        <v>0</v>
      </c>
      <c r="CX115" s="10"/>
      <c r="CY115" s="7">
        <f>CY25+CY38+CY76+CY109+CY114</f>
        <v>9</v>
      </c>
      <c r="CZ115" s="7">
        <f>CZ25+CZ38+CZ76+CZ109+CZ114</f>
        <v>26</v>
      </c>
      <c r="DA115" s="11">
        <f>DA25+DA38+DA76+DA114</f>
        <v>90</v>
      </c>
      <c r="DB115" s="10"/>
      <c r="DC115" s="11">
        <f>DC25+DC38+DC76+DC114</f>
        <v>15</v>
      </c>
      <c r="DD115" s="10"/>
      <c r="DE115" s="7">
        <f>DE25+DE38+DE76+DE109+DE114</f>
        <v>13</v>
      </c>
      <c r="DF115" s="11">
        <f>DF25+DF38+DF76+DF114</f>
        <v>27</v>
      </c>
      <c r="DG115" s="10"/>
      <c r="DH115" s="11">
        <f>DH25+DH38+DH76+DH114</f>
        <v>40</v>
      </c>
      <c r="DI115" s="10"/>
      <c r="DJ115" s="11">
        <f>DJ25+DJ38+DJ76+DJ114</f>
        <v>39</v>
      </c>
      <c r="DK115" s="10"/>
      <c r="DL115" s="11">
        <f>DL25+DL38+DL76+DL114</f>
        <v>0</v>
      </c>
      <c r="DM115" s="10"/>
      <c r="DN115" s="11">
        <f>DN25+DN38+DN76+DN114</f>
        <v>0</v>
      </c>
      <c r="DO115" s="10"/>
      <c r="DP115" s="11">
        <f>DP25+DP38+DP76+DP114</f>
        <v>0</v>
      </c>
      <c r="DQ115" s="10"/>
      <c r="DR115" s="11">
        <f>DR25+DR38+DR76+DR114</f>
        <v>0</v>
      </c>
      <c r="DS115" s="10"/>
      <c r="DT115" s="7">
        <f>DT25+DT38+DT76+DT109+DT114</f>
        <v>15</v>
      </c>
      <c r="DU115" s="7">
        <f>DU25+DU38+DU76+DU109+DU114</f>
        <v>28</v>
      </c>
      <c r="DV115" s="11">
        <f>DV25+DV38+DV76+DV114</f>
        <v>104</v>
      </c>
      <c r="DW115" s="10"/>
      <c r="DX115" s="11">
        <f>DX25+DX38+DX76+DX114</f>
        <v>36</v>
      </c>
      <c r="DY115" s="10"/>
      <c r="DZ115" s="7">
        <f>DZ25+DZ38+DZ76+DZ109+DZ114</f>
        <v>17</v>
      </c>
      <c r="EA115" s="11">
        <f>EA25+EA38+EA76+EA114</f>
        <v>18</v>
      </c>
      <c r="EB115" s="10"/>
      <c r="EC115" s="11">
        <f>EC25+EC38+EC76+EC114</f>
        <v>0</v>
      </c>
      <c r="ED115" s="10"/>
      <c r="EE115" s="11">
        <f>EE25+EE38+EE76+EE114</f>
        <v>32</v>
      </c>
      <c r="EF115" s="10"/>
      <c r="EG115" s="11">
        <f>EG25+EG38+EG76+EG114</f>
        <v>0</v>
      </c>
      <c r="EH115" s="10"/>
      <c r="EI115" s="11">
        <f>EI25+EI38+EI76+EI114</f>
        <v>0</v>
      </c>
      <c r="EJ115" s="10"/>
      <c r="EK115" s="11">
        <f>EK25+EK38+EK76+EK114</f>
        <v>0</v>
      </c>
      <c r="EL115" s="10"/>
      <c r="EM115" s="11">
        <f>EM25+EM38+EM76+EM114</f>
        <v>0</v>
      </c>
      <c r="EN115" s="10"/>
      <c r="EO115" s="7">
        <f>EO25+EO38+EO76+EO109+EO114</f>
        <v>12</v>
      </c>
      <c r="EP115" s="7">
        <f>EP25+EP38+EP76+EP109+EP114</f>
        <v>29</v>
      </c>
      <c r="EQ115" s="11">
        <f>EQ25+EQ38+EQ76+EQ114</f>
        <v>107</v>
      </c>
      <c r="ER115" s="10"/>
      <c r="ES115" s="11">
        <f>ES25+ES38+ES76+ES114</f>
        <v>51</v>
      </c>
      <c r="ET115" s="10"/>
      <c r="EU115" s="7">
        <f>EU25+EU38+EU76+EU109+EU114</f>
        <v>16.5</v>
      </c>
      <c r="EV115" s="11">
        <f>EV25+EV38+EV76+EV114</f>
        <v>0</v>
      </c>
      <c r="EW115" s="10"/>
      <c r="EX115" s="11">
        <f>EX25+EX38+EX76+EX114</f>
        <v>0</v>
      </c>
      <c r="EY115" s="10"/>
      <c r="EZ115" s="11">
        <f>EZ25+EZ38+EZ76+EZ114</f>
        <v>33</v>
      </c>
      <c r="FA115" s="10"/>
      <c r="FB115" s="11">
        <f>FB25+FB38+FB76+FB114</f>
        <v>0</v>
      </c>
      <c r="FC115" s="10"/>
      <c r="FD115" s="11">
        <f>FD25+FD38+FD76+FD114</f>
        <v>0</v>
      </c>
      <c r="FE115" s="10"/>
      <c r="FF115" s="11">
        <f>FF25+FF38+FF76+FF114</f>
        <v>6</v>
      </c>
      <c r="FG115" s="10"/>
      <c r="FH115" s="11">
        <f>FH25+FH38+FH76+FH114</f>
        <v>0</v>
      </c>
      <c r="FI115" s="10"/>
      <c r="FJ115" s="7">
        <f>FJ25+FJ38+FJ76+FJ109+FJ114</f>
        <v>4.5</v>
      </c>
      <c r="FK115" s="7">
        <f>FK25+FK38+FK76+FK109+FK114</f>
        <v>21</v>
      </c>
      <c r="FL115" s="11">
        <f>FL25+FL38+FL76+FL114</f>
        <v>47</v>
      </c>
      <c r="FM115" s="10"/>
      <c r="FN115" s="11">
        <f>FN25+FN38+FN76+FN114</f>
        <v>0</v>
      </c>
      <c r="FO115" s="10"/>
      <c r="FP115" s="7">
        <f>FP25+FP38+FP76+FP109+FP114</f>
        <v>6.5</v>
      </c>
      <c r="FQ115" s="11">
        <f>FQ25+FQ38+FQ76+FQ114</f>
        <v>0</v>
      </c>
      <c r="FR115" s="10"/>
      <c r="FS115" s="11">
        <f>FS25+FS38+FS76+FS114</f>
        <v>0</v>
      </c>
      <c r="FT115" s="10"/>
      <c r="FU115" s="11">
        <f>FU25+FU38+FU76+FU114</f>
        <v>42</v>
      </c>
      <c r="FV115" s="10"/>
      <c r="FW115" s="11">
        <f>FW25+FW38+FW76+FW114</f>
        <v>0</v>
      </c>
      <c r="FX115" s="10"/>
      <c r="FY115" s="11">
        <f>FY25+FY38+FY76+FY114</f>
        <v>0</v>
      </c>
      <c r="FZ115" s="10"/>
      <c r="GA115" s="11">
        <f>GA25+GA38+GA76+GA114</f>
        <v>6</v>
      </c>
      <c r="GB115" s="10"/>
      <c r="GC115" s="11">
        <f>GC25+GC38+GC76+GC114</f>
        <v>0</v>
      </c>
      <c r="GD115" s="10"/>
      <c r="GE115" s="7">
        <f>GE25+GE38+GE76+GE109+GE114</f>
        <v>21.5</v>
      </c>
      <c r="GF115" s="7">
        <f>GF25+GF38+GF76+GF109+GF114</f>
        <v>28</v>
      </c>
    </row>
    <row r="117" spans="4:5" ht="12.75">
      <c r="D117" s="3" t="s">
        <v>23</v>
      </c>
      <c r="E117" s="3" t="s">
        <v>239</v>
      </c>
    </row>
    <row r="118" spans="4:5" ht="12.75">
      <c r="D118" s="3" t="s">
        <v>27</v>
      </c>
      <c r="E118" s="3" t="s">
        <v>240</v>
      </c>
    </row>
    <row r="119" spans="4:5" ht="12.75">
      <c r="D119" s="14" t="s">
        <v>47</v>
      </c>
      <c r="E119" s="14"/>
    </row>
    <row r="120" spans="4:5" ht="12.75">
      <c r="D120" s="3" t="s">
        <v>33</v>
      </c>
      <c r="E120" s="3" t="s">
        <v>241</v>
      </c>
    </row>
    <row r="121" spans="4:5" ht="12.75">
      <c r="D121" s="3" t="s">
        <v>34</v>
      </c>
      <c r="E121" s="3" t="s">
        <v>242</v>
      </c>
    </row>
    <row r="122" spans="4:5" ht="12.75">
      <c r="D122" s="14" t="s">
        <v>49</v>
      </c>
      <c r="E122" s="14"/>
    </row>
    <row r="123" spans="4:29" ht="12.75">
      <c r="D123" s="3" t="s">
        <v>35</v>
      </c>
      <c r="E123" s="3" t="s">
        <v>243</v>
      </c>
      <c r="M123" s="9"/>
      <c r="U123" s="9"/>
      <c r="AC123" s="9"/>
    </row>
    <row r="124" spans="4:5" ht="12.75">
      <c r="D124" s="3" t="s">
        <v>36</v>
      </c>
      <c r="E124" s="3" t="s">
        <v>244</v>
      </c>
    </row>
    <row r="125" spans="4:5" ht="12.75">
      <c r="D125" s="3" t="s">
        <v>37</v>
      </c>
      <c r="E125" s="3" t="s">
        <v>245</v>
      </c>
    </row>
    <row r="126" spans="4:5" ht="12.75">
      <c r="D126" s="3" t="s">
        <v>38</v>
      </c>
      <c r="E126" s="3" t="s">
        <v>246</v>
      </c>
    </row>
    <row r="127" spans="4:5" ht="12.75">
      <c r="D127" s="3" t="s">
        <v>39</v>
      </c>
      <c r="E127" s="3" t="s">
        <v>247</v>
      </c>
    </row>
    <row r="128" spans="4:5" ht="12.75">
      <c r="D128" s="3" t="s">
        <v>40</v>
      </c>
      <c r="E128" s="3" t="s">
        <v>248</v>
      </c>
    </row>
    <row r="129" spans="4:5" ht="12.75">
      <c r="D129" s="3" t="s">
        <v>41</v>
      </c>
      <c r="E129" s="3" t="s">
        <v>249</v>
      </c>
    </row>
  </sheetData>
  <sheetProtection/>
  <mergeCells count="169">
    <mergeCell ref="G13:G15"/>
    <mergeCell ref="H12:Q12"/>
    <mergeCell ref="H13:H15"/>
    <mergeCell ref="I13:Q14"/>
    <mergeCell ref="U15:V15"/>
    <mergeCell ref="W15:X15"/>
    <mergeCell ref="Y14:Y15"/>
    <mergeCell ref="Z14:AM14"/>
    <mergeCell ref="A11:GE11"/>
    <mergeCell ref="A12:C14"/>
    <mergeCell ref="D12:D15"/>
    <mergeCell ref="E12:E15"/>
    <mergeCell ref="F12:G12"/>
    <mergeCell ref="F13:F15"/>
    <mergeCell ref="Z15:AA15"/>
    <mergeCell ref="AB15:AC15"/>
    <mergeCell ref="AD15:AE15"/>
    <mergeCell ref="AF15:AG15"/>
    <mergeCell ref="R12:R15"/>
    <mergeCell ref="S12:S15"/>
    <mergeCell ref="T12:T15"/>
    <mergeCell ref="U12:BJ12"/>
    <mergeCell ref="U13:AO13"/>
    <mergeCell ref="U14:X14"/>
    <mergeCell ref="AU14:BH14"/>
    <mergeCell ref="AU15:AV15"/>
    <mergeCell ref="AW15:AX15"/>
    <mergeCell ref="AY15:AZ15"/>
    <mergeCell ref="AH15:AI15"/>
    <mergeCell ref="AJ15:AK15"/>
    <mergeCell ref="AL15:AM15"/>
    <mergeCell ref="AN14:AN15"/>
    <mergeCell ref="BA15:BB15"/>
    <mergeCell ref="BC15:BD15"/>
    <mergeCell ref="BE15:BF15"/>
    <mergeCell ref="BG15:BH15"/>
    <mergeCell ref="AO14:AO15"/>
    <mergeCell ref="AP13:BJ13"/>
    <mergeCell ref="AP14:AS14"/>
    <mergeCell ref="AP15:AQ15"/>
    <mergeCell ref="AR15:AS15"/>
    <mergeCell ref="AT14:AT15"/>
    <mergeCell ref="BI14:BI15"/>
    <mergeCell ref="BJ14:BJ15"/>
    <mergeCell ref="BK12:CZ12"/>
    <mergeCell ref="BK13:CE13"/>
    <mergeCell ref="BK14:BN14"/>
    <mergeCell ref="BK15:BL15"/>
    <mergeCell ref="BM15:BN15"/>
    <mergeCell ref="BO14:BO15"/>
    <mergeCell ref="BP14:CC14"/>
    <mergeCell ref="BP15:BQ15"/>
    <mergeCell ref="BZ15:CA15"/>
    <mergeCell ref="CB15:CC15"/>
    <mergeCell ref="CD14:CD15"/>
    <mergeCell ref="CE14:CE15"/>
    <mergeCell ref="BR15:BS15"/>
    <mergeCell ref="BT15:BU15"/>
    <mergeCell ref="BV15:BW15"/>
    <mergeCell ref="BX15:BY15"/>
    <mergeCell ref="CF13:CZ13"/>
    <mergeCell ref="CF14:CI14"/>
    <mergeCell ref="CF15:CG15"/>
    <mergeCell ref="CH15:CI15"/>
    <mergeCell ref="CJ14:CJ15"/>
    <mergeCell ref="CK14:CX14"/>
    <mergeCell ref="CK15:CL15"/>
    <mergeCell ref="CM15:CN15"/>
    <mergeCell ref="CO15:CP15"/>
    <mergeCell ref="CQ15:CR15"/>
    <mergeCell ref="DE14:DE15"/>
    <mergeCell ref="DF14:DS14"/>
    <mergeCell ref="DF15:DG15"/>
    <mergeCell ref="DH15:DI15"/>
    <mergeCell ref="CS15:CT15"/>
    <mergeCell ref="CU15:CV15"/>
    <mergeCell ref="CW15:CX15"/>
    <mergeCell ref="CY14:CY15"/>
    <mergeCell ref="DJ15:DK15"/>
    <mergeCell ref="DL15:DM15"/>
    <mergeCell ref="DN15:DO15"/>
    <mergeCell ref="DP15:DQ15"/>
    <mergeCell ref="CZ14:CZ15"/>
    <mergeCell ref="DA12:EP12"/>
    <mergeCell ref="DA13:DU13"/>
    <mergeCell ref="DA14:DD14"/>
    <mergeCell ref="DA15:DB15"/>
    <mergeCell ref="DC15:DD15"/>
    <mergeCell ref="DV13:EP13"/>
    <mergeCell ref="DV14:DY14"/>
    <mergeCell ref="DV15:DW15"/>
    <mergeCell ref="DX15:DY15"/>
    <mergeCell ref="DZ14:DZ15"/>
    <mergeCell ref="EA14:EN14"/>
    <mergeCell ref="EA15:EB15"/>
    <mergeCell ref="EC15:ED15"/>
    <mergeCell ref="EE15:EF15"/>
    <mergeCell ref="EG15:EH15"/>
    <mergeCell ref="EI15:EJ15"/>
    <mergeCell ref="DR15:DS15"/>
    <mergeCell ref="DT14:DT15"/>
    <mergeCell ref="DU14:DU15"/>
    <mergeCell ref="EV14:FI14"/>
    <mergeCell ref="EV15:EW15"/>
    <mergeCell ref="EX15:EY15"/>
    <mergeCell ref="EZ15:FA15"/>
    <mergeCell ref="EK15:EL15"/>
    <mergeCell ref="EM15:EN15"/>
    <mergeCell ref="EO14:EO15"/>
    <mergeCell ref="EP14:EP15"/>
    <mergeCell ref="FB15:FC15"/>
    <mergeCell ref="FD15:FE15"/>
    <mergeCell ref="FF15:FG15"/>
    <mergeCell ref="FH15:FI15"/>
    <mergeCell ref="EQ12:GF12"/>
    <mergeCell ref="EQ13:FK13"/>
    <mergeCell ref="EQ14:ET14"/>
    <mergeCell ref="EQ15:ER15"/>
    <mergeCell ref="ES15:ET15"/>
    <mergeCell ref="EU14:EU15"/>
    <mergeCell ref="FL13:GF13"/>
    <mergeCell ref="FL14:FO14"/>
    <mergeCell ref="FL15:FM15"/>
    <mergeCell ref="FN15:FO15"/>
    <mergeCell ref="FP14:FP15"/>
    <mergeCell ref="FQ14:GD14"/>
    <mergeCell ref="FQ15:FR15"/>
    <mergeCell ref="FS15:FT15"/>
    <mergeCell ref="GC15:GD15"/>
    <mergeCell ref="GE14:GE15"/>
    <mergeCell ref="GF14:GF15"/>
    <mergeCell ref="A16:GF16"/>
    <mergeCell ref="FU15:FV15"/>
    <mergeCell ref="FW15:FX15"/>
    <mergeCell ref="FY15:FZ15"/>
    <mergeCell ref="GA15:GB15"/>
    <mergeCell ref="FJ14:FJ15"/>
    <mergeCell ref="FK14:FK15"/>
    <mergeCell ref="A26:GF26"/>
    <mergeCell ref="A39:GF39"/>
    <mergeCell ref="A77:GF77"/>
    <mergeCell ref="C78:C79"/>
    <mergeCell ref="A78:A79"/>
    <mergeCell ref="B78:B79"/>
    <mergeCell ref="C80:C83"/>
    <mergeCell ref="A80:A83"/>
    <mergeCell ref="B80:B83"/>
    <mergeCell ref="C84:C86"/>
    <mergeCell ref="A84:A86"/>
    <mergeCell ref="B84:B86"/>
    <mergeCell ref="C87:C90"/>
    <mergeCell ref="A87:A90"/>
    <mergeCell ref="B87:B90"/>
    <mergeCell ref="C91:C93"/>
    <mergeCell ref="A91:A93"/>
    <mergeCell ref="B91:B93"/>
    <mergeCell ref="C94:C97"/>
    <mergeCell ref="A94:A97"/>
    <mergeCell ref="B94:B97"/>
    <mergeCell ref="C98:C101"/>
    <mergeCell ref="A98:A101"/>
    <mergeCell ref="B98:B101"/>
    <mergeCell ref="A110:GF110"/>
    <mergeCell ref="D119:E119"/>
    <mergeCell ref="D122:E122"/>
    <mergeCell ref="C102:C106"/>
    <mergeCell ref="A102:A106"/>
    <mergeCell ref="B102:B106"/>
    <mergeCell ref="A107:GF107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2019-09-24T11:13:54Z</dcterms:modified>
  <cp:category/>
  <cp:version/>
  <cp:contentType/>
  <cp:contentStatus/>
</cp:coreProperties>
</file>