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" sheetId="1" r:id="rId1"/>
    <sheet name="O" sheetId="2" r:id="rId2"/>
  </sheets>
  <definedNames/>
  <calcPr fullCalcOnLoad="1"/>
</workbook>
</file>

<file path=xl/sharedStrings.xml><?xml version="1.0" encoding="utf-8"?>
<sst xmlns="http://schemas.openxmlformats.org/spreadsheetml/2006/main" count="568" uniqueCount="169">
  <si>
    <t>Wydział Kształtowania Środowiska i Rolnictwa</t>
  </si>
  <si>
    <t>Nazwa kierunku studiów:</t>
  </si>
  <si>
    <t>Gospodarka przestrzenna</t>
  </si>
  <si>
    <t>Dziedziny nauki:</t>
  </si>
  <si>
    <t>dziedzina nauk inżynieryjno-technicznych, dziedzina nauk społecznych</t>
  </si>
  <si>
    <t>Dyscypliny naukowe:</t>
  </si>
  <si>
    <t>architektura i urbanistyka (30%), inżynieria środowiska, górnictwo i energetyka (55%), geografia społeczno-ekonomiczna i gospodarka przestrzenna (15%)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</si>
  <si>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</si>
  <si>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</si>
  <si>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</si>
  <si>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</si>
  <si>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</si>
  <si>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</si>
  <si>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</si>
  <si>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</si>
  <si>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Geoinformatyka</t>
  </si>
  <si>
    <t>Obowiązuje od: 2019-10-01</t>
  </si>
  <si>
    <t>Kod planu studiów:</t>
  </si>
  <si>
    <t>GP2_2A_S_2019_2020_L</t>
  </si>
  <si>
    <t>Uchwała Rady Wydziału nr: 560, 2019-05-17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</si>
  <si>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</si>
  <si>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</si>
  <si>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</si>
  <si>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</si>
  <si>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</si>
  <si>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</si>
  <si>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</si>
  <si>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</si>
  <si>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</si>
  <si>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</si>
  <si>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</si>
  <si>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</si>
  <si>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</si>
  <si>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</si>
  <si>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</si>
  <si>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</si>
  <si>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</si>
  <si>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</si>
  <si>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</si>
  <si>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</si>
  <si>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</si>
  <si>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</si>
  <si>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</si>
  <si>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</si>
  <si>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</si>
  <si>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</si>
  <si>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</si>
  <si>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</si>
  <si>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</si>
  <si>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</si>
  <si>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</si>
  <si>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</si>
  <si>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</si>
  <si>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</si>
  <si>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</si>
  <si>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z</t>
  </si>
  <si>
    <t>A07</t>
  </si>
  <si>
    <t>Ergonomia, bezpieczeństwo i higiena pracy</t>
  </si>
  <si>
    <t>A08</t>
  </si>
  <si>
    <t>Ochrona własności intelektualnej</t>
  </si>
  <si>
    <t>Blok obieralny 6</t>
  </si>
  <si>
    <t>Blok obieralny 7</t>
  </si>
  <si>
    <t>Razem</t>
  </si>
  <si>
    <t>Moduły/Przedmioty kształcenia podstawowego</t>
  </si>
  <si>
    <t>B01</t>
  </si>
  <si>
    <t>Analiza matematyczna</t>
  </si>
  <si>
    <t>B02</t>
  </si>
  <si>
    <t>Chemiczne zagrożenia środowiska</t>
  </si>
  <si>
    <t>B03</t>
  </si>
  <si>
    <t>Fizyczne zagrożenia środowiska</t>
  </si>
  <si>
    <t>Moduły/Przedmioty kształcenia kierunkowego</t>
  </si>
  <si>
    <t>e</t>
  </si>
  <si>
    <t>C01</t>
  </si>
  <si>
    <t>Analiza i wizualizacja danych w planowaniu przestrzennym</t>
  </si>
  <si>
    <t>C02</t>
  </si>
  <si>
    <t>Marketing terytorialny</t>
  </si>
  <si>
    <t>C03</t>
  </si>
  <si>
    <t>Projektowanie i kształtowanie krajobrazu</t>
  </si>
  <si>
    <t>C04</t>
  </si>
  <si>
    <t>Techniki legislacyjne w planowaniu</t>
  </si>
  <si>
    <t>C05</t>
  </si>
  <si>
    <t>Wybrane problemy hydrologii</t>
  </si>
  <si>
    <t>C06</t>
  </si>
  <si>
    <t>Zarządzanie obszarami chronionymi</t>
  </si>
  <si>
    <t>C07</t>
  </si>
  <si>
    <t>Zastosowanie GIS do analiz społeczno-ekonomicznych</t>
  </si>
  <si>
    <t>C08</t>
  </si>
  <si>
    <t>Seminarium dyplomowe</t>
  </si>
  <si>
    <t>C09</t>
  </si>
  <si>
    <t>Problemy gospodarki przestrzennej w praktyce</t>
  </si>
  <si>
    <t>C10</t>
  </si>
  <si>
    <t>Psychologiczne uwarunkowania projektowania przestrzeni</t>
  </si>
  <si>
    <t>C11</t>
  </si>
  <si>
    <t>Przygotowanie pracy magisterskiej  i do egzaminu dyplomowego</t>
  </si>
  <si>
    <t>Blok obieralny 2</t>
  </si>
  <si>
    <t>Blok obieralny 3</t>
  </si>
  <si>
    <t>Blok obieralny 4</t>
  </si>
  <si>
    <t>Blok obieralny 5</t>
  </si>
  <si>
    <t>Moduły/Przedmioty specjalnościowe</t>
  </si>
  <si>
    <t>Obszary wrażliwe</t>
  </si>
  <si>
    <t>G01</t>
  </si>
  <si>
    <t>Bazy danych i infrastruktura danych przestrzennych</t>
  </si>
  <si>
    <t>G02</t>
  </si>
  <si>
    <t>Kartograficzne metody wizualizacji danych</t>
  </si>
  <si>
    <t>G03</t>
  </si>
  <si>
    <t>Pomiary GPS i ich wykorzystanie</t>
  </si>
  <si>
    <t>G04</t>
  </si>
  <si>
    <t>Teledetekcja i fotogrametria</t>
  </si>
  <si>
    <t>G05</t>
  </si>
  <si>
    <t>Wizualizacje 3D</t>
  </si>
  <si>
    <t>Moduły/Przedmioty obieralne</t>
  </si>
  <si>
    <t>A01</t>
  </si>
  <si>
    <t>Język obcy - angielski</t>
  </si>
  <si>
    <t>A02</t>
  </si>
  <si>
    <t>Język obcy - niemiecki</t>
  </si>
  <si>
    <t>H01</t>
  </si>
  <si>
    <t>Filozofia przyrody</t>
  </si>
  <si>
    <t>H02</t>
  </si>
  <si>
    <t>Socjologiczne aspekty ochrony środowiska</t>
  </si>
  <si>
    <t>H03</t>
  </si>
  <si>
    <t>Socjologia przestrzeni</t>
  </si>
  <si>
    <t>H04</t>
  </si>
  <si>
    <t>Etyka zawodowa</t>
  </si>
  <si>
    <t>OA1</t>
  </si>
  <si>
    <t>Podstawy programowania w geoinformatyce</t>
  </si>
  <si>
    <t>OA2</t>
  </si>
  <si>
    <t>Alternatywny styl życia</t>
  </si>
  <si>
    <t>OB1</t>
  </si>
  <si>
    <t>Tworzenie stron internetowych</t>
  </si>
  <si>
    <t>OB2</t>
  </si>
  <si>
    <t>Rekreacja w miastach</t>
  </si>
  <si>
    <t>OC1</t>
  </si>
  <si>
    <t>Wykorzystanie GIS w administracji publicznej</t>
  </si>
  <si>
    <t>OC2</t>
  </si>
  <si>
    <t>Waloryzacja ekosystemów wodnych</t>
  </si>
  <si>
    <t>OD1</t>
  </si>
  <si>
    <t>Aplikacje GIS w urządzeniach mobilnych</t>
  </si>
  <si>
    <t>OD2</t>
  </si>
  <si>
    <t>Topoklimat obszarów zurbanizowanych i uzdrowiskowych</t>
  </si>
  <si>
    <t>Praktyki zawodowe</t>
  </si>
  <si>
    <t>P23</t>
  </si>
  <si>
    <t>Praktyka zawodowa - 4 tygodnie</t>
  </si>
  <si>
    <t>Przedmioty jednorazowe</t>
  </si>
  <si>
    <t>J01</t>
  </si>
  <si>
    <t>Szkolenie - Bezpieczeństwo i higiena pracy</t>
  </si>
  <si>
    <t>J02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</si>
  <si>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</si>
  <si>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</si>
  <si>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</si>
  <si>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</si>
  <si>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</si>
  <si>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</si>
  <si>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</si>
  <si>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</si>
  <si>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praca dyplomowa</t>
  </si>
  <si>
    <t>praktyki</t>
  </si>
  <si>
    <t>seminaria</t>
  </si>
  <si>
    <t>O01</t>
  </si>
  <si>
    <t>Gospodarka przestrzenna  w pasie nadbrzeżnym</t>
  </si>
  <si>
    <t>O02</t>
  </si>
  <si>
    <t>Ochrona georóżnorodności</t>
  </si>
  <si>
    <t>O03</t>
  </si>
  <si>
    <t>Restytucja ekosystemów naturalnych</t>
  </si>
  <si>
    <t>O04</t>
  </si>
  <si>
    <t>Turystyka i rekreacja na obszarach przyrodniczych</t>
  </si>
  <si>
    <t>O05</t>
  </si>
  <si>
    <t>Zarządzanie obszarami wodnymi</t>
  </si>
  <si>
    <t>Załącznik nr 5 do uchwały nr Senatu ZUT z dnia 23 września 2019 r.</t>
  </si>
  <si>
    <t>Załącznik nr 5 do uchwały nr 107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</si>
</sst>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190500</xdr:colOff>
      <xdr:row>0</xdr:row>
      <xdr:rowOff>0</xdr:rowOff>
    </xdr:from>
    <xdr:to>
      <xdr:col>68</xdr:col>
      <xdr:colOff>247650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0"/>
          <a:ext cx="7429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123825</xdr:colOff>
      <xdr:row>0</xdr:row>
      <xdr:rowOff>57150</xdr:rowOff>
    </xdr:from>
    <xdr:to>
      <xdr:col>82</xdr:col>
      <xdr:colOff>114300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57150"/>
          <a:ext cx="7477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6"/>
  <sheetViews>
    <sheetView tabSelected="1" zoomScalePageLayoutView="0" workbookViewId="0" topLeftCell="A1">
      <selection activeCell="AZ4" sqref="AZ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8515625" style="0" hidden="1" customWidth="1"/>
    <col min="75" max="75" width="3.57421875" style="0" hidden="1" customWidth="1"/>
    <col min="76" max="76" width="2.00390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5" width="3.8515625" style="0" hidden="1" customWidth="1"/>
    <col min="86" max="86" width="0.425781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52" ht="12.75">
      <c r="E4" t="s">
        <v>5</v>
      </c>
      <c r="F4" s="1" t="s">
        <v>6</v>
      </c>
      <c r="AZ4" t="s">
        <v>168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5" t="s">
        <v>40</v>
      </c>
      <c r="Q12" s="15" t="s">
        <v>41</v>
      </c>
      <c r="R12" s="15" t="s">
        <v>42</v>
      </c>
      <c r="S12" s="17" t="s">
        <v>43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50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5"/>
      <c r="Q13" s="15"/>
      <c r="R13" s="15"/>
      <c r="S13" s="17" t="s">
        <v>44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49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51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52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5"/>
      <c r="Q14" s="15"/>
      <c r="R14" s="15"/>
      <c r="S14" s="18" t="s">
        <v>45</v>
      </c>
      <c r="T14" s="18"/>
      <c r="U14" s="18"/>
      <c r="V14" s="18"/>
      <c r="W14" s="14" t="s">
        <v>46</v>
      </c>
      <c r="X14" s="18" t="s">
        <v>47</v>
      </c>
      <c r="Y14" s="18"/>
      <c r="Z14" s="18"/>
      <c r="AA14" s="18"/>
      <c r="AB14" s="18"/>
      <c r="AC14" s="18"/>
      <c r="AD14" s="18"/>
      <c r="AE14" s="18"/>
      <c r="AF14" s="18"/>
      <c r="AG14" s="18"/>
      <c r="AH14" s="14" t="s">
        <v>46</v>
      </c>
      <c r="AI14" s="14" t="s">
        <v>48</v>
      </c>
      <c r="AJ14" s="18" t="s">
        <v>45</v>
      </c>
      <c r="AK14" s="18"/>
      <c r="AL14" s="18"/>
      <c r="AM14" s="18"/>
      <c r="AN14" s="14" t="s">
        <v>46</v>
      </c>
      <c r="AO14" s="18" t="s">
        <v>47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4" t="s">
        <v>46</v>
      </c>
      <c r="AZ14" s="14" t="s">
        <v>48</v>
      </c>
      <c r="BA14" s="18" t="s">
        <v>45</v>
      </c>
      <c r="BB14" s="18"/>
      <c r="BC14" s="18"/>
      <c r="BD14" s="18"/>
      <c r="BE14" s="14" t="s">
        <v>46</v>
      </c>
      <c r="BF14" s="18" t="s">
        <v>47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4" t="s">
        <v>46</v>
      </c>
      <c r="BQ14" s="14" t="s">
        <v>48</v>
      </c>
      <c r="BR14" s="18" t="s">
        <v>45</v>
      </c>
      <c r="BS14" s="18"/>
      <c r="BT14" s="18"/>
      <c r="BU14" s="18"/>
      <c r="BV14" s="14" t="s">
        <v>46</v>
      </c>
      <c r="BW14" s="18" t="s">
        <v>47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4" t="s">
        <v>46</v>
      </c>
      <c r="CH14" s="14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15"/>
      <c r="Q15" s="15"/>
      <c r="R15" s="15"/>
      <c r="S15" s="16" t="s">
        <v>33</v>
      </c>
      <c r="T15" s="16"/>
      <c r="U15" s="16" t="s">
        <v>34</v>
      </c>
      <c r="V15" s="16"/>
      <c r="W15" s="14"/>
      <c r="X15" s="16" t="s">
        <v>35</v>
      </c>
      <c r="Y15" s="16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4"/>
      <c r="AI15" s="14"/>
      <c r="AJ15" s="16" t="s">
        <v>33</v>
      </c>
      <c r="AK15" s="16"/>
      <c r="AL15" s="16" t="s">
        <v>34</v>
      </c>
      <c r="AM15" s="16"/>
      <c r="AN15" s="14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4"/>
      <c r="AZ15" s="14"/>
      <c r="BA15" s="16" t="s">
        <v>33</v>
      </c>
      <c r="BB15" s="16"/>
      <c r="BC15" s="16" t="s">
        <v>34</v>
      </c>
      <c r="BD15" s="16"/>
      <c r="BE15" s="14"/>
      <c r="BF15" s="16" t="s">
        <v>35</v>
      </c>
      <c r="BG15" s="16"/>
      <c r="BH15" s="16" t="s">
        <v>36</v>
      </c>
      <c r="BI15" s="16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4"/>
      <c r="BQ15" s="14"/>
      <c r="BR15" s="16" t="s">
        <v>33</v>
      </c>
      <c r="BS15" s="16"/>
      <c r="BT15" s="16" t="s">
        <v>34</v>
      </c>
      <c r="BU15" s="16"/>
      <c r="BV15" s="14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4"/>
      <c r="CH15" s="14"/>
    </row>
    <row r="16" spans="1:86" ht="19.5" customHeight="1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9"/>
      <c r="CH16" s="13"/>
    </row>
    <row r="17" spans="1:86" ht="12.75">
      <c r="A17" s="6">
        <v>1</v>
      </c>
      <c r="B17" s="6">
        <v>1</v>
      </c>
      <c r="C17" s="6">
        <v>1</v>
      </c>
      <c r="D17" s="6"/>
      <c r="E17" s="3" t="s">
        <v>54</v>
      </c>
      <c r="F17" s="6">
        <f>$B$17*1</f>
        <v>1</v>
      </c>
      <c r="G17" s="6"/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30</v>
      </c>
      <c r="L17" s="6">
        <f>Z17+AQ17+BH17+BY17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$B$17*1.5</f>
        <v>1.5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>W17+AH17</f>
        <v>0</v>
      </c>
      <c r="AJ17" s="11"/>
      <c r="AK17" s="10"/>
      <c r="AL17" s="11"/>
      <c r="AM17" s="10"/>
      <c r="AN17" s="7"/>
      <c r="AO17" s="11">
        <f>$B$17*30</f>
        <v>30</v>
      </c>
      <c r="AP17" s="10"/>
      <c r="AQ17" s="11"/>
      <c r="AR17" s="10"/>
      <c r="AS17" s="11"/>
      <c r="AT17" s="10"/>
      <c r="AU17" s="11"/>
      <c r="AV17" s="10"/>
      <c r="AW17" s="11"/>
      <c r="AX17" s="10"/>
      <c r="AY17" s="7">
        <f>$B$17*3</f>
        <v>3</v>
      </c>
      <c r="AZ17" s="7">
        <f>AN17+AY17</f>
        <v>3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ht="12.7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2</v>
      </c>
      <c r="H18" s="6">
        <f>SUM(I18:O18)</f>
        <v>20</v>
      </c>
      <c r="I18" s="6">
        <f>S18+AJ18+BA18+BR18</f>
        <v>15</v>
      </c>
      <c r="J18" s="6">
        <f>U18+AL18+BC18+BT18</f>
        <v>5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0.7</v>
      </c>
      <c r="S18" s="11">
        <v>15</v>
      </c>
      <c r="T18" s="10" t="s">
        <v>55</v>
      </c>
      <c r="U18" s="11">
        <v>5</v>
      </c>
      <c r="V18" s="10" t="s">
        <v>55</v>
      </c>
      <c r="W18" s="7">
        <v>2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2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ht="12.7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15</v>
      </c>
      <c r="I19" s="6">
        <f>S19+AJ19+BA19+BR19</f>
        <v>15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1</v>
      </c>
      <c r="Q19" s="7">
        <f>AH19+AY19+BP19+CG19</f>
        <v>0</v>
      </c>
      <c r="R19" s="7">
        <v>0.5</v>
      </c>
      <c r="S19" s="11">
        <v>15</v>
      </c>
      <c r="T19" s="10" t="s">
        <v>55</v>
      </c>
      <c r="U19" s="11"/>
      <c r="V19" s="10"/>
      <c r="W19" s="7">
        <v>1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1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ht="12.75">
      <c r="A20" s="6">
        <v>6</v>
      </c>
      <c r="B20" s="6">
        <v>1</v>
      </c>
      <c r="C20" s="6">
        <v>1</v>
      </c>
      <c r="D20" s="6"/>
      <c r="E20" s="3" t="s">
        <v>60</v>
      </c>
      <c r="F20" s="6"/>
      <c r="G20" s="6">
        <f>$B$20*1</f>
        <v>1</v>
      </c>
      <c r="H20" s="6">
        <f>SUM(I20:O20)</f>
        <v>30</v>
      </c>
      <c r="I20" s="6">
        <f>S20+AJ20+BA20+BR20</f>
        <v>30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2</v>
      </c>
      <c r="Q20" s="7">
        <f>AH20+AY20+BP20+CG20</f>
        <v>0</v>
      </c>
      <c r="R20" s="7">
        <f>$B$20*1</f>
        <v>1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>
        <f>$B$20*30</f>
        <v>30</v>
      </c>
      <c r="AK20" s="10"/>
      <c r="AL20" s="11"/>
      <c r="AM20" s="10"/>
      <c r="AN20" s="7">
        <f>$B$20*2</f>
        <v>2</v>
      </c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2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ht="12.75">
      <c r="A21" s="6">
        <v>7</v>
      </c>
      <c r="B21" s="6">
        <v>1</v>
      </c>
      <c r="C21" s="6">
        <v>1</v>
      </c>
      <c r="D21" s="6"/>
      <c r="E21" s="3" t="s">
        <v>61</v>
      </c>
      <c r="F21" s="6"/>
      <c r="G21" s="6">
        <f>$B$21*1</f>
        <v>1</v>
      </c>
      <c r="H21" s="6">
        <f>SUM(I21:O21)</f>
        <v>15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0</v>
      </c>
      <c r="N21" s="6">
        <f>AD21+AU21+BL21+CC21</f>
        <v>0</v>
      </c>
      <c r="O21" s="6">
        <f>AF21+AW21+BN21+CE21</f>
        <v>0</v>
      </c>
      <c r="P21" s="7">
        <f>AI21+AZ21+BQ21+CH21</f>
        <v>1</v>
      </c>
      <c r="Q21" s="7">
        <f>AH21+AY21+BP21+CG21</f>
        <v>0</v>
      </c>
      <c r="R21" s="7">
        <f>$B$21*0.5</f>
        <v>0.5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>W21+AH21</f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>
        <f>$B$21*15</f>
        <v>15</v>
      </c>
      <c r="BB21" s="10"/>
      <c r="BC21" s="11"/>
      <c r="BD21" s="10"/>
      <c r="BE21" s="7">
        <f>$B$21*1</f>
        <v>1</v>
      </c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1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75" customHeight="1">
      <c r="A22" s="6"/>
      <c r="B22" s="6"/>
      <c r="C22" s="6"/>
      <c r="D22" s="6"/>
      <c r="E22" s="6" t="s">
        <v>62</v>
      </c>
      <c r="F22" s="6">
        <f aca="true" t="shared" si="0" ref="F22:S22">SUM(F17:F21)</f>
        <v>1</v>
      </c>
      <c r="G22" s="6">
        <f t="shared" si="0"/>
        <v>5</v>
      </c>
      <c r="H22" s="6">
        <f t="shared" si="0"/>
        <v>110</v>
      </c>
      <c r="I22" s="6">
        <f t="shared" si="0"/>
        <v>75</v>
      </c>
      <c r="J22" s="6">
        <f t="shared" si="0"/>
        <v>5</v>
      </c>
      <c r="K22" s="6">
        <f t="shared" si="0"/>
        <v>30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3</v>
      </c>
      <c r="R22" s="7">
        <f t="shared" si="0"/>
        <v>4.2</v>
      </c>
      <c r="S22" s="11">
        <f t="shared" si="0"/>
        <v>30</v>
      </c>
      <c r="T22" s="10"/>
      <c r="U22" s="11">
        <f>SUM(U17:U21)</f>
        <v>5</v>
      </c>
      <c r="V22" s="10"/>
      <c r="W22" s="7">
        <f>SUM(W17:W21)</f>
        <v>3</v>
      </c>
      <c r="X22" s="11">
        <f>SUM(X17:X21)</f>
        <v>0</v>
      </c>
      <c r="Y22" s="10"/>
      <c r="Z22" s="11">
        <f>SUM(Z17:Z21)</f>
        <v>0</v>
      </c>
      <c r="AA22" s="10"/>
      <c r="AB22" s="11">
        <f>SUM(AB17:AB21)</f>
        <v>0</v>
      </c>
      <c r="AC22" s="10"/>
      <c r="AD22" s="11">
        <f>SUM(AD17:AD21)</f>
        <v>0</v>
      </c>
      <c r="AE22" s="10"/>
      <c r="AF22" s="11">
        <f>SUM(AF17:AF21)</f>
        <v>0</v>
      </c>
      <c r="AG22" s="10"/>
      <c r="AH22" s="7">
        <f>SUM(AH17:AH21)</f>
        <v>0</v>
      </c>
      <c r="AI22" s="7">
        <f>SUM(AI17:AI21)</f>
        <v>3</v>
      </c>
      <c r="AJ22" s="11">
        <f>SUM(AJ17:AJ21)</f>
        <v>30</v>
      </c>
      <c r="AK22" s="10"/>
      <c r="AL22" s="11">
        <f>SUM(AL17:AL21)</f>
        <v>0</v>
      </c>
      <c r="AM22" s="10"/>
      <c r="AN22" s="7">
        <f>SUM(AN17:AN21)</f>
        <v>2</v>
      </c>
      <c r="AO22" s="11">
        <f>SUM(AO17:AO21)</f>
        <v>30</v>
      </c>
      <c r="AP22" s="10"/>
      <c r="AQ22" s="11">
        <f>SUM(AQ17:AQ21)</f>
        <v>0</v>
      </c>
      <c r="AR22" s="10"/>
      <c r="AS22" s="11">
        <f>SUM(AS17:AS21)</f>
        <v>0</v>
      </c>
      <c r="AT22" s="10"/>
      <c r="AU22" s="11">
        <f>SUM(AU17:AU21)</f>
        <v>0</v>
      </c>
      <c r="AV22" s="10"/>
      <c r="AW22" s="11">
        <f>SUM(AW17:AW21)</f>
        <v>0</v>
      </c>
      <c r="AX22" s="10"/>
      <c r="AY22" s="7">
        <f>SUM(AY17:AY21)</f>
        <v>3</v>
      </c>
      <c r="AZ22" s="7">
        <f>SUM(AZ17:AZ21)</f>
        <v>5</v>
      </c>
      <c r="BA22" s="11">
        <f>SUM(BA17:BA21)</f>
        <v>15</v>
      </c>
      <c r="BB22" s="10"/>
      <c r="BC22" s="11">
        <f>SUM(BC17:BC21)</f>
        <v>0</v>
      </c>
      <c r="BD22" s="10"/>
      <c r="BE22" s="7">
        <f>SUM(BE17:BE21)</f>
        <v>1</v>
      </c>
      <c r="BF22" s="11">
        <f>SUM(BF17:BF21)</f>
        <v>0</v>
      </c>
      <c r="BG22" s="10"/>
      <c r="BH22" s="11">
        <f>SUM(BH17:BH21)</f>
        <v>0</v>
      </c>
      <c r="BI22" s="10"/>
      <c r="BJ22" s="11">
        <f>SUM(BJ17:BJ21)</f>
        <v>0</v>
      </c>
      <c r="BK22" s="10"/>
      <c r="BL22" s="11">
        <f>SUM(BL17:BL21)</f>
        <v>0</v>
      </c>
      <c r="BM22" s="10"/>
      <c r="BN22" s="11">
        <f>SUM(BN17:BN21)</f>
        <v>0</v>
      </c>
      <c r="BO22" s="10"/>
      <c r="BP22" s="7">
        <f>SUM(BP17:BP21)</f>
        <v>0</v>
      </c>
      <c r="BQ22" s="7">
        <f>SUM(BQ17:BQ21)</f>
        <v>1</v>
      </c>
      <c r="BR22" s="11">
        <f>SUM(BR17:BR21)</f>
        <v>0</v>
      </c>
      <c r="BS22" s="10"/>
      <c r="BT22" s="11">
        <f>SUM(BT17:BT21)</f>
        <v>0</v>
      </c>
      <c r="BU22" s="10"/>
      <c r="BV22" s="7">
        <f>SUM(BV17:BV21)</f>
        <v>0</v>
      </c>
      <c r="BW22" s="11">
        <f>SUM(BW17:BW21)</f>
        <v>0</v>
      </c>
      <c r="BX22" s="10"/>
      <c r="BY22" s="11">
        <f>SUM(BY17:BY21)</f>
        <v>0</v>
      </c>
      <c r="BZ22" s="10"/>
      <c r="CA22" s="11">
        <f>SUM(CA17:CA21)</f>
        <v>0</v>
      </c>
      <c r="CB22" s="10"/>
      <c r="CC22" s="11">
        <f>SUM(CC17:CC21)</f>
        <v>0</v>
      </c>
      <c r="CD22" s="10"/>
      <c r="CE22" s="11">
        <f>SUM(CE17:CE21)</f>
        <v>0</v>
      </c>
      <c r="CF22" s="10"/>
      <c r="CG22" s="7">
        <f>SUM(CG17:CG21)</f>
        <v>0</v>
      </c>
      <c r="CH22" s="7">
        <f>SUM(CH17:CH21)</f>
        <v>0</v>
      </c>
    </row>
    <row r="23" spans="1:86" ht="19.5" customHeight="1">
      <c r="A23" s="19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9"/>
      <c r="CH23" s="13"/>
    </row>
    <row r="24" spans="1:86" ht="12.75">
      <c r="A24" s="6"/>
      <c r="B24" s="6"/>
      <c r="C24" s="6"/>
      <c r="D24" s="6" t="s">
        <v>64</v>
      </c>
      <c r="E24" s="3" t="s">
        <v>65</v>
      </c>
      <c r="F24" s="6">
        <f>COUNTIF(S24:CF24,"e")</f>
        <v>0</v>
      </c>
      <c r="G24" s="6">
        <f>COUNTIF(S24:CF24,"z")</f>
        <v>2</v>
      </c>
      <c r="H24" s="6">
        <f>SUM(I24:O24)</f>
        <v>25</v>
      </c>
      <c r="I24" s="6">
        <f>S24+AJ24+BA24+BR24</f>
        <v>10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>
        <v>10</v>
      </c>
      <c r="T24" s="10" t="s">
        <v>55</v>
      </c>
      <c r="U24" s="11">
        <v>15</v>
      </c>
      <c r="V24" s="10" t="s">
        <v>55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2.75">
      <c r="A25" s="6"/>
      <c r="B25" s="6"/>
      <c r="C25" s="6"/>
      <c r="D25" s="6" t="s">
        <v>66</v>
      </c>
      <c r="E25" s="3" t="s">
        <v>67</v>
      </c>
      <c r="F25" s="6">
        <f>COUNTIF(S25:CF25,"e")</f>
        <v>0</v>
      </c>
      <c r="G25" s="6">
        <f>COUNTIF(S25:CF25,"z")</f>
        <v>2</v>
      </c>
      <c r="H25" s="6">
        <f>SUM(I25:O25)</f>
        <v>25</v>
      </c>
      <c r="I25" s="6">
        <f>S25+AJ25+BA25+BR25</f>
        <v>10</v>
      </c>
      <c r="J25" s="6">
        <f>U25+AL25+BC25+BT25</f>
        <v>0</v>
      </c>
      <c r="K25" s="6">
        <f>X25+AO25+BF25+BW25</f>
        <v>15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1</v>
      </c>
      <c r="R25" s="7">
        <v>1</v>
      </c>
      <c r="S25" s="11">
        <v>10</v>
      </c>
      <c r="T25" s="10" t="s">
        <v>55</v>
      </c>
      <c r="U25" s="11"/>
      <c r="V25" s="10"/>
      <c r="W25" s="7">
        <v>1</v>
      </c>
      <c r="X25" s="11">
        <v>15</v>
      </c>
      <c r="Y25" s="10" t="s">
        <v>55</v>
      </c>
      <c r="Z25" s="11"/>
      <c r="AA25" s="10"/>
      <c r="AB25" s="11"/>
      <c r="AC25" s="10"/>
      <c r="AD25" s="11"/>
      <c r="AE25" s="10"/>
      <c r="AF25" s="11"/>
      <c r="AG25" s="10"/>
      <c r="AH25" s="7">
        <v>1</v>
      </c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2.75">
      <c r="A26" s="6"/>
      <c r="B26" s="6"/>
      <c r="C26" s="6"/>
      <c r="D26" s="6" t="s">
        <v>68</v>
      </c>
      <c r="E26" s="3" t="s">
        <v>69</v>
      </c>
      <c r="F26" s="6">
        <f>COUNTIF(S26:CF26,"e")</f>
        <v>0</v>
      </c>
      <c r="G26" s="6">
        <f>COUNTIF(S26:CF26,"z")</f>
        <v>2</v>
      </c>
      <c r="H26" s="6">
        <f>SUM(I26:O26)</f>
        <v>25</v>
      </c>
      <c r="I26" s="6">
        <f>S26+AJ26+BA26+BR26</f>
        <v>10</v>
      </c>
      <c r="J26" s="6">
        <f>U26+AL26+BC26+BT26</f>
        <v>0</v>
      </c>
      <c r="K26" s="6">
        <f>X26+AO26+BF26+BW26</f>
        <v>0</v>
      </c>
      <c r="L26" s="6">
        <f>Z26+AQ26+BH26+BY26</f>
        <v>15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2</v>
      </c>
      <c r="Q26" s="7">
        <f>AH26+AY26+BP26+CG26</f>
        <v>1</v>
      </c>
      <c r="R26" s="7">
        <v>1</v>
      </c>
      <c r="S26" s="11">
        <v>10</v>
      </c>
      <c r="T26" s="10" t="s">
        <v>55</v>
      </c>
      <c r="U26" s="11"/>
      <c r="V26" s="10"/>
      <c r="W26" s="7">
        <v>1</v>
      </c>
      <c r="X26" s="11"/>
      <c r="Y26" s="10"/>
      <c r="Z26" s="11">
        <v>15</v>
      </c>
      <c r="AA26" s="10" t="s">
        <v>55</v>
      </c>
      <c r="AB26" s="11"/>
      <c r="AC26" s="10"/>
      <c r="AD26" s="11"/>
      <c r="AE26" s="10"/>
      <c r="AF26" s="11"/>
      <c r="AG26" s="10"/>
      <c r="AH26" s="7">
        <v>1</v>
      </c>
      <c r="AI26" s="7">
        <f>W26+AH26</f>
        <v>2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ht="15.75" customHeight="1">
      <c r="A27" s="6"/>
      <c r="B27" s="6"/>
      <c r="C27" s="6"/>
      <c r="D27" s="6"/>
      <c r="E27" s="6" t="s">
        <v>62</v>
      </c>
      <c r="F27" s="6">
        <f aca="true" t="shared" si="1" ref="F27:S27">SUM(F24:F26)</f>
        <v>0</v>
      </c>
      <c r="G27" s="6">
        <f t="shared" si="1"/>
        <v>6</v>
      </c>
      <c r="H27" s="6">
        <f t="shared" si="1"/>
        <v>75</v>
      </c>
      <c r="I27" s="6">
        <f t="shared" si="1"/>
        <v>30</v>
      </c>
      <c r="J27" s="6">
        <f t="shared" si="1"/>
        <v>15</v>
      </c>
      <c r="K27" s="6">
        <f t="shared" si="1"/>
        <v>15</v>
      </c>
      <c r="L27" s="6">
        <f t="shared" si="1"/>
        <v>15</v>
      </c>
      <c r="M27" s="6">
        <f t="shared" si="1"/>
        <v>0</v>
      </c>
      <c r="N27" s="6">
        <f t="shared" si="1"/>
        <v>0</v>
      </c>
      <c r="O27" s="6">
        <f t="shared" si="1"/>
        <v>0</v>
      </c>
      <c r="P27" s="7">
        <f t="shared" si="1"/>
        <v>6</v>
      </c>
      <c r="Q27" s="7">
        <f t="shared" si="1"/>
        <v>2</v>
      </c>
      <c r="R27" s="7">
        <f t="shared" si="1"/>
        <v>3</v>
      </c>
      <c r="S27" s="11">
        <f t="shared" si="1"/>
        <v>30</v>
      </c>
      <c r="T27" s="10"/>
      <c r="U27" s="11">
        <f>SUM(U24:U26)</f>
        <v>15</v>
      </c>
      <c r="V27" s="10"/>
      <c r="W27" s="7">
        <f>SUM(W24:W26)</f>
        <v>4</v>
      </c>
      <c r="X27" s="11">
        <f>SUM(X24:X26)</f>
        <v>15</v>
      </c>
      <c r="Y27" s="10"/>
      <c r="Z27" s="11">
        <f>SUM(Z24:Z26)</f>
        <v>15</v>
      </c>
      <c r="AA27" s="10"/>
      <c r="AB27" s="11">
        <f>SUM(AB24:AB26)</f>
        <v>0</v>
      </c>
      <c r="AC27" s="10"/>
      <c r="AD27" s="11">
        <f>SUM(AD24:AD26)</f>
        <v>0</v>
      </c>
      <c r="AE27" s="10"/>
      <c r="AF27" s="11">
        <f>SUM(AF24:AF26)</f>
        <v>0</v>
      </c>
      <c r="AG27" s="10"/>
      <c r="AH27" s="7">
        <f>SUM(AH24:AH26)</f>
        <v>2</v>
      </c>
      <c r="AI27" s="7">
        <f>SUM(AI24:AI26)</f>
        <v>6</v>
      </c>
      <c r="AJ27" s="11">
        <f>SUM(AJ24:AJ26)</f>
        <v>0</v>
      </c>
      <c r="AK27" s="10"/>
      <c r="AL27" s="11">
        <f>SUM(AL24:AL26)</f>
        <v>0</v>
      </c>
      <c r="AM27" s="10"/>
      <c r="AN27" s="7">
        <f>SUM(AN24:AN26)</f>
        <v>0</v>
      </c>
      <c r="AO27" s="11">
        <f>SUM(AO24:AO26)</f>
        <v>0</v>
      </c>
      <c r="AP27" s="10"/>
      <c r="AQ27" s="11">
        <f>SUM(AQ24:AQ26)</f>
        <v>0</v>
      </c>
      <c r="AR27" s="10"/>
      <c r="AS27" s="11">
        <f>SUM(AS24:AS26)</f>
        <v>0</v>
      </c>
      <c r="AT27" s="10"/>
      <c r="AU27" s="11">
        <f>SUM(AU24:AU26)</f>
        <v>0</v>
      </c>
      <c r="AV27" s="10"/>
      <c r="AW27" s="11">
        <f>SUM(AW24:AW26)</f>
        <v>0</v>
      </c>
      <c r="AX27" s="10"/>
      <c r="AY27" s="7">
        <f>SUM(AY24:AY26)</f>
        <v>0</v>
      </c>
      <c r="AZ27" s="7">
        <f>SUM(AZ24:AZ26)</f>
        <v>0</v>
      </c>
      <c r="BA27" s="11">
        <f>SUM(BA24:BA26)</f>
        <v>0</v>
      </c>
      <c r="BB27" s="10"/>
      <c r="BC27" s="11">
        <f>SUM(BC24:BC26)</f>
        <v>0</v>
      </c>
      <c r="BD27" s="10"/>
      <c r="BE27" s="7">
        <f>SUM(BE24:BE26)</f>
        <v>0</v>
      </c>
      <c r="BF27" s="11">
        <f>SUM(BF24:BF26)</f>
        <v>0</v>
      </c>
      <c r="BG27" s="10"/>
      <c r="BH27" s="11">
        <f>SUM(BH24:BH26)</f>
        <v>0</v>
      </c>
      <c r="BI27" s="10"/>
      <c r="BJ27" s="11">
        <f>SUM(BJ24:BJ26)</f>
        <v>0</v>
      </c>
      <c r="BK27" s="10"/>
      <c r="BL27" s="11">
        <f>SUM(BL24:BL26)</f>
        <v>0</v>
      </c>
      <c r="BM27" s="10"/>
      <c r="BN27" s="11">
        <f>SUM(BN24:BN26)</f>
        <v>0</v>
      </c>
      <c r="BO27" s="10"/>
      <c r="BP27" s="7">
        <f>SUM(BP24:BP26)</f>
        <v>0</v>
      </c>
      <c r="BQ27" s="7">
        <f>SUM(BQ24:BQ26)</f>
        <v>0</v>
      </c>
      <c r="BR27" s="11">
        <f>SUM(BR24:BR26)</f>
        <v>0</v>
      </c>
      <c r="BS27" s="10"/>
      <c r="BT27" s="11">
        <f>SUM(BT24:BT26)</f>
        <v>0</v>
      </c>
      <c r="BU27" s="10"/>
      <c r="BV27" s="7">
        <f>SUM(BV24:BV26)</f>
        <v>0</v>
      </c>
      <c r="BW27" s="11">
        <f>SUM(BW24:BW26)</f>
        <v>0</v>
      </c>
      <c r="BX27" s="10"/>
      <c r="BY27" s="11">
        <f>SUM(BY24:BY26)</f>
        <v>0</v>
      </c>
      <c r="BZ27" s="10"/>
      <c r="CA27" s="11">
        <f>SUM(CA24:CA26)</f>
        <v>0</v>
      </c>
      <c r="CB27" s="10"/>
      <c r="CC27" s="11">
        <f>SUM(CC24:CC26)</f>
        <v>0</v>
      </c>
      <c r="CD27" s="10"/>
      <c r="CE27" s="11">
        <f>SUM(CE24:CE26)</f>
        <v>0</v>
      </c>
      <c r="CF27" s="10"/>
      <c r="CG27" s="7">
        <f>SUM(CG24:CG26)</f>
        <v>0</v>
      </c>
      <c r="CH27" s="7">
        <f>SUM(CH24:CH26)</f>
        <v>0</v>
      </c>
    </row>
    <row r="28" spans="1:86" ht="19.5" customHeight="1">
      <c r="A28" s="19" t="s">
        <v>70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9"/>
      <c r="CH28" s="13"/>
    </row>
    <row r="29" spans="1:86" ht="12.75">
      <c r="A29" s="6"/>
      <c r="B29" s="6"/>
      <c r="C29" s="6"/>
      <c r="D29" s="6" t="s">
        <v>72</v>
      </c>
      <c r="E29" s="3" t="s">
        <v>73</v>
      </c>
      <c r="F29" s="6">
        <f aca="true" t="shared" si="2" ref="F29:F39">COUNTIF(S29:CF29,"e")</f>
        <v>1</v>
      </c>
      <c r="G29" s="6">
        <f aca="true" t="shared" si="3" ref="G29:G39">COUNTIF(S29:CF29,"z")</f>
        <v>2</v>
      </c>
      <c r="H29" s="6">
        <f aca="true" t="shared" si="4" ref="H29:H43">SUM(I29:O29)</f>
        <v>70</v>
      </c>
      <c r="I29" s="6">
        <f aca="true" t="shared" si="5" ref="I29:I43">S29+AJ29+BA29+BR29</f>
        <v>30</v>
      </c>
      <c r="J29" s="6">
        <f aca="true" t="shared" si="6" ref="J29:J43">U29+AL29+BC29+BT29</f>
        <v>10</v>
      </c>
      <c r="K29" s="6">
        <f aca="true" t="shared" si="7" ref="K29:K43">X29+AO29+BF29+BW29</f>
        <v>0</v>
      </c>
      <c r="L29" s="6">
        <f aca="true" t="shared" si="8" ref="L29:L43">Z29+AQ29+BH29+BY29</f>
        <v>30</v>
      </c>
      <c r="M29" s="6">
        <f aca="true" t="shared" si="9" ref="M29:M43">AB29+AS29+BJ29+CA29</f>
        <v>0</v>
      </c>
      <c r="N29" s="6">
        <f aca="true" t="shared" si="10" ref="N29:N43">AD29+AU29+BL29+CC29</f>
        <v>0</v>
      </c>
      <c r="O29" s="6">
        <f aca="true" t="shared" si="11" ref="O29:O43">AF29+AW29+BN29+CE29</f>
        <v>0</v>
      </c>
      <c r="P29" s="7">
        <f aca="true" t="shared" si="12" ref="P29:P43">AI29+AZ29+BQ29+CH29</f>
        <v>6</v>
      </c>
      <c r="Q29" s="7">
        <f aca="true" t="shared" si="13" ref="Q29:Q43">AH29+AY29+BP29+CG29</f>
        <v>2</v>
      </c>
      <c r="R29" s="7">
        <v>6</v>
      </c>
      <c r="S29" s="11">
        <v>30</v>
      </c>
      <c r="T29" s="10" t="s">
        <v>71</v>
      </c>
      <c r="U29" s="11">
        <v>10</v>
      </c>
      <c r="V29" s="10" t="s">
        <v>55</v>
      </c>
      <c r="W29" s="7">
        <v>4</v>
      </c>
      <c r="X29" s="11"/>
      <c r="Y29" s="10"/>
      <c r="Z29" s="11">
        <v>30</v>
      </c>
      <c r="AA29" s="10" t="s">
        <v>55</v>
      </c>
      <c r="AB29" s="11"/>
      <c r="AC29" s="10"/>
      <c r="AD29" s="11"/>
      <c r="AE29" s="10"/>
      <c r="AF29" s="11"/>
      <c r="AG29" s="10"/>
      <c r="AH29" s="7">
        <v>2</v>
      </c>
      <c r="AI29" s="7">
        <f aca="true" t="shared" si="14" ref="AI29:AI43">W29+AH29</f>
        <v>6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aca="true" t="shared" si="15" ref="AZ29:AZ43"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aca="true" t="shared" si="16" ref="BQ29:BQ43"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aca="true" t="shared" si="17" ref="CH29:CH43">BV29+CG29</f>
        <v>0</v>
      </c>
    </row>
    <row r="30" spans="1:86" ht="12.75">
      <c r="A30" s="6"/>
      <c r="B30" s="6"/>
      <c r="C30" s="6"/>
      <c r="D30" s="6" t="s">
        <v>74</v>
      </c>
      <c r="E30" s="3" t="s">
        <v>75</v>
      </c>
      <c r="F30" s="6">
        <f t="shared" si="2"/>
        <v>0</v>
      </c>
      <c r="G30" s="6">
        <f t="shared" si="3"/>
        <v>2</v>
      </c>
      <c r="H30" s="6">
        <f t="shared" si="4"/>
        <v>25</v>
      </c>
      <c r="I30" s="6">
        <f t="shared" si="5"/>
        <v>15</v>
      </c>
      <c r="J30" s="6">
        <f t="shared" si="6"/>
        <v>0</v>
      </c>
      <c r="K30" s="6">
        <f t="shared" si="7"/>
        <v>0</v>
      </c>
      <c r="L30" s="6">
        <f t="shared" si="8"/>
        <v>10</v>
      </c>
      <c r="M30" s="6">
        <f t="shared" si="9"/>
        <v>0</v>
      </c>
      <c r="N30" s="6">
        <f t="shared" si="10"/>
        <v>0</v>
      </c>
      <c r="O30" s="6">
        <f t="shared" si="11"/>
        <v>0</v>
      </c>
      <c r="P30" s="7">
        <f t="shared" si="12"/>
        <v>3</v>
      </c>
      <c r="Q30" s="7">
        <f t="shared" si="13"/>
        <v>1</v>
      </c>
      <c r="R30" s="7">
        <v>1.5</v>
      </c>
      <c r="S30" s="11">
        <v>15</v>
      </c>
      <c r="T30" s="10" t="s">
        <v>55</v>
      </c>
      <c r="U30" s="11"/>
      <c r="V30" s="10"/>
      <c r="W30" s="7">
        <v>2</v>
      </c>
      <c r="X30" s="11"/>
      <c r="Y30" s="10"/>
      <c r="Z30" s="11">
        <v>10</v>
      </c>
      <c r="AA30" s="10" t="s">
        <v>55</v>
      </c>
      <c r="AB30" s="11"/>
      <c r="AC30" s="10"/>
      <c r="AD30" s="11"/>
      <c r="AE30" s="10"/>
      <c r="AF30" s="11"/>
      <c r="AG30" s="10"/>
      <c r="AH30" s="7">
        <v>1</v>
      </c>
      <c r="AI30" s="7">
        <f t="shared" si="14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15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16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17"/>
        <v>0</v>
      </c>
    </row>
    <row r="31" spans="1:86" ht="12.75">
      <c r="A31" s="6"/>
      <c r="B31" s="6"/>
      <c r="C31" s="6"/>
      <c r="D31" s="6" t="s">
        <v>76</v>
      </c>
      <c r="E31" s="3" t="s">
        <v>77</v>
      </c>
      <c r="F31" s="6">
        <f t="shared" si="2"/>
        <v>1</v>
      </c>
      <c r="G31" s="6">
        <f t="shared" si="3"/>
        <v>2</v>
      </c>
      <c r="H31" s="6">
        <f t="shared" si="4"/>
        <v>60</v>
      </c>
      <c r="I31" s="6">
        <f t="shared" si="5"/>
        <v>30</v>
      </c>
      <c r="J31" s="6">
        <f t="shared" si="6"/>
        <v>15</v>
      </c>
      <c r="K31" s="6">
        <f t="shared" si="7"/>
        <v>0</v>
      </c>
      <c r="L31" s="6">
        <f t="shared" si="8"/>
        <v>15</v>
      </c>
      <c r="M31" s="6">
        <f t="shared" si="9"/>
        <v>0</v>
      </c>
      <c r="N31" s="6">
        <f t="shared" si="10"/>
        <v>0</v>
      </c>
      <c r="O31" s="6">
        <f t="shared" si="11"/>
        <v>0</v>
      </c>
      <c r="P31" s="7">
        <f t="shared" si="12"/>
        <v>4</v>
      </c>
      <c r="Q31" s="7">
        <f t="shared" si="13"/>
        <v>1</v>
      </c>
      <c r="R31" s="7">
        <v>4</v>
      </c>
      <c r="S31" s="11">
        <v>30</v>
      </c>
      <c r="T31" s="10" t="s">
        <v>71</v>
      </c>
      <c r="U31" s="11">
        <v>15</v>
      </c>
      <c r="V31" s="10" t="s">
        <v>55</v>
      </c>
      <c r="W31" s="7">
        <v>3</v>
      </c>
      <c r="X31" s="11"/>
      <c r="Y31" s="10"/>
      <c r="Z31" s="11">
        <v>15</v>
      </c>
      <c r="AA31" s="10" t="s">
        <v>55</v>
      </c>
      <c r="AB31" s="11"/>
      <c r="AC31" s="10"/>
      <c r="AD31" s="11"/>
      <c r="AE31" s="10"/>
      <c r="AF31" s="11"/>
      <c r="AG31" s="10"/>
      <c r="AH31" s="7">
        <v>1</v>
      </c>
      <c r="AI31" s="7">
        <f t="shared" si="14"/>
        <v>4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15"/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16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17"/>
        <v>0</v>
      </c>
    </row>
    <row r="32" spans="1:86" ht="12.75">
      <c r="A32" s="6"/>
      <c r="B32" s="6"/>
      <c r="C32" s="6"/>
      <c r="D32" s="6" t="s">
        <v>78</v>
      </c>
      <c r="E32" s="3" t="s">
        <v>79</v>
      </c>
      <c r="F32" s="6">
        <f t="shared" si="2"/>
        <v>1</v>
      </c>
      <c r="G32" s="6">
        <f t="shared" si="3"/>
        <v>0</v>
      </c>
      <c r="H32" s="6">
        <f t="shared" si="4"/>
        <v>15</v>
      </c>
      <c r="I32" s="6">
        <f t="shared" si="5"/>
        <v>15</v>
      </c>
      <c r="J32" s="6">
        <f t="shared" si="6"/>
        <v>0</v>
      </c>
      <c r="K32" s="6">
        <f t="shared" si="7"/>
        <v>0</v>
      </c>
      <c r="L32" s="6">
        <f t="shared" si="8"/>
        <v>0</v>
      </c>
      <c r="M32" s="6">
        <f t="shared" si="9"/>
        <v>0</v>
      </c>
      <c r="N32" s="6">
        <f t="shared" si="10"/>
        <v>0</v>
      </c>
      <c r="O32" s="6">
        <f t="shared" si="11"/>
        <v>0</v>
      </c>
      <c r="P32" s="7">
        <f t="shared" si="12"/>
        <v>1</v>
      </c>
      <c r="Q32" s="7">
        <f t="shared" si="13"/>
        <v>0</v>
      </c>
      <c r="R32" s="7">
        <v>1</v>
      </c>
      <c r="S32" s="11">
        <v>15</v>
      </c>
      <c r="T32" s="10" t="s">
        <v>71</v>
      </c>
      <c r="U32" s="11"/>
      <c r="V32" s="10"/>
      <c r="W32" s="7">
        <v>1</v>
      </c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14"/>
        <v>1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15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16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17"/>
        <v>0</v>
      </c>
    </row>
    <row r="33" spans="1:86" ht="12.75">
      <c r="A33" s="6"/>
      <c r="B33" s="6"/>
      <c r="C33" s="6"/>
      <c r="D33" s="6" t="s">
        <v>80</v>
      </c>
      <c r="E33" s="3" t="s">
        <v>81</v>
      </c>
      <c r="F33" s="6">
        <f t="shared" si="2"/>
        <v>0</v>
      </c>
      <c r="G33" s="6">
        <f t="shared" si="3"/>
        <v>1</v>
      </c>
      <c r="H33" s="6">
        <f t="shared" si="4"/>
        <v>15</v>
      </c>
      <c r="I33" s="6">
        <f t="shared" si="5"/>
        <v>15</v>
      </c>
      <c r="J33" s="6">
        <f t="shared" si="6"/>
        <v>0</v>
      </c>
      <c r="K33" s="6">
        <f t="shared" si="7"/>
        <v>0</v>
      </c>
      <c r="L33" s="6">
        <f t="shared" si="8"/>
        <v>0</v>
      </c>
      <c r="M33" s="6">
        <f t="shared" si="9"/>
        <v>0</v>
      </c>
      <c r="N33" s="6">
        <f t="shared" si="10"/>
        <v>0</v>
      </c>
      <c r="O33" s="6">
        <f t="shared" si="11"/>
        <v>0</v>
      </c>
      <c r="P33" s="7">
        <f t="shared" si="12"/>
        <v>1</v>
      </c>
      <c r="Q33" s="7">
        <f t="shared" si="13"/>
        <v>0</v>
      </c>
      <c r="R33" s="7">
        <v>1</v>
      </c>
      <c r="S33" s="11">
        <v>15</v>
      </c>
      <c r="T33" s="10" t="s">
        <v>55</v>
      </c>
      <c r="U33" s="11"/>
      <c r="V33" s="10"/>
      <c r="W33" s="7">
        <v>1</v>
      </c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14"/>
        <v>1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15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16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17"/>
        <v>0</v>
      </c>
    </row>
    <row r="34" spans="1:86" ht="12.75">
      <c r="A34" s="6"/>
      <c r="B34" s="6"/>
      <c r="C34" s="6"/>
      <c r="D34" s="6" t="s">
        <v>82</v>
      </c>
      <c r="E34" s="3" t="s">
        <v>83</v>
      </c>
      <c r="F34" s="6">
        <f t="shared" si="2"/>
        <v>0</v>
      </c>
      <c r="G34" s="6">
        <f t="shared" si="3"/>
        <v>2</v>
      </c>
      <c r="H34" s="6">
        <f t="shared" si="4"/>
        <v>45</v>
      </c>
      <c r="I34" s="6">
        <f t="shared" si="5"/>
        <v>30</v>
      </c>
      <c r="J34" s="6">
        <f t="shared" si="6"/>
        <v>15</v>
      </c>
      <c r="K34" s="6">
        <f t="shared" si="7"/>
        <v>0</v>
      </c>
      <c r="L34" s="6">
        <f t="shared" si="8"/>
        <v>0</v>
      </c>
      <c r="M34" s="6">
        <f t="shared" si="9"/>
        <v>0</v>
      </c>
      <c r="N34" s="6">
        <f t="shared" si="10"/>
        <v>0</v>
      </c>
      <c r="O34" s="6">
        <f t="shared" si="11"/>
        <v>0</v>
      </c>
      <c r="P34" s="7">
        <f t="shared" si="12"/>
        <v>3</v>
      </c>
      <c r="Q34" s="7">
        <f t="shared" si="13"/>
        <v>0</v>
      </c>
      <c r="R34" s="7">
        <v>3</v>
      </c>
      <c r="S34" s="11">
        <v>30</v>
      </c>
      <c r="T34" s="10" t="s">
        <v>55</v>
      </c>
      <c r="U34" s="11">
        <v>15</v>
      </c>
      <c r="V34" s="10" t="s">
        <v>55</v>
      </c>
      <c r="W34" s="7">
        <v>3</v>
      </c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14"/>
        <v>3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15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16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17"/>
        <v>0</v>
      </c>
    </row>
    <row r="35" spans="1:86" ht="12.75">
      <c r="A35" s="6"/>
      <c r="B35" s="6"/>
      <c r="C35" s="6"/>
      <c r="D35" s="6" t="s">
        <v>84</v>
      </c>
      <c r="E35" s="3" t="s">
        <v>85</v>
      </c>
      <c r="F35" s="6">
        <f t="shared" si="2"/>
        <v>0</v>
      </c>
      <c r="G35" s="6">
        <f t="shared" si="3"/>
        <v>2</v>
      </c>
      <c r="H35" s="6">
        <f t="shared" si="4"/>
        <v>30</v>
      </c>
      <c r="I35" s="6">
        <f t="shared" si="5"/>
        <v>15</v>
      </c>
      <c r="J35" s="6">
        <f t="shared" si="6"/>
        <v>0</v>
      </c>
      <c r="K35" s="6">
        <f t="shared" si="7"/>
        <v>15</v>
      </c>
      <c r="L35" s="6">
        <f t="shared" si="8"/>
        <v>0</v>
      </c>
      <c r="M35" s="6">
        <f t="shared" si="9"/>
        <v>0</v>
      </c>
      <c r="N35" s="6">
        <f t="shared" si="10"/>
        <v>0</v>
      </c>
      <c r="O35" s="6">
        <f t="shared" si="11"/>
        <v>0</v>
      </c>
      <c r="P35" s="7">
        <f t="shared" si="12"/>
        <v>2</v>
      </c>
      <c r="Q35" s="7">
        <f t="shared" si="13"/>
        <v>1</v>
      </c>
      <c r="R35" s="7">
        <v>2</v>
      </c>
      <c r="S35" s="11">
        <v>15</v>
      </c>
      <c r="T35" s="10" t="s">
        <v>55</v>
      </c>
      <c r="U35" s="11"/>
      <c r="V35" s="10"/>
      <c r="W35" s="7">
        <v>1</v>
      </c>
      <c r="X35" s="11">
        <v>15</v>
      </c>
      <c r="Y35" s="10" t="s">
        <v>55</v>
      </c>
      <c r="Z35" s="11"/>
      <c r="AA35" s="10"/>
      <c r="AB35" s="11"/>
      <c r="AC35" s="10"/>
      <c r="AD35" s="11"/>
      <c r="AE35" s="10"/>
      <c r="AF35" s="11"/>
      <c r="AG35" s="10"/>
      <c r="AH35" s="7">
        <v>1</v>
      </c>
      <c r="AI35" s="7">
        <f t="shared" si="14"/>
        <v>2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15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16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17"/>
        <v>0</v>
      </c>
    </row>
    <row r="36" spans="1:86" ht="12.75">
      <c r="A36" s="6"/>
      <c r="B36" s="6"/>
      <c r="C36" s="6"/>
      <c r="D36" s="6" t="s">
        <v>86</v>
      </c>
      <c r="E36" s="3" t="s">
        <v>87</v>
      </c>
      <c r="F36" s="6">
        <f t="shared" si="2"/>
        <v>0</v>
      </c>
      <c r="G36" s="6">
        <f t="shared" si="3"/>
        <v>3</v>
      </c>
      <c r="H36" s="6">
        <f t="shared" si="4"/>
        <v>50</v>
      </c>
      <c r="I36" s="6">
        <f t="shared" si="5"/>
        <v>0</v>
      </c>
      <c r="J36" s="6">
        <f t="shared" si="6"/>
        <v>0</v>
      </c>
      <c r="K36" s="6">
        <f t="shared" si="7"/>
        <v>0</v>
      </c>
      <c r="L36" s="6">
        <f t="shared" si="8"/>
        <v>0</v>
      </c>
      <c r="M36" s="6">
        <f t="shared" si="9"/>
        <v>0</v>
      </c>
      <c r="N36" s="6">
        <f t="shared" si="10"/>
        <v>0</v>
      </c>
      <c r="O36" s="6">
        <f t="shared" si="11"/>
        <v>50</v>
      </c>
      <c r="P36" s="7">
        <f t="shared" si="12"/>
        <v>5</v>
      </c>
      <c r="Q36" s="7">
        <f t="shared" si="13"/>
        <v>5</v>
      </c>
      <c r="R36" s="7">
        <v>4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>
        <v>10</v>
      </c>
      <c r="AG36" s="10" t="s">
        <v>55</v>
      </c>
      <c r="AH36" s="7">
        <v>1</v>
      </c>
      <c r="AI36" s="7">
        <f t="shared" si="14"/>
        <v>1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>
        <v>20</v>
      </c>
      <c r="AX36" s="10" t="s">
        <v>55</v>
      </c>
      <c r="AY36" s="7">
        <v>2</v>
      </c>
      <c r="AZ36" s="7">
        <f t="shared" si="15"/>
        <v>2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>
        <v>20</v>
      </c>
      <c r="BO36" s="10" t="s">
        <v>55</v>
      </c>
      <c r="BP36" s="7">
        <v>2</v>
      </c>
      <c r="BQ36" s="7">
        <f t="shared" si="16"/>
        <v>2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17"/>
        <v>0</v>
      </c>
    </row>
    <row r="37" spans="1:86" ht="12.75">
      <c r="A37" s="6"/>
      <c r="B37" s="6"/>
      <c r="C37" s="6"/>
      <c r="D37" s="6" t="s">
        <v>88</v>
      </c>
      <c r="E37" s="3" t="s">
        <v>89</v>
      </c>
      <c r="F37" s="6">
        <f t="shared" si="2"/>
        <v>0</v>
      </c>
      <c r="G37" s="6">
        <f t="shared" si="3"/>
        <v>2</v>
      </c>
      <c r="H37" s="6">
        <f t="shared" si="4"/>
        <v>30</v>
      </c>
      <c r="I37" s="6">
        <f t="shared" si="5"/>
        <v>15</v>
      </c>
      <c r="J37" s="6">
        <f t="shared" si="6"/>
        <v>0</v>
      </c>
      <c r="K37" s="6">
        <f t="shared" si="7"/>
        <v>0</v>
      </c>
      <c r="L37" s="6">
        <f t="shared" si="8"/>
        <v>15</v>
      </c>
      <c r="M37" s="6">
        <f t="shared" si="9"/>
        <v>0</v>
      </c>
      <c r="N37" s="6">
        <f t="shared" si="10"/>
        <v>0</v>
      </c>
      <c r="O37" s="6">
        <f t="shared" si="11"/>
        <v>0</v>
      </c>
      <c r="P37" s="7">
        <f t="shared" si="12"/>
        <v>1</v>
      </c>
      <c r="Q37" s="7">
        <f t="shared" si="13"/>
        <v>0.5</v>
      </c>
      <c r="R37" s="7">
        <v>1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14"/>
        <v>0</v>
      </c>
      <c r="AJ37" s="11">
        <v>15</v>
      </c>
      <c r="AK37" s="10" t="s">
        <v>55</v>
      </c>
      <c r="AL37" s="11"/>
      <c r="AM37" s="10"/>
      <c r="AN37" s="7">
        <v>0.5</v>
      </c>
      <c r="AO37" s="11"/>
      <c r="AP37" s="10"/>
      <c r="AQ37" s="11">
        <v>15</v>
      </c>
      <c r="AR37" s="10" t="s">
        <v>55</v>
      </c>
      <c r="AS37" s="11"/>
      <c r="AT37" s="10"/>
      <c r="AU37" s="11"/>
      <c r="AV37" s="10"/>
      <c r="AW37" s="11"/>
      <c r="AX37" s="10"/>
      <c r="AY37" s="7">
        <v>0.5</v>
      </c>
      <c r="AZ37" s="7">
        <f t="shared" si="15"/>
        <v>1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16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17"/>
        <v>0</v>
      </c>
    </row>
    <row r="38" spans="1:86" ht="12.75">
      <c r="A38" s="6"/>
      <c r="B38" s="6"/>
      <c r="C38" s="6"/>
      <c r="D38" s="6" t="s">
        <v>90</v>
      </c>
      <c r="E38" s="3" t="s">
        <v>91</v>
      </c>
      <c r="F38" s="6">
        <f t="shared" si="2"/>
        <v>0</v>
      </c>
      <c r="G38" s="6">
        <f t="shared" si="3"/>
        <v>1</v>
      </c>
      <c r="H38" s="6">
        <f t="shared" si="4"/>
        <v>15</v>
      </c>
      <c r="I38" s="6">
        <f t="shared" si="5"/>
        <v>15</v>
      </c>
      <c r="J38" s="6">
        <f t="shared" si="6"/>
        <v>0</v>
      </c>
      <c r="K38" s="6">
        <f t="shared" si="7"/>
        <v>0</v>
      </c>
      <c r="L38" s="6">
        <f t="shared" si="8"/>
        <v>0</v>
      </c>
      <c r="M38" s="6">
        <f t="shared" si="9"/>
        <v>0</v>
      </c>
      <c r="N38" s="6">
        <f t="shared" si="10"/>
        <v>0</v>
      </c>
      <c r="O38" s="6">
        <f t="shared" si="11"/>
        <v>0</v>
      </c>
      <c r="P38" s="7">
        <f t="shared" si="12"/>
        <v>1</v>
      </c>
      <c r="Q38" s="7">
        <f t="shared" si="13"/>
        <v>0</v>
      </c>
      <c r="R38" s="7">
        <v>0.5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14"/>
        <v>0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15"/>
        <v>0</v>
      </c>
      <c r="BA38" s="11">
        <v>15</v>
      </c>
      <c r="BB38" s="10" t="s">
        <v>55</v>
      </c>
      <c r="BC38" s="11"/>
      <c r="BD38" s="10"/>
      <c r="BE38" s="7">
        <v>1</v>
      </c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16"/>
        <v>1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17"/>
        <v>0</v>
      </c>
    </row>
    <row r="39" spans="1:86" ht="12.75">
      <c r="A39" s="6"/>
      <c r="B39" s="6"/>
      <c r="C39" s="6"/>
      <c r="D39" s="6" t="s">
        <v>92</v>
      </c>
      <c r="E39" s="3" t="s">
        <v>93</v>
      </c>
      <c r="F39" s="6">
        <f t="shared" si="2"/>
        <v>0</v>
      </c>
      <c r="G39" s="6">
        <f t="shared" si="3"/>
        <v>1</v>
      </c>
      <c r="H39" s="6">
        <f t="shared" si="4"/>
        <v>0</v>
      </c>
      <c r="I39" s="6">
        <f t="shared" si="5"/>
        <v>0</v>
      </c>
      <c r="J39" s="6">
        <f t="shared" si="6"/>
        <v>0</v>
      </c>
      <c r="K39" s="6">
        <f t="shared" si="7"/>
        <v>0</v>
      </c>
      <c r="L39" s="6">
        <f t="shared" si="8"/>
        <v>0</v>
      </c>
      <c r="M39" s="6">
        <f t="shared" si="9"/>
        <v>0</v>
      </c>
      <c r="N39" s="6">
        <f t="shared" si="10"/>
        <v>0</v>
      </c>
      <c r="O39" s="6">
        <f t="shared" si="11"/>
        <v>0</v>
      </c>
      <c r="P39" s="7">
        <f t="shared" si="12"/>
        <v>20</v>
      </c>
      <c r="Q39" s="7">
        <f t="shared" si="13"/>
        <v>20</v>
      </c>
      <c r="R39" s="7">
        <v>0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14"/>
        <v>0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15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>
        <v>0</v>
      </c>
      <c r="BK39" s="10" t="s">
        <v>55</v>
      </c>
      <c r="BL39" s="11"/>
      <c r="BM39" s="10"/>
      <c r="BN39" s="11"/>
      <c r="BO39" s="10"/>
      <c r="BP39" s="7">
        <v>20</v>
      </c>
      <c r="BQ39" s="7">
        <f t="shared" si="16"/>
        <v>20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17"/>
        <v>0</v>
      </c>
    </row>
    <row r="40" spans="1:86" ht="12.75">
      <c r="A40" s="6">
        <v>2</v>
      </c>
      <c r="B40" s="6">
        <v>1</v>
      </c>
      <c r="C40" s="6">
        <v>1</v>
      </c>
      <c r="D40" s="6"/>
      <c r="E40" s="3" t="s">
        <v>94</v>
      </c>
      <c r="F40" s="6"/>
      <c r="G40" s="6">
        <f>$B$40*2</f>
        <v>2</v>
      </c>
      <c r="H40" s="6">
        <f t="shared" si="4"/>
        <v>30</v>
      </c>
      <c r="I40" s="6">
        <f t="shared" si="5"/>
        <v>15</v>
      </c>
      <c r="J40" s="6">
        <f t="shared" si="6"/>
        <v>15</v>
      </c>
      <c r="K40" s="6">
        <f t="shared" si="7"/>
        <v>0</v>
      </c>
      <c r="L40" s="6">
        <f t="shared" si="8"/>
        <v>0</v>
      </c>
      <c r="M40" s="6">
        <f t="shared" si="9"/>
        <v>0</v>
      </c>
      <c r="N40" s="6">
        <f t="shared" si="10"/>
        <v>0</v>
      </c>
      <c r="O40" s="6">
        <f t="shared" si="11"/>
        <v>0</v>
      </c>
      <c r="P40" s="7">
        <f t="shared" si="12"/>
        <v>1</v>
      </c>
      <c r="Q40" s="7">
        <f t="shared" si="13"/>
        <v>0</v>
      </c>
      <c r="R40" s="7">
        <f>$B$40*1</f>
        <v>1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14"/>
        <v>0</v>
      </c>
      <c r="AJ40" s="11">
        <f>$B$40*15</f>
        <v>15</v>
      </c>
      <c r="AK40" s="10"/>
      <c r="AL40" s="11">
        <f>$B$40*15</f>
        <v>15</v>
      </c>
      <c r="AM40" s="10"/>
      <c r="AN40" s="7">
        <f>$B$40*1</f>
        <v>1</v>
      </c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15"/>
        <v>1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16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17"/>
        <v>0</v>
      </c>
    </row>
    <row r="41" spans="1:86" ht="12.75">
      <c r="A41" s="6">
        <v>3</v>
      </c>
      <c r="B41" s="6">
        <v>1</v>
      </c>
      <c r="C41" s="6">
        <v>1</v>
      </c>
      <c r="D41" s="6"/>
      <c r="E41" s="3" t="s">
        <v>95</v>
      </c>
      <c r="F41" s="6"/>
      <c r="G41" s="6">
        <f>$B$41*2</f>
        <v>2</v>
      </c>
      <c r="H41" s="6">
        <f t="shared" si="4"/>
        <v>30</v>
      </c>
      <c r="I41" s="6">
        <f t="shared" si="5"/>
        <v>15</v>
      </c>
      <c r="J41" s="6">
        <f t="shared" si="6"/>
        <v>0</v>
      </c>
      <c r="K41" s="6">
        <f t="shared" si="7"/>
        <v>0</v>
      </c>
      <c r="L41" s="6">
        <f t="shared" si="8"/>
        <v>15</v>
      </c>
      <c r="M41" s="6">
        <f t="shared" si="9"/>
        <v>0</v>
      </c>
      <c r="N41" s="6">
        <f t="shared" si="10"/>
        <v>0</v>
      </c>
      <c r="O41" s="6">
        <f t="shared" si="11"/>
        <v>0</v>
      </c>
      <c r="P41" s="7">
        <f t="shared" si="12"/>
        <v>1</v>
      </c>
      <c r="Q41" s="7">
        <f t="shared" si="13"/>
        <v>0.5</v>
      </c>
      <c r="R41" s="7">
        <f>$B$41*1</f>
        <v>1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14"/>
        <v>0</v>
      </c>
      <c r="AJ41" s="11">
        <f>$B$41*15</f>
        <v>15</v>
      </c>
      <c r="AK41" s="10"/>
      <c r="AL41" s="11"/>
      <c r="AM41" s="10"/>
      <c r="AN41" s="7">
        <f>$B$41*0.5</f>
        <v>0.5</v>
      </c>
      <c r="AO41" s="11"/>
      <c r="AP41" s="10"/>
      <c r="AQ41" s="11">
        <f>$B$41*15</f>
        <v>15</v>
      </c>
      <c r="AR41" s="10"/>
      <c r="AS41" s="11"/>
      <c r="AT41" s="10"/>
      <c r="AU41" s="11"/>
      <c r="AV41" s="10"/>
      <c r="AW41" s="11"/>
      <c r="AX41" s="10"/>
      <c r="AY41" s="7">
        <f>$B$41*0.5</f>
        <v>0.5</v>
      </c>
      <c r="AZ41" s="7">
        <f t="shared" si="15"/>
        <v>1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16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17"/>
        <v>0</v>
      </c>
    </row>
    <row r="42" spans="1:86" ht="12.75">
      <c r="A42" s="6">
        <v>4</v>
      </c>
      <c r="B42" s="6">
        <v>1</v>
      </c>
      <c r="C42" s="6">
        <v>1</v>
      </c>
      <c r="D42" s="6"/>
      <c r="E42" s="3" t="s">
        <v>96</v>
      </c>
      <c r="F42" s="6"/>
      <c r="G42" s="6">
        <f>$B$42*2</f>
        <v>2</v>
      </c>
      <c r="H42" s="6">
        <f t="shared" si="4"/>
        <v>30</v>
      </c>
      <c r="I42" s="6">
        <f t="shared" si="5"/>
        <v>15</v>
      </c>
      <c r="J42" s="6">
        <f t="shared" si="6"/>
        <v>0</v>
      </c>
      <c r="K42" s="6">
        <f t="shared" si="7"/>
        <v>15</v>
      </c>
      <c r="L42" s="6">
        <f t="shared" si="8"/>
        <v>0</v>
      </c>
      <c r="M42" s="6">
        <f t="shared" si="9"/>
        <v>0</v>
      </c>
      <c r="N42" s="6">
        <f t="shared" si="10"/>
        <v>0</v>
      </c>
      <c r="O42" s="6">
        <f t="shared" si="11"/>
        <v>0</v>
      </c>
      <c r="P42" s="7">
        <f t="shared" si="12"/>
        <v>1</v>
      </c>
      <c r="Q42" s="7">
        <f t="shared" si="13"/>
        <v>0.5</v>
      </c>
      <c r="R42" s="7">
        <f>$B$42*1</f>
        <v>1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14"/>
        <v>0</v>
      </c>
      <c r="AJ42" s="11"/>
      <c r="AK42" s="10"/>
      <c r="AL42" s="11"/>
      <c r="AM42" s="10"/>
      <c r="AN42" s="7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15"/>
        <v>0</v>
      </c>
      <c r="BA42" s="11">
        <f>$B$42*15</f>
        <v>15</v>
      </c>
      <c r="BB42" s="10"/>
      <c r="BC42" s="11"/>
      <c r="BD42" s="10"/>
      <c r="BE42" s="7">
        <f>$B$42*0.5</f>
        <v>0.5</v>
      </c>
      <c r="BF42" s="11">
        <f>$B$42*15</f>
        <v>15</v>
      </c>
      <c r="BG42" s="10"/>
      <c r="BH42" s="11"/>
      <c r="BI42" s="10"/>
      <c r="BJ42" s="11"/>
      <c r="BK42" s="10"/>
      <c r="BL42" s="11"/>
      <c r="BM42" s="10"/>
      <c r="BN42" s="11"/>
      <c r="BO42" s="10"/>
      <c r="BP42" s="7">
        <f>$B$42*0.5</f>
        <v>0.5</v>
      </c>
      <c r="BQ42" s="7">
        <f t="shared" si="16"/>
        <v>1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17"/>
        <v>0</v>
      </c>
    </row>
    <row r="43" spans="1:86" ht="12.75">
      <c r="A43" s="6">
        <v>5</v>
      </c>
      <c r="B43" s="6">
        <v>1</v>
      </c>
      <c r="C43" s="6">
        <v>1</v>
      </c>
      <c r="D43" s="6"/>
      <c r="E43" s="3" t="s">
        <v>97</v>
      </c>
      <c r="F43" s="6"/>
      <c r="G43" s="6">
        <f>$B$43*2</f>
        <v>2</v>
      </c>
      <c r="H43" s="6">
        <f t="shared" si="4"/>
        <v>30</v>
      </c>
      <c r="I43" s="6">
        <f t="shared" si="5"/>
        <v>15</v>
      </c>
      <c r="J43" s="6">
        <f t="shared" si="6"/>
        <v>15</v>
      </c>
      <c r="K43" s="6">
        <f t="shared" si="7"/>
        <v>0</v>
      </c>
      <c r="L43" s="6">
        <f t="shared" si="8"/>
        <v>0</v>
      </c>
      <c r="M43" s="6">
        <f t="shared" si="9"/>
        <v>0</v>
      </c>
      <c r="N43" s="6">
        <f t="shared" si="10"/>
        <v>0</v>
      </c>
      <c r="O43" s="6">
        <f t="shared" si="11"/>
        <v>0</v>
      </c>
      <c r="P43" s="7">
        <f t="shared" si="12"/>
        <v>1</v>
      </c>
      <c r="Q43" s="7">
        <f t="shared" si="13"/>
        <v>0</v>
      </c>
      <c r="R43" s="7">
        <f>$B$43*1</f>
        <v>1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14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15"/>
        <v>0</v>
      </c>
      <c r="BA43" s="11">
        <f>$B$43*15</f>
        <v>15</v>
      </c>
      <c r="BB43" s="10"/>
      <c r="BC43" s="11">
        <f>$B$43*15</f>
        <v>15</v>
      </c>
      <c r="BD43" s="10"/>
      <c r="BE43" s="7">
        <f>$B$43*1</f>
        <v>1</v>
      </c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16"/>
        <v>1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17"/>
        <v>0</v>
      </c>
    </row>
    <row r="44" spans="1:86" ht="15.75" customHeight="1">
      <c r="A44" s="6"/>
      <c r="B44" s="6"/>
      <c r="C44" s="6"/>
      <c r="D44" s="6"/>
      <c r="E44" s="6" t="s">
        <v>62</v>
      </c>
      <c r="F44" s="6">
        <f aca="true" t="shared" si="18" ref="F44:S44">SUM(F29:F43)</f>
        <v>3</v>
      </c>
      <c r="G44" s="6">
        <f t="shared" si="18"/>
        <v>26</v>
      </c>
      <c r="H44" s="6">
        <f t="shared" si="18"/>
        <v>475</v>
      </c>
      <c r="I44" s="6">
        <f t="shared" si="18"/>
        <v>240</v>
      </c>
      <c r="J44" s="6">
        <f t="shared" si="18"/>
        <v>70</v>
      </c>
      <c r="K44" s="6">
        <f t="shared" si="18"/>
        <v>30</v>
      </c>
      <c r="L44" s="6">
        <f t="shared" si="18"/>
        <v>85</v>
      </c>
      <c r="M44" s="6">
        <f t="shared" si="18"/>
        <v>0</v>
      </c>
      <c r="N44" s="6">
        <f t="shared" si="18"/>
        <v>0</v>
      </c>
      <c r="O44" s="6">
        <f t="shared" si="18"/>
        <v>50</v>
      </c>
      <c r="P44" s="7">
        <f t="shared" si="18"/>
        <v>51</v>
      </c>
      <c r="Q44" s="7">
        <f t="shared" si="18"/>
        <v>31.5</v>
      </c>
      <c r="R44" s="7">
        <f t="shared" si="18"/>
        <v>28</v>
      </c>
      <c r="S44" s="11">
        <f t="shared" si="18"/>
        <v>150</v>
      </c>
      <c r="T44" s="10"/>
      <c r="U44" s="11">
        <f>SUM(U29:U43)</f>
        <v>40</v>
      </c>
      <c r="V44" s="10"/>
      <c r="W44" s="7">
        <f>SUM(W29:W43)</f>
        <v>15</v>
      </c>
      <c r="X44" s="11">
        <f>SUM(X29:X43)</f>
        <v>15</v>
      </c>
      <c r="Y44" s="10"/>
      <c r="Z44" s="11">
        <f>SUM(Z29:Z43)</f>
        <v>55</v>
      </c>
      <c r="AA44" s="10"/>
      <c r="AB44" s="11">
        <f>SUM(AB29:AB43)</f>
        <v>0</v>
      </c>
      <c r="AC44" s="10"/>
      <c r="AD44" s="11">
        <f>SUM(AD29:AD43)</f>
        <v>0</v>
      </c>
      <c r="AE44" s="10"/>
      <c r="AF44" s="11">
        <f>SUM(AF29:AF43)</f>
        <v>10</v>
      </c>
      <c r="AG44" s="10"/>
      <c r="AH44" s="7">
        <f>SUM(AH29:AH43)</f>
        <v>6</v>
      </c>
      <c r="AI44" s="7">
        <f>SUM(AI29:AI43)</f>
        <v>21</v>
      </c>
      <c r="AJ44" s="11">
        <f>SUM(AJ29:AJ43)</f>
        <v>45</v>
      </c>
      <c r="AK44" s="10"/>
      <c r="AL44" s="11">
        <f>SUM(AL29:AL43)</f>
        <v>15</v>
      </c>
      <c r="AM44" s="10"/>
      <c r="AN44" s="7">
        <f>SUM(AN29:AN43)</f>
        <v>2</v>
      </c>
      <c r="AO44" s="11">
        <f>SUM(AO29:AO43)</f>
        <v>0</v>
      </c>
      <c r="AP44" s="10"/>
      <c r="AQ44" s="11">
        <f>SUM(AQ29:AQ43)</f>
        <v>30</v>
      </c>
      <c r="AR44" s="10"/>
      <c r="AS44" s="11">
        <f>SUM(AS29:AS43)</f>
        <v>0</v>
      </c>
      <c r="AT44" s="10"/>
      <c r="AU44" s="11">
        <f>SUM(AU29:AU43)</f>
        <v>0</v>
      </c>
      <c r="AV44" s="10"/>
      <c r="AW44" s="11">
        <f>SUM(AW29:AW43)</f>
        <v>20</v>
      </c>
      <c r="AX44" s="10"/>
      <c r="AY44" s="7">
        <f>SUM(AY29:AY43)</f>
        <v>3</v>
      </c>
      <c r="AZ44" s="7">
        <f>SUM(AZ29:AZ43)</f>
        <v>5</v>
      </c>
      <c r="BA44" s="11">
        <f>SUM(BA29:BA43)</f>
        <v>45</v>
      </c>
      <c r="BB44" s="10"/>
      <c r="BC44" s="11">
        <f>SUM(BC29:BC43)</f>
        <v>15</v>
      </c>
      <c r="BD44" s="10"/>
      <c r="BE44" s="7">
        <f>SUM(BE29:BE43)</f>
        <v>2.5</v>
      </c>
      <c r="BF44" s="11">
        <f>SUM(BF29:BF43)</f>
        <v>15</v>
      </c>
      <c r="BG44" s="10"/>
      <c r="BH44" s="11">
        <f>SUM(BH29:BH43)</f>
        <v>0</v>
      </c>
      <c r="BI44" s="10"/>
      <c r="BJ44" s="11">
        <f>SUM(BJ29:BJ43)</f>
        <v>0</v>
      </c>
      <c r="BK44" s="10"/>
      <c r="BL44" s="11">
        <f>SUM(BL29:BL43)</f>
        <v>0</v>
      </c>
      <c r="BM44" s="10"/>
      <c r="BN44" s="11">
        <f>SUM(BN29:BN43)</f>
        <v>20</v>
      </c>
      <c r="BO44" s="10"/>
      <c r="BP44" s="7">
        <f>SUM(BP29:BP43)</f>
        <v>22.5</v>
      </c>
      <c r="BQ44" s="7">
        <f>SUM(BQ29:BQ43)</f>
        <v>25</v>
      </c>
      <c r="BR44" s="11">
        <f>SUM(BR29:BR43)</f>
        <v>0</v>
      </c>
      <c r="BS44" s="10"/>
      <c r="BT44" s="11">
        <f>SUM(BT29:BT43)</f>
        <v>0</v>
      </c>
      <c r="BU44" s="10"/>
      <c r="BV44" s="7">
        <f>SUM(BV29:BV43)</f>
        <v>0</v>
      </c>
      <c r="BW44" s="11">
        <f>SUM(BW29:BW43)</f>
        <v>0</v>
      </c>
      <c r="BX44" s="10"/>
      <c r="BY44" s="11">
        <f>SUM(BY29:BY43)</f>
        <v>0</v>
      </c>
      <c r="BZ44" s="10"/>
      <c r="CA44" s="11">
        <f>SUM(CA29:CA43)</f>
        <v>0</v>
      </c>
      <c r="CB44" s="10"/>
      <c r="CC44" s="11">
        <f>SUM(CC29:CC43)</f>
        <v>0</v>
      </c>
      <c r="CD44" s="10"/>
      <c r="CE44" s="11">
        <f>SUM(CE29:CE43)</f>
        <v>0</v>
      </c>
      <c r="CF44" s="10"/>
      <c r="CG44" s="7">
        <f>SUM(CG29:CG43)</f>
        <v>0</v>
      </c>
      <c r="CH44" s="7">
        <f>SUM(CH29:CH43)</f>
        <v>0</v>
      </c>
    </row>
    <row r="45" spans="1:86" ht="19.5" customHeight="1">
      <c r="A45" s="19" t="s">
        <v>98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9"/>
      <c r="CH45" s="13"/>
    </row>
    <row r="46" spans="1:86" ht="12.75">
      <c r="A46" s="6"/>
      <c r="B46" s="6"/>
      <c r="C46" s="6"/>
      <c r="D46" s="6" t="s">
        <v>100</v>
      </c>
      <c r="E46" s="3" t="s">
        <v>101</v>
      </c>
      <c r="F46" s="6">
        <f>COUNTIF(S46:CF46,"e")</f>
        <v>0</v>
      </c>
      <c r="G46" s="6">
        <f>COUNTIF(S46:CF46,"z")</f>
        <v>3</v>
      </c>
      <c r="H46" s="6">
        <f>SUM(I46:O46)</f>
        <v>60</v>
      </c>
      <c r="I46" s="6">
        <f>S46+AJ46+BA46+BR46</f>
        <v>30</v>
      </c>
      <c r="J46" s="6">
        <f>U46+AL46+BC46+BT46</f>
        <v>10</v>
      </c>
      <c r="K46" s="6">
        <f>X46+AO46+BF46+BW46</f>
        <v>0</v>
      </c>
      <c r="L46" s="6">
        <f>Z46+AQ46+BH46+BY46</f>
        <v>20</v>
      </c>
      <c r="M46" s="6">
        <f>AB46+AS46+BJ46+CA46</f>
        <v>0</v>
      </c>
      <c r="N46" s="6">
        <f>AD46+AU46+BL46+CC46</f>
        <v>0</v>
      </c>
      <c r="O46" s="6">
        <f>AF46+AW46+BN46+CE46</f>
        <v>0</v>
      </c>
      <c r="P46" s="7">
        <f>AI46+AZ46+BQ46+CH46</f>
        <v>4</v>
      </c>
      <c r="Q46" s="7">
        <f>AH46+AY46+BP46+CG46</f>
        <v>1</v>
      </c>
      <c r="R46" s="7">
        <v>4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>W46+AH46</f>
        <v>0</v>
      </c>
      <c r="AJ46" s="11">
        <v>30</v>
      </c>
      <c r="AK46" s="10" t="s">
        <v>55</v>
      </c>
      <c r="AL46" s="11">
        <v>10</v>
      </c>
      <c r="AM46" s="10" t="s">
        <v>55</v>
      </c>
      <c r="AN46" s="7">
        <v>3</v>
      </c>
      <c r="AO46" s="11"/>
      <c r="AP46" s="10"/>
      <c r="AQ46" s="11">
        <v>20</v>
      </c>
      <c r="AR46" s="10" t="s">
        <v>55</v>
      </c>
      <c r="AS46" s="11"/>
      <c r="AT46" s="10"/>
      <c r="AU46" s="11"/>
      <c r="AV46" s="10"/>
      <c r="AW46" s="11"/>
      <c r="AX46" s="10"/>
      <c r="AY46" s="7">
        <v>1</v>
      </c>
      <c r="AZ46" s="7">
        <f>AN46+AY46</f>
        <v>4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>BE46+BP46</f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>BV46+CG46</f>
        <v>0</v>
      </c>
    </row>
    <row r="47" spans="1:86" ht="12.75">
      <c r="A47" s="6"/>
      <c r="B47" s="6"/>
      <c r="C47" s="6"/>
      <c r="D47" s="6" t="s">
        <v>102</v>
      </c>
      <c r="E47" s="3" t="s">
        <v>103</v>
      </c>
      <c r="F47" s="6">
        <f>COUNTIF(S47:CF47,"e")</f>
        <v>0</v>
      </c>
      <c r="G47" s="6">
        <f>COUNTIF(S47:CF47,"z")</f>
        <v>2</v>
      </c>
      <c r="H47" s="6">
        <f>SUM(I47:O47)</f>
        <v>60</v>
      </c>
      <c r="I47" s="6">
        <f>S47+AJ47+BA47+BR47</f>
        <v>30</v>
      </c>
      <c r="J47" s="6">
        <f>U47+AL47+BC47+BT47</f>
        <v>0</v>
      </c>
      <c r="K47" s="6">
        <f>X47+AO47+BF47+BW47</f>
        <v>0</v>
      </c>
      <c r="L47" s="6">
        <f>Z47+AQ47+BH47+BY47</f>
        <v>30</v>
      </c>
      <c r="M47" s="6">
        <f>AB47+AS47+BJ47+CA47</f>
        <v>0</v>
      </c>
      <c r="N47" s="6">
        <f>AD47+AU47+BL47+CC47</f>
        <v>0</v>
      </c>
      <c r="O47" s="6">
        <f>AF47+AW47+BN47+CE47</f>
        <v>0</v>
      </c>
      <c r="P47" s="7">
        <f>AI47+AZ47+BQ47+CH47</f>
        <v>4</v>
      </c>
      <c r="Q47" s="7">
        <f>AH47+AY47+BP47+CG47</f>
        <v>2</v>
      </c>
      <c r="R47" s="7">
        <v>4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>W47+AH47</f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>AN47+AY47</f>
        <v>0</v>
      </c>
      <c r="BA47" s="11">
        <v>30</v>
      </c>
      <c r="BB47" s="10" t="s">
        <v>55</v>
      </c>
      <c r="BC47" s="11"/>
      <c r="BD47" s="10"/>
      <c r="BE47" s="7">
        <v>2</v>
      </c>
      <c r="BF47" s="11"/>
      <c r="BG47" s="10"/>
      <c r="BH47" s="11">
        <v>30</v>
      </c>
      <c r="BI47" s="10" t="s">
        <v>55</v>
      </c>
      <c r="BJ47" s="11"/>
      <c r="BK47" s="10"/>
      <c r="BL47" s="11"/>
      <c r="BM47" s="10"/>
      <c r="BN47" s="11"/>
      <c r="BO47" s="10"/>
      <c r="BP47" s="7">
        <v>2</v>
      </c>
      <c r="BQ47" s="7">
        <f>BE47+BP47</f>
        <v>4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>BV47+CG47</f>
        <v>0</v>
      </c>
    </row>
    <row r="48" spans="1:86" ht="12.75">
      <c r="A48" s="6"/>
      <c r="B48" s="6"/>
      <c r="C48" s="6"/>
      <c r="D48" s="6" t="s">
        <v>104</v>
      </c>
      <c r="E48" s="3" t="s">
        <v>105</v>
      </c>
      <c r="F48" s="6">
        <f>COUNTIF(S48:CF48,"e")</f>
        <v>1</v>
      </c>
      <c r="G48" s="6">
        <f>COUNTIF(S48:CF48,"z")</f>
        <v>2</v>
      </c>
      <c r="H48" s="6">
        <f>SUM(I48:O48)</f>
        <v>60</v>
      </c>
      <c r="I48" s="6">
        <f>S48+AJ48+BA48+BR48</f>
        <v>30</v>
      </c>
      <c r="J48" s="6">
        <f>U48+AL48+BC48+BT48</f>
        <v>10</v>
      </c>
      <c r="K48" s="6">
        <f>X48+AO48+BF48+BW48</f>
        <v>0</v>
      </c>
      <c r="L48" s="6">
        <f>Z48+AQ48+BH48+BY48</f>
        <v>20</v>
      </c>
      <c r="M48" s="6">
        <f>AB48+AS48+BJ48+CA48</f>
        <v>0</v>
      </c>
      <c r="N48" s="6">
        <f>AD48+AU48+BL48+CC48</f>
        <v>0</v>
      </c>
      <c r="O48" s="6">
        <f>AF48+AW48+BN48+CE48</f>
        <v>0</v>
      </c>
      <c r="P48" s="7">
        <f>AI48+AZ48+BQ48+CH48</f>
        <v>4</v>
      </c>
      <c r="Q48" s="7">
        <f>AH48+AY48+BP48+CG48</f>
        <v>1.5</v>
      </c>
      <c r="R48" s="7">
        <v>4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>W48+AH48</f>
        <v>0</v>
      </c>
      <c r="AJ48" s="11">
        <v>30</v>
      </c>
      <c r="AK48" s="10" t="s">
        <v>71</v>
      </c>
      <c r="AL48" s="11">
        <v>10</v>
      </c>
      <c r="AM48" s="10" t="s">
        <v>55</v>
      </c>
      <c r="AN48" s="7">
        <v>2.5</v>
      </c>
      <c r="AO48" s="11"/>
      <c r="AP48" s="10"/>
      <c r="AQ48" s="11">
        <v>20</v>
      </c>
      <c r="AR48" s="10" t="s">
        <v>55</v>
      </c>
      <c r="AS48" s="11"/>
      <c r="AT48" s="10"/>
      <c r="AU48" s="11"/>
      <c r="AV48" s="10"/>
      <c r="AW48" s="11"/>
      <c r="AX48" s="10"/>
      <c r="AY48" s="7">
        <v>1.5</v>
      </c>
      <c r="AZ48" s="7">
        <f>AN48+AY48</f>
        <v>4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>BE48+BP48</f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>BV48+CG48</f>
        <v>0</v>
      </c>
    </row>
    <row r="49" spans="1:86" ht="12.75">
      <c r="A49" s="6"/>
      <c r="B49" s="6"/>
      <c r="C49" s="6"/>
      <c r="D49" s="6" t="s">
        <v>106</v>
      </c>
      <c r="E49" s="3" t="s">
        <v>107</v>
      </c>
      <c r="F49" s="6">
        <f>COUNTIF(S49:CF49,"e")</f>
        <v>1</v>
      </c>
      <c r="G49" s="6">
        <f>COUNTIF(S49:CF49,"z")</f>
        <v>2</v>
      </c>
      <c r="H49" s="6">
        <f>SUM(I49:O49)</f>
        <v>60</v>
      </c>
      <c r="I49" s="6">
        <f>S49+AJ49+BA49+BR49</f>
        <v>30</v>
      </c>
      <c r="J49" s="6">
        <f>U49+AL49+BC49+BT49</f>
        <v>10</v>
      </c>
      <c r="K49" s="6">
        <f>X49+AO49+BF49+BW49</f>
        <v>0</v>
      </c>
      <c r="L49" s="6">
        <f>Z49+AQ49+BH49+BY49</f>
        <v>20</v>
      </c>
      <c r="M49" s="6">
        <f>AB49+AS49+BJ49+CA49</f>
        <v>0</v>
      </c>
      <c r="N49" s="6">
        <f>AD49+AU49+BL49+CC49</f>
        <v>0</v>
      </c>
      <c r="O49" s="6">
        <f>AF49+AW49+BN49+CE49</f>
        <v>0</v>
      </c>
      <c r="P49" s="7">
        <f>AI49+AZ49+BQ49+CH49</f>
        <v>4</v>
      </c>
      <c r="Q49" s="7">
        <f>AH49+AY49+BP49+CG49</f>
        <v>1.5</v>
      </c>
      <c r="R49" s="7">
        <v>4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>W49+AH49</f>
        <v>0</v>
      </c>
      <c r="AJ49" s="11">
        <v>30</v>
      </c>
      <c r="AK49" s="10" t="s">
        <v>71</v>
      </c>
      <c r="AL49" s="11">
        <v>10</v>
      </c>
      <c r="AM49" s="10" t="s">
        <v>55</v>
      </c>
      <c r="AN49" s="7">
        <v>2.5</v>
      </c>
      <c r="AO49" s="11"/>
      <c r="AP49" s="10"/>
      <c r="AQ49" s="11">
        <v>20</v>
      </c>
      <c r="AR49" s="10" t="s">
        <v>55</v>
      </c>
      <c r="AS49" s="11"/>
      <c r="AT49" s="10"/>
      <c r="AU49" s="11"/>
      <c r="AV49" s="10"/>
      <c r="AW49" s="11"/>
      <c r="AX49" s="10"/>
      <c r="AY49" s="7">
        <v>1.5</v>
      </c>
      <c r="AZ49" s="7">
        <f>AN49+AY49</f>
        <v>4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>BE49+BP49</f>
        <v>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>BV49+CG49</f>
        <v>0</v>
      </c>
    </row>
    <row r="50" spans="1:86" ht="12.75">
      <c r="A50" s="6"/>
      <c r="B50" s="6"/>
      <c r="C50" s="6"/>
      <c r="D50" s="6" t="s">
        <v>108</v>
      </c>
      <c r="E50" s="3" t="s">
        <v>109</v>
      </c>
      <c r="F50" s="6">
        <f>COUNTIF(S50:CF50,"e")</f>
        <v>1</v>
      </c>
      <c r="G50" s="6">
        <f>COUNTIF(S50:CF50,"z")</f>
        <v>2</v>
      </c>
      <c r="H50" s="6">
        <f>SUM(I50:O50)</f>
        <v>60</v>
      </c>
      <c r="I50" s="6">
        <f>S50+AJ50+BA50+BR50</f>
        <v>30</v>
      </c>
      <c r="J50" s="6">
        <f>U50+AL50+BC50+BT50</f>
        <v>15</v>
      </c>
      <c r="K50" s="6">
        <f>X50+AO50+BF50+BW50</f>
        <v>0</v>
      </c>
      <c r="L50" s="6">
        <f>Z50+AQ50+BH50+BY50</f>
        <v>15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4</v>
      </c>
      <c r="Q50" s="7">
        <f>AH50+AY50+BP50+CG50</f>
        <v>1</v>
      </c>
      <c r="R50" s="7">
        <v>4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>
        <v>30</v>
      </c>
      <c r="AK50" s="10" t="s">
        <v>71</v>
      </c>
      <c r="AL50" s="11">
        <v>15</v>
      </c>
      <c r="AM50" s="10" t="s">
        <v>55</v>
      </c>
      <c r="AN50" s="7">
        <v>3</v>
      </c>
      <c r="AO50" s="11"/>
      <c r="AP50" s="10"/>
      <c r="AQ50" s="11">
        <v>15</v>
      </c>
      <c r="AR50" s="10" t="s">
        <v>55</v>
      </c>
      <c r="AS50" s="11"/>
      <c r="AT50" s="10"/>
      <c r="AU50" s="11"/>
      <c r="AV50" s="10"/>
      <c r="AW50" s="11"/>
      <c r="AX50" s="10"/>
      <c r="AY50" s="7">
        <v>1</v>
      </c>
      <c r="AZ50" s="7">
        <f>AN50+AY50</f>
        <v>4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>BE50+BP50</f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ht="15.75" customHeight="1">
      <c r="A51" s="6"/>
      <c r="B51" s="6"/>
      <c r="C51" s="6"/>
      <c r="D51" s="6"/>
      <c r="E51" s="6" t="s">
        <v>62</v>
      </c>
      <c r="F51" s="6">
        <f aca="true" t="shared" si="19" ref="F51:S51">SUM(F46:F50)</f>
        <v>3</v>
      </c>
      <c r="G51" s="6">
        <f t="shared" si="19"/>
        <v>11</v>
      </c>
      <c r="H51" s="6">
        <f t="shared" si="19"/>
        <v>300</v>
      </c>
      <c r="I51" s="6">
        <f t="shared" si="19"/>
        <v>150</v>
      </c>
      <c r="J51" s="6">
        <f t="shared" si="19"/>
        <v>45</v>
      </c>
      <c r="K51" s="6">
        <f t="shared" si="19"/>
        <v>0</v>
      </c>
      <c r="L51" s="6">
        <f t="shared" si="19"/>
        <v>105</v>
      </c>
      <c r="M51" s="6">
        <f t="shared" si="19"/>
        <v>0</v>
      </c>
      <c r="N51" s="6">
        <f t="shared" si="19"/>
        <v>0</v>
      </c>
      <c r="O51" s="6">
        <f t="shared" si="19"/>
        <v>0</v>
      </c>
      <c r="P51" s="7">
        <f t="shared" si="19"/>
        <v>20</v>
      </c>
      <c r="Q51" s="7">
        <f t="shared" si="19"/>
        <v>7</v>
      </c>
      <c r="R51" s="7">
        <f t="shared" si="19"/>
        <v>20</v>
      </c>
      <c r="S51" s="11">
        <f t="shared" si="19"/>
        <v>0</v>
      </c>
      <c r="T51" s="10"/>
      <c r="U51" s="11">
        <f>SUM(U46:U50)</f>
        <v>0</v>
      </c>
      <c r="V51" s="10"/>
      <c r="W51" s="7">
        <f>SUM(W46:W50)</f>
        <v>0</v>
      </c>
      <c r="X51" s="11">
        <f>SUM(X46:X50)</f>
        <v>0</v>
      </c>
      <c r="Y51" s="10"/>
      <c r="Z51" s="11">
        <f>SUM(Z46:Z50)</f>
        <v>0</v>
      </c>
      <c r="AA51" s="10"/>
      <c r="AB51" s="11">
        <f>SUM(AB46:AB50)</f>
        <v>0</v>
      </c>
      <c r="AC51" s="10"/>
      <c r="AD51" s="11">
        <f>SUM(AD46:AD50)</f>
        <v>0</v>
      </c>
      <c r="AE51" s="10"/>
      <c r="AF51" s="11">
        <f>SUM(AF46:AF50)</f>
        <v>0</v>
      </c>
      <c r="AG51" s="10"/>
      <c r="AH51" s="7">
        <f>SUM(AH46:AH50)</f>
        <v>0</v>
      </c>
      <c r="AI51" s="7">
        <f>SUM(AI46:AI50)</f>
        <v>0</v>
      </c>
      <c r="AJ51" s="11">
        <f>SUM(AJ46:AJ50)</f>
        <v>120</v>
      </c>
      <c r="AK51" s="10"/>
      <c r="AL51" s="11">
        <f>SUM(AL46:AL50)</f>
        <v>45</v>
      </c>
      <c r="AM51" s="10"/>
      <c r="AN51" s="7">
        <f>SUM(AN46:AN50)</f>
        <v>11</v>
      </c>
      <c r="AO51" s="11">
        <f>SUM(AO46:AO50)</f>
        <v>0</v>
      </c>
      <c r="AP51" s="10"/>
      <c r="AQ51" s="11">
        <f>SUM(AQ46:AQ50)</f>
        <v>75</v>
      </c>
      <c r="AR51" s="10"/>
      <c r="AS51" s="11">
        <f>SUM(AS46:AS50)</f>
        <v>0</v>
      </c>
      <c r="AT51" s="10"/>
      <c r="AU51" s="11">
        <f>SUM(AU46:AU50)</f>
        <v>0</v>
      </c>
      <c r="AV51" s="10"/>
      <c r="AW51" s="11">
        <f>SUM(AW46:AW50)</f>
        <v>0</v>
      </c>
      <c r="AX51" s="10"/>
      <c r="AY51" s="7">
        <f>SUM(AY46:AY50)</f>
        <v>5</v>
      </c>
      <c r="AZ51" s="7">
        <f>SUM(AZ46:AZ50)</f>
        <v>16</v>
      </c>
      <c r="BA51" s="11">
        <f>SUM(BA46:BA50)</f>
        <v>30</v>
      </c>
      <c r="BB51" s="10"/>
      <c r="BC51" s="11">
        <f>SUM(BC46:BC50)</f>
        <v>0</v>
      </c>
      <c r="BD51" s="10"/>
      <c r="BE51" s="7">
        <f>SUM(BE46:BE50)</f>
        <v>2</v>
      </c>
      <c r="BF51" s="11">
        <f>SUM(BF46:BF50)</f>
        <v>0</v>
      </c>
      <c r="BG51" s="10"/>
      <c r="BH51" s="11">
        <f>SUM(BH46:BH50)</f>
        <v>30</v>
      </c>
      <c r="BI51" s="10"/>
      <c r="BJ51" s="11">
        <f>SUM(BJ46:BJ50)</f>
        <v>0</v>
      </c>
      <c r="BK51" s="10"/>
      <c r="BL51" s="11">
        <f>SUM(BL46:BL50)</f>
        <v>0</v>
      </c>
      <c r="BM51" s="10"/>
      <c r="BN51" s="11">
        <f>SUM(BN46:BN50)</f>
        <v>0</v>
      </c>
      <c r="BO51" s="10"/>
      <c r="BP51" s="7">
        <f>SUM(BP46:BP50)</f>
        <v>2</v>
      </c>
      <c r="BQ51" s="7">
        <f>SUM(BQ46:BQ50)</f>
        <v>4</v>
      </c>
      <c r="BR51" s="11">
        <f>SUM(BR46:BR50)</f>
        <v>0</v>
      </c>
      <c r="BS51" s="10"/>
      <c r="BT51" s="11">
        <f>SUM(BT46:BT50)</f>
        <v>0</v>
      </c>
      <c r="BU51" s="10"/>
      <c r="BV51" s="7">
        <f>SUM(BV46:BV50)</f>
        <v>0</v>
      </c>
      <c r="BW51" s="11">
        <f>SUM(BW46:BW50)</f>
        <v>0</v>
      </c>
      <c r="BX51" s="10"/>
      <c r="BY51" s="11">
        <f>SUM(BY46:BY50)</f>
        <v>0</v>
      </c>
      <c r="BZ51" s="10"/>
      <c r="CA51" s="11">
        <f>SUM(CA46:CA50)</f>
        <v>0</v>
      </c>
      <c r="CB51" s="10"/>
      <c r="CC51" s="11">
        <f>SUM(CC46:CC50)</f>
        <v>0</v>
      </c>
      <c r="CD51" s="10"/>
      <c r="CE51" s="11">
        <f>SUM(CE46:CE50)</f>
        <v>0</v>
      </c>
      <c r="CF51" s="10"/>
      <c r="CG51" s="7">
        <f>SUM(CG46:CG50)</f>
        <v>0</v>
      </c>
      <c r="CH51" s="7">
        <f>SUM(CH46:CH50)</f>
        <v>0</v>
      </c>
    </row>
    <row r="52" spans="1:86" ht="19.5" customHeight="1">
      <c r="A52" s="19" t="s">
        <v>110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9"/>
      <c r="CH52" s="13"/>
    </row>
    <row r="53" spans="1:86" ht="12.75">
      <c r="A53" s="20">
        <v>1</v>
      </c>
      <c r="B53" s="20">
        <v>1</v>
      </c>
      <c r="C53" s="6">
        <v>1</v>
      </c>
      <c r="D53" s="6" t="s">
        <v>111</v>
      </c>
      <c r="E53" s="3" t="s">
        <v>112</v>
      </c>
      <c r="F53" s="6">
        <f aca="true" t="shared" si="20" ref="F53:F66">COUNTIF(S53:CF53,"e")</f>
        <v>1</v>
      </c>
      <c r="G53" s="6">
        <f aca="true" t="shared" si="21" ref="G53:G66">COUNTIF(S53:CF53,"z")</f>
        <v>0</v>
      </c>
      <c r="H53" s="6">
        <f aca="true" t="shared" si="22" ref="H53:H66">SUM(I53:O53)</f>
        <v>30</v>
      </c>
      <c r="I53" s="6">
        <f aca="true" t="shared" si="23" ref="I53:I66">S53+AJ53+BA53+BR53</f>
        <v>0</v>
      </c>
      <c r="J53" s="6">
        <f aca="true" t="shared" si="24" ref="J53:J66">U53+AL53+BC53+BT53</f>
        <v>0</v>
      </c>
      <c r="K53" s="6">
        <f aca="true" t="shared" si="25" ref="K53:K66">X53+AO53+BF53+BW53</f>
        <v>30</v>
      </c>
      <c r="L53" s="6">
        <f aca="true" t="shared" si="26" ref="L53:L66">Z53+AQ53+BH53+BY53</f>
        <v>0</v>
      </c>
      <c r="M53" s="6">
        <f aca="true" t="shared" si="27" ref="M53:M66">AB53+AS53+BJ53+CA53</f>
        <v>0</v>
      </c>
      <c r="N53" s="6">
        <f aca="true" t="shared" si="28" ref="N53:N66">AD53+AU53+BL53+CC53</f>
        <v>0</v>
      </c>
      <c r="O53" s="6">
        <f aca="true" t="shared" si="29" ref="O53:O66">AF53+AW53+BN53+CE53</f>
        <v>0</v>
      </c>
      <c r="P53" s="7">
        <f aca="true" t="shared" si="30" ref="P53:P66">AI53+AZ53+BQ53+CH53</f>
        <v>3</v>
      </c>
      <c r="Q53" s="7">
        <f aca="true" t="shared" si="31" ref="Q53:Q66">AH53+AY53+BP53+CG53</f>
        <v>3</v>
      </c>
      <c r="R53" s="7">
        <v>1.5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aca="true" t="shared" si="32" ref="AI53:AI66">W53+AH53</f>
        <v>0</v>
      </c>
      <c r="AJ53" s="11"/>
      <c r="AK53" s="10"/>
      <c r="AL53" s="11"/>
      <c r="AM53" s="10"/>
      <c r="AN53" s="7"/>
      <c r="AO53" s="11">
        <v>30</v>
      </c>
      <c r="AP53" s="10" t="s">
        <v>71</v>
      </c>
      <c r="AQ53" s="11"/>
      <c r="AR53" s="10"/>
      <c r="AS53" s="11"/>
      <c r="AT53" s="10"/>
      <c r="AU53" s="11"/>
      <c r="AV53" s="10"/>
      <c r="AW53" s="11"/>
      <c r="AX53" s="10"/>
      <c r="AY53" s="7">
        <v>3</v>
      </c>
      <c r="AZ53" s="7">
        <f aca="true" t="shared" si="33" ref="AZ53:AZ66">AN53+AY53</f>
        <v>3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aca="true" t="shared" si="34" ref="BQ53:BQ66">BE53+BP53</f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aca="true" t="shared" si="35" ref="CH53:CH66">BV53+CG53</f>
        <v>0</v>
      </c>
    </row>
    <row r="54" spans="1:86" ht="12.75">
      <c r="A54" s="20">
        <v>1</v>
      </c>
      <c r="B54" s="20">
        <v>1</v>
      </c>
      <c r="C54" s="6">
        <v>2</v>
      </c>
      <c r="D54" s="6" t="s">
        <v>113</v>
      </c>
      <c r="E54" s="3" t="s">
        <v>114</v>
      </c>
      <c r="F54" s="6">
        <f t="shared" si="20"/>
        <v>1</v>
      </c>
      <c r="G54" s="6">
        <f t="shared" si="21"/>
        <v>0</v>
      </c>
      <c r="H54" s="6">
        <f t="shared" si="22"/>
        <v>30</v>
      </c>
      <c r="I54" s="6">
        <f t="shared" si="23"/>
        <v>0</v>
      </c>
      <c r="J54" s="6">
        <f t="shared" si="24"/>
        <v>0</v>
      </c>
      <c r="K54" s="6">
        <f t="shared" si="25"/>
        <v>30</v>
      </c>
      <c r="L54" s="6">
        <f t="shared" si="26"/>
        <v>0</v>
      </c>
      <c r="M54" s="6">
        <f t="shared" si="27"/>
        <v>0</v>
      </c>
      <c r="N54" s="6">
        <f t="shared" si="28"/>
        <v>0</v>
      </c>
      <c r="O54" s="6">
        <f t="shared" si="29"/>
        <v>0</v>
      </c>
      <c r="P54" s="7">
        <f t="shared" si="30"/>
        <v>3</v>
      </c>
      <c r="Q54" s="7">
        <f t="shared" si="31"/>
        <v>3</v>
      </c>
      <c r="R54" s="7">
        <v>1.5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32"/>
        <v>0</v>
      </c>
      <c r="AJ54" s="11"/>
      <c r="AK54" s="10"/>
      <c r="AL54" s="11"/>
      <c r="AM54" s="10"/>
      <c r="AN54" s="7"/>
      <c r="AO54" s="11">
        <v>30</v>
      </c>
      <c r="AP54" s="10" t="s">
        <v>71</v>
      </c>
      <c r="AQ54" s="11"/>
      <c r="AR54" s="10"/>
      <c r="AS54" s="11"/>
      <c r="AT54" s="10"/>
      <c r="AU54" s="11"/>
      <c r="AV54" s="10"/>
      <c r="AW54" s="11"/>
      <c r="AX54" s="10"/>
      <c r="AY54" s="7">
        <v>3</v>
      </c>
      <c r="AZ54" s="7">
        <f t="shared" si="33"/>
        <v>3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34"/>
        <v>0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35"/>
        <v>0</v>
      </c>
    </row>
    <row r="55" spans="1:86" ht="12.75">
      <c r="A55" s="20">
        <v>6</v>
      </c>
      <c r="B55" s="20">
        <v>1</v>
      </c>
      <c r="C55" s="6">
        <v>1</v>
      </c>
      <c r="D55" s="6" t="s">
        <v>115</v>
      </c>
      <c r="E55" s="3" t="s">
        <v>116</v>
      </c>
      <c r="F55" s="6">
        <f t="shared" si="20"/>
        <v>0</v>
      </c>
      <c r="G55" s="6">
        <f t="shared" si="21"/>
        <v>1</v>
      </c>
      <c r="H55" s="6">
        <f t="shared" si="22"/>
        <v>30</v>
      </c>
      <c r="I55" s="6">
        <f t="shared" si="23"/>
        <v>30</v>
      </c>
      <c r="J55" s="6">
        <f t="shared" si="24"/>
        <v>0</v>
      </c>
      <c r="K55" s="6">
        <f t="shared" si="25"/>
        <v>0</v>
      </c>
      <c r="L55" s="6">
        <f t="shared" si="26"/>
        <v>0</v>
      </c>
      <c r="M55" s="6">
        <f t="shared" si="27"/>
        <v>0</v>
      </c>
      <c r="N55" s="6">
        <f t="shared" si="28"/>
        <v>0</v>
      </c>
      <c r="O55" s="6">
        <f t="shared" si="29"/>
        <v>0</v>
      </c>
      <c r="P55" s="7">
        <f t="shared" si="30"/>
        <v>2</v>
      </c>
      <c r="Q55" s="7">
        <f t="shared" si="31"/>
        <v>0</v>
      </c>
      <c r="R55" s="7">
        <v>1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32"/>
        <v>0</v>
      </c>
      <c r="AJ55" s="11">
        <v>30</v>
      </c>
      <c r="AK55" s="10" t="s">
        <v>55</v>
      </c>
      <c r="AL55" s="11"/>
      <c r="AM55" s="10"/>
      <c r="AN55" s="7">
        <v>2</v>
      </c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33"/>
        <v>2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34"/>
        <v>0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35"/>
        <v>0</v>
      </c>
    </row>
    <row r="56" spans="1:86" ht="12.75">
      <c r="A56" s="20">
        <v>6</v>
      </c>
      <c r="B56" s="20">
        <v>1</v>
      </c>
      <c r="C56" s="6">
        <v>2</v>
      </c>
      <c r="D56" s="6" t="s">
        <v>117</v>
      </c>
      <c r="E56" s="3" t="s">
        <v>118</v>
      </c>
      <c r="F56" s="6">
        <f t="shared" si="20"/>
        <v>0</v>
      </c>
      <c r="G56" s="6">
        <f t="shared" si="21"/>
        <v>1</v>
      </c>
      <c r="H56" s="6">
        <f t="shared" si="22"/>
        <v>30</v>
      </c>
      <c r="I56" s="6">
        <f t="shared" si="23"/>
        <v>30</v>
      </c>
      <c r="J56" s="6">
        <f t="shared" si="24"/>
        <v>0</v>
      </c>
      <c r="K56" s="6">
        <f t="shared" si="25"/>
        <v>0</v>
      </c>
      <c r="L56" s="6">
        <f t="shared" si="26"/>
        <v>0</v>
      </c>
      <c r="M56" s="6">
        <f t="shared" si="27"/>
        <v>0</v>
      </c>
      <c r="N56" s="6">
        <f t="shared" si="28"/>
        <v>0</v>
      </c>
      <c r="O56" s="6">
        <f t="shared" si="29"/>
        <v>0</v>
      </c>
      <c r="P56" s="7">
        <f t="shared" si="30"/>
        <v>2</v>
      </c>
      <c r="Q56" s="7">
        <f t="shared" si="31"/>
        <v>0</v>
      </c>
      <c r="R56" s="7">
        <v>2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32"/>
        <v>0</v>
      </c>
      <c r="AJ56" s="11">
        <v>30</v>
      </c>
      <c r="AK56" s="10" t="s">
        <v>55</v>
      </c>
      <c r="AL56" s="11"/>
      <c r="AM56" s="10"/>
      <c r="AN56" s="7">
        <v>2</v>
      </c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33"/>
        <v>2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34"/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35"/>
        <v>0</v>
      </c>
    </row>
    <row r="57" spans="1:86" ht="12.75">
      <c r="A57" s="20">
        <v>7</v>
      </c>
      <c r="B57" s="20">
        <v>1</v>
      </c>
      <c r="C57" s="6">
        <v>1</v>
      </c>
      <c r="D57" s="6" t="s">
        <v>119</v>
      </c>
      <c r="E57" s="3" t="s">
        <v>120</v>
      </c>
      <c r="F57" s="6">
        <f t="shared" si="20"/>
        <v>0</v>
      </c>
      <c r="G57" s="6">
        <f t="shared" si="21"/>
        <v>1</v>
      </c>
      <c r="H57" s="6">
        <f t="shared" si="22"/>
        <v>15</v>
      </c>
      <c r="I57" s="6">
        <f t="shared" si="23"/>
        <v>15</v>
      </c>
      <c r="J57" s="6">
        <f t="shared" si="24"/>
        <v>0</v>
      </c>
      <c r="K57" s="6">
        <f t="shared" si="25"/>
        <v>0</v>
      </c>
      <c r="L57" s="6">
        <f t="shared" si="26"/>
        <v>0</v>
      </c>
      <c r="M57" s="6">
        <f t="shared" si="27"/>
        <v>0</v>
      </c>
      <c r="N57" s="6">
        <f t="shared" si="28"/>
        <v>0</v>
      </c>
      <c r="O57" s="6">
        <f t="shared" si="29"/>
        <v>0</v>
      </c>
      <c r="P57" s="7">
        <f t="shared" si="30"/>
        <v>1</v>
      </c>
      <c r="Q57" s="7">
        <f t="shared" si="31"/>
        <v>0</v>
      </c>
      <c r="R57" s="7">
        <v>0.5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3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33"/>
        <v>0</v>
      </c>
      <c r="BA57" s="11">
        <v>15</v>
      </c>
      <c r="BB57" s="10" t="s">
        <v>55</v>
      </c>
      <c r="BC57" s="11"/>
      <c r="BD57" s="10"/>
      <c r="BE57" s="7">
        <v>1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34"/>
        <v>1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35"/>
        <v>0</v>
      </c>
    </row>
    <row r="58" spans="1:86" ht="12.75">
      <c r="A58" s="20">
        <v>7</v>
      </c>
      <c r="B58" s="20">
        <v>1</v>
      </c>
      <c r="C58" s="6">
        <v>2</v>
      </c>
      <c r="D58" s="6" t="s">
        <v>121</v>
      </c>
      <c r="E58" s="3" t="s">
        <v>122</v>
      </c>
      <c r="F58" s="6">
        <f t="shared" si="20"/>
        <v>0</v>
      </c>
      <c r="G58" s="6">
        <f t="shared" si="21"/>
        <v>1</v>
      </c>
      <c r="H58" s="6">
        <f t="shared" si="22"/>
        <v>15</v>
      </c>
      <c r="I58" s="6">
        <f t="shared" si="23"/>
        <v>15</v>
      </c>
      <c r="J58" s="6">
        <f t="shared" si="24"/>
        <v>0</v>
      </c>
      <c r="K58" s="6">
        <f t="shared" si="25"/>
        <v>0</v>
      </c>
      <c r="L58" s="6">
        <f t="shared" si="26"/>
        <v>0</v>
      </c>
      <c r="M58" s="6">
        <f t="shared" si="27"/>
        <v>0</v>
      </c>
      <c r="N58" s="6">
        <f t="shared" si="28"/>
        <v>0</v>
      </c>
      <c r="O58" s="6">
        <f t="shared" si="29"/>
        <v>0</v>
      </c>
      <c r="P58" s="7">
        <f t="shared" si="30"/>
        <v>1</v>
      </c>
      <c r="Q58" s="7">
        <f t="shared" si="31"/>
        <v>0</v>
      </c>
      <c r="R58" s="7">
        <v>0.5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3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33"/>
        <v>0</v>
      </c>
      <c r="BA58" s="11">
        <v>15</v>
      </c>
      <c r="BB58" s="10" t="s">
        <v>55</v>
      </c>
      <c r="BC58" s="11"/>
      <c r="BD58" s="10"/>
      <c r="BE58" s="7">
        <v>1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34"/>
        <v>1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35"/>
        <v>0</v>
      </c>
    </row>
    <row r="59" spans="1:86" ht="12.75">
      <c r="A59" s="20">
        <v>2</v>
      </c>
      <c r="B59" s="20">
        <v>1</v>
      </c>
      <c r="C59" s="6">
        <v>1</v>
      </c>
      <c r="D59" s="6" t="s">
        <v>123</v>
      </c>
      <c r="E59" s="3" t="s">
        <v>124</v>
      </c>
      <c r="F59" s="6">
        <f t="shared" si="20"/>
        <v>0</v>
      </c>
      <c r="G59" s="6">
        <f t="shared" si="21"/>
        <v>2</v>
      </c>
      <c r="H59" s="6">
        <f t="shared" si="22"/>
        <v>30</v>
      </c>
      <c r="I59" s="6">
        <f t="shared" si="23"/>
        <v>15</v>
      </c>
      <c r="J59" s="6">
        <f t="shared" si="24"/>
        <v>15</v>
      </c>
      <c r="K59" s="6">
        <f t="shared" si="25"/>
        <v>0</v>
      </c>
      <c r="L59" s="6">
        <f t="shared" si="26"/>
        <v>0</v>
      </c>
      <c r="M59" s="6">
        <f t="shared" si="27"/>
        <v>0</v>
      </c>
      <c r="N59" s="6">
        <f t="shared" si="28"/>
        <v>0</v>
      </c>
      <c r="O59" s="6">
        <f t="shared" si="29"/>
        <v>0</v>
      </c>
      <c r="P59" s="7">
        <f t="shared" si="30"/>
        <v>1</v>
      </c>
      <c r="Q59" s="7">
        <f t="shared" si="31"/>
        <v>0</v>
      </c>
      <c r="R59" s="7">
        <v>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32"/>
        <v>0</v>
      </c>
      <c r="AJ59" s="11">
        <v>15</v>
      </c>
      <c r="AK59" s="10" t="s">
        <v>55</v>
      </c>
      <c r="AL59" s="11">
        <v>15</v>
      </c>
      <c r="AM59" s="10" t="s">
        <v>55</v>
      </c>
      <c r="AN59" s="7">
        <v>1</v>
      </c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33"/>
        <v>1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34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35"/>
        <v>0</v>
      </c>
    </row>
    <row r="60" spans="1:86" ht="12.75">
      <c r="A60" s="20">
        <v>2</v>
      </c>
      <c r="B60" s="20">
        <v>1</v>
      </c>
      <c r="C60" s="6">
        <v>2</v>
      </c>
      <c r="D60" s="6" t="s">
        <v>125</v>
      </c>
      <c r="E60" s="3" t="s">
        <v>126</v>
      </c>
      <c r="F60" s="6">
        <f t="shared" si="20"/>
        <v>0</v>
      </c>
      <c r="G60" s="6">
        <f t="shared" si="21"/>
        <v>2</v>
      </c>
      <c r="H60" s="6">
        <f t="shared" si="22"/>
        <v>30</v>
      </c>
      <c r="I60" s="6">
        <f t="shared" si="23"/>
        <v>15</v>
      </c>
      <c r="J60" s="6">
        <f t="shared" si="24"/>
        <v>15</v>
      </c>
      <c r="K60" s="6">
        <f t="shared" si="25"/>
        <v>0</v>
      </c>
      <c r="L60" s="6">
        <f t="shared" si="26"/>
        <v>0</v>
      </c>
      <c r="M60" s="6">
        <f t="shared" si="27"/>
        <v>0</v>
      </c>
      <c r="N60" s="6">
        <f t="shared" si="28"/>
        <v>0</v>
      </c>
      <c r="O60" s="6">
        <f t="shared" si="29"/>
        <v>0</v>
      </c>
      <c r="P60" s="7">
        <f t="shared" si="30"/>
        <v>1</v>
      </c>
      <c r="Q60" s="7">
        <f t="shared" si="3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32"/>
        <v>0</v>
      </c>
      <c r="AJ60" s="11">
        <v>15</v>
      </c>
      <c r="AK60" s="10" t="s">
        <v>55</v>
      </c>
      <c r="AL60" s="11">
        <v>15</v>
      </c>
      <c r="AM60" s="10" t="s">
        <v>55</v>
      </c>
      <c r="AN60" s="7">
        <v>1</v>
      </c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33"/>
        <v>1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34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35"/>
        <v>0</v>
      </c>
    </row>
    <row r="61" spans="1:86" ht="12.75">
      <c r="A61" s="20">
        <v>3</v>
      </c>
      <c r="B61" s="20">
        <v>1</v>
      </c>
      <c r="C61" s="6">
        <v>1</v>
      </c>
      <c r="D61" s="6" t="s">
        <v>127</v>
      </c>
      <c r="E61" s="3" t="s">
        <v>128</v>
      </c>
      <c r="F61" s="6">
        <f t="shared" si="20"/>
        <v>0</v>
      </c>
      <c r="G61" s="6">
        <f t="shared" si="21"/>
        <v>2</v>
      </c>
      <c r="H61" s="6">
        <f t="shared" si="22"/>
        <v>30</v>
      </c>
      <c r="I61" s="6">
        <f t="shared" si="23"/>
        <v>15</v>
      </c>
      <c r="J61" s="6">
        <f t="shared" si="24"/>
        <v>0</v>
      </c>
      <c r="K61" s="6">
        <f t="shared" si="25"/>
        <v>0</v>
      </c>
      <c r="L61" s="6">
        <f t="shared" si="26"/>
        <v>15</v>
      </c>
      <c r="M61" s="6">
        <f t="shared" si="27"/>
        <v>0</v>
      </c>
      <c r="N61" s="6">
        <f t="shared" si="28"/>
        <v>0</v>
      </c>
      <c r="O61" s="6">
        <f t="shared" si="29"/>
        <v>0</v>
      </c>
      <c r="P61" s="7">
        <f t="shared" si="30"/>
        <v>1</v>
      </c>
      <c r="Q61" s="7">
        <f t="shared" si="31"/>
        <v>0.5</v>
      </c>
      <c r="R61" s="7">
        <v>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32"/>
        <v>0</v>
      </c>
      <c r="AJ61" s="11">
        <v>15</v>
      </c>
      <c r="AK61" s="10" t="s">
        <v>55</v>
      </c>
      <c r="AL61" s="11"/>
      <c r="AM61" s="10"/>
      <c r="AN61" s="7">
        <v>0.5</v>
      </c>
      <c r="AO61" s="11"/>
      <c r="AP61" s="10"/>
      <c r="AQ61" s="11">
        <v>15</v>
      </c>
      <c r="AR61" s="10" t="s">
        <v>55</v>
      </c>
      <c r="AS61" s="11"/>
      <c r="AT61" s="10"/>
      <c r="AU61" s="11"/>
      <c r="AV61" s="10"/>
      <c r="AW61" s="11"/>
      <c r="AX61" s="10"/>
      <c r="AY61" s="7">
        <v>0.5</v>
      </c>
      <c r="AZ61" s="7">
        <f t="shared" si="33"/>
        <v>1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34"/>
        <v>0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35"/>
        <v>0</v>
      </c>
    </row>
    <row r="62" spans="1:86" ht="12.75">
      <c r="A62" s="20">
        <v>3</v>
      </c>
      <c r="B62" s="20">
        <v>1</v>
      </c>
      <c r="C62" s="6">
        <v>2</v>
      </c>
      <c r="D62" s="6" t="s">
        <v>129</v>
      </c>
      <c r="E62" s="3" t="s">
        <v>130</v>
      </c>
      <c r="F62" s="6">
        <f t="shared" si="20"/>
        <v>0</v>
      </c>
      <c r="G62" s="6">
        <f t="shared" si="21"/>
        <v>2</v>
      </c>
      <c r="H62" s="6">
        <f t="shared" si="22"/>
        <v>30</v>
      </c>
      <c r="I62" s="6">
        <f t="shared" si="23"/>
        <v>15</v>
      </c>
      <c r="J62" s="6">
        <f t="shared" si="24"/>
        <v>0</v>
      </c>
      <c r="K62" s="6">
        <f t="shared" si="25"/>
        <v>0</v>
      </c>
      <c r="L62" s="6">
        <f t="shared" si="26"/>
        <v>15</v>
      </c>
      <c r="M62" s="6">
        <f t="shared" si="27"/>
        <v>0</v>
      </c>
      <c r="N62" s="6">
        <f t="shared" si="28"/>
        <v>0</v>
      </c>
      <c r="O62" s="6">
        <f t="shared" si="29"/>
        <v>0</v>
      </c>
      <c r="P62" s="7">
        <f t="shared" si="30"/>
        <v>1</v>
      </c>
      <c r="Q62" s="7">
        <f t="shared" si="31"/>
        <v>0.5</v>
      </c>
      <c r="R62" s="7">
        <v>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32"/>
        <v>0</v>
      </c>
      <c r="AJ62" s="11">
        <v>15</v>
      </c>
      <c r="AK62" s="10" t="s">
        <v>55</v>
      </c>
      <c r="AL62" s="11"/>
      <c r="AM62" s="10"/>
      <c r="AN62" s="7">
        <v>0.5</v>
      </c>
      <c r="AO62" s="11"/>
      <c r="AP62" s="10"/>
      <c r="AQ62" s="11">
        <v>15</v>
      </c>
      <c r="AR62" s="10" t="s">
        <v>55</v>
      </c>
      <c r="AS62" s="11"/>
      <c r="AT62" s="10"/>
      <c r="AU62" s="11"/>
      <c r="AV62" s="10"/>
      <c r="AW62" s="11"/>
      <c r="AX62" s="10"/>
      <c r="AY62" s="7">
        <v>0.5</v>
      </c>
      <c r="AZ62" s="7">
        <f t="shared" si="33"/>
        <v>1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34"/>
        <v>0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35"/>
        <v>0</v>
      </c>
    </row>
    <row r="63" spans="1:86" ht="12.75">
      <c r="A63" s="20">
        <v>4</v>
      </c>
      <c r="B63" s="20">
        <v>1</v>
      </c>
      <c r="C63" s="6">
        <v>1</v>
      </c>
      <c r="D63" s="6" t="s">
        <v>131</v>
      </c>
      <c r="E63" s="3" t="s">
        <v>132</v>
      </c>
      <c r="F63" s="6">
        <f t="shared" si="20"/>
        <v>0</v>
      </c>
      <c r="G63" s="6">
        <f t="shared" si="21"/>
        <v>2</v>
      </c>
      <c r="H63" s="6">
        <f t="shared" si="22"/>
        <v>30</v>
      </c>
      <c r="I63" s="6">
        <f t="shared" si="23"/>
        <v>15</v>
      </c>
      <c r="J63" s="6">
        <f t="shared" si="24"/>
        <v>0</v>
      </c>
      <c r="K63" s="6">
        <f t="shared" si="25"/>
        <v>15</v>
      </c>
      <c r="L63" s="6">
        <f t="shared" si="26"/>
        <v>0</v>
      </c>
      <c r="M63" s="6">
        <f t="shared" si="27"/>
        <v>0</v>
      </c>
      <c r="N63" s="6">
        <f t="shared" si="28"/>
        <v>0</v>
      </c>
      <c r="O63" s="6">
        <f t="shared" si="29"/>
        <v>0</v>
      </c>
      <c r="P63" s="7">
        <f t="shared" si="30"/>
        <v>1</v>
      </c>
      <c r="Q63" s="7">
        <f t="shared" si="31"/>
        <v>0.5</v>
      </c>
      <c r="R63" s="7">
        <v>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32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33"/>
        <v>0</v>
      </c>
      <c r="BA63" s="11">
        <v>15</v>
      </c>
      <c r="BB63" s="10" t="s">
        <v>55</v>
      </c>
      <c r="BC63" s="11"/>
      <c r="BD63" s="10"/>
      <c r="BE63" s="7">
        <v>0.5</v>
      </c>
      <c r="BF63" s="11">
        <v>15</v>
      </c>
      <c r="BG63" s="10" t="s">
        <v>55</v>
      </c>
      <c r="BH63" s="11"/>
      <c r="BI63" s="10"/>
      <c r="BJ63" s="11"/>
      <c r="BK63" s="10"/>
      <c r="BL63" s="11"/>
      <c r="BM63" s="10"/>
      <c r="BN63" s="11"/>
      <c r="BO63" s="10"/>
      <c r="BP63" s="7">
        <v>0.5</v>
      </c>
      <c r="BQ63" s="7">
        <f t="shared" si="34"/>
        <v>1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35"/>
        <v>0</v>
      </c>
    </row>
    <row r="64" spans="1:86" ht="12.75">
      <c r="A64" s="20">
        <v>4</v>
      </c>
      <c r="B64" s="20">
        <v>1</v>
      </c>
      <c r="C64" s="6">
        <v>2</v>
      </c>
      <c r="D64" s="6" t="s">
        <v>133</v>
      </c>
      <c r="E64" s="3" t="s">
        <v>134</v>
      </c>
      <c r="F64" s="6">
        <f t="shared" si="20"/>
        <v>0</v>
      </c>
      <c r="G64" s="6">
        <f t="shared" si="21"/>
        <v>2</v>
      </c>
      <c r="H64" s="6">
        <f t="shared" si="22"/>
        <v>30</v>
      </c>
      <c r="I64" s="6">
        <f t="shared" si="23"/>
        <v>15</v>
      </c>
      <c r="J64" s="6">
        <f t="shared" si="24"/>
        <v>0</v>
      </c>
      <c r="K64" s="6">
        <f t="shared" si="25"/>
        <v>15</v>
      </c>
      <c r="L64" s="6">
        <f t="shared" si="26"/>
        <v>0</v>
      </c>
      <c r="M64" s="6">
        <f t="shared" si="27"/>
        <v>0</v>
      </c>
      <c r="N64" s="6">
        <f t="shared" si="28"/>
        <v>0</v>
      </c>
      <c r="O64" s="6">
        <f t="shared" si="29"/>
        <v>0</v>
      </c>
      <c r="P64" s="7">
        <f t="shared" si="30"/>
        <v>1</v>
      </c>
      <c r="Q64" s="7">
        <f t="shared" si="31"/>
        <v>0.5</v>
      </c>
      <c r="R64" s="7">
        <v>1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32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33"/>
        <v>0</v>
      </c>
      <c r="BA64" s="11">
        <v>15</v>
      </c>
      <c r="BB64" s="10" t="s">
        <v>55</v>
      </c>
      <c r="BC64" s="11"/>
      <c r="BD64" s="10"/>
      <c r="BE64" s="7">
        <v>0.5</v>
      </c>
      <c r="BF64" s="11">
        <v>15</v>
      </c>
      <c r="BG64" s="10" t="s">
        <v>55</v>
      </c>
      <c r="BH64" s="11"/>
      <c r="BI64" s="10"/>
      <c r="BJ64" s="11"/>
      <c r="BK64" s="10"/>
      <c r="BL64" s="11"/>
      <c r="BM64" s="10"/>
      <c r="BN64" s="11"/>
      <c r="BO64" s="10"/>
      <c r="BP64" s="7">
        <v>0.5</v>
      </c>
      <c r="BQ64" s="7">
        <f t="shared" si="34"/>
        <v>1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35"/>
        <v>0</v>
      </c>
    </row>
    <row r="65" spans="1:86" ht="12.75">
      <c r="A65" s="20">
        <v>5</v>
      </c>
      <c r="B65" s="20">
        <v>1</v>
      </c>
      <c r="C65" s="6">
        <v>1</v>
      </c>
      <c r="D65" s="6" t="s">
        <v>135</v>
      </c>
      <c r="E65" s="3" t="s">
        <v>136</v>
      </c>
      <c r="F65" s="6">
        <f t="shared" si="20"/>
        <v>0</v>
      </c>
      <c r="G65" s="6">
        <f t="shared" si="21"/>
        <v>2</v>
      </c>
      <c r="H65" s="6">
        <f t="shared" si="22"/>
        <v>30</v>
      </c>
      <c r="I65" s="6">
        <f t="shared" si="23"/>
        <v>15</v>
      </c>
      <c r="J65" s="6">
        <f t="shared" si="24"/>
        <v>15</v>
      </c>
      <c r="K65" s="6">
        <f t="shared" si="25"/>
        <v>0</v>
      </c>
      <c r="L65" s="6">
        <f t="shared" si="26"/>
        <v>0</v>
      </c>
      <c r="M65" s="6">
        <f t="shared" si="27"/>
        <v>0</v>
      </c>
      <c r="N65" s="6">
        <f t="shared" si="28"/>
        <v>0</v>
      </c>
      <c r="O65" s="6">
        <f t="shared" si="29"/>
        <v>0</v>
      </c>
      <c r="P65" s="7">
        <f t="shared" si="30"/>
        <v>1</v>
      </c>
      <c r="Q65" s="7">
        <f t="shared" si="31"/>
        <v>0</v>
      </c>
      <c r="R65" s="7">
        <v>1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32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33"/>
        <v>0</v>
      </c>
      <c r="BA65" s="11">
        <v>15</v>
      </c>
      <c r="BB65" s="10" t="s">
        <v>55</v>
      </c>
      <c r="BC65" s="11">
        <v>15</v>
      </c>
      <c r="BD65" s="10" t="s">
        <v>55</v>
      </c>
      <c r="BE65" s="7">
        <v>1</v>
      </c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34"/>
        <v>1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35"/>
        <v>0</v>
      </c>
    </row>
    <row r="66" spans="1:86" ht="12.75">
      <c r="A66" s="20">
        <v>5</v>
      </c>
      <c r="B66" s="20">
        <v>1</v>
      </c>
      <c r="C66" s="6">
        <v>2</v>
      </c>
      <c r="D66" s="6" t="s">
        <v>137</v>
      </c>
      <c r="E66" s="3" t="s">
        <v>138</v>
      </c>
      <c r="F66" s="6">
        <f t="shared" si="20"/>
        <v>0</v>
      </c>
      <c r="G66" s="6">
        <f t="shared" si="21"/>
        <v>2</v>
      </c>
      <c r="H66" s="6">
        <f t="shared" si="22"/>
        <v>30</v>
      </c>
      <c r="I66" s="6">
        <f t="shared" si="23"/>
        <v>15</v>
      </c>
      <c r="J66" s="6">
        <f t="shared" si="24"/>
        <v>15</v>
      </c>
      <c r="K66" s="6">
        <f t="shared" si="25"/>
        <v>0</v>
      </c>
      <c r="L66" s="6">
        <f t="shared" si="26"/>
        <v>0</v>
      </c>
      <c r="M66" s="6">
        <f t="shared" si="27"/>
        <v>0</v>
      </c>
      <c r="N66" s="6">
        <f t="shared" si="28"/>
        <v>0</v>
      </c>
      <c r="O66" s="6">
        <f t="shared" si="29"/>
        <v>0</v>
      </c>
      <c r="P66" s="7">
        <f t="shared" si="30"/>
        <v>1</v>
      </c>
      <c r="Q66" s="7">
        <f t="shared" si="31"/>
        <v>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3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33"/>
        <v>0</v>
      </c>
      <c r="BA66" s="11">
        <v>15</v>
      </c>
      <c r="BB66" s="10" t="s">
        <v>55</v>
      </c>
      <c r="BC66" s="11">
        <v>15</v>
      </c>
      <c r="BD66" s="10" t="s">
        <v>55</v>
      </c>
      <c r="BE66" s="7">
        <v>1</v>
      </c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34"/>
        <v>1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35"/>
        <v>0</v>
      </c>
    </row>
    <row r="67" spans="1:86" ht="19.5" customHeight="1">
      <c r="A67" s="19" t="s">
        <v>139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9"/>
      <c r="CH67" s="13"/>
    </row>
    <row r="68" spans="1:86" ht="12.75">
      <c r="A68" s="6"/>
      <c r="B68" s="6"/>
      <c r="C68" s="6"/>
      <c r="D68" s="6" t="s">
        <v>140</v>
      </c>
      <c r="E68" s="3" t="s">
        <v>141</v>
      </c>
      <c r="F68" s="6">
        <f>COUNTIF(S68:CF68,"e")</f>
        <v>0</v>
      </c>
      <c r="G68" s="6">
        <f>COUNTIF(S68:CF68,"z")</f>
        <v>1</v>
      </c>
      <c r="H68" s="6">
        <f>SUM(I68:O68)</f>
        <v>4</v>
      </c>
      <c r="I68" s="6">
        <f>S68+AJ68+BA68+BR68</f>
        <v>0</v>
      </c>
      <c r="J68" s="6">
        <f>U68+AL68+BC68+BT68</f>
        <v>0</v>
      </c>
      <c r="K68" s="6">
        <f>X68+AO68+BF68+BW68</f>
        <v>0</v>
      </c>
      <c r="L68" s="6">
        <f>Z68+AQ68+BH68+BY68</f>
        <v>0</v>
      </c>
      <c r="M68" s="6">
        <f>AB68+AS68+BJ68+CA68</f>
        <v>0</v>
      </c>
      <c r="N68" s="6">
        <f>AD68+AU68+BL68+CC68</f>
        <v>4</v>
      </c>
      <c r="O68" s="6">
        <f>AF68+AW68+BN68+CE68</f>
        <v>0</v>
      </c>
      <c r="P68" s="7">
        <f>AI68+AZ68+BQ68+CH68</f>
        <v>4</v>
      </c>
      <c r="Q68" s="7">
        <f>AH68+AY68+BP68+CG68</f>
        <v>4</v>
      </c>
      <c r="R68" s="7">
        <v>0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>W68+AH68</f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>
        <v>4</v>
      </c>
      <c r="AV68" s="10" t="s">
        <v>55</v>
      </c>
      <c r="AW68" s="11"/>
      <c r="AX68" s="10"/>
      <c r="AY68" s="7">
        <v>4</v>
      </c>
      <c r="AZ68" s="7">
        <f>AN68+AY68</f>
        <v>4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>BE68+BP68</f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>BV68+CG68</f>
        <v>0</v>
      </c>
    </row>
    <row r="69" spans="1:86" ht="15.75" customHeight="1">
      <c r="A69" s="6"/>
      <c r="B69" s="6"/>
      <c r="C69" s="6"/>
      <c r="D69" s="6"/>
      <c r="E69" s="6" t="s">
        <v>62</v>
      </c>
      <c r="F69" s="6">
        <f aca="true" t="shared" si="36" ref="F69:S69">SUM(F68:F68)</f>
        <v>0</v>
      </c>
      <c r="G69" s="6">
        <f t="shared" si="36"/>
        <v>1</v>
      </c>
      <c r="H69" s="6">
        <f t="shared" si="36"/>
        <v>4</v>
      </c>
      <c r="I69" s="6">
        <f t="shared" si="36"/>
        <v>0</v>
      </c>
      <c r="J69" s="6">
        <f t="shared" si="36"/>
        <v>0</v>
      </c>
      <c r="K69" s="6">
        <f t="shared" si="36"/>
        <v>0</v>
      </c>
      <c r="L69" s="6">
        <f t="shared" si="36"/>
        <v>0</v>
      </c>
      <c r="M69" s="6">
        <f t="shared" si="36"/>
        <v>0</v>
      </c>
      <c r="N69" s="6">
        <f t="shared" si="36"/>
        <v>4</v>
      </c>
      <c r="O69" s="6">
        <f t="shared" si="36"/>
        <v>0</v>
      </c>
      <c r="P69" s="7">
        <f t="shared" si="36"/>
        <v>4</v>
      </c>
      <c r="Q69" s="7">
        <f t="shared" si="36"/>
        <v>4</v>
      </c>
      <c r="R69" s="7">
        <f t="shared" si="36"/>
        <v>0</v>
      </c>
      <c r="S69" s="11">
        <f t="shared" si="36"/>
        <v>0</v>
      </c>
      <c r="T69" s="10"/>
      <c r="U69" s="11">
        <f>SUM(U68:U68)</f>
        <v>0</v>
      </c>
      <c r="V69" s="10"/>
      <c r="W69" s="7">
        <f>SUM(W68:W68)</f>
        <v>0</v>
      </c>
      <c r="X69" s="11">
        <f>SUM(X68:X68)</f>
        <v>0</v>
      </c>
      <c r="Y69" s="10"/>
      <c r="Z69" s="11">
        <f>SUM(Z68:Z68)</f>
        <v>0</v>
      </c>
      <c r="AA69" s="10"/>
      <c r="AB69" s="11">
        <f>SUM(AB68:AB68)</f>
        <v>0</v>
      </c>
      <c r="AC69" s="10"/>
      <c r="AD69" s="11">
        <f>SUM(AD68:AD68)</f>
        <v>0</v>
      </c>
      <c r="AE69" s="10"/>
      <c r="AF69" s="11">
        <f>SUM(AF68:AF68)</f>
        <v>0</v>
      </c>
      <c r="AG69" s="10"/>
      <c r="AH69" s="7">
        <f>SUM(AH68:AH68)</f>
        <v>0</v>
      </c>
      <c r="AI69" s="7">
        <f>SUM(AI68:AI68)</f>
        <v>0</v>
      </c>
      <c r="AJ69" s="11">
        <f>SUM(AJ68:AJ68)</f>
        <v>0</v>
      </c>
      <c r="AK69" s="10"/>
      <c r="AL69" s="11">
        <f>SUM(AL68:AL68)</f>
        <v>0</v>
      </c>
      <c r="AM69" s="10"/>
      <c r="AN69" s="7">
        <f>SUM(AN68:AN68)</f>
        <v>0</v>
      </c>
      <c r="AO69" s="11">
        <f>SUM(AO68:AO68)</f>
        <v>0</v>
      </c>
      <c r="AP69" s="10"/>
      <c r="AQ69" s="11">
        <f>SUM(AQ68:AQ68)</f>
        <v>0</v>
      </c>
      <c r="AR69" s="10"/>
      <c r="AS69" s="11">
        <f>SUM(AS68:AS68)</f>
        <v>0</v>
      </c>
      <c r="AT69" s="10"/>
      <c r="AU69" s="11">
        <f>SUM(AU68:AU68)</f>
        <v>4</v>
      </c>
      <c r="AV69" s="10"/>
      <c r="AW69" s="11">
        <f>SUM(AW68:AW68)</f>
        <v>0</v>
      </c>
      <c r="AX69" s="10"/>
      <c r="AY69" s="7">
        <f>SUM(AY68:AY68)</f>
        <v>4</v>
      </c>
      <c r="AZ69" s="7">
        <f>SUM(AZ68:AZ68)</f>
        <v>4</v>
      </c>
      <c r="BA69" s="11">
        <f>SUM(BA68:BA68)</f>
        <v>0</v>
      </c>
      <c r="BB69" s="10"/>
      <c r="BC69" s="11">
        <f>SUM(BC68:BC68)</f>
        <v>0</v>
      </c>
      <c r="BD69" s="10"/>
      <c r="BE69" s="7">
        <f>SUM(BE68:BE68)</f>
        <v>0</v>
      </c>
      <c r="BF69" s="11">
        <f>SUM(BF68:BF68)</f>
        <v>0</v>
      </c>
      <c r="BG69" s="10"/>
      <c r="BH69" s="11">
        <f>SUM(BH68:BH68)</f>
        <v>0</v>
      </c>
      <c r="BI69" s="10"/>
      <c r="BJ69" s="11">
        <f>SUM(BJ68:BJ68)</f>
        <v>0</v>
      </c>
      <c r="BK69" s="10"/>
      <c r="BL69" s="11">
        <f>SUM(BL68:BL68)</f>
        <v>0</v>
      </c>
      <c r="BM69" s="10"/>
      <c r="BN69" s="11">
        <f>SUM(BN68:BN68)</f>
        <v>0</v>
      </c>
      <c r="BO69" s="10"/>
      <c r="BP69" s="7">
        <f>SUM(BP68:BP68)</f>
        <v>0</v>
      </c>
      <c r="BQ69" s="7">
        <f>SUM(BQ68:BQ68)</f>
        <v>0</v>
      </c>
      <c r="BR69" s="11">
        <f>SUM(BR68:BR68)</f>
        <v>0</v>
      </c>
      <c r="BS69" s="10"/>
      <c r="BT69" s="11">
        <f>SUM(BT68:BT68)</f>
        <v>0</v>
      </c>
      <c r="BU69" s="10"/>
      <c r="BV69" s="7">
        <f>SUM(BV68:BV68)</f>
        <v>0</v>
      </c>
      <c r="BW69" s="11">
        <f>SUM(BW68:BW68)</f>
        <v>0</v>
      </c>
      <c r="BX69" s="10"/>
      <c r="BY69" s="11">
        <f>SUM(BY68:BY68)</f>
        <v>0</v>
      </c>
      <c r="BZ69" s="10"/>
      <c r="CA69" s="11">
        <f>SUM(CA68:CA68)</f>
        <v>0</v>
      </c>
      <c r="CB69" s="10"/>
      <c r="CC69" s="11">
        <f>SUM(CC68:CC68)</f>
        <v>0</v>
      </c>
      <c r="CD69" s="10"/>
      <c r="CE69" s="11">
        <f>SUM(CE68:CE68)</f>
        <v>0</v>
      </c>
      <c r="CF69" s="10"/>
      <c r="CG69" s="7">
        <f>SUM(CG68:CG68)</f>
        <v>0</v>
      </c>
      <c r="CH69" s="7">
        <f>SUM(CH68:CH68)</f>
        <v>0</v>
      </c>
    </row>
    <row r="70" spans="1:86" ht="19.5" customHeight="1">
      <c r="A70" s="19" t="s">
        <v>142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9"/>
      <c r="CH70" s="13"/>
    </row>
    <row r="71" spans="1:86" ht="12.75">
      <c r="A71" s="6"/>
      <c r="B71" s="6"/>
      <c r="C71" s="6"/>
      <c r="D71" s="6" t="s">
        <v>143</v>
      </c>
      <c r="E71" s="3" t="s">
        <v>144</v>
      </c>
      <c r="F71" s="6">
        <f>COUNTIF(S71:CF71,"e")</f>
        <v>0</v>
      </c>
      <c r="G71" s="6">
        <f>COUNTIF(S71:CF71,"z")</f>
        <v>1</v>
      </c>
      <c r="H71" s="6">
        <f>SUM(I71:O71)</f>
        <v>5</v>
      </c>
      <c r="I71" s="6">
        <f>S71+AJ71+BA71+BR71</f>
        <v>5</v>
      </c>
      <c r="J71" s="6">
        <f>U71+AL71+BC71+BT71</f>
        <v>0</v>
      </c>
      <c r="K71" s="6">
        <f>X71+AO71+BF71+BW71</f>
        <v>0</v>
      </c>
      <c r="L71" s="6">
        <f>Z71+AQ71+BH71+BY71</f>
        <v>0</v>
      </c>
      <c r="M71" s="6">
        <f>AB71+AS71+BJ71+CA71</f>
        <v>0</v>
      </c>
      <c r="N71" s="6">
        <f>AD71+AU71+BL71+CC71</f>
        <v>0</v>
      </c>
      <c r="O71" s="6">
        <f>AF71+AW71+BN71+CE71</f>
        <v>0</v>
      </c>
      <c r="P71" s="7">
        <f>AI71+AZ71+BQ71+CH71</f>
        <v>0</v>
      </c>
      <c r="Q71" s="7">
        <f>AH71+AY71+BP71+CG71</f>
        <v>0</v>
      </c>
      <c r="R71" s="7">
        <v>0</v>
      </c>
      <c r="S71" s="11">
        <v>5</v>
      </c>
      <c r="T71" s="10" t="s">
        <v>55</v>
      </c>
      <c r="U71" s="11"/>
      <c r="V71" s="10"/>
      <c r="W71" s="7">
        <v>0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>W71+AH71</f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>AN71+AY71</f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>BE71+BP71</f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>BV71+CG71</f>
        <v>0</v>
      </c>
    </row>
    <row r="72" spans="1:86" ht="12.75">
      <c r="A72" s="6"/>
      <c r="B72" s="6"/>
      <c r="C72" s="6"/>
      <c r="D72" s="6" t="s">
        <v>145</v>
      </c>
      <c r="E72" s="3" t="s">
        <v>146</v>
      </c>
      <c r="F72" s="6">
        <f>COUNTIF(S72:CF72,"e")</f>
        <v>0</v>
      </c>
      <c r="G72" s="6">
        <f>COUNTIF(S72:CF72,"z")</f>
        <v>1</v>
      </c>
      <c r="H72" s="6">
        <f>SUM(I72:O72)</f>
        <v>2</v>
      </c>
      <c r="I72" s="6">
        <f>S72+AJ72+BA72+BR72</f>
        <v>2</v>
      </c>
      <c r="J72" s="6">
        <f>U72+AL72+BC72+BT72</f>
        <v>0</v>
      </c>
      <c r="K72" s="6">
        <f>X72+AO72+BF72+BW72</f>
        <v>0</v>
      </c>
      <c r="L72" s="6">
        <f>Z72+AQ72+BH72+BY72</f>
        <v>0</v>
      </c>
      <c r="M72" s="6">
        <f>AB72+AS72+BJ72+CA72</f>
        <v>0</v>
      </c>
      <c r="N72" s="6">
        <f>AD72+AU72+BL72+CC72</f>
        <v>0</v>
      </c>
      <c r="O72" s="6">
        <f>AF72+AW72+BN72+CE72</f>
        <v>0</v>
      </c>
      <c r="P72" s="7">
        <f>AI72+AZ72+BQ72+CH72</f>
        <v>0</v>
      </c>
      <c r="Q72" s="7">
        <f>AH72+AY72+BP72+CG72</f>
        <v>0</v>
      </c>
      <c r="R72" s="7">
        <v>0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>W72+AH72</f>
        <v>0</v>
      </c>
      <c r="AJ72" s="11">
        <v>2</v>
      </c>
      <c r="AK72" s="10" t="s">
        <v>55</v>
      </c>
      <c r="AL72" s="11"/>
      <c r="AM72" s="10"/>
      <c r="AN72" s="7">
        <v>0</v>
      </c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>AN72+AY72</f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>BE72+BP72</f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>BV72+CG72</f>
        <v>0</v>
      </c>
    </row>
    <row r="73" spans="1:86" ht="15.75" customHeight="1">
      <c r="A73" s="6"/>
      <c r="B73" s="6"/>
      <c r="C73" s="6"/>
      <c r="D73" s="6"/>
      <c r="E73" s="6" t="s">
        <v>62</v>
      </c>
      <c r="F73" s="6">
        <f aca="true" t="shared" si="37" ref="F73:S73">SUM(F71:F72)</f>
        <v>0</v>
      </c>
      <c r="G73" s="6">
        <f t="shared" si="37"/>
        <v>2</v>
      </c>
      <c r="H73" s="6">
        <f t="shared" si="37"/>
        <v>7</v>
      </c>
      <c r="I73" s="6">
        <f t="shared" si="37"/>
        <v>7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7">
        <f t="shared" si="37"/>
        <v>0</v>
      </c>
      <c r="Q73" s="7">
        <f t="shared" si="37"/>
        <v>0</v>
      </c>
      <c r="R73" s="7">
        <f t="shared" si="37"/>
        <v>0</v>
      </c>
      <c r="S73" s="11">
        <f t="shared" si="37"/>
        <v>5</v>
      </c>
      <c r="T73" s="10"/>
      <c r="U73" s="11">
        <f>SUM(U71:U72)</f>
        <v>0</v>
      </c>
      <c r="V73" s="10"/>
      <c r="W73" s="7">
        <f>SUM(W71:W72)</f>
        <v>0</v>
      </c>
      <c r="X73" s="11">
        <f>SUM(X71:X72)</f>
        <v>0</v>
      </c>
      <c r="Y73" s="10"/>
      <c r="Z73" s="11">
        <f>SUM(Z71:Z72)</f>
        <v>0</v>
      </c>
      <c r="AA73" s="10"/>
      <c r="AB73" s="11">
        <f>SUM(AB71:AB72)</f>
        <v>0</v>
      </c>
      <c r="AC73" s="10"/>
      <c r="AD73" s="11">
        <f>SUM(AD71:AD72)</f>
        <v>0</v>
      </c>
      <c r="AE73" s="10"/>
      <c r="AF73" s="11">
        <f>SUM(AF71:AF72)</f>
        <v>0</v>
      </c>
      <c r="AG73" s="10"/>
      <c r="AH73" s="7">
        <f>SUM(AH71:AH72)</f>
        <v>0</v>
      </c>
      <c r="AI73" s="7">
        <f>SUM(AI71:AI72)</f>
        <v>0</v>
      </c>
      <c r="AJ73" s="11">
        <f>SUM(AJ71:AJ72)</f>
        <v>2</v>
      </c>
      <c r="AK73" s="10"/>
      <c r="AL73" s="11">
        <f>SUM(AL71:AL72)</f>
        <v>0</v>
      </c>
      <c r="AM73" s="10"/>
      <c r="AN73" s="7">
        <f>SUM(AN71:AN72)</f>
        <v>0</v>
      </c>
      <c r="AO73" s="11">
        <f>SUM(AO71:AO72)</f>
        <v>0</v>
      </c>
      <c r="AP73" s="10"/>
      <c r="AQ73" s="11">
        <f>SUM(AQ71:AQ72)</f>
        <v>0</v>
      </c>
      <c r="AR73" s="10"/>
      <c r="AS73" s="11">
        <f>SUM(AS71:AS72)</f>
        <v>0</v>
      </c>
      <c r="AT73" s="10"/>
      <c r="AU73" s="11">
        <f>SUM(AU71:AU72)</f>
        <v>0</v>
      </c>
      <c r="AV73" s="10"/>
      <c r="AW73" s="11">
        <f>SUM(AW71:AW72)</f>
        <v>0</v>
      </c>
      <c r="AX73" s="10"/>
      <c r="AY73" s="7">
        <f>SUM(AY71:AY72)</f>
        <v>0</v>
      </c>
      <c r="AZ73" s="7">
        <f>SUM(AZ71:AZ72)</f>
        <v>0</v>
      </c>
      <c r="BA73" s="11">
        <f>SUM(BA71:BA72)</f>
        <v>0</v>
      </c>
      <c r="BB73" s="10"/>
      <c r="BC73" s="11">
        <f>SUM(BC71:BC72)</f>
        <v>0</v>
      </c>
      <c r="BD73" s="10"/>
      <c r="BE73" s="7">
        <f>SUM(BE71:BE72)</f>
        <v>0</v>
      </c>
      <c r="BF73" s="11">
        <f>SUM(BF71:BF72)</f>
        <v>0</v>
      </c>
      <c r="BG73" s="10"/>
      <c r="BH73" s="11">
        <f>SUM(BH71:BH72)</f>
        <v>0</v>
      </c>
      <c r="BI73" s="10"/>
      <c r="BJ73" s="11">
        <f>SUM(BJ71:BJ72)</f>
        <v>0</v>
      </c>
      <c r="BK73" s="10"/>
      <c r="BL73" s="11">
        <f>SUM(BL71:BL72)</f>
        <v>0</v>
      </c>
      <c r="BM73" s="10"/>
      <c r="BN73" s="11">
        <f>SUM(BN71:BN72)</f>
        <v>0</v>
      </c>
      <c r="BO73" s="10"/>
      <c r="BP73" s="7">
        <f>SUM(BP71:BP72)</f>
        <v>0</v>
      </c>
      <c r="BQ73" s="7">
        <f>SUM(BQ71:BQ72)</f>
        <v>0</v>
      </c>
      <c r="BR73" s="11">
        <f>SUM(BR71:BR72)</f>
        <v>0</v>
      </c>
      <c r="BS73" s="10"/>
      <c r="BT73" s="11">
        <f>SUM(BT71:BT72)</f>
        <v>0</v>
      </c>
      <c r="BU73" s="10"/>
      <c r="BV73" s="7">
        <f>SUM(BV71:BV72)</f>
        <v>0</v>
      </c>
      <c r="BW73" s="11">
        <f>SUM(BW71:BW72)</f>
        <v>0</v>
      </c>
      <c r="BX73" s="10"/>
      <c r="BY73" s="11">
        <f>SUM(BY71:BY72)</f>
        <v>0</v>
      </c>
      <c r="BZ73" s="10"/>
      <c r="CA73" s="11">
        <f>SUM(CA71:CA72)</f>
        <v>0</v>
      </c>
      <c r="CB73" s="10"/>
      <c r="CC73" s="11">
        <f>SUM(CC71:CC72)</f>
        <v>0</v>
      </c>
      <c r="CD73" s="10"/>
      <c r="CE73" s="11">
        <f>SUM(CE71:CE72)</f>
        <v>0</v>
      </c>
      <c r="CF73" s="10"/>
      <c r="CG73" s="7">
        <f>SUM(CG71:CG72)</f>
        <v>0</v>
      </c>
      <c r="CH73" s="7">
        <f>SUM(CH71:CH72)</f>
        <v>0</v>
      </c>
    </row>
    <row r="74" spans="1:86" ht="19.5" customHeight="1">
      <c r="A74" s="6"/>
      <c r="B74" s="6"/>
      <c r="C74" s="6"/>
      <c r="D74" s="6"/>
      <c r="E74" s="8" t="s">
        <v>147</v>
      </c>
      <c r="F74" s="6">
        <f>F22+F27+F44+F51+F69+F73</f>
        <v>7</v>
      </c>
      <c r="G74" s="6">
        <f>G22+G27+G44+G51+G69+G73</f>
        <v>51</v>
      </c>
      <c r="H74" s="6">
        <f aca="true" t="shared" si="38" ref="H74:O74">H22+H27+H44+H51+H73</f>
        <v>967</v>
      </c>
      <c r="I74" s="6">
        <f t="shared" si="38"/>
        <v>502</v>
      </c>
      <c r="J74" s="6">
        <f t="shared" si="38"/>
        <v>135</v>
      </c>
      <c r="K74" s="6">
        <f t="shared" si="38"/>
        <v>75</v>
      </c>
      <c r="L74" s="6">
        <f t="shared" si="38"/>
        <v>205</v>
      </c>
      <c r="M74" s="6">
        <f t="shared" si="38"/>
        <v>0</v>
      </c>
      <c r="N74" s="6">
        <f t="shared" si="38"/>
        <v>0</v>
      </c>
      <c r="O74" s="6">
        <f t="shared" si="38"/>
        <v>50</v>
      </c>
      <c r="P74" s="7">
        <f>P22+P27+P44+P51+P69+P73</f>
        <v>90</v>
      </c>
      <c r="Q74" s="7">
        <f>Q22+Q27+Q44+Q51+Q69+Q73</f>
        <v>47.5</v>
      </c>
      <c r="R74" s="7">
        <f>R22+R27+R44+R51+R69+R73</f>
        <v>55.2</v>
      </c>
      <c r="S74" s="11">
        <f>S22+S27+S44+S51+S73</f>
        <v>215</v>
      </c>
      <c r="T74" s="10"/>
      <c r="U74" s="11">
        <f>U22+U27+U44+U51+U73</f>
        <v>60</v>
      </c>
      <c r="V74" s="10"/>
      <c r="W74" s="7">
        <f>W22+W27+W44+W51+W69+W73</f>
        <v>22</v>
      </c>
      <c r="X74" s="11">
        <f>X22+X27+X44+X51+X73</f>
        <v>30</v>
      </c>
      <c r="Y74" s="10"/>
      <c r="Z74" s="11">
        <f>Z22+Z27+Z44+Z51+Z73</f>
        <v>70</v>
      </c>
      <c r="AA74" s="10"/>
      <c r="AB74" s="11">
        <f>AB22+AB27+AB44+AB51+AB73</f>
        <v>0</v>
      </c>
      <c r="AC74" s="10"/>
      <c r="AD74" s="11">
        <f>AD22+AD27+AD44+AD51+AD73</f>
        <v>0</v>
      </c>
      <c r="AE74" s="10"/>
      <c r="AF74" s="11">
        <f>AF22+AF27+AF44+AF51+AF73</f>
        <v>10</v>
      </c>
      <c r="AG74" s="10"/>
      <c r="AH74" s="7">
        <f>AH22+AH27+AH44+AH51+AH69+AH73</f>
        <v>8</v>
      </c>
      <c r="AI74" s="7">
        <f>AI22+AI27+AI44+AI51+AI69+AI73</f>
        <v>30</v>
      </c>
      <c r="AJ74" s="11">
        <f>AJ22+AJ27+AJ44+AJ51+AJ73</f>
        <v>197</v>
      </c>
      <c r="AK74" s="10"/>
      <c r="AL74" s="11">
        <f>AL22+AL27+AL44+AL51+AL73</f>
        <v>60</v>
      </c>
      <c r="AM74" s="10"/>
      <c r="AN74" s="7">
        <f>AN22+AN27+AN44+AN51+AN69+AN73</f>
        <v>15</v>
      </c>
      <c r="AO74" s="11">
        <f>AO22+AO27+AO44+AO51+AO73</f>
        <v>30</v>
      </c>
      <c r="AP74" s="10"/>
      <c r="AQ74" s="11">
        <f>AQ22+AQ27+AQ44+AQ51+AQ73</f>
        <v>105</v>
      </c>
      <c r="AR74" s="10"/>
      <c r="AS74" s="11">
        <f>AS22+AS27+AS44+AS51+AS73</f>
        <v>0</v>
      </c>
      <c r="AT74" s="10"/>
      <c r="AU74" s="11">
        <f>AU22+AU27+AU44+AU51+AU73</f>
        <v>0</v>
      </c>
      <c r="AV74" s="10"/>
      <c r="AW74" s="11">
        <f>AW22+AW27+AW44+AW51+AW73</f>
        <v>20</v>
      </c>
      <c r="AX74" s="10"/>
      <c r="AY74" s="7">
        <f>AY22+AY27+AY44+AY51+AY69+AY73</f>
        <v>15</v>
      </c>
      <c r="AZ74" s="7">
        <f>AZ22+AZ27+AZ44+AZ51+AZ69+AZ73</f>
        <v>30</v>
      </c>
      <c r="BA74" s="11">
        <f>BA22+BA27+BA44+BA51+BA73</f>
        <v>90</v>
      </c>
      <c r="BB74" s="10"/>
      <c r="BC74" s="11">
        <f>BC22+BC27+BC44+BC51+BC73</f>
        <v>15</v>
      </c>
      <c r="BD74" s="10"/>
      <c r="BE74" s="7">
        <f>BE22+BE27+BE44+BE51+BE69+BE73</f>
        <v>5.5</v>
      </c>
      <c r="BF74" s="11">
        <f>BF22+BF27+BF44+BF51+BF73</f>
        <v>15</v>
      </c>
      <c r="BG74" s="10"/>
      <c r="BH74" s="11">
        <f>BH22+BH27+BH44+BH51+BH73</f>
        <v>30</v>
      </c>
      <c r="BI74" s="10"/>
      <c r="BJ74" s="11">
        <f>BJ22+BJ27+BJ44+BJ51+BJ73</f>
        <v>0</v>
      </c>
      <c r="BK74" s="10"/>
      <c r="BL74" s="11">
        <f>BL22+BL27+BL44+BL51+BL73</f>
        <v>0</v>
      </c>
      <c r="BM74" s="10"/>
      <c r="BN74" s="11">
        <f>BN22+BN27+BN44+BN51+BN73</f>
        <v>20</v>
      </c>
      <c r="BO74" s="10"/>
      <c r="BP74" s="7">
        <f>BP22+BP27+BP44+BP51+BP69+BP73</f>
        <v>24.5</v>
      </c>
      <c r="BQ74" s="7">
        <f>BQ22+BQ27+BQ44+BQ51+BQ69+BQ73</f>
        <v>30</v>
      </c>
      <c r="BR74" s="11">
        <f>BR22+BR27+BR44+BR51+BR73</f>
        <v>0</v>
      </c>
      <c r="BS74" s="10"/>
      <c r="BT74" s="11">
        <f>BT22+BT27+BT44+BT51+BT73</f>
        <v>0</v>
      </c>
      <c r="BU74" s="10"/>
      <c r="BV74" s="7">
        <f>BV22+BV27+BV44+BV51+BV69+BV73</f>
        <v>0</v>
      </c>
      <c r="BW74" s="11">
        <f>BW22+BW27+BW44+BW51+BW73</f>
        <v>0</v>
      </c>
      <c r="BX74" s="10"/>
      <c r="BY74" s="11">
        <f>BY22+BY27+BY44+BY51+BY73</f>
        <v>0</v>
      </c>
      <c r="BZ74" s="10"/>
      <c r="CA74" s="11">
        <f>CA22+CA27+CA44+CA51+CA73</f>
        <v>0</v>
      </c>
      <c r="CB74" s="10"/>
      <c r="CC74" s="11">
        <f>CC22+CC27+CC44+CC51+CC73</f>
        <v>0</v>
      </c>
      <c r="CD74" s="10"/>
      <c r="CE74" s="11">
        <f>CE22+CE27+CE44+CE51+CE73</f>
        <v>0</v>
      </c>
      <c r="CF74" s="10"/>
      <c r="CG74" s="7">
        <f>CG22+CG27+CG44+CG51+CG69+CG73</f>
        <v>0</v>
      </c>
      <c r="CH74" s="7">
        <f>CH22+CH27+CH44+CH51+CH69+CH73</f>
        <v>0</v>
      </c>
    </row>
    <row r="76" spans="4:5" ht="12.75">
      <c r="D76" s="3" t="s">
        <v>23</v>
      </c>
      <c r="E76" s="3" t="s">
        <v>148</v>
      </c>
    </row>
    <row r="77" spans="4:5" ht="12.75">
      <c r="D77" s="3" t="s">
        <v>27</v>
      </c>
      <c r="E77" s="3" t="s">
        <v>149</v>
      </c>
    </row>
    <row r="78" spans="4:5" ht="12.75">
      <c r="D78" s="21" t="s">
        <v>45</v>
      </c>
      <c r="E78" s="21"/>
    </row>
    <row r="79" spans="4:5" ht="12.75">
      <c r="D79" s="3" t="s">
        <v>33</v>
      </c>
      <c r="E79" s="3" t="s">
        <v>150</v>
      </c>
    </row>
    <row r="80" spans="4:5" ht="12.75">
      <c r="D80" s="3" t="s">
        <v>34</v>
      </c>
      <c r="E80" s="3" t="s">
        <v>151</v>
      </c>
    </row>
    <row r="81" spans="4:5" ht="12.75">
      <c r="D81" s="21" t="s">
        <v>47</v>
      </c>
      <c r="E81" s="21"/>
    </row>
    <row r="82" spans="4:29" ht="12.75">
      <c r="D82" s="3" t="s">
        <v>35</v>
      </c>
      <c r="E82" s="3" t="s">
        <v>152</v>
      </c>
      <c r="M82" s="9"/>
      <c r="U82" s="9"/>
      <c r="AC82" s="9"/>
    </row>
    <row r="83" spans="4:5" ht="12.75">
      <c r="D83" s="3" t="s">
        <v>36</v>
      </c>
      <c r="E83" s="3" t="s">
        <v>153</v>
      </c>
    </row>
    <row r="84" spans="4:5" ht="12.75">
      <c r="D84" s="3" t="s">
        <v>37</v>
      </c>
      <c r="E84" s="3" t="s">
        <v>154</v>
      </c>
    </row>
    <row r="85" spans="4:5" ht="12.75">
      <c r="D85" s="3" t="s">
        <v>38</v>
      </c>
      <c r="E85" s="3" t="s">
        <v>155</v>
      </c>
    </row>
    <row r="86" spans="4:5" ht="12.75">
      <c r="D86" s="3" t="s">
        <v>39</v>
      </c>
      <c r="E86" s="3" t="s">
        <v>156</v>
      </c>
    </row>
  </sheetData>
  <sheetProtection/>
  <mergeCells count="90">
    <mergeCell ref="D78:E78"/>
    <mergeCell ref="D81:E81"/>
    <mergeCell ref="A63:A64"/>
    <mergeCell ref="B63:B64"/>
    <mergeCell ref="A65:A66"/>
    <mergeCell ref="B65:B66"/>
    <mergeCell ref="A67:CH67"/>
    <mergeCell ref="A70:CH70"/>
    <mergeCell ref="A57:A58"/>
    <mergeCell ref="B57:B58"/>
    <mergeCell ref="A59:A60"/>
    <mergeCell ref="B59:B60"/>
    <mergeCell ref="A61:A62"/>
    <mergeCell ref="B61:B62"/>
    <mergeCell ref="A45:CH45"/>
    <mergeCell ref="A52:CH52"/>
    <mergeCell ref="A53:A54"/>
    <mergeCell ref="B53:B54"/>
    <mergeCell ref="A55:A56"/>
    <mergeCell ref="B55:B56"/>
    <mergeCell ref="A16:CH16"/>
    <mergeCell ref="A23:CH23"/>
    <mergeCell ref="A28:CH28"/>
    <mergeCell ref="CA15:CB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H14:CH15"/>
    <mergeCell ref="BF14:BO14"/>
    <mergeCell ref="BF15:BG15"/>
    <mergeCell ref="BH15:BI15"/>
    <mergeCell ref="BJ15:BK15"/>
    <mergeCell ref="BL15:BM15"/>
    <mergeCell ref="BN15:BO15"/>
    <mergeCell ref="AU15:AV15"/>
    <mergeCell ref="AW15:AX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AI14:AI15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X15:Y15"/>
    <mergeCell ref="Z15:AA15"/>
    <mergeCell ref="AB15:AC15"/>
    <mergeCell ref="AD15:AE15"/>
    <mergeCell ref="AF15:AG15"/>
    <mergeCell ref="AH14:AH15"/>
    <mergeCell ref="P12:P15"/>
    <mergeCell ref="Q12:Q15"/>
    <mergeCell ref="R12:R15"/>
    <mergeCell ref="S12:AZ12"/>
    <mergeCell ref="S13:AI13"/>
    <mergeCell ref="S14:V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G13:G15"/>
    <mergeCell ref="H12:O12"/>
    <mergeCell ref="H13:H15"/>
    <mergeCell ref="I13:O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86"/>
  <sheetViews>
    <sheetView zoomScalePageLayoutView="0" workbookViewId="0" topLeftCell="J55">
      <selection activeCell="AI84" sqref="L76:AI8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8515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8515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8" ht="12.75">
      <c r="E5" t="s">
        <v>7</v>
      </c>
      <c r="F5" s="1" t="s">
        <v>8</v>
      </c>
      <c r="BP5" t="s">
        <v>167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99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5" t="s">
        <v>40</v>
      </c>
      <c r="Q12" s="15" t="s">
        <v>41</v>
      </c>
      <c r="R12" s="15" t="s">
        <v>42</v>
      </c>
      <c r="S12" s="17" t="s">
        <v>43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50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5"/>
      <c r="Q13" s="15"/>
      <c r="R13" s="15"/>
      <c r="S13" s="17" t="s">
        <v>44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49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51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52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5"/>
      <c r="Q14" s="15"/>
      <c r="R14" s="15"/>
      <c r="S14" s="18" t="s">
        <v>45</v>
      </c>
      <c r="T14" s="18"/>
      <c r="U14" s="18"/>
      <c r="V14" s="18"/>
      <c r="W14" s="14" t="s">
        <v>46</v>
      </c>
      <c r="X14" s="18" t="s">
        <v>47</v>
      </c>
      <c r="Y14" s="18"/>
      <c r="Z14" s="18"/>
      <c r="AA14" s="18"/>
      <c r="AB14" s="18"/>
      <c r="AC14" s="18"/>
      <c r="AD14" s="18"/>
      <c r="AE14" s="18"/>
      <c r="AF14" s="18"/>
      <c r="AG14" s="18"/>
      <c r="AH14" s="14" t="s">
        <v>46</v>
      </c>
      <c r="AI14" s="14" t="s">
        <v>48</v>
      </c>
      <c r="AJ14" s="18" t="s">
        <v>45</v>
      </c>
      <c r="AK14" s="18"/>
      <c r="AL14" s="18"/>
      <c r="AM14" s="18"/>
      <c r="AN14" s="14" t="s">
        <v>46</v>
      </c>
      <c r="AO14" s="18" t="s">
        <v>47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4" t="s">
        <v>46</v>
      </c>
      <c r="AZ14" s="14" t="s">
        <v>48</v>
      </c>
      <c r="BA14" s="18" t="s">
        <v>45</v>
      </c>
      <c r="BB14" s="18"/>
      <c r="BC14" s="18"/>
      <c r="BD14" s="18"/>
      <c r="BE14" s="14" t="s">
        <v>46</v>
      </c>
      <c r="BF14" s="18" t="s">
        <v>47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4" t="s">
        <v>46</v>
      </c>
      <c r="BQ14" s="14" t="s">
        <v>48</v>
      </c>
      <c r="BR14" s="18" t="s">
        <v>45</v>
      </c>
      <c r="BS14" s="18"/>
      <c r="BT14" s="18"/>
      <c r="BU14" s="18"/>
      <c r="BV14" s="14" t="s">
        <v>46</v>
      </c>
      <c r="BW14" s="18" t="s">
        <v>47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4" t="s">
        <v>46</v>
      </c>
      <c r="CH14" s="14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15"/>
      <c r="Q15" s="15"/>
      <c r="R15" s="15"/>
      <c r="S15" s="16" t="s">
        <v>33</v>
      </c>
      <c r="T15" s="16"/>
      <c r="U15" s="16" t="s">
        <v>34</v>
      </c>
      <c r="V15" s="16"/>
      <c r="W15" s="14"/>
      <c r="X15" s="16" t="s">
        <v>35</v>
      </c>
      <c r="Y15" s="16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4"/>
      <c r="AI15" s="14"/>
      <c r="AJ15" s="16" t="s">
        <v>33</v>
      </c>
      <c r="AK15" s="16"/>
      <c r="AL15" s="16" t="s">
        <v>34</v>
      </c>
      <c r="AM15" s="16"/>
      <c r="AN15" s="14"/>
      <c r="AO15" s="16" t="s">
        <v>35</v>
      </c>
      <c r="AP15" s="16"/>
      <c r="AQ15" s="16" t="s">
        <v>36</v>
      </c>
      <c r="AR15" s="16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4"/>
      <c r="AZ15" s="14"/>
      <c r="BA15" s="16" t="s">
        <v>33</v>
      </c>
      <c r="BB15" s="16"/>
      <c r="BC15" s="16" t="s">
        <v>34</v>
      </c>
      <c r="BD15" s="16"/>
      <c r="BE15" s="14"/>
      <c r="BF15" s="16" t="s">
        <v>35</v>
      </c>
      <c r="BG15" s="16"/>
      <c r="BH15" s="16" t="s">
        <v>36</v>
      </c>
      <c r="BI15" s="16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4"/>
      <c r="BQ15" s="14"/>
      <c r="BR15" s="16" t="s">
        <v>33</v>
      </c>
      <c r="BS15" s="16"/>
      <c r="BT15" s="16" t="s">
        <v>34</v>
      </c>
      <c r="BU15" s="16"/>
      <c r="BV15" s="14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4"/>
      <c r="CH15" s="14"/>
    </row>
    <row r="16" spans="1:86" ht="19.5" customHeight="1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9"/>
      <c r="CH16" s="13"/>
    </row>
    <row r="17" spans="1:86" ht="12.75">
      <c r="A17" s="6">
        <v>1</v>
      </c>
      <c r="B17" s="6">
        <v>1</v>
      </c>
      <c r="C17" s="6">
        <v>1</v>
      </c>
      <c r="D17" s="6"/>
      <c r="E17" s="3" t="s">
        <v>54</v>
      </c>
      <c r="F17" s="6">
        <f>$B$17*1</f>
        <v>1</v>
      </c>
      <c r="G17" s="6"/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30</v>
      </c>
      <c r="L17" s="6">
        <f>Z17+AQ17+BH17+BY17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$B$17*1.5</f>
        <v>1.5</v>
      </c>
      <c r="S17" s="11"/>
      <c r="T17" s="10"/>
      <c r="U17" s="11"/>
      <c r="V17" s="10"/>
      <c r="W17" s="7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>W17+AH17</f>
        <v>0</v>
      </c>
      <c r="AJ17" s="11"/>
      <c r="AK17" s="10"/>
      <c r="AL17" s="11"/>
      <c r="AM17" s="10"/>
      <c r="AN17" s="7"/>
      <c r="AO17" s="11">
        <f>$B$17*30</f>
        <v>30</v>
      </c>
      <c r="AP17" s="10"/>
      <c r="AQ17" s="11"/>
      <c r="AR17" s="10"/>
      <c r="AS17" s="11"/>
      <c r="AT17" s="10"/>
      <c r="AU17" s="11"/>
      <c r="AV17" s="10"/>
      <c r="AW17" s="11"/>
      <c r="AX17" s="10"/>
      <c r="AY17" s="7">
        <f>$B$17*3</f>
        <v>3</v>
      </c>
      <c r="AZ17" s="7">
        <f>AN17+AY17</f>
        <v>3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ht="12.7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2</v>
      </c>
      <c r="H18" s="6">
        <f>SUM(I18:O18)</f>
        <v>20</v>
      </c>
      <c r="I18" s="6">
        <f>S18+AJ18+BA18+BR18</f>
        <v>15</v>
      </c>
      <c r="J18" s="6">
        <f>U18+AL18+BC18+BT18</f>
        <v>5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v>0.7</v>
      </c>
      <c r="S18" s="11">
        <v>15</v>
      </c>
      <c r="T18" s="10" t="s">
        <v>55</v>
      </c>
      <c r="U18" s="11">
        <v>5</v>
      </c>
      <c r="V18" s="10" t="s">
        <v>55</v>
      </c>
      <c r="W18" s="7">
        <v>2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2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ht="12.7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15</v>
      </c>
      <c r="I19" s="6">
        <f>S19+AJ19+BA19+BR19</f>
        <v>15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1</v>
      </c>
      <c r="Q19" s="7">
        <f>AH19+AY19+BP19+CG19</f>
        <v>0</v>
      </c>
      <c r="R19" s="7">
        <v>0.5</v>
      </c>
      <c r="S19" s="11">
        <v>15</v>
      </c>
      <c r="T19" s="10" t="s">
        <v>55</v>
      </c>
      <c r="U19" s="11"/>
      <c r="V19" s="10"/>
      <c r="W19" s="7">
        <v>1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1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ht="12.75">
      <c r="A20" s="6">
        <v>6</v>
      </c>
      <c r="B20" s="6">
        <v>1</v>
      </c>
      <c r="C20" s="6">
        <v>1</v>
      </c>
      <c r="D20" s="6"/>
      <c r="E20" s="3" t="s">
        <v>60</v>
      </c>
      <c r="F20" s="6"/>
      <c r="G20" s="6">
        <f>$B$20*1</f>
        <v>1</v>
      </c>
      <c r="H20" s="6">
        <f>SUM(I20:O20)</f>
        <v>30</v>
      </c>
      <c r="I20" s="6">
        <f>S20+AJ20+BA20+BR20</f>
        <v>30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2</v>
      </c>
      <c r="Q20" s="7">
        <f>AH20+AY20+BP20+CG20</f>
        <v>0</v>
      </c>
      <c r="R20" s="7">
        <f>$B$20*1</f>
        <v>1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>
        <f>$B$20*30</f>
        <v>30</v>
      </c>
      <c r="AK20" s="10"/>
      <c r="AL20" s="11"/>
      <c r="AM20" s="10"/>
      <c r="AN20" s="7">
        <f>$B$20*2</f>
        <v>2</v>
      </c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2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ht="12.75">
      <c r="A21" s="6">
        <v>7</v>
      </c>
      <c r="B21" s="6">
        <v>1</v>
      </c>
      <c r="C21" s="6">
        <v>1</v>
      </c>
      <c r="D21" s="6"/>
      <c r="E21" s="3" t="s">
        <v>61</v>
      </c>
      <c r="F21" s="6"/>
      <c r="G21" s="6">
        <f>$B$21*1</f>
        <v>1</v>
      </c>
      <c r="H21" s="6">
        <f>SUM(I21:O21)</f>
        <v>15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0</v>
      </c>
      <c r="N21" s="6">
        <f>AD21+AU21+BL21+CC21</f>
        <v>0</v>
      </c>
      <c r="O21" s="6">
        <f>AF21+AW21+BN21+CE21</f>
        <v>0</v>
      </c>
      <c r="P21" s="7">
        <f>AI21+AZ21+BQ21+CH21</f>
        <v>1</v>
      </c>
      <c r="Q21" s="7">
        <f>AH21+AY21+BP21+CG21</f>
        <v>0</v>
      </c>
      <c r="R21" s="7">
        <f>$B$21*0.5</f>
        <v>0.5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>W21+AH21</f>
        <v>0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>
        <f>$B$21*15</f>
        <v>15</v>
      </c>
      <c r="BB21" s="10"/>
      <c r="BC21" s="11"/>
      <c r="BD21" s="10"/>
      <c r="BE21" s="7">
        <f>$B$21*1</f>
        <v>1</v>
      </c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1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75" customHeight="1">
      <c r="A22" s="6"/>
      <c r="B22" s="6"/>
      <c r="C22" s="6"/>
      <c r="D22" s="6"/>
      <c r="E22" s="6" t="s">
        <v>62</v>
      </c>
      <c r="F22" s="6">
        <f aca="true" t="shared" si="0" ref="F22:S22">SUM(F17:F21)</f>
        <v>1</v>
      </c>
      <c r="G22" s="6">
        <f t="shared" si="0"/>
        <v>5</v>
      </c>
      <c r="H22" s="6">
        <f t="shared" si="0"/>
        <v>110</v>
      </c>
      <c r="I22" s="6">
        <f t="shared" si="0"/>
        <v>75</v>
      </c>
      <c r="J22" s="6">
        <f t="shared" si="0"/>
        <v>5</v>
      </c>
      <c r="K22" s="6">
        <f t="shared" si="0"/>
        <v>30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3</v>
      </c>
      <c r="R22" s="7">
        <f t="shared" si="0"/>
        <v>4.2</v>
      </c>
      <c r="S22" s="11">
        <f t="shared" si="0"/>
        <v>30</v>
      </c>
      <c r="T22" s="10"/>
      <c r="U22" s="11">
        <f>SUM(U17:U21)</f>
        <v>5</v>
      </c>
      <c r="V22" s="10"/>
      <c r="W22" s="7">
        <f>SUM(W17:W21)</f>
        <v>3</v>
      </c>
      <c r="X22" s="11">
        <f>SUM(X17:X21)</f>
        <v>0</v>
      </c>
      <c r="Y22" s="10"/>
      <c r="Z22" s="11">
        <f>SUM(Z17:Z21)</f>
        <v>0</v>
      </c>
      <c r="AA22" s="10"/>
      <c r="AB22" s="11">
        <f>SUM(AB17:AB21)</f>
        <v>0</v>
      </c>
      <c r="AC22" s="10"/>
      <c r="AD22" s="11">
        <f>SUM(AD17:AD21)</f>
        <v>0</v>
      </c>
      <c r="AE22" s="10"/>
      <c r="AF22" s="11">
        <f>SUM(AF17:AF21)</f>
        <v>0</v>
      </c>
      <c r="AG22" s="10"/>
      <c r="AH22" s="7">
        <f>SUM(AH17:AH21)</f>
        <v>0</v>
      </c>
      <c r="AI22" s="7">
        <f>SUM(AI17:AI21)</f>
        <v>3</v>
      </c>
      <c r="AJ22" s="11">
        <f>SUM(AJ17:AJ21)</f>
        <v>30</v>
      </c>
      <c r="AK22" s="10"/>
      <c r="AL22" s="11">
        <f>SUM(AL17:AL21)</f>
        <v>0</v>
      </c>
      <c r="AM22" s="10"/>
      <c r="AN22" s="7">
        <f>SUM(AN17:AN21)</f>
        <v>2</v>
      </c>
      <c r="AO22" s="11">
        <f>SUM(AO17:AO21)</f>
        <v>30</v>
      </c>
      <c r="AP22" s="10"/>
      <c r="AQ22" s="11">
        <f>SUM(AQ17:AQ21)</f>
        <v>0</v>
      </c>
      <c r="AR22" s="10"/>
      <c r="AS22" s="11">
        <f>SUM(AS17:AS21)</f>
        <v>0</v>
      </c>
      <c r="AT22" s="10"/>
      <c r="AU22" s="11">
        <f>SUM(AU17:AU21)</f>
        <v>0</v>
      </c>
      <c r="AV22" s="10"/>
      <c r="AW22" s="11">
        <f>SUM(AW17:AW21)</f>
        <v>0</v>
      </c>
      <c r="AX22" s="10"/>
      <c r="AY22" s="7">
        <f>SUM(AY17:AY21)</f>
        <v>3</v>
      </c>
      <c r="AZ22" s="7">
        <f>SUM(AZ17:AZ21)</f>
        <v>5</v>
      </c>
      <c r="BA22" s="11">
        <f>SUM(BA17:BA21)</f>
        <v>15</v>
      </c>
      <c r="BB22" s="10"/>
      <c r="BC22" s="11">
        <f>SUM(BC17:BC21)</f>
        <v>0</v>
      </c>
      <c r="BD22" s="10"/>
      <c r="BE22" s="7">
        <f>SUM(BE17:BE21)</f>
        <v>1</v>
      </c>
      <c r="BF22" s="11">
        <f>SUM(BF17:BF21)</f>
        <v>0</v>
      </c>
      <c r="BG22" s="10"/>
      <c r="BH22" s="11">
        <f>SUM(BH17:BH21)</f>
        <v>0</v>
      </c>
      <c r="BI22" s="10"/>
      <c r="BJ22" s="11">
        <f>SUM(BJ17:BJ21)</f>
        <v>0</v>
      </c>
      <c r="BK22" s="10"/>
      <c r="BL22" s="11">
        <f>SUM(BL17:BL21)</f>
        <v>0</v>
      </c>
      <c r="BM22" s="10"/>
      <c r="BN22" s="11">
        <f>SUM(BN17:BN21)</f>
        <v>0</v>
      </c>
      <c r="BO22" s="10"/>
      <c r="BP22" s="7">
        <f>SUM(BP17:BP21)</f>
        <v>0</v>
      </c>
      <c r="BQ22" s="7">
        <f>SUM(BQ17:BQ21)</f>
        <v>1</v>
      </c>
      <c r="BR22" s="11">
        <f>SUM(BR17:BR21)</f>
        <v>0</v>
      </c>
      <c r="BS22" s="10"/>
      <c r="BT22" s="11">
        <f>SUM(BT17:BT21)</f>
        <v>0</v>
      </c>
      <c r="BU22" s="10"/>
      <c r="BV22" s="7">
        <f>SUM(BV17:BV21)</f>
        <v>0</v>
      </c>
      <c r="BW22" s="11">
        <f>SUM(BW17:BW21)</f>
        <v>0</v>
      </c>
      <c r="BX22" s="10"/>
      <c r="BY22" s="11">
        <f>SUM(BY17:BY21)</f>
        <v>0</v>
      </c>
      <c r="BZ22" s="10"/>
      <c r="CA22" s="11">
        <f>SUM(CA17:CA21)</f>
        <v>0</v>
      </c>
      <c r="CB22" s="10"/>
      <c r="CC22" s="11">
        <f>SUM(CC17:CC21)</f>
        <v>0</v>
      </c>
      <c r="CD22" s="10"/>
      <c r="CE22" s="11">
        <f>SUM(CE17:CE21)</f>
        <v>0</v>
      </c>
      <c r="CF22" s="10"/>
      <c r="CG22" s="7">
        <f>SUM(CG17:CG21)</f>
        <v>0</v>
      </c>
      <c r="CH22" s="7">
        <f>SUM(CH17:CH21)</f>
        <v>0</v>
      </c>
    </row>
    <row r="23" spans="1:86" ht="19.5" customHeight="1">
      <c r="A23" s="19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9"/>
      <c r="CH23" s="13"/>
    </row>
    <row r="24" spans="1:86" ht="12.75">
      <c r="A24" s="6"/>
      <c r="B24" s="6"/>
      <c r="C24" s="6"/>
      <c r="D24" s="6" t="s">
        <v>64</v>
      </c>
      <c r="E24" s="3" t="s">
        <v>65</v>
      </c>
      <c r="F24" s="6">
        <f>COUNTIF(S24:CF24,"e")</f>
        <v>0</v>
      </c>
      <c r="G24" s="6">
        <f>COUNTIF(S24:CF24,"z")</f>
        <v>2</v>
      </c>
      <c r="H24" s="6">
        <f>SUM(I24:O24)</f>
        <v>25</v>
      </c>
      <c r="I24" s="6">
        <f>S24+AJ24+BA24+BR24</f>
        <v>10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</v>
      </c>
      <c r="S24" s="11">
        <v>10</v>
      </c>
      <c r="T24" s="10" t="s">
        <v>55</v>
      </c>
      <c r="U24" s="11">
        <v>15</v>
      </c>
      <c r="V24" s="10" t="s">
        <v>55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2.75">
      <c r="A25" s="6"/>
      <c r="B25" s="6"/>
      <c r="C25" s="6"/>
      <c r="D25" s="6" t="s">
        <v>66</v>
      </c>
      <c r="E25" s="3" t="s">
        <v>67</v>
      </c>
      <c r="F25" s="6">
        <f>COUNTIF(S25:CF25,"e")</f>
        <v>0</v>
      </c>
      <c r="G25" s="6">
        <f>COUNTIF(S25:CF25,"z")</f>
        <v>2</v>
      </c>
      <c r="H25" s="6">
        <f>SUM(I25:O25)</f>
        <v>25</v>
      </c>
      <c r="I25" s="6">
        <f>S25+AJ25+BA25+BR25</f>
        <v>10</v>
      </c>
      <c r="J25" s="6">
        <f>U25+AL25+BC25+BT25</f>
        <v>0</v>
      </c>
      <c r="K25" s="6">
        <f>X25+AO25+BF25+BW25</f>
        <v>15</v>
      </c>
      <c r="L25" s="6">
        <f>Z25+AQ25+BH25+BY25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2</v>
      </c>
      <c r="Q25" s="7">
        <f>AH25+AY25+BP25+CG25</f>
        <v>1</v>
      </c>
      <c r="R25" s="7">
        <v>1</v>
      </c>
      <c r="S25" s="11">
        <v>10</v>
      </c>
      <c r="T25" s="10" t="s">
        <v>55</v>
      </c>
      <c r="U25" s="11"/>
      <c r="V25" s="10"/>
      <c r="W25" s="7">
        <v>1</v>
      </c>
      <c r="X25" s="11">
        <v>15</v>
      </c>
      <c r="Y25" s="10" t="s">
        <v>55</v>
      </c>
      <c r="Z25" s="11"/>
      <c r="AA25" s="10"/>
      <c r="AB25" s="11"/>
      <c r="AC25" s="10"/>
      <c r="AD25" s="11"/>
      <c r="AE25" s="10"/>
      <c r="AF25" s="11"/>
      <c r="AG25" s="10"/>
      <c r="AH25" s="7">
        <v>1</v>
      </c>
      <c r="AI25" s="7">
        <f>W25+AH25</f>
        <v>2</v>
      </c>
      <c r="AJ25" s="11"/>
      <c r="AK25" s="10"/>
      <c r="AL25" s="11"/>
      <c r="AM25" s="10"/>
      <c r="AN25" s="7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>AN25+AY25</f>
        <v>0</v>
      </c>
      <c r="BA25" s="11"/>
      <c r="BB25" s="10"/>
      <c r="BC25" s="11"/>
      <c r="BD25" s="10"/>
      <c r="BE25" s="7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>BE25+BP25</f>
        <v>0</v>
      </c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>BV25+CG25</f>
        <v>0</v>
      </c>
    </row>
    <row r="26" spans="1:86" ht="12.75">
      <c r="A26" s="6"/>
      <c r="B26" s="6"/>
      <c r="C26" s="6"/>
      <c r="D26" s="6" t="s">
        <v>68</v>
      </c>
      <c r="E26" s="3" t="s">
        <v>69</v>
      </c>
      <c r="F26" s="6">
        <f>COUNTIF(S26:CF26,"e")</f>
        <v>0</v>
      </c>
      <c r="G26" s="6">
        <f>COUNTIF(S26:CF26,"z")</f>
        <v>2</v>
      </c>
      <c r="H26" s="6">
        <f>SUM(I26:O26)</f>
        <v>25</v>
      </c>
      <c r="I26" s="6">
        <f>S26+AJ26+BA26+BR26</f>
        <v>10</v>
      </c>
      <c r="J26" s="6">
        <f>U26+AL26+BC26+BT26</f>
        <v>0</v>
      </c>
      <c r="K26" s="6">
        <f>X26+AO26+BF26+BW26</f>
        <v>0</v>
      </c>
      <c r="L26" s="6">
        <f>Z26+AQ26+BH26+BY26</f>
        <v>15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2</v>
      </c>
      <c r="Q26" s="7">
        <f>AH26+AY26+BP26+CG26</f>
        <v>1</v>
      </c>
      <c r="R26" s="7">
        <v>1</v>
      </c>
      <c r="S26" s="11">
        <v>10</v>
      </c>
      <c r="T26" s="10" t="s">
        <v>55</v>
      </c>
      <c r="U26" s="11"/>
      <c r="V26" s="10"/>
      <c r="W26" s="7">
        <v>1</v>
      </c>
      <c r="X26" s="11"/>
      <c r="Y26" s="10"/>
      <c r="Z26" s="11">
        <v>15</v>
      </c>
      <c r="AA26" s="10" t="s">
        <v>55</v>
      </c>
      <c r="AB26" s="11"/>
      <c r="AC26" s="10"/>
      <c r="AD26" s="11"/>
      <c r="AE26" s="10"/>
      <c r="AF26" s="11"/>
      <c r="AG26" s="10"/>
      <c r="AH26" s="7">
        <v>1</v>
      </c>
      <c r="AI26" s="7">
        <f>W26+AH26</f>
        <v>2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ht="15.75" customHeight="1">
      <c r="A27" s="6"/>
      <c r="B27" s="6"/>
      <c r="C27" s="6"/>
      <c r="D27" s="6"/>
      <c r="E27" s="6" t="s">
        <v>62</v>
      </c>
      <c r="F27" s="6">
        <f aca="true" t="shared" si="1" ref="F27:S27">SUM(F24:F26)</f>
        <v>0</v>
      </c>
      <c r="G27" s="6">
        <f t="shared" si="1"/>
        <v>6</v>
      </c>
      <c r="H27" s="6">
        <f t="shared" si="1"/>
        <v>75</v>
      </c>
      <c r="I27" s="6">
        <f t="shared" si="1"/>
        <v>30</v>
      </c>
      <c r="J27" s="6">
        <f t="shared" si="1"/>
        <v>15</v>
      </c>
      <c r="K27" s="6">
        <f t="shared" si="1"/>
        <v>15</v>
      </c>
      <c r="L27" s="6">
        <f t="shared" si="1"/>
        <v>15</v>
      </c>
      <c r="M27" s="6">
        <f t="shared" si="1"/>
        <v>0</v>
      </c>
      <c r="N27" s="6">
        <f t="shared" si="1"/>
        <v>0</v>
      </c>
      <c r="O27" s="6">
        <f t="shared" si="1"/>
        <v>0</v>
      </c>
      <c r="P27" s="7">
        <f t="shared" si="1"/>
        <v>6</v>
      </c>
      <c r="Q27" s="7">
        <f t="shared" si="1"/>
        <v>2</v>
      </c>
      <c r="R27" s="7">
        <f t="shared" si="1"/>
        <v>3</v>
      </c>
      <c r="S27" s="11">
        <f t="shared" si="1"/>
        <v>30</v>
      </c>
      <c r="T27" s="10"/>
      <c r="U27" s="11">
        <f>SUM(U24:U26)</f>
        <v>15</v>
      </c>
      <c r="V27" s="10"/>
      <c r="W27" s="7">
        <f>SUM(W24:W26)</f>
        <v>4</v>
      </c>
      <c r="X27" s="11">
        <f>SUM(X24:X26)</f>
        <v>15</v>
      </c>
      <c r="Y27" s="10"/>
      <c r="Z27" s="11">
        <f>SUM(Z24:Z26)</f>
        <v>15</v>
      </c>
      <c r="AA27" s="10"/>
      <c r="AB27" s="11">
        <f>SUM(AB24:AB26)</f>
        <v>0</v>
      </c>
      <c r="AC27" s="10"/>
      <c r="AD27" s="11">
        <f>SUM(AD24:AD26)</f>
        <v>0</v>
      </c>
      <c r="AE27" s="10"/>
      <c r="AF27" s="11">
        <f>SUM(AF24:AF26)</f>
        <v>0</v>
      </c>
      <c r="AG27" s="10"/>
      <c r="AH27" s="7">
        <f>SUM(AH24:AH26)</f>
        <v>2</v>
      </c>
      <c r="AI27" s="7">
        <f>SUM(AI24:AI26)</f>
        <v>6</v>
      </c>
      <c r="AJ27" s="11">
        <f>SUM(AJ24:AJ26)</f>
        <v>0</v>
      </c>
      <c r="AK27" s="10"/>
      <c r="AL27" s="11">
        <f>SUM(AL24:AL26)</f>
        <v>0</v>
      </c>
      <c r="AM27" s="10"/>
      <c r="AN27" s="7">
        <f>SUM(AN24:AN26)</f>
        <v>0</v>
      </c>
      <c r="AO27" s="11">
        <f>SUM(AO24:AO26)</f>
        <v>0</v>
      </c>
      <c r="AP27" s="10"/>
      <c r="AQ27" s="11">
        <f>SUM(AQ24:AQ26)</f>
        <v>0</v>
      </c>
      <c r="AR27" s="10"/>
      <c r="AS27" s="11">
        <f>SUM(AS24:AS26)</f>
        <v>0</v>
      </c>
      <c r="AT27" s="10"/>
      <c r="AU27" s="11">
        <f>SUM(AU24:AU26)</f>
        <v>0</v>
      </c>
      <c r="AV27" s="10"/>
      <c r="AW27" s="11">
        <f>SUM(AW24:AW26)</f>
        <v>0</v>
      </c>
      <c r="AX27" s="10"/>
      <c r="AY27" s="7">
        <f>SUM(AY24:AY26)</f>
        <v>0</v>
      </c>
      <c r="AZ27" s="7">
        <f>SUM(AZ24:AZ26)</f>
        <v>0</v>
      </c>
      <c r="BA27" s="11">
        <f>SUM(BA24:BA26)</f>
        <v>0</v>
      </c>
      <c r="BB27" s="10"/>
      <c r="BC27" s="11">
        <f>SUM(BC24:BC26)</f>
        <v>0</v>
      </c>
      <c r="BD27" s="10"/>
      <c r="BE27" s="7">
        <f>SUM(BE24:BE26)</f>
        <v>0</v>
      </c>
      <c r="BF27" s="11">
        <f>SUM(BF24:BF26)</f>
        <v>0</v>
      </c>
      <c r="BG27" s="10"/>
      <c r="BH27" s="11">
        <f>SUM(BH24:BH26)</f>
        <v>0</v>
      </c>
      <c r="BI27" s="10"/>
      <c r="BJ27" s="11">
        <f>SUM(BJ24:BJ26)</f>
        <v>0</v>
      </c>
      <c r="BK27" s="10"/>
      <c r="BL27" s="11">
        <f>SUM(BL24:BL26)</f>
        <v>0</v>
      </c>
      <c r="BM27" s="10"/>
      <c r="BN27" s="11">
        <f>SUM(BN24:BN26)</f>
        <v>0</v>
      </c>
      <c r="BO27" s="10"/>
      <c r="BP27" s="7">
        <f>SUM(BP24:BP26)</f>
        <v>0</v>
      </c>
      <c r="BQ27" s="7">
        <f>SUM(BQ24:BQ26)</f>
        <v>0</v>
      </c>
      <c r="BR27" s="11">
        <f>SUM(BR24:BR26)</f>
        <v>0</v>
      </c>
      <c r="BS27" s="10"/>
      <c r="BT27" s="11">
        <f>SUM(BT24:BT26)</f>
        <v>0</v>
      </c>
      <c r="BU27" s="10"/>
      <c r="BV27" s="7">
        <f>SUM(BV24:BV26)</f>
        <v>0</v>
      </c>
      <c r="BW27" s="11">
        <f>SUM(BW24:BW26)</f>
        <v>0</v>
      </c>
      <c r="BX27" s="10"/>
      <c r="BY27" s="11">
        <f>SUM(BY24:BY26)</f>
        <v>0</v>
      </c>
      <c r="BZ27" s="10"/>
      <c r="CA27" s="11">
        <f>SUM(CA24:CA26)</f>
        <v>0</v>
      </c>
      <c r="CB27" s="10"/>
      <c r="CC27" s="11">
        <f>SUM(CC24:CC26)</f>
        <v>0</v>
      </c>
      <c r="CD27" s="10"/>
      <c r="CE27" s="11">
        <f>SUM(CE24:CE26)</f>
        <v>0</v>
      </c>
      <c r="CF27" s="10"/>
      <c r="CG27" s="7">
        <f>SUM(CG24:CG26)</f>
        <v>0</v>
      </c>
      <c r="CH27" s="7">
        <f>SUM(CH24:CH26)</f>
        <v>0</v>
      </c>
    </row>
    <row r="28" spans="1:86" ht="19.5" customHeight="1">
      <c r="A28" s="19" t="s">
        <v>70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9"/>
      <c r="CH28" s="13"/>
    </row>
    <row r="29" spans="1:86" ht="12.75">
      <c r="A29" s="6"/>
      <c r="B29" s="6"/>
      <c r="C29" s="6"/>
      <c r="D29" s="6" t="s">
        <v>72</v>
      </c>
      <c r="E29" s="3" t="s">
        <v>73</v>
      </c>
      <c r="F29" s="6">
        <f aca="true" t="shared" si="2" ref="F29:F39">COUNTIF(S29:CF29,"e")</f>
        <v>1</v>
      </c>
      <c r="G29" s="6">
        <f aca="true" t="shared" si="3" ref="G29:G39">COUNTIF(S29:CF29,"z")</f>
        <v>2</v>
      </c>
      <c r="H29" s="6">
        <f aca="true" t="shared" si="4" ref="H29:H43">SUM(I29:O29)</f>
        <v>70</v>
      </c>
      <c r="I29" s="6">
        <f aca="true" t="shared" si="5" ref="I29:I43">S29+AJ29+BA29+BR29</f>
        <v>30</v>
      </c>
      <c r="J29" s="6">
        <f aca="true" t="shared" si="6" ref="J29:J43">U29+AL29+BC29+BT29</f>
        <v>10</v>
      </c>
      <c r="K29" s="6">
        <f aca="true" t="shared" si="7" ref="K29:K43">X29+AO29+BF29+BW29</f>
        <v>0</v>
      </c>
      <c r="L29" s="6">
        <f aca="true" t="shared" si="8" ref="L29:L43">Z29+AQ29+BH29+BY29</f>
        <v>30</v>
      </c>
      <c r="M29" s="6">
        <f aca="true" t="shared" si="9" ref="M29:M43">AB29+AS29+BJ29+CA29</f>
        <v>0</v>
      </c>
      <c r="N29" s="6">
        <f aca="true" t="shared" si="10" ref="N29:N43">AD29+AU29+BL29+CC29</f>
        <v>0</v>
      </c>
      <c r="O29" s="6">
        <f aca="true" t="shared" si="11" ref="O29:O43">AF29+AW29+BN29+CE29</f>
        <v>0</v>
      </c>
      <c r="P29" s="7">
        <f aca="true" t="shared" si="12" ref="P29:P43">AI29+AZ29+BQ29+CH29</f>
        <v>6</v>
      </c>
      <c r="Q29" s="7">
        <f aca="true" t="shared" si="13" ref="Q29:Q43">AH29+AY29+BP29+CG29</f>
        <v>2</v>
      </c>
      <c r="R29" s="7">
        <v>6</v>
      </c>
      <c r="S29" s="11">
        <v>30</v>
      </c>
      <c r="T29" s="10" t="s">
        <v>71</v>
      </c>
      <c r="U29" s="11">
        <v>10</v>
      </c>
      <c r="V29" s="10" t="s">
        <v>55</v>
      </c>
      <c r="W29" s="7">
        <v>4</v>
      </c>
      <c r="X29" s="11"/>
      <c r="Y29" s="10"/>
      <c r="Z29" s="11">
        <v>30</v>
      </c>
      <c r="AA29" s="10" t="s">
        <v>55</v>
      </c>
      <c r="AB29" s="11"/>
      <c r="AC29" s="10"/>
      <c r="AD29" s="11"/>
      <c r="AE29" s="10"/>
      <c r="AF29" s="11"/>
      <c r="AG29" s="10"/>
      <c r="AH29" s="7">
        <v>2</v>
      </c>
      <c r="AI29" s="7">
        <f aca="true" t="shared" si="14" ref="AI29:AI43">W29+AH29</f>
        <v>6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aca="true" t="shared" si="15" ref="AZ29:AZ43"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aca="true" t="shared" si="16" ref="BQ29:BQ43"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aca="true" t="shared" si="17" ref="CH29:CH43">BV29+CG29</f>
        <v>0</v>
      </c>
    </row>
    <row r="30" spans="1:86" ht="12.75">
      <c r="A30" s="6"/>
      <c r="B30" s="6"/>
      <c r="C30" s="6"/>
      <c r="D30" s="6" t="s">
        <v>74</v>
      </c>
      <c r="E30" s="3" t="s">
        <v>75</v>
      </c>
      <c r="F30" s="6">
        <f t="shared" si="2"/>
        <v>0</v>
      </c>
      <c r="G30" s="6">
        <f t="shared" si="3"/>
        <v>2</v>
      </c>
      <c r="H30" s="6">
        <f t="shared" si="4"/>
        <v>25</v>
      </c>
      <c r="I30" s="6">
        <f t="shared" si="5"/>
        <v>15</v>
      </c>
      <c r="J30" s="6">
        <f t="shared" si="6"/>
        <v>0</v>
      </c>
      <c r="K30" s="6">
        <f t="shared" si="7"/>
        <v>0</v>
      </c>
      <c r="L30" s="6">
        <f t="shared" si="8"/>
        <v>10</v>
      </c>
      <c r="M30" s="6">
        <f t="shared" si="9"/>
        <v>0</v>
      </c>
      <c r="N30" s="6">
        <f t="shared" si="10"/>
        <v>0</v>
      </c>
      <c r="O30" s="6">
        <f t="shared" si="11"/>
        <v>0</v>
      </c>
      <c r="P30" s="7">
        <f t="shared" si="12"/>
        <v>3</v>
      </c>
      <c r="Q30" s="7">
        <f t="shared" si="13"/>
        <v>1</v>
      </c>
      <c r="R30" s="7">
        <v>1.5</v>
      </c>
      <c r="S30" s="11">
        <v>15</v>
      </c>
      <c r="T30" s="10" t="s">
        <v>55</v>
      </c>
      <c r="U30" s="11"/>
      <c r="V30" s="10"/>
      <c r="W30" s="7">
        <v>2</v>
      </c>
      <c r="X30" s="11"/>
      <c r="Y30" s="10"/>
      <c r="Z30" s="11">
        <v>10</v>
      </c>
      <c r="AA30" s="10" t="s">
        <v>55</v>
      </c>
      <c r="AB30" s="11"/>
      <c r="AC30" s="10"/>
      <c r="AD30" s="11"/>
      <c r="AE30" s="10"/>
      <c r="AF30" s="11"/>
      <c r="AG30" s="10"/>
      <c r="AH30" s="7">
        <v>1</v>
      </c>
      <c r="AI30" s="7">
        <f t="shared" si="14"/>
        <v>3</v>
      </c>
      <c r="AJ30" s="11"/>
      <c r="AK30" s="10"/>
      <c r="AL30" s="11"/>
      <c r="AM30" s="10"/>
      <c r="AN30" s="7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15"/>
        <v>0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16"/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17"/>
        <v>0</v>
      </c>
    </row>
    <row r="31" spans="1:86" ht="12.75">
      <c r="A31" s="6"/>
      <c r="B31" s="6"/>
      <c r="C31" s="6"/>
      <c r="D31" s="6" t="s">
        <v>76</v>
      </c>
      <c r="E31" s="3" t="s">
        <v>77</v>
      </c>
      <c r="F31" s="6">
        <f t="shared" si="2"/>
        <v>1</v>
      </c>
      <c r="G31" s="6">
        <f t="shared" si="3"/>
        <v>2</v>
      </c>
      <c r="H31" s="6">
        <f t="shared" si="4"/>
        <v>60</v>
      </c>
      <c r="I31" s="6">
        <f t="shared" si="5"/>
        <v>30</v>
      </c>
      <c r="J31" s="6">
        <f t="shared" si="6"/>
        <v>15</v>
      </c>
      <c r="K31" s="6">
        <f t="shared" si="7"/>
        <v>0</v>
      </c>
      <c r="L31" s="6">
        <f t="shared" si="8"/>
        <v>15</v>
      </c>
      <c r="M31" s="6">
        <f t="shared" si="9"/>
        <v>0</v>
      </c>
      <c r="N31" s="6">
        <f t="shared" si="10"/>
        <v>0</v>
      </c>
      <c r="O31" s="6">
        <f t="shared" si="11"/>
        <v>0</v>
      </c>
      <c r="P31" s="7">
        <f t="shared" si="12"/>
        <v>4</v>
      </c>
      <c r="Q31" s="7">
        <f t="shared" si="13"/>
        <v>1</v>
      </c>
      <c r="R31" s="7">
        <v>4</v>
      </c>
      <c r="S31" s="11">
        <v>30</v>
      </c>
      <c r="T31" s="10" t="s">
        <v>71</v>
      </c>
      <c r="U31" s="11">
        <v>15</v>
      </c>
      <c r="V31" s="10" t="s">
        <v>55</v>
      </c>
      <c r="W31" s="7">
        <v>3</v>
      </c>
      <c r="X31" s="11"/>
      <c r="Y31" s="10"/>
      <c r="Z31" s="11">
        <v>15</v>
      </c>
      <c r="AA31" s="10" t="s">
        <v>55</v>
      </c>
      <c r="AB31" s="11"/>
      <c r="AC31" s="10"/>
      <c r="AD31" s="11"/>
      <c r="AE31" s="10"/>
      <c r="AF31" s="11"/>
      <c r="AG31" s="10"/>
      <c r="AH31" s="7">
        <v>1</v>
      </c>
      <c r="AI31" s="7">
        <f t="shared" si="14"/>
        <v>4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15"/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16"/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17"/>
        <v>0</v>
      </c>
    </row>
    <row r="32" spans="1:86" ht="12.75">
      <c r="A32" s="6"/>
      <c r="B32" s="6"/>
      <c r="C32" s="6"/>
      <c r="D32" s="6" t="s">
        <v>78</v>
      </c>
      <c r="E32" s="3" t="s">
        <v>79</v>
      </c>
      <c r="F32" s="6">
        <f t="shared" si="2"/>
        <v>1</v>
      </c>
      <c r="G32" s="6">
        <f t="shared" si="3"/>
        <v>0</v>
      </c>
      <c r="H32" s="6">
        <f t="shared" si="4"/>
        <v>15</v>
      </c>
      <c r="I32" s="6">
        <f t="shared" si="5"/>
        <v>15</v>
      </c>
      <c r="J32" s="6">
        <f t="shared" si="6"/>
        <v>0</v>
      </c>
      <c r="K32" s="6">
        <f t="shared" si="7"/>
        <v>0</v>
      </c>
      <c r="L32" s="6">
        <f t="shared" si="8"/>
        <v>0</v>
      </c>
      <c r="M32" s="6">
        <f t="shared" si="9"/>
        <v>0</v>
      </c>
      <c r="N32" s="6">
        <f t="shared" si="10"/>
        <v>0</v>
      </c>
      <c r="O32" s="6">
        <f t="shared" si="11"/>
        <v>0</v>
      </c>
      <c r="P32" s="7">
        <f t="shared" si="12"/>
        <v>1</v>
      </c>
      <c r="Q32" s="7">
        <f t="shared" si="13"/>
        <v>0</v>
      </c>
      <c r="R32" s="7">
        <v>1</v>
      </c>
      <c r="S32" s="11">
        <v>15</v>
      </c>
      <c r="T32" s="10" t="s">
        <v>71</v>
      </c>
      <c r="U32" s="11"/>
      <c r="V32" s="10"/>
      <c r="W32" s="7">
        <v>1</v>
      </c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14"/>
        <v>1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15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16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17"/>
        <v>0</v>
      </c>
    </row>
    <row r="33" spans="1:86" ht="12.75">
      <c r="A33" s="6"/>
      <c r="B33" s="6"/>
      <c r="C33" s="6"/>
      <c r="D33" s="6" t="s">
        <v>80</v>
      </c>
      <c r="E33" s="3" t="s">
        <v>81</v>
      </c>
      <c r="F33" s="6">
        <f t="shared" si="2"/>
        <v>0</v>
      </c>
      <c r="G33" s="6">
        <f t="shared" si="3"/>
        <v>1</v>
      </c>
      <c r="H33" s="6">
        <f t="shared" si="4"/>
        <v>15</v>
      </c>
      <c r="I33" s="6">
        <f t="shared" si="5"/>
        <v>15</v>
      </c>
      <c r="J33" s="6">
        <f t="shared" si="6"/>
        <v>0</v>
      </c>
      <c r="K33" s="6">
        <f t="shared" si="7"/>
        <v>0</v>
      </c>
      <c r="L33" s="6">
        <f t="shared" si="8"/>
        <v>0</v>
      </c>
      <c r="M33" s="6">
        <f t="shared" si="9"/>
        <v>0</v>
      </c>
      <c r="N33" s="6">
        <f t="shared" si="10"/>
        <v>0</v>
      </c>
      <c r="O33" s="6">
        <f t="shared" si="11"/>
        <v>0</v>
      </c>
      <c r="P33" s="7">
        <f t="shared" si="12"/>
        <v>1</v>
      </c>
      <c r="Q33" s="7">
        <f t="shared" si="13"/>
        <v>0</v>
      </c>
      <c r="R33" s="7">
        <v>1</v>
      </c>
      <c r="S33" s="11">
        <v>15</v>
      </c>
      <c r="T33" s="10" t="s">
        <v>55</v>
      </c>
      <c r="U33" s="11"/>
      <c r="V33" s="10"/>
      <c r="W33" s="7">
        <v>1</v>
      </c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14"/>
        <v>1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15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16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17"/>
        <v>0</v>
      </c>
    </row>
    <row r="34" spans="1:86" ht="12.75">
      <c r="A34" s="6"/>
      <c r="B34" s="6"/>
      <c r="C34" s="6"/>
      <c r="D34" s="6" t="s">
        <v>82</v>
      </c>
      <c r="E34" s="3" t="s">
        <v>83</v>
      </c>
      <c r="F34" s="6">
        <f t="shared" si="2"/>
        <v>0</v>
      </c>
      <c r="G34" s="6">
        <f t="shared" si="3"/>
        <v>2</v>
      </c>
      <c r="H34" s="6">
        <f t="shared" si="4"/>
        <v>45</v>
      </c>
      <c r="I34" s="6">
        <f t="shared" si="5"/>
        <v>30</v>
      </c>
      <c r="J34" s="6">
        <f t="shared" si="6"/>
        <v>15</v>
      </c>
      <c r="K34" s="6">
        <f t="shared" si="7"/>
        <v>0</v>
      </c>
      <c r="L34" s="6">
        <f t="shared" si="8"/>
        <v>0</v>
      </c>
      <c r="M34" s="6">
        <f t="shared" si="9"/>
        <v>0</v>
      </c>
      <c r="N34" s="6">
        <f t="shared" si="10"/>
        <v>0</v>
      </c>
      <c r="O34" s="6">
        <f t="shared" si="11"/>
        <v>0</v>
      </c>
      <c r="P34" s="7">
        <f t="shared" si="12"/>
        <v>3</v>
      </c>
      <c r="Q34" s="7">
        <f t="shared" si="13"/>
        <v>0</v>
      </c>
      <c r="R34" s="7">
        <v>3</v>
      </c>
      <c r="S34" s="11">
        <v>30</v>
      </c>
      <c r="T34" s="10" t="s">
        <v>55</v>
      </c>
      <c r="U34" s="11">
        <v>15</v>
      </c>
      <c r="V34" s="10" t="s">
        <v>55</v>
      </c>
      <c r="W34" s="7">
        <v>3</v>
      </c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14"/>
        <v>3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15"/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16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17"/>
        <v>0</v>
      </c>
    </row>
    <row r="35" spans="1:86" ht="12.75">
      <c r="A35" s="6"/>
      <c r="B35" s="6"/>
      <c r="C35" s="6"/>
      <c r="D35" s="6" t="s">
        <v>84</v>
      </c>
      <c r="E35" s="3" t="s">
        <v>85</v>
      </c>
      <c r="F35" s="6">
        <f t="shared" si="2"/>
        <v>0</v>
      </c>
      <c r="G35" s="6">
        <f t="shared" si="3"/>
        <v>2</v>
      </c>
      <c r="H35" s="6">
        <f t="shared" si="4"/>
        <v>30</v>
      </c>
      <c r="I35" s="6">
        <f t="shared" si="5"/>
        <v>15</v>
      </c>
      <c r="J35" s="6">
        <f t="shared" si="6"/>
        <v>0</v>
      </c>
      <c r="K35" s="6">
        <f t="shared" si="7"/>
        <v>15</v>
      </c>
      <c r="L35" s="6">
        <f t="shared" si="8"/>
        <v>0</v>
      </c>
      <c r="M35" s="6">
        <f t="shared" si="9"/>
        <v>0</v>
      </c>
      <c r="N35" s="6">
        <f t="shared" si="10"/>
        <v>0</v>
      </c>
      <c r="O35" s="6">
        <f t="shared" si="11"/>
        <v>0</v>
      </c>
      <c r="P35" s="7">
        <f t="shared" si="12"/>
        <v>2</v>
      </c>
      <c r="Q35" s="7">
        <f t="shared" si="13"/>
        <v>1</v>
      </c>
      <c r="R35" s="7">
        <v>2</v>
      </c>
      <c r="S35" s="11">
        <v>15</v>
      </c>
      <c r="T35" s="10" t="s">
        <v>55</v>
      </c>
      <c r="U35" s="11"/>
      <c r="V35" s="10"/>
      <c r="W35" s="7">
        <v>1</v>
      </c>
      <c r="X35" s="11">
        <v>15</v>
      </c>
      <c r="Y35" s="10" t="s">
        <v>55</v>
      </c>
      <c r="Z35" s="11"/>
      <c r="AA35" s="10"/>
      <c r="AB35" s="11"/>
      <c r="AC35" s="10"/>
      <c r="AD35" s="11"/>
      <c r="AE35" s="10"/>
      <c r="AF35" s="11"/>
      <c r="AG35" s="10"/>
      <c r="AH35" s="7">
        <v>1</v>
      </c>
      <c r="AI35" s="7">
        <f t="shared" si="14"/>
        <v>2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15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16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17"/>
        <v>0</v>
      </c>
    </row>
    <row r="36" spans="1:86" ht="12.75">
      <c r="A36" s="6"/>
      <c r="B36" s="6"/>
      <c r="C36" s="6"/>
      <c r="D36" s="6" t="s">
        <v>86</v>
      </c>
      <c r="E36" s="3" t="s">
        <v>87</v>
      </c>
      <c r="F36" s="6">
        <f t="shared" si="2"/>
        <v>0</v>
      </c>
      <c r="G36" s="6">
        <f t="shared" si="3"/>
        <v>3</v>
      </c>
      <c r="H36" s="6">
        <f t="shared" si="4"/>
        <v>50</v>
      </c>
      <c r="I36" s="6">
        <f t="shared" si="5"/>
        <v>0</v>
      </c>
      <c r="J36" s="6">
        <f t="shared" si="6"/>
        <v>0</v>
      </c>
      <c r="K36" s="6">
        <f t="shared" si="7"/>
        <v>0</v>
      </c>
      <c r="L36" s="6">
        <f t="shared" si="8"/>
        <v>0</v>
      </c>
      <c r="M36" s="6">
        <f t="shared" si="9"/>
        <v>0</v>
      </c>
      <c r="N36" s="6">
        <f t="shared" si="10"/>
        <v>0</v>
      </c>
      <c r="O36" s="6">
        <f t="shared" si="11"/>
        <v>50</v>
      </c>
      <c r="P36" s="7">
        <f t="shared" si="12"/>
        <v>5</v>
      </c>
      <c r="Q36" s="7">
        <f t="shared" si="13"/>
        <v>5</v>
      </c>
      <c r="R36" s="7">
        <v>4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>
        <v>10</v>
      </c>
      <c r="AG36" s="10" t="s">
        <v>55</v>
      </c>
      <c r="AH36" s="7">
        <v>1</v>
      </c>
      <c r="AI36" s="7">
        <f t="shared" si="14"/>
        <v>1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>
        <v>20</v>
      </c>
      <c r="AX36" s="10" t="s">
        <v>55</v>
      </c>
      <c r="AY36" s="7">
        <v>2</v>
      </c>
      <c r="AZ36" s="7">
        <f t="shared" si="15"/>
        <v>2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>
        <v>20</v>
      </c>
      <c r="BO36" s="10" t="s">
        <v>55</v>
      </c>
      <c r="BP36" s="7">
        <v>2</v>
      </c>
      <c r="BQ36" s="7">
        <f t="shared" si="16"/>
        <v>2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17"/>
        <v>0</v>
      </c>
    </row>
    <row r="37" spans="1:86" ht="12.75">
      <c r="A37" s="6"/>
      <c r="B37" s="6"/>
      <c r="C37" s="6"/>
      <c r="D37" s="6" t="s">
        <v>88</v>
      </c>
      <c r="E37" s="3" t="s">
        <v>89</v>
      </c>
      <c r="F37" s="6">
        <f t="shared" si="2"/>
        <v>0</v>
      </c>
      <c r="G37" s="6">
        <f t="shared" si="3"/>
        <v>2</v>
      </c>
      <c r="H37" s="6">
        <f t="shared" si="4"/>
        <v>30</v>
      </c>
      <c r="I37" s="6">
        <f t="shared" si="5"/>
        <v>15</v>
      </c>
      <c r="J37" s="6">
        <f t="shared" si="6"/>
        <v>0</v>
      </c>
      <c r="K37" s="6">
        <f t="shared" si="7"/>
        <v>0</v>
      </c>
      <c r="L37" s="6">
        <f t="shared" si="8"/>
        <v>15</v>
      </c>
      <c r="M37" s="6">
        <f t="shared" si="9"/>
        <v>0</v>
      </c>
      <c r="N37" s="6">
        <f t="shared" si="10"/>
        <v>0</v>
      </c>
      <c r="O37" s="6">
        <f t="shared" si="11"/>
        <v>0</v>
      </c>
      <c r="P37" s="7">
        <f t="shared" si="12"/>
        <v>1</v>
      </c>
      <c r="Q37" s="7">
        <f t="shared" si="13"/>
        <v>0.5</v>
      </c>
      <c r="R37" s="7">
        <v>1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14"/>
        <v>0</v>
      </c>
      <c r="AJ37" s="11">
        <v>15</v>
      </c>
      <c r="AK37" s="10" t="s">
        <v>55</v>
      </c>
      <c r="AL37" s="11"/>
      <c r="AM37" s="10"/>
      <c r="AN37" s="7">
        <v>0.5</v>
      </c>
      <c r="AO37" s="11"/>
      <c r="AP37" s="10"/>
      <c r="AQ37" s="11">
        <v>15</v>
      </c>
      <c r="AR37" s="10" t="s">
        <v>55</v>
      </c>
      <c r="AS37" s="11"/>
      <c r="AT37" s="10"/>
      <c r="AU37" s="11"/>
      <c r="AV37" s="10"/>
      <c r="AW37" s="11"/>
      <c r="AX37" s="10"/>
      <c r="AY37" s="7">
        <v>0.5</v>
      </c>
      <c r="AZ37" s="7">
        <f t="shared" si="15"/>
        <v>1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16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17"/>
        <v>0</v>
      </c>
    </row>
    <row r="38" spans="1:86" ht="12.75">
      <c r="A38" s="6"/>
      <c r="B38" s="6"/>
      <c r="C38" s="6"/>
      <c r="D38" s="6" t="s">
        <v>90</v>
      </c>
      <c r="E38" s="3" t="s">
        <v>91</v>
      </c>
      <c r="F38" s="6">
        <f t="shared" si="2"/>
        <v>0</v>
      </c>
      <c r="G38" s="6">
        <f t="shared" si="3"/>
        <v>1</v>
      </c>
      <c r="H38" s="6">
        <f t="shared" si="4"/>
        <v>15</v>
      </c>
      <c r="I38" s="6">
        <f t="shared" si="5"/>
        <v>15</v>
      </c>
      <c r="J38" s="6">
        <f t="shared" si="6"/>
        <v>0</v>
      </c>
      <c r="K38" s="6">
        <f t="shared" si="7"/>
        <v>0</v>
      </c>
      <c r="L38" s="6">
        <f t="shared" si="8"/>
        <v>0</v>
      </c>
      <c r="M38" s="6">
        <f t="shared" si="9"/>
        <v>0</v>
      </c>
      <c r="N38" s="6">
        <f t="shared" si="10"/>
        <v>0</v>
      </c>
      <c r="O38" s="6">
        <f t="shared" si="11"/>
        <v>0</v>
      </c>
      <c r="P38" s="7">
        <f t="shared" si="12"/>
        <v>1</v>
      </c>
      <c r="Q38" s="7">
        <f t="shared" si="13"/>
        <v>0</v>
      </c>
      <c r="R38" s="7">
        <v>0.5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14"/>
        <v>0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15"/>
        <v>0</v>
      </c>
      <c r="BA38" s="11">
        <v>15</v>
      </c>
      <c r="BB38" s="10" t="s">
        <v>55</v>
      </c>
      <c r="BC38" s="11"/>
      <c r="BD38" s="10"/>
      <c r="BE38" s="7">
        <v>1</v>
      </c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16"/>
        <v>1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17"/>
        <v>0</v>
      </c>
    </row>
    <row r="39" spans="1:86" ht="12.75">
      <c r="A39" s="6"/>
      <c r="B39" s="6"/>
      <c r="C39" s="6"/>
      <c r="D39" s="6" t="s">
        <v>92</v>
      </c>
      <c r="E39" s="3" t="s">
        <v>93</v>
      </c>
      <c r="F39" s="6">
        <f t="shared" si="2"/>
        <v>0</v>
      </c>
      <c r="G39" s="6">
        <f t="shared" si="3"/>
        <v>1</v>
      </c>
      <c r="H39" s="6">
        <f t="shared" si="4"/>
        <v>0</v>
      </c>
      <c r="I39" s="6">
        <f t="shared" si="5"/>
        <v>0</v>
      </c>
      <c r="J39" s="6">
        <f t="shared" si="6"/>
        <v>0</v>
      </c>
      <c r="K39" s="6">
        <f t="shared" si="7"/>
        <v>0</v>
      </c>
      <c r="L39" s="6">
        <f t="shared" si="8"/>
        <v>0</v>
      </c>
      <c r="M39" s="6">
        <f t="shared" si="9"/>
        <v>0</v>
      </c>
      <c r="N39" s="6">
        <f t="shared" si="10"/>
        <v>0</v>
      </c>
      <c r="O39" s="6">
        <f t="shared" si="11"/>
        <v>0</v>
      </c>
      <c r="P39" s="7">
        <f t="shared" si="12"/>
        <v>20</v>
      </c>
      <c r="Q39" s="7">
        <f t="shared" si="13"/>
        <v>20</v>
      </c>
      <c r="R39" s="7">
        <v>0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14"/>
        <v>0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15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>
        <v>0</v>
      </c>
      <c r="BK39" s="10" t="s">
        <v>55</v>
      </c>
      <c r="BL39" s="11"/>
      <c r="BM39" s="10"/>
      <c r="BN39" s="11"/>
      <c r="BO39" s="10"/>
      <c r="BP39" s="7">
        <v>20</v>
      </c>
      <c r="BQ39" s="7">
        <f t="shared" si="16"/>
        <v>20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17"/>
        <v>0</v>
      </c>
    </row>
    <row r="40" spans="1:86" ht="12.75">
      <c r="A40" s="6">
        <v>2</v>
      </c>
      <c r="B40" s="6">
        <v>1</v>
      </c>
      <c r="C40" s="6">
        <v>1</v>
      </c>
      <c r="D40" s="6"/>
      <c r="E40" s="3" t="s">
        <v>94</v>
      </c>
      <c r="F40" s="6"/>
      <c r="G40" s="6">
        <f>$B$40*2</f>
        <v>2</v>
      </c>
      <c r="H40" s="6">
        <f t="shared" si="4"/>
        <v>30</v>
      </c>
      <c r="I40" s="6">
        <f t="shared" si="5"/>
        <v>15</v>
      </c>
      <c r="J40" s="6">
        <f t="shared" si="6"/>
        <v>15</v>
      </c>
      <c r="K40" s="6">
        <f t="shared" si="7"/>
        <v>0</v>
      </c>
      <c r="L40" s="6">
        <f t="shared" si="8"/>
        <v>0</v>
      </c>
      <c r="M40" s="6">
        <f t="shared" si="9"/>
        <v>0</v>
      </c>
      <c r="N40" s="6">
        <f t="shared" si="10"/>
        <v>0</v>
      </c>
      <c r="O40" s="6">
        <f t="shared" si="11"/>
        <v>0</v>
      </c>
      <c r="P40" s="7">
        <f t="shared" si="12"/>
        <v>1</v>
      </c>
      <c r="Q40" s="7">
        <f t="shared" si="13"/>
        <v>0</v>
      </c>
      <c r="R40" s="7">
        <f>$B$40*1</f>
        <v>1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14"/>
        <v>0</v>
      </c>
      <c r="AJ40" s="11">
        <f>$B$40*15</f>
        <v>15</v>
      </c>
      <c r="AK40" s="10"/>
      <c r="AL40" s="11">
        <f>$B$40*15</f>
        <v>15</v>
      </c>
      <c r="AM40" s="10"/>
      <c r="AN40" s="7">
        <f>$B$40*1</f>
        <v>1</v>
      </c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15"/>
        <v>1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16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17"/>
        <v>0</v>
      </c>
    </row>
    <row r="41" spans="1:86" ht="12.75">
      <c r="A41" s="6">
        <v>3</v>
      </c>
      <c r="B41" s="6">
        <v>1</v>
      </c>
      <c r="C41" s="6">
        <v>1</v>
      </c>
      <c r="D41" s="6"/>
      <c r="E41" s="3" t="s">
        <v>95</v>
      </c>
      <c r="F41" s="6"/>
      <c r="G41" s="6">
        <f>$B$41*2</f>
        <v>2</v>
      </c>
      <c r="H41" s="6">
        <f t="shared" si="4"/>
        <v>30</v>
      </c>
      <c r="I41" s="6">
        <f t="shared" si="5"/>
        <v>15</v>
      </c>
      <c r="J41" s="6">
        <f t="shared" si="6"/>
        <v>0</v>
      </c>
      <c r="K41" s="6">
        <f t="shared" si="7"/>
        <v>0</v>
      </c>
      <c r="L41" s="6">
        <f t="shared" si="8"/>
        <v>15</v>
      </c>
      <c r="M41" s="6">
        <f t="shared" si="9"/>
        <v>0</v>
      </c>
      <c r="N41" s="6">
        <f t="shared" si="10"/>
        <v>0</v>
      </c>
      <c r="O41" s="6">
        <f t="shared" si="11"/>
        <v>0</v>
      </c>
      <c r="P41" s="7">
        <f t="shared" si="12"/>
        <v>1</v>
      </c>
      <c r="Q41" s="7">
        <f t="shared" si="13"/>
        <v>0.5</v>
      </c>
      <c r="R41" s="7">
        <f>$B$41*1</f>
        <v>1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14"/>
        <v>0</v>
      </c>
      <c r="AJ41" s="11">
        <f>$B$41*15</f>
        <v>15</v>
      </c>
      <c r="AK41" s="10"/>
      <c r="AL41" s="11"/>
      <c r="AM41" s="10"/>
      <c r="AN41" s="7">
        <f>$B$41*0.5</f>
        <v>0.5</v>
      </c>
      <c r="AO41" s="11"/>
      <c r="AP41" s="10"/>
      <c r="AQ41" s="11">
        <f>$B$41*15</f>
        <v>15</v>
      </c>
      <c r="AR41" s="10"/>
      <c r="AS41" s="11"/>
      <c r="AT41" s="10"/>
      <c r="AU41" s="11"/>
      <c r="AV41" s="10"/>
      <c r="AW41" s="11"/>
      <c r="AX41" s="10"/>
      <c r="AY41" s="7">
        <f>$B$41*0.5</f>
        <v>0.5</v>
      </c>
      <c r="AZ41" s="7">
        <f t="shared" si="15"/>
        <v>1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16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17"/>
        <v>0</v>
      </c>
    </row>
    <row r="42" spans="1:86" ht="12.75">
      <c r="A42" s="6">
        <v>4</v>
      </c>
      <c r="B42" s="6">
        <v>1</v>
      </c>
      <c r="C42" s="6">
        <v>1</v>
      </c>
      <c r="D42" s="6"/>
      <c r="E42" s="3" t="s">
        <v>96</v>
      </c>
      <c r="F42" s="6"/>
      <c r="G42" s="6">
        <f>$B$42*2</f>
        <v>2</v>
      </c>
      <c r="H42" s="6">
        <f t="shared" si="4"/>
        <v>30</v>
      </c>
      <c r="I42" s="6">
        <f t="shared" si="5"/>
        <v>15</v>
      </c>
      <c r="J42" s="6">
        <f t="shared" si="6"/>
        <v>0</v>
      </c>
      <c r="K42" s="6">
        <f t="shared" si="7"/>
        <v>15</v>
      </c>
      <c r="L42" s="6">
        <f t="shared" si="8"/>
        <v>0</v>
      </c>
      <c r="M42" s="6">
        <f t="shared" si="9"/>
        <v>0</v>
      </c>
      <c r="N42" s="6">
        <f t="shared" si="10"/>
        <v>0</v>
      </c>
      <c r="O42" s="6">
        <f t="shared" si="11"/>
        <v>0</v>
      </c>
      <c r="P42" s="7">
        <f t="shared" si="12"/>
        <v>1</v>
      </c>
      <c r="Q42" s="7">
        <f t="shared" si="13"/>
        <v>0.5</v>
      </c>
      <c r="R42" s="7">
        <f>$B$42*1</f>
        <v>1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14"/>
        <v>0</v>
      </c>
      <c r="AJ42" s="11"/>
      <c r="AK42" s="10"/>
      <c r="AL42" s="11"/>
      <c r="AM42" s="10"/>
      <c r="AN42" s="7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15"/>
        <v>0</v>
      </c>
      <c r="BA42" s="11">
        <f>$B$42*15</f>
        <v>15</v>
      </c>
      <c r="BB42" s="10"/>
      <c r="BC42" s="11"/>
      <c r="BD42" s="10"/>
      <c r="BE42" s="7">
        <f>$B$42*0.5</f>
        <v>0.5</v>
      </c>
      <c r="BF42" s="11">
        <f>$B$42*15</f>
        <v>15</v>
      </c>
      <c r="BG42" s="10"/>
      <c r="BH42" s="11"/>
      <c r="BI42" s="10"/>
      <c r="BJ42" s="11"/>
      <c r="BK42" s="10"/>
      <c r="BL42" s="11"/>
      <c r="BM42" s="10"/>
      <c r="BN42" s="11"/>
      <c r="BO42" s="10"/>
      <c r="BP42" s="7">
        <f>$B$42*0.5</f>
        <v>0.5</v>
      </c>
      <c r="BQ42" s="7">
        <f t="shared" si="16"/>
        <v>1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17"/>
        <v>0</v>
      </c>
    </row>
    <row r="43" spans="1:86" ht="12.75">
      <c r="A43" s="6">
        <v>5</v>
      </c>
      <c r="B43" s="6">
        <v>1</v>
      </c>
      <c r="C43" s="6">
        <v>1</v>
      </c>
      <c r="D43" s="6"/>
      <c r="E43" s="3" t="s">
        <v>97</v>
      </c>
      <c r="F43" s="6"/>
      <c r="G43" s="6">
        <f>$B$43*2</f>
        <v>2</v>
      </c>
      <c r="H43" s="6">
        <f t="shared" si="4"/>
        <v>30</v>
      </c>
      <c r="I43" s="6">
        <f t="shared" si="5"/>
        <v>15</v>
      </c>
      <c r="J43" s="6">
        <f t="shared" si="6"/>
        <v>15</v>
      </c>
      <c r="K43" s="6">
        <f t="shared" si="7"/>
        <v>0</v>
      </c>
      <c r="L43" s="6">
        <f t="shared" si="8"/>
        <v>0</v>
      </c>
      <c r="M43" s="6">
        <f t="shared" si="9"/>
        <v>0</v>
      </c>
      <c r="N43" s="6">
        <f t="shared" si="10"/>
        <v>0</v>
      </c>
      <c r="O43" s="6">
        <f t="shared" si="11"/>
        <v>0</v>
      </c>
      <c r="P43" s="7">
        <f t="shared" si="12"/>
        <v>1</v>
      </c>
      <c r="Q43" s="7">
        <f t="shared" si="13"/>
        <v>0</v>
      </c>
      <c r="R43" s="7">
        <f>$B$43*1</f>
        <v>1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14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15"/>
        <v>0</v>
      </c>
      <c r="BA43" s="11">
        <f>$B$43*15</f>
        <v>15</v>
      </c>
      <c r="BB43" s="10"/>
      <c r="BC43" s="11">
        <f>$B$43*15</f>
        <v>15</v>
      </c>
      <c r="BD43" s="10"/>
      <c r="BE43" s="7">
        <f>$B$43*1</f>
        <v>1</v>
      </c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16"/>
        <v>1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17"/>
        <v>0</v>
      </c>
    </row>
    <row r="44" spans="1:86" ht="15.75" customHeight="1">
      <c r="A44" s="6"/>
      <c r="B44" s="6"/>
      <c r="C44" s="6"/>
      <c r="D44" s="6"/>
      <c r="E44" s="6" t="s">
        <v>62</v>
      </c>
      <c r="F44" s="6">
        <f aca="true" t="shared" si="18" ref="F44:S44">SUM(F29:F43)</f>
        <v>3</v>
      </c>
      <c r="G44" s="6">
        <f t="shared" si="18"/>
        <v>26</v>
      </c>
      <c r="H44" s="6">
        <f t="shared" si="18"/>
        <v>475</v>
      </c>
      <c r="I44" s="6">
        <f t="shared" si="18"/>
        <v>240</v>
      </c>
      <c r="J44" s="6">
        <f t="shared" si="18"/>
        <v>70</v>
      </c>
      <c r="K44" s="6">
        <f t="shared" si="18"/>
        <v>30</v>
      </c>
      <c r="L44" s="6">
        <f t="shared" si="18"/>
        <v>85</v>
      </c>
      <c r="M44" s="6">
        <f t="shared" si="18"/>
        <v>0</v>
      </c>
      <c r="N44" s="6">
        <f t="shared" si="18"/>
        <v>0</v>
      </c>
      <c r="O44" s="6">
        <f t="shared" si="18"/>
        <v>50</v>
      </c>
      <c r="P44" s="7">
        <f t="shared" si="18"/>
        <v>51</v>
      </c>
      <c r="Q44" s="7">
        <f t="shared" si="18"/>
        <v>31.5</v>
      </c>
      <c r="R44" s="7">
        <f t="shared" si="18"/>
        <v>28</v>
      </c>
      <c r="S44" s="11">
        <f t="shared" si="18"/>
        <v>150</v>
      </c>
      <c r="T44" s="10"/>
      <c r="U44" s="11">
        <f>SUM(U29:U43)</f>
        <v>40</v>
      </c>
      <c r="V44" s="10"/>
      <c r="W44" s="7">
        <f>SUM(W29:W43)</f>
        <v>15</v>
      </c>
      <c r="X44" s="11">
        <f>SUM(X29:X43)</f>
        <v>15</v>
      </c>
      <c r="Y44" s="10"/>
      <c r="Z44" s="11">
        <f>SUM(Z29:Z43)</f>
        <v>55</v>
      </c>
      <c r="AA44" s="10"/>
      <c r="AB44" s="11">
        <f>SUM(AB29:AB43)</f>
        <v>0</v>
      </c>
      <c r="AC44" s="10"/>
      <c r="AD44" s="11">
        <f>SUM(AD29:AD43)</f>
        <v>0</v>
      </c>
      <c r="AE44" s="10"/>
      <c r="AF44" s="11">
        <f>SUM(AF29:AF43)</f>
        <v>10</v>
      </c>
      <c r="AG44" s="10"/>
      <c r="AH44" s="7">
        <f>SUM(AH29:AH43)</f>
        <v>6</v>
      </c>
      <c r="AI44" s="7">
        <f>SUM(AI29:AI43)</f>
        <v>21</v>
      </c>
      <c r="AJ44" s="11">
        <f>SUM(AJ29:AJ43)</f>
        <v>45</v>
      </c>
      <c r="AK44" s="10"/>
      <c r="AL44" s="11">
        <f>SUM(AL29:AL43)</f>
        <v>15</v>
      </c>
      <c r="AM44" s="10"/>
      <c r="AN44" s="7">
        <f>SUM(AN29:AN43)</f>
        <v>2</v>
      </c>
      <c r="AO44" s="11">
        <f>SUM(AO29:AO43)</f>
        <v>0</v>
      </c>
      <c r="AP44" s="10"/>
      <c r="AQ44" s="11">
        <f>SUM(AQ29:AQ43)</f>
        <v>30</v>
      </c>
      <c r="AR44" s="10"/>
      <c r="AS44" s="11">
        <f>SUM(AS29:AS43)</f>
        <v>0</v>
      </c>
      <c r="AT44" s="10"/>
      <c r="AU44" s="11">
        <f>SUM(AU29:AU43)</f>
        <v>0</v>
      </c>
      <c r="AV44" s="10"/>
      <c r="AW44" s="11">
        <f>SUM(AW29:AW43)</f>
        <v>20</v>
      </c>
      <c r="AX44" s="10"/>
      <c r="AY44" s="7">
        <f>SUM(AY29:AY43)</f>
        <v>3</v>
      </c>
      <c r="AZ44" s="7">
        <f>SUM(AZ29:AZ43)</f>
        <v>5</v>
      </c>
      <c r="BA44" s="11">
        <f>SUM(BA29:BA43)</f>
        <v>45</v>
      </c>
      <c r="BB44" s="10"/>
      <c r="BC44" s="11">
        <f>SUM(BC29:BC43)</f>
        <v>15</v>
      </c>
      <c r="BD44" s="10"/>
      <c r="BE44" s="7">
        <f>SUM(BE29:BE43)</f>
        <v>2.5</v>
      </c>
      <c r="BF44" s="11">
        <f>SUM(BF29:BF43)</f>
        <v>15</v>
      </c>
      <c r="BG44" s="10"/>
      <c r="BH44" s="11">
        <f>SUM(BH29:BH43)</f>
        <v>0</v>
      </c>
      <c r="BI44" s="10"/>
      <c r="BJ44" s="11">
        <f>SUM(BJ29:BJ43)</f>
        <v>0</v>
      </c>
      <c r="BK44" s="10"/>
      <c r="BL44" s="11">
        <f>SUM(BL29:BL43)</f>
        <v>0</v>
      </c>
      <c r="BM44" s="10"/>
      <c r="BN44" s="11">
        <f>SUM(BN29:BN43)</f>
        <v>20</v>
      </c>
      <c r="BO44" s="10"/>
      <c r="BP44" s="7">
        <f>SUM(BP29:BP43)</f>
        <v>22.5</v>
      </c>
      <c r="BQ44" s="7">
        <f>SUM(BQ29:BQ43)</f>
        <v>25</v>
      </c>
      <c r="BR44" s="11">
        <f>SUM(BR29:BR43)</f>
        <v>0</v>
      </c>
      <c r="BS44" s="10"/>
      <c r="BT44" s="11">
        <f>SUM(BT29:BT43)</f>
        <v>0</v>
      </c>
      <c r="BU44" s="10"/>
      <c r="BV44" s="7">
        <f>SUM(BV29:BV43)</f>
        <v>0</v>
      </c>
      <c r="BW44" s="11">
        <f>SUM(BW29:BW43)</f>
        <v>0</v>
      </c>
      <c r="BX44" s="10"/>
      <c r="BY44" s="11">
        <f>SUM(BY29:BY43)</f>
        <v>0</v>
      </c>
      <c r="BZ44" s="10"/>
      <c r="CA44" s="11">
        <f>SUM(CA29:CA43)</f>
        <v>0</v>
      </c>
      <c r="CB44" s="10"/>
      <c r="CC44" s="11">
        <f>SUM(CC29:CC43)</f>
        <v>0</v>
      </c>
      <c r="CD44" s="10"/>
      <c r="CE44" s="11">
        <f>SUM(CE29:CE43)</f>
        <v>0</v>
      </c>
      <c r="CF44" s="10"/>
      <c r="CG44" s="7">
        <f>SUM(CG29:CG43)</f>
        <v>0</v>
      </c>
      <c r="CH44" s="7">
        <f>SUM(CH29:CH43)</f>
        <v>0</v>
      </c>
    </row>
    <row r="45" spans="1:86" ht="19.5" customHeight="1">
      <c r="A45" s="19" t="s">
        <v>98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9"/>
      <c r="CH45" s="13"/>
    </row>
    <row r="46" spans="1:86" ht="12.75">
      <c r="A46" s="6"/>
      <c r="B46" s="6"/>
      <c r="C46" s="6"/>
      <c r="D46" s="6" t="s">
        <v>157</v>
      </c>
      <c r="E46" s="3" t="s">
        <v>158</v>
      </c>
      <c r="F46" s="6">
        <f>COUNTIF(S46:CF46,"e")</f>
        <v>1</v>
      </c>
      <c r="G46" s="6">
        <f>COUNTIF(S46:CF46,"z")</f>
        <v>2</v>
      </c>
      <c r="H46" s="6">
        <f>SUM(I46:O46)</f>
        <v>60</v>
      </c>
      <c r="I46" s="6">
        <f>S46+AJ46+BA46+BR46</f>
        <v>30</v>
      </c>
      <c r="J46" s="6">
        <f>U46+AL46+BC46+BT46</f>
        <v>15</v>
      </c>
      <c r="K46" s="6">
        <f>X46+AO46+BF46+BW46</f>
        <v>0</v>
      </c>
      <c r="L46" s="6">
        <f>Z46+AQ46+BH46+BY46</f>
        <v>15</v>
      </c>
      <c r="M46" s="6">
        <f>AB46+AS46+BJ46+CA46</f>
        <v>0</v>
      </c>
      <c r="N46" s="6">
        <f>AD46+AU46+BL46+CC46</f>
        <v>0</v>
      </c>
      <c r="O46" s="6">
        <f>AF46+AW46+BN46+CE46</f>
        <v>0</v>
      </c>
      <c r="P46" s="7">
        <f>AI46+AZ46+BQ46+CH46</f>
        <v>4</v>
      </c>
      <c r="Q46" s="7">
        <f>AH46+AY46+BP46+CG46</f>
        <v>1</v>
      </c>
      <c r="R46" s="7">
        <v>4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>W46+AH46</f>
        <v>0</v>
      </c>
      <c r="AJ46" s="11">
        <v>30</v>
      </c>
      <c r="AK46" s="10" t="s">
        <v>71</v>
      </c>
      <c r="AL46" s="11">
        <v>15</v>
      </c>
      <c r="AM46" s="10" t="s">
        <v>55</v>
      </c>
      <c r="AN46" s="7">
        <v>3</v>
      </c>
      <c r="AO46" s="11"/>
      <c r="AP46" s="10"/>
      <c r="AQ46" s="11">
        <v>15</v>
      </c>
      <c r="AR46" s="10" t="s">
        <v>55</v>
      </c>
      <c r="AS46" s="11"/>
      <c r="AT46" s="10"/>
      <c r="AU46" s="11"/>
      <c r="AV46" s="10"/>
      <c r="AW46" s="11"/>
      <c r="AX46" s="10"/>
      <c r="AY46" s="7">
        <v>1</v>
      </c>
      <c r="AZ46" s="7">
        <f>AN46+AY46</f>
        <v>4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>BE46+BP46</f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>BV46+CG46</f>
        <v>0</v>
      </c>
    </row>
    <row r="47" spans="1:86" ht="12.75">
      <c r="A47" s="6"/>
      <c r="B47" s="6"/>
      <c r="C47" s="6"/>
      <c r="D47" s="6" t="s">
        <v>159</v>
      </c>
      <c r="E47" s="3" t="s">
        <v>160</v>
      </c>
      <c r="F47" s="6">
        <f>COUNTIF(S47:CF47,"e")</f>
        <v>1</v>
      </c>
      <c r="G47" s="6">
        <f>COUNTIF(S47:CF47,"z")</f>
        <v>2</v>
      </c>
      <c r="H47" s="6">
        <f>SUM(I47:O47)</f>
        <v>60</v>
      </c>
      <c r="I47" s="6">
        <f>S47+AJ47+BA47+BR47</f>
        <v>30</v>
      </c>
      <c r="J47" s="6">
        <f>U47+AL47+BC47+BT47</f>
        <v>10</v>
      </c>
      <c r="K47" s="6">
        <f>X47+AO47+BF47+BW47</f>
        <v>0</v>
      </c>
      <c r="L47" s="6">
        <f>Z47+AQ47+BH47+BY47</f>
        <v>20</v>
      </c>
      <c r="M47" s="6">
        <f>AB47+AS47+BJ47+CA47</f>
        <v>0</v>
      </c>
      <c r="N47" s="6">
        <f>AD47+AU47+BL47+CC47</f>
        <v>0</v>
      </c>
      <c r="O47" s="6">
        <f>AF47+AW47+BN47+CE47</f>
        <v>0</v>
      </c>
      <c r="P47" s="7">
        <f>AI47+AZ47+BQ47+CH47</f>
        <v>4</v>
      </c>
      <c r="Q47" s="7">
        <f>AH47+AY47+BP47+CG47</f>
        <v>1.5</v>
      </c>
      <c r="R47" s="7">
        <v>4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>W47+AH47</f>
        <v>0</v>
      </c>
      <c r="AJ47" s="11">
        <v>30</v>
      </c>
      <c r="AK47" s="10" t="s">
        <v>71</v>
      </c>
      <c r="AL47" s="11">
        <v>10</v>
      </c>
      <c r="AM47" s="10" t="s">
        <v>55</v>
      </c>
      <c r="AN47" s="7">
        <v>2.5</v>
      </c>
      <c r="AO47" s="11"/>
      <c r="AP47" s="10"/>
      <c r="AQ47" s="11">
        <v>20</v>
      </c>
      <c r="AR47" s="10" t="s">
        <v>55</v>
      </c>
      <c r="AS47" s="11"/>
      <c r="AT47" s="10"/>
      <c r="AU47" s="11"/>
      <c r="AV47" s="10"/>
      <c r="AW47" s="11"/>
      <c r="AX47" s="10"/>
      <c r="AY47" s="7">
        <v>1.5</v>
      </c>
      <c r="AZ47" s="7">
        <f>AN47+AY47</f>
        <v>4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>BE47+BP47</f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>BV47+CG47</f>
        <v>0</v>
      </c>
    </row>
    <row r="48" spans="1:86" ht="12.75">
      <c r="A48" s="6"/>
      <c r="B48" s="6"/>
      <c r="C48" s="6"/>
      <c r="D48" s="6" t="s">
        <v>161</v>
      </c>
      <c r="E48" s="3" t="s">
        <v>162</v>
      </c>
      <c r="F48" s="6">
        <f>COUNTIF(S48:CF48,"e")</f>
        <v>0</v>
      </c>
      <c r="G48" s="6">
        <f>COUNTIF(S48:CF48,"z")</f>
        <v>2</v>
      </c>
      <c r="H48" s="6">
        <f>SUM(I48:O48)</f>
        <v>60</v>
      </c>
      <c r="I48" s="6">
        <f>S48+AJ48+BA48+BR48</f>
        <v>30</v>
      </c>
      <c r="J48" s="6">
        <f>U48+AL48+BC48+BT48</f>
        <v>0</v>
      </c>
      <c r="K48" s="6">
        <f>X48+AO48+BF48+BW48</f>
        <v>0</v>
      </c>
      <c r="L48" s="6">
        <f>Z48+AQ48+BH48+BY48</f>
        <v>30</v>
      </c>
      <c r="M48" s="6">
        <f>AB48+AS48+BJ48+CA48</f>
        <v>0</v>
      </c>
      <c r="N48" s="6">
        <f>AD48+AU48+BL48+CC48</f>
        <v>0</v>
      </c>
      <c r="O48" s="6">
        <f>AF48+AW48+BN48+CE48</f>
        <v>0</v>
      </c>
      <c r="P48" s="7">
        <f>AI48+AZ48+BQ48+CH48</f>
        <v>4</v>
      </c>
      <c r="Q48" s="7">
        <f>AH48+AY48+BP48+CG48</f>
        <v>2</v>
      </c>
      <c r="R48" s="7">
        <v>1.67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>W48+AH48</f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>AN48+AY48</f>
        <v>0</v>
      </c>
      <c r="BA48" s="11">
        <v>30</v>
      </c>
      <c r="BB48" s="10" t="s">
        <v>55</v>
      </c>
      <c r="BC48" s="11"/>
      <c r="BD48" s="10"/>
      <c r="BE48" s="7">
        <v>2</v>
      </c>
      <c r="BF48" s="11"/>
      <c r="BG48" s="10"/>
      <c r="BH48" s="11">
        <v>30</v>
      </c>
      <c r="BI48" s="10" t="s">
        <v>55</v>
      </c>
      <c r="BJ48" s="11"/>
      <c r="BK48" s="10"/>
      <c r="BL48" s="11"/>
      <c r="BM48" s="10"/>
      <c r="BN48" s="11"/>
      <c r="BO48" s="10"/>
      <c r="BP48" s="7">
        <v>2</v>
      </c>
      <c r="BQ48" s="7">
        <f>BE48+BP48</f>
        <v>4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>BV48+CG48</f>
        <v>0</v>
      </c>
    </row>
    <row r="49" spans="1:86" ht="12.75">
      <c r="A49" s="6"/>
      <c r="B49" s="6"/>
      <c r="C49" s="6"/>
      <c r="D49" s="6" t="s">
        <v>163</v>
      </c>
      <c r="E49" s="3" t="s">
        <v>164</v>
      </c>
      <c r="F49" s="6">
        <f>COUNTIF(S49:CF49,"e")</f>
        <v>0</v>
      </c>
      <c r="G49" s="6">
        <f>COUNTIF(S49:CF49,"z")</f>
        <v>3</v>
      </c>
      <c r="H49" s="6">
        <f>SUM(I49:O49)</f>
        <v>60</v>
      </c>
      <c r="I49" s="6">
        <f>S49+AJ49+BA49+BR49</f>
        <v>30</v>
      </c>
      <c r="J49" s="6">
        <f>U49+AL49+BC49+BT49</f>
        <v>10</v>
      </c>
      <c r="K49" s="6">
        <f>X49+AO49+BF49+BW49</f>
        <v>0</v>
      </c>
      <c r="L49" s="6">
        <f>Z49+AQ49+BH49+BY49</f>
        <v>20</v>
      </c>
      <c r="M49" s="6">
        <f>AB49+AS49+BJ49+CA49</f>
        <v>0</v>
      </c>
      <c r="N49" s="6">
        <f>AD49+AU49+BL49+CC49</f>
        <v>0</v>
      </c>
      <c r="O49" s="6">
        <f>AF49+AW49+BN49+CE49</f>
        <v>0</v>
      </c>
      <c r="P49" s="7">
        <f>AI49+AZ49+BQ49+CH49</f>
        <v>4</v>
      </c>
      <c r="Q49" s="7">
        <f>AH49+AY49+BP49+CG49</f>
        <v>1.5</v>
      </c>
      <c r="R49" s="7">
        <v>2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>W49+AH49</f>
        <v>0</v>
      </c>
      <c r="AJ49" s="11">
        <v>30</v>
      </c>
      <c r="AK49" s="10" t="s">
        <v>55</v>
      </c>
      <c r="AL49" s="11">
        <v>10</v>
      </c>
      <c r="AM49" s="10" t="s">
        <v>55</v>
      </c>
      <c r="AN49" s="7">
        <v>2.5</v>
      </c>
      <c r="AO49" s="11"/>
      <c r="AP49" s="10"/>
      <c r="AQ49" s="11">
        <v>20</v>
      </c>
      <c r="AR49" s="10" t="s">
        <v>55</v>
      </c>
      <c r="AS49" s="11"/>
      <c r="AT49" s="10"/>
      <c r="AU49" s="11"/>
      <c r="AV49" s="10"/>
      <c r="AW49" s="11"/>
      <c r="AX49" s="10"/>
      <c r="AY49" s="7">
        <v>1.5</v>
      </c>
      <c r="AZ49" s="7">
        <f>AN49+AY49</f>
        <v>4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>BE49+BP49</f>
        <v>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>BV49+CG49</f>
        <v>0</v>
      </c>
    </row>
    <row r="50" spans="1:86" ht="12.75">
      <c r="A50" s="6"/>
      <c r="B50" s="6"/>
      <c r="C50" s="6"/>
      <c r="D50" s="6" t="s">
        <v>165</v>
      </c>
      <c r="E50" s="3" t="s">
        <v>166</v>
      </c>
      <c r="F50" s="6">
        <f>COUNTIF(S50:CF50,"e")</f>
        <v>1</v>
      </c>
      <c r="G50" s="6">
        <f>COUNTIF(S50:CF50,"z")</f>
        <v>2</v>
      </c>
      <c r="H50" s="6">
        <f>SUM(I50:O50)</f>
        <v>60</v>
      </c>
      <c r="I50" s="6">
        <f>S50+AJ50+BA50+BR50</f>
        <v>30</v>
      </c>
      <c r="J50" s="6">
        <f>U50+AL50+BC50+BT50</f>
        <v>10</v>
      </c>
      <c r="K50" s="6">
        <f>X50+AO50+BF50+BW50</f>
        <v>0</v>
      </c>
      <c r="L50" s="6">
        <f>Z50+AQ50+BH50+BY50</f>
        <v>20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4</v>
      </c>
      <c r="Q50" s="7">
        <f>AH50+AY50+BP50+CG50</f>
        <v>1.5</v>
      </c>
      <c r="R50" s="7">
        <v>4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>
        <v>30</v>
      </c>
      <c r="AK50" s="10" t="s">
        <v>71</v>
      </c>
      <c r="AL50" s="11">
        <v>10</v>
      </c>
      <c r="AM50" s="10" t="s">
        <v>55</v>
      </c>
      <c r="AN50" s="7">
        <v>2.5</v>
      </c>
      <c r="AO50" s="11"/>
      <c r="AP50" s="10"/>
      <c r="AQ50" s="11">
        <v>20</v>
      </c>
      <c r="AR50" s="10" t="s">
        <v>55</v>
      </c>
      <c r="AS50" s="11"/>
      <c r="AT50" s="10"/>
      <c r="AU50" s="11"/>
      <c r="AV50" s="10"/>
      <c r="AW50" s="11"/>
      <c r="AX50" s="10"/>
      <c r="AY50" s="7">
        <v>1.5</v>
      </c>
      <c r="AZ50" s="7">
        <f>AN50+AY50</f>
        <v>4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>BE50+BP50</f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ht="15.75" customHeight="1">
      <c r="A51" s="6"/>
      <c r="B51" s="6"/>
      <c r="C51" s="6"/>
      <c r="D51" s="6"/>
      <c r="E51" s="6" t="s">
        <v>62</v>
      </c>
      <c r="F51" s="6">
        <f aca="true" t="shared" si="19" ref="F51:S51">SUM(F46:F50)</f>
        <v>3</v>
      </c>
      <c r="G51" s="6">
        <f t="shared" si="19"/>
        <v>11</v>
      </c>
      <c r="H51" s="6">
        <f t="shared" si="19"/>
        <v>300</v>
      </c>
      <c r="I51" s="6">
        <f t="shared" si="19"/>
        <v>150</v>
      </c>
      <c r="J51" s="6">
        <f t="shared" si="19"/>
        <v>45</v>
      </c>
      <c r="K51" s="6">
        <f t="shared" si="19"/>
        <v>0</v>
      </c>
      <c r="L51" s="6">
        <f t="shared" si="19"/>
        <v>105</v>
      </c>
      <c r="M51" s="6">
        <f t="shared" si="19"/>
        <v>0</v>
      </c>
      <c r="N51" s="6">
        <f t="shared" si="19"/>
        <v>0</v>
      </c>
      <c r="O51" s="6">
        <f t="shared" si="19"/>
        <v>0</v>
      </c>
      <c r="P51" s="7">
        <f t="shared" si="19"/>
        <v>20</v>
      </c>
      <c r="Q51" s="7">
        <f t="shared" si="19"/>
        <v>7.5</v>
      </c>
      <c r="R51" s="7">
        <f t="shared" si="19"/>
        <v>15.67</v>
      </c>
      <c r="S51" s="11">
        <f t="shared" si="19"/>
        <v>0</v>
      </c>
      <c r="T51" s="10"/>
      <c r="U51" s="11">
        <f>SUM(U46:U50)</f>
        <v>0</v>
      </c>
      <c r="V51" s="10"/>
      <c r="W51" s="7">
        <f>SUM(W46:W50)</f>
        <v>0</v>
      </c>
      <c r="X51" s="11">
        <f>SUM(X46:X50)</f>
        <v>0</v>
      </c>
      <c r="Y51" s="10"/>
      <c r="Z51" s="11">
        <f>SUM(Z46:Z50)</f>
        <v>0</v>
      </c>
      <c r="AA51" s="10"/>
      <c r="AB51" s="11">
        <f>SUM(AB46:AB50)</f>
        <v>0</v>
      </c>
      <c r="AC51" s="10"/>
      <c r="AD51" s="11">
        <f>SUM(AD46:AD50)</f>
        <v>0</v>
      </c>
      <c r="AE51" s="10"/>
      <c r="AF51" s="11">
        <f>SUM(AF46:AF50)</f>
        <v>0</v>
      </c>
      <c r="AG51" s="10"/>
      <c r="AH51" s="7">
        <f>SUM(AH46:AH50)</f>
        <v>0</v>
      </c>
      <c r="AI51" s="7">
        <f>SUM(AI46:AI50)</f>
        <v>0</v>
      </c>
      <c r="AJ51" s="11">
        <f>SUM(AJ46:AJ50)</f>
        <v>120</v>
      </c>
      <c r="AK51" s="10"/>
      <c r="AL51" s="11">
        <f>SUM(AL46:AL50)</f>
        <v>45</v>
      </c>
      <c r="AM51" s="10"/>
      <c r="AN51" s="7">
        <f>SUM(AN46:AN50)</f>
        <v>10.5</v>
      </c>
      <c r="AO51" s="11">
        <f>SUM(AO46:AO50)</f>
        <v>0</v>
      </c>
      <c r="AP51" s="10"/>
      <c r="AQ51" s="11">
        <f>SUM(AQ46:AQ50)</f>
        <v>75</v>
      </c>
      <c r="AR51" s="10"/>
      <c r="AS51" s="11">
        <f>SUM(AS46:AS50)</f>
        <v>0</v>
      </c>
      <c r="AT51" s="10"/>
      <c r="AU51" s="11">
        <f>SUM(AU46:AU50)</f>
        <v>0</v>
      </c>
      <c r="AV51" s="10"/>
      <c r="AW51" s="11">
        <f>SUM(AW46:AW50)</f>
        <v>0</v>
      </c>
      <c r="AX51" s="10"/>
      <c r="AY51" s="7">
        <f>SUM(AY46:AY50)</f>
        <v>5.5</v>
      </c>
      <c r="AZ51" s="7">
        <f>SUM(AZ46:AZ50)</f>
        <v>16</v>
      </c>
      <c r="BA51" s="11">
        <f>SUM(BA46:BA50)</f>
        <v>30</v>
      </c>
      <c r="BB51" s="10"/>
      <c r="BC51" s="11">
        <f>SUM(BC46:BC50)</f>
        <v>0</v>
      </c>
      <c r="BD51" s="10"/>
      <c r="BE51" s="7">
        <f>SUM(BE46:BE50)</f>
        <v>2</v>
      </c>
      <c r="BF51" s="11">
        <f>SUM(BF46:BF50)</f>
        <v>0</v>
      </c>
      <c r="BG51" s="10"/>
      <c r="BH51" s="11">
        <f>SUM(BH46:BH50)</f>
        <v>30</v>
      </c>
      <c r="BI51" s="10"/>
      <c r="BJ51" s="11">
        <f>SUM(BJ46:BJ50)</f>
        <v>0</v>
      </c>
      <c r="BK51" s="10"/>
      <c r="BL51" s="11">
        <f>SUM(BL46:BL50)</f>
        <v>0</v>
      </c>
      <c r="BM51" s="10"/>
      <c r="BN51" s="11">
        <f>SUM(BN46:BN50)</f>
        <v>0</v>
      </c>
      <c r="BO51" s="10"/>
      <c r="BP51" s="7">
        <f>SUM(BP46:BP50)</f>
        <v>2</v>
      </c>
      <c r="BQ51" s="7">
        <f>SUM(BQ46:BQ50)</f>
        <v>4</v>
      </c>
      <c r="BR51" s="11">
        <f>SUM(BR46:BR50)</f>
        <v>0</v>
      </c>
      <c r="BS51" s="10"/>
      <c r="BT51" s="11">
        <f>SUM(BT46:BT50)</f>
        <v>0</v>
      </c>
      <c r="BU51" s="10"/>
      <c r="BV51" s="7">
        <f>SUM(BV46:BV50)</f>
        <v>0</v>
      </c>
      <c r="BW51" s="11">
        <f>SUM(BW46:BW50)</f>
        <v>0</v>
      </c>
      <c r="BX51" s="10"/>
      <c r="BY51" s="11">
        <f>SUM(BY46:BY50)</f>
        <v>0</v>
      </c>
      <c r="BZ51" s="10"/>
      <c r="CA51" s="11">
        <f>SUM(CA46:CA50)</f>
        <v>0</v>
      </c>
      <c r="CB51" s="10"/>
      <c r="CC51" s="11">
        <f>SUM(CC46:CC50)</f>
        <v>0</v>
      </c>
      <c r="CD51" s="10"/>
      <c r="CE51" s="11">
        <f>SUM(CE46:CE50)</f>
        <v>0</v>
      </c>
      <c r="CF51" s="10"/>
      <c r="CG51" s="7">
        <f>SUM(CG46:CG50)</f>
        <v>0</v>
      </c>
      <c r="CH51" s="7">
        <f>SUM(CH46:CH50)</f>
        <v>0</v>
      </c>
    </row>
    <row r="52" spans="1:86" ht="19.5" customHeight="1">
      <c r="A52" s="19" t="s">
        <v>110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9"/>
      <c r="CH52" s="13"/>
    </row>
    <row r="53" spans="1:86" ht="12.75">
      <c r="A53" s="20">
        <v>1</v>
      </c>
      <c r="B53" s="20">
        <v>1</v>
      </c>
      <c r="C53" s="6">
        <v>1</v>
      </c>
      <c r="D53" s="6" t="s">
        <v>111</v>
      </c>
      <c r="E53" s="3" t="s">
        <v>112</v>
      </c>
      <c r="F53" s="6">
        <f aca="true" t="shared" si="20" ref="F53:F66">COUNTIF(S53:CF53,"e")</f>
        <v>1</v>
      </c>
      <c r="G53" s="6">
        <f aca="true" t="shared" si="21" ref="G53:G66">COUNTIF(S53:CF53,"z")</f>
        <v>0</v>
      </c>
      <c r="H53" s="6">
        <f aca="true" t="shared" si="22" ref="H53:H66">SUM(I53:O53)</f>
        <v>30</v>
      </c>
      <c r="I53" s="6">
        <f aca="true" t="shared" si="23" ref="I53:I66">S53+AJ53+BA53+BR53</f>
        <v>0</v>
      </c>
      <c r="J53" s="6">
        <f aca="true" t="shared" si="24" ref="J53:J66">U53+AL53+BC53+BT53</f>
        <v>0</v>
      </c>
      <c r="K53" s="6">
        <f aca="true" t="shared" si="25" ref="K53:K66">X53+AO53+BF53+BW53</f>
        <v>30</v>
      </c>
      <c r="L53" s="6">
        <f aca="true" t="shared" si="26" ref="L53:L66">Z53+AQ53+BH53+BY53</f>
        <v>0</v>
      </c>
      <c r="M53" s="6">
        <f aca="true" t="shared" si="27" ref="M53:M66">AB53+AS53+BJ53+CA53</f>
        <v>0</v>
      </c>
      <c r="N53" s="6">
        <f aca="true" t="shared" si="28" ref="N53:N66">AD53+AU53+BL53+CC53</f>
        <v>0</v>
      </c>
      <c r="O53" s="6">
        <f aca="true" t="shared" si="29" ref="O53:O66">AF53+AW53+BN53+CE53</f>
        <v>0</v>
      </c>
      <c r="P53" s="7">
        <f aca="true" t="shared" si="30" ref="P53:P66">AI53+AZ53+BQ53+CH53</f>
        <v>3</v>
      </c>
      <c r="Q53" s="7">
        <f aca="true" t="shared" si="31" ref="Q53:Q66">AH53+AY53+BP53+CG53</f>
        <v>3</v>
      </c>
      <c r="R53" s="7">
        <v>1.5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aca="true" t="shared" si="32" ref="AI53:AI66">W53+AH53</f>
        <v>0</v>
      </c>
      <c r="AJ53" s="11"/>
      <c r="AK53" s="10"/>
      <c r="AL53" s="11"/>
      <c r="AM53" s="10"/>
      <c r="AN53" s="7"/>
      <c r="AO53" s="11">
        <v>30</v>
      </c>
      <c r="AP53" s="10" t="s">
        <v>71</v>
      </c>
      <c r="AQ53" s="11"/>
      <c r="AR53" s="10"/>
      <c r="AS53" s="11"/>
      <c r="AT53" s="10"/>
      <c r="AU53" s="11"/>
      <c r="AV53" s="10"/>
      <c r="AW53" s="11"/>
      <c r="AX53" s="10"/>
      <c r="AY53" s="7">
        <v>3</v>
      </c>
      <c r="AZ53" s="7">
        <f aca="true" t="shared" si="33" ref="AZ53:AZ66">AN53+AY53</f>
        <v>3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aca="true" t="shared" si="34" ref="BQ53:BQ66">BE53+BP53</f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aca="true" t="shared" si="35" ref="CH53:CH66">BV53+CG53</f>
        <v>0</v>
      </c>
    </row>
    <row r="54" spans="1:86" ht="12.75">
      <c r="A54" s="20">
        <v>1</v>
      </c>
      <c r="B54" s="20">
        <v>1</v>
      </c>
      <c r="C54" s="6">
        <v>2</v>
      </c>
      <c r="D54" s="6" t="s">
        <v>113</v>
      </c>
      <c r="E54" s="3" t="s">
        <v>114</v>
      </c>
      <c r="F54" s="6">
        <f t="shared" si="20"/>
        <v>1</v>
      </c>
      <c r="G54" s="6">
        <f t="shared" si="21"/>
        <v>0</v>
      </c>
      <c r="H54" s="6">
        <f t="shared" si="22"/>
        <v>30</v>
      </c>
      <c r="I54" s="6">
        <f t="shared" si="23"/>
        <v>0</v>
      </c>
      <c r="J54" s="6">
        <f t="shared" si="24"/>
        <v>0</v>
      </c>
      <c r="K54" s="6">
        <f t="shared" si="25"/>
        <v>30</v>
      </c>
      <c r="L54" s="6">
        <f t="shared" si="26"/>
        <v>0</v>
      </c>
      <c r="M54" s="6">
        <f t="shared" si="27"/>
        <v>0</v>
      </c>
      <c r="N54" s="6">
        <f t="shared" si="28"/>
        <v>0</v>
      </c>
      <c r="O54" s="6">
        <f t="shared" si="29"/>
        <v>0</v>
      </c>
      <c r="P54" s="7">
        <f t="shared" si="30"/>
        <v>3</v>
      </c>
      <c r="Q54" s="7">
        <f t="shared" si="31"/>
        <v>3</v>
      </c>
      <c r="R54" s="7">
        <v>1.5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32"/>
        <v>0</v>
      </c>
      <c r="AJ54" s="11"/>
      <c r="AK54" s="10"/>
      <c r="AL54" s="11"/>
      <c r="AM54" s="10"/>
      <c r="AN54" s="7"/>
      <c r="AO54" s="11">
        <v>30</v>
      </c>
      <c r="AP54" s="10" t="s">
        <v>71</v>
      </c>
      <c r="AQ54" s="11"/>
      <c r="AR54" s="10"/>
      <c r="AS54" s="11"/>
      <c r="AT54" s="10"/>
      <c r="AU54" s="11"/>
      <c r="AV54" s="10"/>
      <c r="AW54" s="11"/>
      <c r="AX54" s="10"/>
      <c r="AY54" s="7">
        <v>3</v>
      </c>
      <c r="AZ54" s="7">
        <f t="shared" si="33"/>
        <v>3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34"/>
        <v>0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35"/>
        <v>0</v>
      </c>
    </row>
    <row r="55" spans="1:86" ht="12.75">
      <c r="A55" s="20">
        <v>6</v>
      </c>
      <c r="B55" s="20">
        <v>1</v>
      </c>
      <c r="C55" s="6">
        <v>1</v>
      </c>
      <c r="D55" s="6" t="s">
        <v>115</v>
      </c>
      <c r="E55" s="3" t="s">
        <v>116</v>
      </c>
      <c r="F55" s="6">
        <f t="shared" si="20"/>
        <v>0</v>
      </c>
      <c r="G55" s="6">
        <f t="shared" si="21"/>
        <v>1</v>
      </c>
      <c r="H55" s="6">
        <f t="shared" si="22"/>
        <v>30</v>
      </c>
      <c r="I55" s="6">
        <f t="shared" si="23"/>
        <v>30</v>
      </c>
      <c r="J55" s="6">
        <f t="shared" si="24"/>
        <v>0</v>
      </c>
      <c r="K55" s="6">
        <f t="shared" si="25"/>
        <v>0</v>
      </c>
      <c r="L55" s="6">
        <f t="shared" si="26"/>
        <v>0</v>
      </c>
      <c r="M55" s="6">
        <f t="shared" si="27"/>
        <v>0</v>
      </c>
      <c r="N55" s="6">
        <f t="shared" si="28"/>
        <v>0</v>
      </c>
      <c r="O55" s="6">
        <f t="shared" si="29"/>
        <v>0</v>
      </c>
      <c r="P55" s="7">
        <f t="shared" si="30"/>
        <v>2</v>
      </c>
      <c r="Q55" s="7">
        <f t="shared" si="31"/>
        <v>0</v>
      </c>
      <c r="R55" s="7">
        <v>1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32"/>
        <v>0</v>
      </c>
      <c r="AJ55" s="11">
        <v>30</v>
      </c>
      <c r="AK55" s="10" t="s">
        <v>55</v>
      </c>
      <c r="AL55" s="11"/>
      <c r="AM55" s="10"/>
      <c r="AN55" s="7">
        <v>2</v>
      </c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33"/>
        <v>2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34"/>
        <v>0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35"/>
        <v>0</v>
      </c>
    </row>
    <row r="56" spans="1:86" ht="12.75">
      <c r="A56" s="20">
        <v>6</v>
      </c>
      <c r="B56" s="20">
        <v>1</v>
      </c>
      <c r="C56" s="6">
        <v>2</v>
      </c>
      <c r="D56" s="6" t="s">
        <v>117</v>
      </c>
      <c r="E56" s="3" t="s">
        <v>118</v>
      </c>
      <c r="F56" s="6">
        <f t="shared" si="20"/>
        <v>0</v>
      </c>
      <c r="G56" s="6">
        <f t="shared" si="21"/>
        <v>1</v>
      </c>
      <c r="H56" s="6">
        <f t="shared" si="22"/>
        <v>30</v>
      </c>
      <c r="I56" s="6">
        <f t="shared" si="23"/>
        <v>30</v>
      </c>
      <c r="J56" s="6">
        <f t="shared" si="24"/>
        <v>0</v>
      </c>
      <c r="K56" s="6">
        <f t="shared" si="25"/>
        <v>0</v>
      </c>
      <c r="L56" s="6">
        <f t="shared" si="26"/>
        <v>0</v>
      </c>
      <c r="M56" s="6">
        <f t="shared" si="27"/>
        <v>0</v>
      </c>
      <c r="N56" s="6">
        <f t="shared" si="28"/>
        <v>0</v>
      </c>
      <c r="O56" s="6">
        <f t="shared" si="29"/>
        <v>0</v>
      </c>
      <c r="P56" s="7">
        <f t="shared" si="30"/>
        <v>2</v>
      </c>
      <c r="Q56" s="7">
        <f t="shared" si="31"/>
        <v>0</v>
      </c>
      <c r="R56" s="7">
        <v>2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32"/>
        <v>0</v>
      </c>
      <c r="AJ56" s="11">
        <v>30</v>
      </c>
      <c r="AK56" s="10" t="s">
        <v>55</v>
      </c>
      <c r="AL56" s="11"/>
      <c r="AM56" s="10"/>
      <c r="AN56" s="7">
        <v>2</v>
      </c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33"/>
        <v>2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34"/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35"/>
        <v>0</v>
      </c>
    </row>
    <row r="57" spans="1:86" ht="12.75">
      <c r="A57" s="20">
        <v>7</v>
      </c>
      <c r="B57" s="20">
        <v>1</v>
      </c>
      <c r="C57" s="6">
        <v>1</v>
      </c>
      <c r="D57" s="6" t="s">
        <v>119</v>
      </c>
      <c r="E57" s="3" t="s">
        <v>120</v>
      </c>
      <c r="F57" s="6">
        <f t="shared" si="20"/>
        <v>0</v>
      </c>
      <c r="G57" s="6">
        <f t="shared" si="21"/>
        <v>1</v>
      </c>
      <c r="H57" s="6">
        <f t="shared" si="22"/>
        <v>15</v>
      </c>
      <c r="I57" s="6">
        <f t="shared" si="23"/>
        <v>15</v>
      </c>
      <c r="J57" s="6">
        <f t="shared" si="24"/>
        <v>0</v>
      </c>
      <c r="K57" s="6">
        <f t="shared" si="25"/>
        <v>0</v>
      </c>
      <c r="L57" s="6">
        <f t="shared" si="26"/>
        <v>0</v>
      </c>
      <c r="M57" s="6">
        <f t="shared" si="27"/>
        <v>0</v>
      </c>
      <c r="N57" s="6">
        <f t="shared" si="28"/>
        <v>0</v>
      </c>
      <c r="O57" s="6">
        <f t="shared" si="29"/>
        <v>0</v>
      </c>
      <c r="P57" s="7">
        <f t="shared" si="30"/>
        <v>1</v>
      </c>
      <c r="Q57" s="7">
        <f t="shared" si="31"/>
        <v>0</v>
      </c>
      <c r="R57" s="7">
        <v>0.5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32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33"/>
        <v>0</v>
      </c>
      <c r="BA57" s="11">
        <v>15</v>
      </c>
      <c r="BB57" s="10" t="s">
        <v>55</v>
      </c>
      <c r="BC57" s="11"/>
      <c r="BD57" s="10"/>
      <c r="BE57" s="7">
        <v>1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34"/>
        <v>1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35"/>
        <v>0</v>
      </c>
    </row>
    <row r="58" spans="1:86" ht="12.75">
      <c r="A58" s="20">
        <v>7</v>
      </c>
      <c r="B58" s="20">
        <v>1</v>
      </c>
      <c r="C58" s="6">
        <v>2</v>
      </c>
      <c r="D58" s="6" t="s">
        <v>121</v>
      </c>
      <c r="E58" s="3" t="s">
        <v>122</v>
      </c>
      <c r="F58" s="6">
        <f t="shared" si="20"/>
        <v>0</v>
      </c>
      <c r="G58" s="6">
        <f t="shared" si="21"/>
        <v>1</v>
      </c>
      <c r="H58" s="6">
        <f t="shared" si="22"/>
        <v>15</v>
      </c>
      <c r="I58" s="6">
        <f t="shared" si="23"/>
        <v>15</v>
      </c>
      <c r="J58" s="6">
        <f t="shared" si="24"/>
        <v>0</v>
      </c>
      <c r="K58" s="6">
        <f t="shared" si="25"/>
        <v>0</v>
      </c>
      <c r="L58" s="6">
        <f t="shared" si="26"/>
        <v>0</v>
      </c>
      <c r="M58" s="6">
        <f t="shared" si="27"/>
        <v>0</v>
      </c>
      <c r="N58" s="6">
        <f t="shared" si="28"/>
        <v>0</v>
      </c>
      <c r="O58" s="6">
        <f t="shared" si="29"/>
        <v>0</v>
      </c>
      <c r="P58" s="7">
        <f t="shared" si="30"/>
        <v>1</v>
      </c>
      <c r="Q58" s="7">
        <f t="shared" si="31"/>
        <v>0</v>
      </c>
      <c r="R58" s="7">
        <v>0.5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32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33"/>
        <v>0</v>
      </c>
      <c r="BA58" s="11">
        <v>15</v>
      </c>
      <c r="BB58" s="10" t="s">
        <v>55</v>
      </c>
      <c r="BC58" s="11"/>
      <c r="BD58" s="10"/>
      <c r="BE58" s="7">
        <v>1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34"/>
        <v>1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35"/>
        <v>0</v>
      </c>
    </row>
    <row r="59" spans="1:86" ht="12.75">
      <c r="A59" s="20">
        <v>2</v>
      </c>
      <c r="B59" s="20">
        <v>1</v>
      </c>
      <c r="C59" s="6">
        <v>1</v>
      </c>
      <c r="D59" s="6" t="s">
        <v>123</v>
      </c>
      <c r="E59" s="3" t="s">
        <v>124</v>
      </c>
      <c r="F59" s="6">
        <f t="shared" si="20"/>
        <v>0</v>
      </c>
      <c r="G59" s="6">
        <f t="shared" si="21"/>
        <v>2</v>
      </c>
      <c r="H59" s="6">
        <f t="shared" si="22"/>
        <v>30</v>
      </c>
      <c r="I59" s="6">
        <f t="shared" si="23"/>
        <v>15</v>
      </c>
      <c r="J59" s="6">
        <f t="shared" si="24"/>
        <v>15</v>
      </c>
      <c r="K59" s="6">
        <f t="shared" si="25"/>
        <v>0</v>
      </c>
      <c r="L59" s="6">
        <f t="shared" si="26"/>
        <v>0</v>
      </c>
      <c r="M59" s="6">
        <f t="shared" si="27"/>
        <v>0</v>
      </c>
      <c r="N59" s="6">
        <f t="shared" si="28"/>
        <v>0</v>
      </c>
      <c r="O59" s="6">
        <f t="shared" si="29"/>
        <v>0</v>
      </c>
      <c r="P59" s="7">
        <f t="shared" si="30"/>
        <v>1</v>
      </c>
      <c r="Q59" s="7">
        <f t="shared" si="31"/>
        <v>0</v>
      </c>
      <c r="R59" s="7">
        <v>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32"/>
        <v>0</v>
      </c>
      <c r="AJ59" s="11">
        <v>15</v>
      </c>
      <c r="AK59" s="10" t="s">
        <v>55</v>
      </c>
      <c r="AL59" s="11">
        <v>15</v>
      </c>
      <c r="AM59" s="10" t="s">
        <v>55</v>
      </c>
      <c r="AN59" s="7">
        <v>1</v>
      </c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33"/>
        <v>1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34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35"/>
        <v>0</v>
      </c>
    </row>
    <row r="60" spans="1:86" ht="12.75">
      <c r="A60" s="20">
        <v>2</v>
      </c>
      <c r="B60" s="20">
        <v>1</v>
      </c>
      <c r="C60" s="6">
        <v>2</v>
      </c>
      <c r="D60" s="6" t="s">
        <v>125</v>
      </c>
      <c r="E60" s="3" t="s">
        <v>126</v>
      </c>
      <c r="F60" s="6">
        <f t="shared" si="20"/>
        <v>0</v>
      </c>
      <c r="G60" s="6">
        <f t="shared" si="21"/>
        <v>2</v>
      </c>
      <c r="H60" s="6">
        <f t="shared" si="22"/>
        <v>30</v>
      </c>
      <c r="I60" s="6">
        <f t="shared" si="23"/>
        <v>15</v>
      </c>
      <c r="J60" s="6">
        <f t="shared" si="24"/>
        <v>15</v>
      </c>
      <c r="K60" s="6">
        <f t="shared" si="25"/>
        <v>0</v>
      </c>
      <c r="L60" s="6">
        <f t="shared" si="26"/>
        <v>0</v>
      </c>
      <c r="M60" s="6">
        <f t="shared" si="27"/>
        <v>0</v>
      </c>
      <c r="N60" s="6">
        <f t="shared" si="28"/>
        <v>0</v>
      </c>
      <c r="O60" s="6">
        <f t="shared" si="29"/>
        <v>0</v>
      </c>
      <c r="P60" s="7">
        <f t="shared" si="30"/>
        <v>1</v>
      </c>
      <c r="Q60" s="7">
        <f t="shared" si="31"/>
        <v>0</v>
      </c>
      <c r="R60" s="7">
        <v>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32"/>
        <v>0</v>
      </c>
      <c r="AJ60" s="11">
        <v>15</v>
      </c>
      <c r="AK60" s="10" t="s">
        <v>55</v>
      </c>
      <c r="AL60" s="11">
        <v>15</v>
      </c>
      <c r="AM60" s="10" t="s">
        <v>55</v>
      </c>
      <c r="AN60" s="7">
        <v>1</v>
      </c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33"/>
        <v>1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34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35"/>
        <v>0</v>
      </c>
    </row>
    <row r="61" spans="1:86" ht="12.75">
      <c r="A61" s="20">
        <v>3</v>
      </c>
      <c r="B61" s="20">
        <v>1</v>
      </c>
      <c r="C61" s="6">
        <v>1</v>
      </c>
      <c r="D61" s="6" t="s">
        <v>127</v>
      </c>
      <c r="E61" s="3" t="s">
        <v>128</v>
      </c>
      <c r="F61" s="6">
        <f t="shared" si="20"/>
        <v>0</v>
      </c>
      <c r="G61" s="6">
        <f t="shared" si="21"/>
        <v>2</v>
      </c>
      <c r="H61" s="6">
        <f t="shared" si="22"/>
        <v>30</v>
      </c>
      <c r="I61" s="6">
        <f t="shared" si="23"/>
        <v>15</v>
      </c>
      <c r="J61" s="6">
        <f t="shared" si="24"/>
        <v>0</v>
      </c>
      <c r="K61" s="6">
        <f t="shared" si="25"/>
        <v>0</v>
      </c>
      <c r="L61" s="6">
        <f t="shared" si="26"/>
        <v>15</v>
      </c>
      <c r="M61" s="6">
        <f t="shared" si="27"/>
        <v>0</v>
      </c>
      <c r="N61" s="6">
        <f t="shared" si="28"/>
        <v>0</v>
      </c>
      <c r="O61" s="6">
        <f t="shared" si="29"/>
        <v>0</v>
      </c>
      <c r="P61" s="7">
        <f t="shared" si="30"/>
        <v>1</v>
      </c>
      <c r="Q61" s="7">
        <f t="shared" si="31"/>
        <v>0.5</v>
      </c>
      <c r="R61" s="7">
        <v>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32"/>
        <v>0</v>
      </c>
      <c r="AJ61" s="11">
        <v>15</v>
      </c>
      <c r="AK61" s="10" t="s">
        <v>55</v>
      </c>
      <c r="AL61" s="11"/>
      <c r="AM61" s="10"/>
      <c r="AN61" s="7">
        <v>0.5</v>
      </c>
      <c r="AO61" s="11"/>
      <c r="AP61" s="10"/>
      <c r="AQ61" s="11">
        <v>15</v>
      </c>
      <c r="AR61" s="10" t="s">
        <v>55</v>
      </c>
      <c r="AS61" s="11"/>
      <c r="AT61" s="10"/>
      <c r="AU61" s="11"/>
      <c r="AV61" s="10"/>
      <c r="AW61" s="11"/>
      <c r="AX61" s="10"/>
      <c r="AY61" s="7">
        <v>0.5</v>
      </c>
      <c r="AZ61" s="7">
        <f t="shared" si="33"/>
        <v>1</v>
      </c>
      <c r="BA61" s="11"/>
      <c r="BB61" s="10"/>
      <c r="BC61" s="11"/>
      <c r="BD61" s="10"/>
      <c r="BE61" s="7"/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34"/>
        <v>0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35"/>
        <v>0</v>
      </c>
    </row>
    <row r="62" spans="1:86" ht="12.75">
      <c r="A62" s="20">
        <v>3</v>
      </c>
      <c r="B62" s="20">
        <v>1</v>
      </c>
      <c r="C62" s="6">
        <v>2</v>
      </c>
      <c r="D62" s="6" t="s">
        <v>129</v>
      </c>
      <c r="E62" s="3" t="s">
        <v>130</v>
      </c>
      <c r="F62" s="6">
        <f t="shared" si="20"/>
        <v>0</v>
      </c>
      <c r="G62" s="6">
        <f t="shared" si="21"/>
        <v>2</v>
      </c>
      <c r="H62" s="6">
        <f t="shared" si="22"/>
        <v>30</v>
      </c>
      <c r="I62" s="6">
        <f t="shared" si="23"/>
        <v>15</v>
      </c>
      <c r="J62" s="6">
        <f t="shared" si="24"/>
        <v>0</v>
      </c>
      <c r="K62" s="6">
        <f t="shared" si="25"/>
        <v>0</v>
      </c>
      <c r="L62" s="6">
        <f t="shared" si="26"/>
        <v>15</v>
      </c>
      <c r="M62" s="6">
        <f t="shared" si="27"/>
        <v>0</v>
      </c>
      <c r="N62" s="6">
        <f t="shared" si="28"/>
        <v>0</v>
      </c>
      <c r="O62" s="6">
        <f t="shared" si="29"/>
        <v>0</v>
      </c>
      <c r="P62" s="7">
        <f t="shared" si="30"/>
        <v>1</v>
      </c>
      <c r="Q62" s="7">
        <f t="shared" si="31"/>
        <v>0.5</v>
      </c>
      <c r="R62" s="7">
        <v>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32"/>
        <v>0</v>
      </c>
      <c r="AJ62" s="11">
        <v>15</v>
      </c>
      <c r="AK62" s="10" t="s">
        <v>55</v>
      </c>
      <c r="AL62" s="11"/>
      <c r="AM62" s="10"/>
      <c r="AN62" s="7">
        <v>0.5</v>
      </c>
      <c r="AO62" s="11"/>
      <c r="AP62" s="10"/>
      <c r="AQ62" s="11">
        <v>15</v>
      </c>
      <c r="AR62" s="10" t="s">
        <v>55</v>
      </c>
      <c r="AS62" s="11"/>
      <c r="AT62" s="10"/>
      <c r="AU62" s="11"/>
      <c r="AV62" s="10"/>
      <c r="AW62" s="11"/>
      <c r="AX62" s="10"/>
      <c r="AY62" s="7">
        <v>0.5</v>
      </c>
      <c r="AZ62" s="7">
        <f t="shared" si="33"/>
        <v>1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34"/>
        <v>0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35"/>
        <v>0</v>
      </c>
    </row>
    <row r="63" spans="1:86" ht="12.75">
      <c r="A63" s="20">
        <v>4</v>
      </c>
      <c r="B63" s="20">
        <v>1</v>
      </c>
      <c r="C63" s="6">
        <v>1</v>
      </c>
      <c r="D63" s="6" t="s">
        <v>131</v>
      </c>
      <c r="E63" s="3" t="s">
        <v>132</v>
      </c>
      <c r="F63" s="6">
        <f t="shared" si="20"/>
        <v>0</v>
      </c>
      <c r="G63" s="6">
        <f t="shared" si="21"/>
        <v>2</v>
      </c>
      <c r="H63" s="6">
        <f t="shared" si="22"/>
        <v>30</v>
      </c>
      <c r="I63" s="6">
        <f t="shared" si="23"/>
        <v>15</v>
      </c>
      <c r="J63" s="6">
        <f t="shared" si="24"/>
        <v>0</v>
      </c>
      <c r="K63" s="6">
        <f t="shared" si="25"/>
        <v>15</v>
      </c>
      <c r="L63" s="6">
        <f t="shared" si="26"/>
        <v>0</v>
      </c>
      <c r="M63" s="6">
        <f t="shared" si="27"/>
        <v>0</v>
      </c>
      <c r="N63" s="6">
        <f t="shared" si="28"/>
        <v>0</v>
      </c>
      <c r="O63" s="6">
        <f t="shared" si="29"/>
        <v>0</v>
      </c>
      <c r="P63" s="7">
        <f t="shared" si="30"/>
        <v>1</v>
      </c>
      <c r="Q63" s="7">
        <f t="shared" si="31"/>
        <v>0.5</v>
      </c>
      <c r="R63" s="7">
        <v>1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32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33"/>
        <v>0</v>
      </c>
      <c r="BA63" s="11">
        <v>15</v>
      </c>
      <c r="BB63" s="10" t="s">
        <v>55</v>
      </c>
      <c r="BC63" s="11"/>
      <c r="BD63" s="10"/>
      <c r="BE63" s="7">
        <v>0.5</v>
      </c>
      <c r="BF63" s="11">
        <v>15</v>
      </c>
      <c r="BG63" s="10" t="s">
        <v>55</v>
      </c>
      <c r="BH63" s="11"/>
      <c r="BI63" s="10"/>
      <c r="BJ63" s="11"/>
      <c r="BK63" s="10"/>
      <c r="BL63" s="11"/>
      <c r="BM63" s="10"/>
      <c r="BN63" s="11"/>
      <c r="BO63" s="10"/>
      <c r="BP63" s="7">
        <v>0.5</v>
      </c>
      <c r="BQ63" s="7">
        <f t="shared" si="34"/>
        <v>1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35"/>
        <v>0</v>
      </c>
    </row>
    <row r="64" spans="1:86" ht="12.75">
      <c r="A64" s="20">
        <v>4</v>
      </c>
      <c r="B64" s="20">
        <v>1</v>
      </c>
      <c r="C64" s="6">
        <v>2</v>
      </c>
      <c r="D64" s="6" t="s">
        <v>133</v>
      </c>
      <c r="E64" s="3" t="s">
        <v>134</v>
      </c>
      <c r="F64" s="6">
        <f t="shared" si="20"/>
        <v>0</v>
      </c>
      <c r="G64" s="6">
        <f t="shared" si="21"/>
        <v>2</v>
      </c>
      <c r="H64" s="6">
        <f t="shared" si="22"/>
        <v>30</v>
      </c>
      <c r="I64" s="6">
        <f t="shared" si="23"/>
        <v>15</v>
      </c>
      <c r="J64" s="6">
        <f t="shared" si="24"/>
        <v>0</v>
      </c>
      <c r="K64" s="6">
        <f t="shared" si="25"/>
        <v>15</v>
      </c>
      <c r="L64" s="6">
        <f t="shared" si="26"/>
        <v>0</v>
      </c>
      <c r="M64" s="6">
        <f t="shared" si="27"/>
        <v>0</v>
      </c>
      <c r="N64" s="6">
        <f t="shared" si="28"/>
        <v>0</v>
      </c>
      <c r="O64" s="6">
        <f t="shared" si="29"/>
        <v>0</v>
      </c>
      <c r="P64" s="7">
        <f t="shared" si="30"/>
        <v>1</v>
      </c>
      <c r="Q64" s="7">
        <f t="shared" si="31"/>
        <v>0.5</v>
      </c>
      <c r="R64" s="7">
        <v>1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32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33"/>
        <v>0</v>
      </c>
      <c r="BA64" s="11">
        <v>15</v>
      </c>
      <c r="BB64" s="10" t="s">
        <v>55</v>
      </c>
      <c r="BC64" s="11"/>
      <c r="BD64" s="10"/>
      <c r="BE64" s="7">
        <v>0.5</v>
      </c>
      <c r="BF64" s="11">
        <v>15</v>
      </c>
      <c r="BG64" s="10" t="s">
        <v>55</v>
      </c>
      <c r="BH64" s="11"/>
      <c r="BI64" s="10"/>
      <c r="BJ64" s="11"/>
      <c r="BK64" s="10"/>
      <c r="BL64" s="11"/>
      <c r="BM64" s="10"/>
      <c r="BN64" s="11"/>
      <c r="BO64" s="10"/>
      <c r="BP64" s="7">
        <v>0.5</v>
      </c>
      <c r="BQ64" s="7">
        <f t="shared" si="34"/>
        <v>1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35"/>
        <v>0</v>
      </c>
    </row>
    <row r="65" spans="1:86" ht="12.75">
      <c r="A65" s="20">
        <v>5</v>
      </c>
      <c r="B65" s="20">
        <v>1</v>
      </c>
      <c r="C65" s="6">
        <v>1</v>
      </c>
      <c r="D65" s="6" t="s">
        <v>135</v>
      </c>
      <c r="E65" s="3" t="s">
        <v>136</v>
      </c>
      <c r="F65" s="6">
        <f t="shared" si="20"/>
        <v>0</v>
      </c>
      <c r="G65" s="6">
        <f t="shared" si="21"/>
        <v>2</v>
      </c>
      <c r="H65" s="6">
        <f t="shared" si="22"/>
        <v>30</v>
      </c>
      <c r="I65" s="6">
        <f t="shared" si="23"/>
        <v>15</v>
      </c>
      <c r="J65" s="6">
        <f t="shared" si="24"/>
        <v>15</v>
      </c>
      <c r="K65" s="6">
        <f t="shared" si="25"/>
        <v>0</v>
      </c>
      <c r="L65" s="6">
        <f t="shared" si="26"/>
        <v>0</v>
      </c>
      <c r="M65" s="6">
        <f t="shared" si="27"/>
        <v>0</v>
      </c>
      <c r="N65" s="6">
        <f t="shared" si="28"/>
        <v>0</v>
      </c>
      <c r="O65" s="6">
        <f t="shared" si="29"/>
        <v>0</v>
      </c>
      <c r="P65" s="7">
        <f t="shared" si="30"/>
        <v>1</v>
      </c>
      <c r="Q65" s="7">
        <f t="shared" si="31"/>
        <v>0</v>
      </c>
      <c r="R65" s="7">
        <v>1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32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33"/>
        <v>0</v>
      </c>
      <c r="BA65" s="11">
        <v>15</v>
      </c>
      <c r="BB65" s="10" t="s">
        <v>55</v>
      </c>
      <c r="BC65" s="11">
        <v>15</v>
      </c>
      <c r="BD65" s="10" t="s">
        <v>55</v>
      </c>
      <c r="BE65" s="7">
        <v>1</v>
      </c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34"/>
        <v>1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35"/>
        <v>0</v>
      </c>
    </row>
    <row r="66" spans="1:86" ht="12.75">
      <c r="A66" s="20">
        <v>5</v>
      </c>
      <c r="B66" s="20">
        <v>1</v>
      </c>
      <c r="C66" s="6">
        <v>2</v>
      </c>
      <c r="D66" s="6" t="s">
        <v>137</v>
      </c>
      <c r="E66" s="3" t="s">
        <v>138</v>
      </c>
      <c r="F66" s="6">
        <f t="shared" si="20"/>
        <v>0</v>
      </c>
      <c r="G66" s="6">
        <f t="shared" si="21"/>
        <v>2</v>
      </c>
      <c r="H66" s="6">
        <f t="shared" si="22"/>
        <v>30</v>
      </c>
      <c r="I66" s="6">
        <f t="shared" si="23"/>
        <v>15</v>
      </c>
      <c r="J66" s="6">
        <f t="shared" si="24"/>
        <v>15</v>
      </c>
      <c r="K66" s="6">
        <f t="shared" si="25"/>
        <v>0</v>
      </c>
      <c r="L66" s="6">
        <f t="shared" si="26"/>
        <v>0</v>
      </c>
      <c r="M66" s="6">
        <f t="shared" si="27"/>
        <v>0</v>
      </c>
      <c r="N66" s="6">
        <f t="shared" si="28"/>
        <v>0</v>
      </c>
      <c r="O66" s="6">
        <f t="shared" si="29"/>
        <v>0</v>
      </c>
      <c r="P66" s="7">
        <f t="shared" si="30"/>
        <v>1</v>
      </c>
      <c r="Q66" s="7">
        <f t="shared" si="31"/>
        <v>0</v>
      </c>
      <c r="R66" s="7">
        <v>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32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33"/>
        <v>0</v>
      </c>
      <c r="BA66" s="11">
        <v>15</v>
      </c>
      <c r="BB66" s="10" t="s">
        <v>55</v>
      </c>
      <c r="BC66" s="11">
        <v>15</v>
      </c>
      <c r="BD66" s="10" t="s">
        <v>55</v>
      </c>
      <c r="BE66" s="7">
        <v>1</v>
      </c>
      <c r="BF66" s="11"/>
      <c r="BG66" s="10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34"/>
        <v>1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35"/>
        <v>0</v>
      </c>
    </row>
    <row r="67" spans="1:86" ht="19.5" customHeight="1">
      <c r="A67" s="19" t="s">
        <v>139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9"/>
      <c r="CH67" s="13"/>
    </row>
    <row r="68" spans="1:86" ht="12.75">
      <c r="A68" s="6"/>
      <c r="B68" s="6"/>
      <c r="C68" s="6"/>
      <c r="D68" s="6" t="s">
        <v>140</v>
      </c>
      <c r="E68" s="3" t="s">
        <v>141</v>
      </c>
      <c r="F68" s="6">
        <f>COUNTIF(S68:CF68,"e")</f>
        <v>0</v>
      </c>
      <c r="G68" s="6">
        <f>COUNTIF(S68:CF68,"z")</f>
        <v>1</v>
      </c>
      <c r="H68" s="6">
        <f>SUM(I68:O68)</f>
        <v>4</v>
      </c>
      <c r="I68" s="6">
        <f>S68+AJ68+BA68+BR68</f>
        <v>0</v>
      </c>
      <c r="J68" s="6">
        <f>U68+AL68+BC68+BT68</f>
        <v>0</v>
      </c>
      <c r="K68" s="6">
        <f>X68+AO68+BF68+BW68</f>
        <v>0</v>
      </c>
      <c r="L68" s="6">
        <f>Z68+AQ68+BH68+BY68</f>
        <v>0</v>
      </c>
      <c r="M68" s="6">
        <f>AB68+AS68+BJ68+CA68</f>
        <v>0</v>
      </c>
      <c r="N68" s="6">
        <f>AD68+AU68+BL68+CC68</f>
        <v>4</v>
      </c>
      <c r="O68" s="6">
        <f>AF68+AW68+BN68+CE68</f>
        <v>0</v>
      </c>
      <c r="P68" s="7">
        <f>AI68+AZ68+BQ68+CH68</f>
        <v>4</v>
      </c>
      <c r="Q68" s="7">
        <f>AH68+AY68+BP68+CG68</f>
        <v>4</v>
      </c>
      <c r="R68" s="7">
        <v>0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>W68+AH68</f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>
        <v>4</v>
      </c>
      <c r="AV68" s="10" t="s">
        <v>55</v>
      </c>
      <c r="AW68" s="11"/>
      <c r="AX68" s="10"/>
      <c r="AY68" s="7">
        <v>4</v>
      </c>
      <c r="AZ68" s="7">
        <f>AN68+AY68</f>
        <v>4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>BE68+BP68</f>
        <v>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>BV68+CG68</f>
        <v>0</v>
      </c>
    </row>
    <row r="69" spans="1:86" ht="15.75" customHeight="1">
      <c r="A69" s="6"/>
      <c r="B69" s="6"/>
      <c r="C69" s="6"/>
      <c r="D69" s="6"/>
      <c r="E69" s="6" t="s">
        <v>62</v>
      </c>
      <c r="F69" s="6">
        <f aca="true" t="shared" si="36" ref="F69:S69">SUM(F68:F68)</f>
        <v>0</v>
      </c>
      <c r="G69" s="6">
        <f t="shared" si="36"/>
        <v>1</v>
      </c>
      <c r="H69" s="6">
        <f t="shared" si="36"/>
        <v>4</v>
      </c>
      <c r="I69" s="6">
        <f t="shared" si="36"/>
        <v>0</v>
      </c>
      <c r="J69" s="6">
        <f t="shared" si="36"/>
        <v>0</v>
      </c>
      <c r="K69" s="6">
        <f t="shared" si="36"/>
        <v>0</v>
      </c>
      <c r="L69" s="6">
        <f t="shared" si="36"/>
        <v>0</v>
      </c>
      <c r="M69" s="6">
        <f t="shared" si="36"/>
        <v>0</v>
      </c>
      <c r="N69" s="6">
        <f t="shared" si="36"/>
        <v>4</v>
      </c>
      <c r="O69" s="6">
        <f t="shared" si="36"/>
        <v>0</v>
      </c>
      <c r="P69" s="7">
        <f t="shared" si="36"/>
        <v>4</v>
      </c>
      <c r="Q69" s="7">
        <f t="shared" si="36"/>
        <v>4</v>
      </c>
      <c r="R69" s="7">
        <f t="shared" si="36"/>
        <v>0</v>
      </c>
      <c r="S69" s="11">
        <f t="shared" si="36"/>
        <v>0</v>
      </c>
      <c r="T69" s="10"/>
      <c r="U69" s="11">
        <f>SUM(U68:U68)</f>
        <v>0</v>
      </c>
      <c r="V69" s="10"/>
      <c r="W69" s="7">
        <f>SUM(W68:W68)</f>
        <v>0</v>
      </c>
      <c r="X69" s="11">
        <f>SUM(X68:X68)</f>
        <v>0</v>
      </c>
      <c r="Y69" s="10"/>
      <c r="Z69" s="11">
        <f>SUM(Z68:Z68)</f>
        <v>0</v>
      </c>
      <c r="AA69" s="10"/>
      <c r="AB69" s="11">
        <f>SUM(AB68:AB68)</f>
        <v>0</v>
      </c>
      <c r="AC69" s="10"/>
      <c r="AD69" s="11">
        <f>SUM(AD68:AD68)</f>
        <v>0</v>
      </c>
      <c r="AE69" s="10"/>
      <c r="AF69" s="11">
        <f>SUM(AF68:AF68)</f>
        <v>0</v>
      </c>
      <c r="AG69" s="10"/>
      <c r="AH69" s="7">
        <f>SUM(AH68:AH68)</f>
        <v>0</v>
      </c>
      <c r="AI69" s="7">
        <f>SUM(AI68:AI68)</f>
        <v>0</v>
      </c>
      <c r="AJ69" s="11">
        <f>SUM(AJ68:AJ68)</f>
        <v>0</v>
      </c>
      <c r="AK69" s="10"/>
      <c r="AL69" s="11">
        <f>SUM(AL68:AL68)</f>
        <v>0</v>
      </c>
      <c r="AM69" s="10"/>
      <c r="AN69" s="7">
        <f>SUM(AN68:AN68)</f>
        <v>0</v>
      </c>
      <c r="AO69" s="11">
        <f>SUM(AO68:AO68)</f>
        <v>0</v>
      </c>
      <c r="AP69" s="10"/>
      <c r="AQ69" s="11">
        <f>SUM(AQ68:AQ68)</f>
        <v>0</v>
      </c>
      <c r="AR69" s="10"/>
      <c r="AS69" s="11">
        <f>SUM(AS68:AS68)</f>
        <v>0</v>
      </c>
      <c r="AT69" s="10"/>
      <c r="AU69" s="11">
        <f>SUM(AU68:AU68)</f>
        <v>4</v>
      </c>
      <c r="AV69" s="10"/>
      <c r="AW69" s="11">
        <f>SUM(AW68:AW68)</f>
        <v>0</v>
      </c>
      <c r="AX69" s="10"/>
      <c r="AY69" s="7">
        <f>SUM(AY68:AY68)</f>
        <v>4</v>
      </c>
      <c r="AZ69" s="7">
        <f>SUM(AZ68:AZ68)</f>
        <v>4</v>
      </c>
      <c r="BA69" s="11">
        <f>SUM(BA68:BA68)</f>
        <v>0</v>
      </c>
      <c r="BB69" s="10"/>
      <c r="BC69" s="11">
        <f>SUM(BC68:BC68)</f>
        <v>0</v>
      </c>
      <c r="BD69" s="10"/>
      <c r="BE69" s="7">
        <f>SUM(BE68:BE68)</f>
        <v>0</v>
      </c>
      <c r="BF69" s="11">
        <f>SUM(BF68:BF68)</f>
        <v>0</v>
      </c>
      <c r="BG69" s="10"/>
      <c r="BH69" s="11">
        <f>SUM(BH68:BH68)</f>
        <v>0</v>
      </c>
      <c r="BI69" s="10"/>
      <c r="BJ69" s="11">
        <f>SUM(BJ68:BJ68)</f>
        <v>0</v>
      </c>
      <c r="BK69" s="10"/>
      <c r="BL69" s="11">
        <f>SUM(BL68:BL68)</f>
        <v>0</v>
      </c>
      <c r="BM69" s="10"/>
      <c r="BN69" s="11">
        <f>SUM(BN68:BN68)</f>
        <v>0</v>
      </c>
      <c r="BO69" s="10"/>
      <c r="BP69" s="7">
        <f>SUM(BP68:BP68)</f>
        <v>0</v>
      </c>
      <c r="BQ69" s="7">
        <f>SUM(BQ68:BQ68)</f>
        <v>0</v>
      </c>
      <c r="BR69" s="11">
        <f>SUM(BR68:BR68)</f>
        <v>0</v>
      </c>
      <c r="BS69" s="10"/>
      <c r="BT69" s="11">
        <f>SUM(BT68:BT68)</f>
        <v>0</v>
      </c>
      <c r="BU69" s="10"/>
      <c r="BV69" s="7">
        <f>SUM(BV68:BV68)</f>
        <v>0</v>
      </c>
      <c r="BW69" s="11">
        <f>SUM(BW68:BW68)</f>
        <v>0</v>
      </c>
      <c r="BX69" s="10"/>
      <c r="BY69" s="11">
        <f>SUM(BY68:BY68)</f>
        <v>0</v>
      </c>
      <c r="BZ69" s="10"/>
      <c r="CA69" s="11">
        <f>SUM(CA68:CA68)</f>
        <v>0</v>
      </c>
      <c r="CB69" s="10"/>
      <c r="CC69" s="11">
        <f>SUM(CC68:CC68)</f>
        <v>0</v>
      </c>
      <c r="CD69" s="10"/>
      <c r="CE69" s="11">
        <f>SUM(CE68:CE68)</f>
        <v>0</v>
      </c>
      <c r="CF69" s="10"/>
      <c r="CG69" s="7">
        <f>SUM(CG68:CG68)</f>
        <v>0</v>
      </c>
      <c r="CH69" s="7">
        <f>SUM(CH68:CH68)</f>
        <v>0</v>
      </c>
    </row>
    <row r="70" spans="1:86" ht="19.5" customHeight="1">
      <c r="A70" s="19" t="s">
        <v>142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9"/>
      <c r="CH70" s="13"/>
    </row>
    <row r="71" spans="1:86" ht="12.75">
      <c r="A71" s="6"/>
      <c r="B71" s="6"/>
      <c r="C71" s="6"/>
      <c r="D71" s="6" t="s">
        <v>143</v>
      </c>
      <c r="E71" s="3" t="s">
        <v>144</v>
      </c>
      <c r="F71" s="6">
        <f>COUNTIF(S71:CF71,"e")</f>
        <v>0</v>
      </c>
      <c r="G71" s="6">
        <f>COUNTIF(S71:CF71,"z")</f>
        <v>1</v>
      </c>
      <c r="H71" s="6">
        <f>SUM(I71:O71)</f>
        <v>5</v>
      </c>
      <c r="I71" s="6">
        <f>S71+AJ71+BA71+BR71</f>
        <v>5</v>
      </c>
      <c r="J71" s="6">
        <f>U71+AL71+BC71+BT71</f>
        <v>0</v>
      </c>
      <c r="K71" s="6">
        <f>X71+AO71+BF71+BW71</f>
        <v>0</v>
      </c>
      <c r="L71" s="6">
        <f>Z71+AQ71+BH71+BY71</f>
        <v>0</v>
      </c>
      <c r="M71" s="6">
        <f>AB71+AS71+BJ71+CA71</f>
        <v>0</v>
      </c>
      <c r="N71" s="6">
        <f>AD71+AU71+BL71+CC71</f>
        <v>0</v>
      </c>
      <c r="O71" s="6">
        <f>AF71+AW71+BN71+CE71</f>
        <v>0</v>
      </c>
      <c r="P71" s="7">
        <f>AI71+AZ71+BQ71+CH71</f>
        <v>0</v>
      </c>
      <c r="Q71" s="7">
        <f>AH71+AY71+BP71+CG71</f>
        <v>0</v>
      </c>
      <c r="R71" s="7">
        <v>0</v>
      </c>
      <c r="S71" s="11">
        <v>5</v>
      </c>
      <c r="T71" s="10" t="s">
        <v>55</v>
      </c>
      <c r="U71" s="11"/>
      <c r="V71" s="10"/>
      <c r="W71" s="7">
        <v>0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>W71+AH71</f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>AN71+AY71</f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>BE71+BP71</f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>BV71+CG71</f>
        <v>0</v>
      </c>
    </row>
    <row r="72" spans="1:86" ht="12.75">
      <c r="A72" s="6"/>
      <c r="B72" s="6"/>
      <c r="C72" s="6"/>
      <c r="D72" s="6" t="s">
        <v>145</v>
      </c>
      <c r="E72" s="3" t="s">
        <v>146</v>
      </c>
      <c r="F72" s="6">
        <f>COUNTIF(S72:CF72,"e")</f>
        <v>0</v>
      </c>
      <c r="G72" s="6">
        <f>COUNTIF(S72:CF72,"z")</f>
        <v>1</v>
      </c>
      <c r="H72" s="6">
        <f>SUM(I72:O72)</f>
        <v>2</v>
      </c>
      <c r="I72" s="6">
        <f>S72+AJ72+BA72+BR72</f>
        <v>2</v>
      </c>
      <c r="J72" s="6">
        <f>U72+AL72+BC72+BT72</f>
        <v>0</v>
      </c>
      <c r="K72" s="6">
        <f>X72+AO72+BF72+BW72</f>
        <v>0</v>
      </c>
      <c r="L72" s="6">
        <f>Z72+AQ72+BH72+BY72</f>
        <v>0</v>
      </c>
      <c r="M72" s="6">
        <f>AB72+AS72+BJ72+CA72</f>
        <v>0</v>
      </c>
      <c r="N72" s="6">
        <f>AD72+AU72+BL72+CC72</f>
        <v>0</v>
      </c>
      <c r="O72" s="6">
        <f>AF72+AW72+BN72+CE72</f>
        <v>0</v>
      </c>
      <c r="P72" s="7">
        <f>AI72+AZ72+BQ72+CH72</f>
        <v>0</v>
      </c>
      <c r="Q72" s="7">
        <f>AH72+AY72+BP72+CG72</f>
        <v>0</v>
      </c>
      <c r="R72" s="7">
        <v>0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>W72+AH72</f>
        <v>0</v>
      </c>
      <c r="AJ72" s="11">
        <v>2</v>
      </c>
      <c r="AK72" s="10" t="s">
        <v>55</v>
      </c>
      <c r="AL72" s="11"/>
      <c r="AM72" s="10"/>
      <c r="AN72" s="7">
        <v>0</v>
      </c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>AN72+AY72</f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>BE72+BP72</f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>BV72+CG72</f>
        <v>0</v>
      </c>
    </row>
    <row r="73" spans="1:86" ht="15.75" customHeight="1">
      <c r="A73" s="6"/>
      <c r="B73" s="6"/>
      <c r="C73" s="6"/>
      <c r="D73" s="6"/>
      <c r="E73" s="6" t="s">
        <v>62</v>
      </c>
      <c r="F73" s="6">
        <f aca="true" t="shared" si="37" ref="F73:S73">SUM(F71:F72)</f>
        <v>0</v>
      </c>
      <c r="G73" s="6">
        <f t="shared" si="37"/>
        <v>2</v>
      </c>
      <c r="H73" s="6">
        <f t="shared" si="37"/>
        <v>7</v>
      </c>
      <c r="I73" s="6">
        <f t="shared" si="37"/>
        <v>7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7">
        <f t="shared" si="37"/>
        <v>0</v>
      </c>
      <c r="Q73" s="7">
        <f t="shared" si="37"/>
        <v>0</v>
      </c>
      <c r="R73" s="7">
        <f t="shared" si="37"/>
        <v>0</v>
      </c>
      <c r="S73" s="11">
        <f t="shared" si="37"/>
        <v>5</v>
      </c>
      <c r="T73" s="10"/>
      <c r="U73" s="11">
        <f>SUM(U71:U72)</f>
        <v>0</v>
      </c>
      <c r="V73" s="10"/>
      <c r="W73" s="7">
        <f>SUM(W71:W72)</f>
        <v>0</v>
      </c>
      <c r="X73" s="11">
        <f>SUM(X71:X72)</f>
        <v>0</v>
      </c>
      <c r="Y73" s="10"/>
      <c r="Z73" s="11">
        <f>SUM(Z71:Z72)</f>
        <v>0</v>
      </c>
      <c r="AA73" s="10"/>
      <c r="AB73" s="11">
        <f>SUM(AB71:AB72)</f>
        <v>0</v>
      </c>
      <c r="AC73" s="10"/>
      <c r="AD73" s="11">
        <f>SUM(AD71:AD72)</f>
        <v>0</v>
      </c>
      <c r="AE73" s="10"/>
      <c r="AF73" s="11">
        <f>SUM(AF71:AF72)</f>
        <v>0</v>
      </c>
      <c r="AG73" s="10"/>
      <c r="AH73" s="7">
        <f>SUM(AH71:AH72)</f>
        <v>0</v>
      </c>
      <c r="AI73" s="7">
        <f>SUM(AI71:AI72)</f>
        <v>0</v>
      </c>
      <c r="AJ73" s="11">
        <f>SUM(AJ71:AJ72)</f>
        <v>2</v>
      </c>
      <c r="AK73" s="10"/>
      <c r="AL73" s="11">
        <f>SUM(AL71:AL72)</f>
        <v>0</v>
      </c>
      <c r="AM73" s="10"/>
      <c r="AN73" s="7">
        <f>SUM(AN71:AN72)</f>
        <v>0</v>
      </c>
      <c r="AO73" s="11">
        <f>SUM(AO71:AO72)</f>
        <v>0</v>
      </c>
      <c r="AP73" s="10"/>
      <c r="AQ73" s="11">
        <f>SUM(AQ71:AQ72)</f>
        <v>0</v>
      </c>
      <c r="AR73" s="10"/>
      <c r="AS73" s="11">
        <f>SUM(AS71:AS72)</f>
        <v>0</v>
      </c>
      <c r="AT73" s="10"/>
      <c r="AU73" s="11">
        <f>SUM(AU71:AU72)</f>
        <v>0</v>
      </c>
      <c r="AV73" s="10"/>
      <c r="AW73" s="11">
        <f>SUM(AW71:AW72)</f>
        <v>0</v>
      </c>
      <c r="AX73" s="10"/>
      <c r="AY73" s="7">
        <f>SUM(AY71:AY72)</f>
        <v>0</v>
      </c>
      <c r="AZ73" s="7">
        <f>SUM(AZ71:AZ72)</f>
        <v>0</v>
      </c>
      <c r="BA73" s="11">
        <f>SUM(BA71:BA72)</f>
        <v>0</v>
      </c>
      <c r="BB73" s="10"/>
      <c r="BC73" s="11">
        <f>SUM(BC71:BC72)</f>
        <v>0</v>
      </c>
      <c r="BD73" s="10"/>
      <c r="BE73" s="7">
        <f>SUM(BE71:BE72)</f>
        <v>0</v>
      </c>
      <c r="BF73" s="11">
        <f>SUM(BF71:BF72)</f>
        <v>0</v>
      </c>
      <c r="BG73" s="10"/>
      <c r="BH73" s="11">
        <f>SUM(BH71:BH72)</f>
        <v>0</v>
      </c>
      <c r="BI73" s="10"/>
      <c r="BJ73" s="11">
        <f>SUM(BJ71:BJ72)</f>
        <v>0</v>
      </c>
      <c r="BK73" s="10"/>
      <c r="BL73" s="11">
        <f>SUM(BL71:BL72)</f>
        <v>0</v>
      </c>
      <c r="BM73" s="10"/>
      <c r="BN73" s="11">
        <f>SUM(BN71:BN72)</f>
        <v>0</v>
      </c>
      <c r="BO73" s="10"/>
      <c r="BP73" s="7">
        <f>SUM(BP71:BP72)</f>
        <v>0</v>
      </c>
      <c r="BQ73" s="7">
        <f>SUM(BQ71:BQ72)</f>
        <v>0</v>
      </c>
      <c r="BR73" s="11">
        <f>SUM(BR71:BR72)</f>
        <v>0</v>
      </c>
      <c r="BS73" s="10"/>
      <c r="BT73" s="11">
        <f>SUM(BT71:BT72)</f>
        <v>0</v>
      </c>
      <c r="BU73" s="10"/>
      <c r="BV73" s="7">
        <f>SUM(BV71:BV72)</f>
        <v>0</v>
      </c>
      <c r="BW73" s="11">
        <f>SUM(BW71:BW72)</f>
        <v>0</v>
      </c>
      <c r="BX73" s="10"/>
      <c r="BY73" s="11">
        <f>SUM(BY71:BY72)</f>
        <v>0</v>
      </c>
      <c r="BZ73" s="10"/>
      <c r="CA73" s="11">
        <f>SUM(CA71:CA72)</f>
        <v>0</v>
      </c>
      <c r="CB73" s="10"/>
      <c r="CC73" s="11">
        <f>SUM(CC71:CC72)</f>
        <v>0</v>
      </c>
      <c r="CD73" s="10"/>
      <c r="CE73" s="11">
        <f>SUM(CE71:CE72)</f>
        <v>0</v>
      </c>
      <c r="CF73" s="10"/>
      <c r="CG73" s="7">
        <f>SUM(CG71:CG72)</f>
        <v>0</v>
      </c>
      <c r="CH73" s="7">
        <f>SUM(CH71:CH72)</f>
        <v>0</v>
      </c>
    </row>
    <row r="74" spans="1:86" ht="19.5" customHeight="1">
      <c r="A74" s="6"/>
      <c r="B74" s="6"/>
      <c r="C74" s="6"/>
      <c r="D74" s="6"/>
      <c r="E74" s="8" t="s">
        <v>147</v>
      </c>
      <c r="F74" s="6">
        <f>F22+F27+F44+F51+F69+F73</f>
        <v>7</v>
      </c>
      <c r="G74" s="6">
        <f>G22+G27+G44+G51+G69+G73</f>
        <v>51</v>
      </c>
      <c r="H74" s="6">
        <f aca="true" t="shared" si="38" ref="H74:O74">H22+H27+H44+H51+H73</f>
        <v>967</v>
      </c>
      <c r="I74" s="6">
        <f t="shared" si="38"/>
        <v>502</v>
      </c>
      <c r="J74" s="6">
        <f t="shared" si="38"/>
        <v>135</v>
      </c>
      <c r="K74" s="6">
        <f t="shared" si="38"/>
        <v>75</v>
      </c>
      <c r="L74" s="6">
        <f t="shared" si="38"/>
        <v>205</v>
      </c>
      <c r="M74" s="6">
        <f t="shared" si="38"/>
        <v>0</v>
      </c>
      <c r="N74" s="6">
        <f t="shared" si="38"/>
        <v>0</v>
      </c>
      <c r="O74" s="6">
        <f t="shared" si="38"/>
        <v>50</v>
      </c>
      <c r="P74" s="7">
        <f>P22+P27+P44+P51+P69+P73</f>
        <v>90</v>
      </c>
      <c r="Q74" s="7">
        <f>Q22+Q27+Q44+Q51+Q69+Q73</f>
        <v>48</v>
      </c>
      <c r="R74" s="7">
        <f>R22+R27+R44+R51+R69+R73</f>
        <v>50.870000000000005</v>
      </c>
      <c r="S74" s="11">
        <f>S22+S27+S44+S51+S73</f>
        <v>215</v>
      </c>
      <c r="T74" s="10"/>
      <c r="U74" s="11">
        <f>U22+U27+U44+U51+U73</f>
        <v>60</v>
      </c>
      <c r="V74" s="10"/>
      <c r="W74" s="7">
        <f>W22+W27+W44+W51+W69+W73</f>
        <v>22</v>
      </c>
      <c r="X74" s="11">
        <f>X22+X27+X44+X51+X73</f>
        <v>30</v>
      </c>
      <c r="Y74" s="10"/>
      <c r="Z74" s="11">
        <f>Z22+Z27+Z44+Z51+Z73</f>
        <v>70</v>
      </c>
      <c r="AA74" s="10"/>
      <c r="AB74" s="11">
        <f>AB22+AB27+AB44+AB51+AB73</f>
        <v>0</v>
      </c>
      <c r="AC74" s="10"/>
      <c r="AD74" s="11">
        <f>AD22+AD27+AD44+AD51+AD73</f>
        <v>0</v>
      </c>
      <c r="AE74" s="10"/>
      <c r="AF74" s="11">
        <f>AF22+AF27+AF44+AF51+AF73</f>
        <v>10</v>
      </c>
      <c r="AG74" s="10"/>
      <c r="AH74" s="7">
        <f>AH22+AH27+AH44+AH51+AH69+AH73</f>
        <v>8</v>
      </c>
      <c r="AI74" s="7">
        <f>AI22+AI27+AI44+AI51+AI69+AI73</f>
        <v>30</v>
      </c>
      <c r="AJ74" s="11">
        <f>AJ22+AJ27+AJ44+AJ51+AJ73</f>
        <v>197</v>
      </c>
      <c r="AK74" s="10"/>
      <c r="AL74" s="11">
        <f>AL22+AL27+AL44+AL51+AL73</f>
        <v>60</v>
      </c>
      <c r="AM74" s="10"/>
      <c r="AN74" s="7">
        <f>AN22+AN27+AN44+AN51+AN69+AN73</f>
        <v>14.5</v>
      </c>
      <c r="AO74" s="11">
        <f>AO22+AO27+AO44+AO51+AO73</f>
        <v>30</v>
      </c>
      <c r="AP74" s="10"/>
      <c r="AQ74" s="11">
        <f>AQ22+AQ27+AQ44+AQ51+AQ73</f>
        <v>105</v>
      </c>
      <c r="AR74" s="10"/>
      <c r="AS74" s="11">
        <f>AS22+AS27+AS44+AS51+AS73</f>
        <v>0</v>
      </c>
      <c r="AT74" s="10"/>
      <c r="AU74" s="11">
        <f>AU22+AU27+AU44+AU51+AU73</f>
        <v>0</v>
      </c>
      <c r="AV74" s="10"/>
      <c r="AW74" s="11">
        <f>AW22+AW27+AW44+AW51+AW73</f>
        <v>20</v>
      </c>
      <c r="AX74" s="10"/>
      <c r="AY74" s="7">
        <f>AY22+AY27+AY44+AY51+AY69+AY73</f>
        <v>15.5</v>
      </c>
      <c r="AZ74" s="7">
        <f>AZ22+AZ27+AZ44+AZ51+AZ69+AZ73</f>
        <v>30</v>
      </c>
      <c r="BA74" s="11">
        <f>BA22+BA27+BA44+BA51+BA73</f>
        <v>90</v>
      </c>
      <c r="BB74" s="10"/>
      <c r="BC74" s="11">
        <f>BC22+BC27+BC44+BC51+BC73</f>
        <v>15</v>
      </c>
      <c r="BD74" s="10"/>
      <c r="BE74" s="7">
        <f>BE22+BE27+BE44+BE51+BE69+BE73</f>
        <v>5.5</v>
      </c>
      <c r="BF74" s="11">
        <f>BF22+BF27+BF44+BF51+BF73</f>
        <v>15</v>
      </c>
      <c r="BG74" s="10"/>
      <c r="BH74" s="11">
        <f>BH22+BH27+BH44+BH51+BH73</f>
        <v>30</v>
      </c>
      <c r="BI74" s="10"/>
      <c r="BJ74" s="11">
        <f>BJ22+BJ27+BJ44+BJ51+BJ73</f>
        <v>0</v>
      </c>
      <c r="BK74" s="10"/>
      <c r="BL74" s="11">
        <f>BL22+BL27+BL44+BL51+BL73</f>
        <v>0</v>
      </c>
      <c r="BM74" s="10"/>
      <c r="BN74" s="11">
        <f>BN22+BN27+BN44+BN51+BN73</f>
        <v>20</v>
      </c>
      <c r="BO74" s="10"/>
      <c r="BP74" s="7">
        <f>BP22+BP27+BP44+BP51+BP69+BP73</f>
        <v>24.5</v>
      </c>
      <c r="BQ74" s="7">
        <f>BQ22+BQ27+BQ44+BQ51+BQ69+BQ73</f>
        <v>30</v>
      </c>
      <c r="BR74" s="11">
        <f>BR22+BR27+BR44+BR51+BR73</f>
        <v>0</v>
      </c>
      <c r="BS74" s="10"/>
      <c r="BT74" s="11">
        <f>BT22+BT27+BT44+BT51+BT73</f>
        <v>0</v>
      </c>
      <c r="BU74" s="10"/>
      <c r="BV74" s="7">
        <f>BV22+BV27+BV44+BV51+BV69+BV73</f>
        <v>0</v>
      </c>
      <c r="BW74" s="11">
        <f>BW22+BW27+BW44+BW51+BW73</f>
        <v>0</v>
      </c>
      <c r="BX74" s="10"/>
      <c r="BY74" s="11">
        <f>BY22+BY27+BY44+BY51+BY73</f>
        <v>0</v>
      </c>
      <c r="BZ74" s="10"/>
      <c r="CA74" s="11">
        <f>CA22+CA27+CA44+CA51+CA73</f>
        <v>0</v>
      </c>
      <c r="CB74" s="10"/>
      <c r="CC74" s="11">
        <f>CC22+CC27+CC44+CC51+CC73</f>
        <v>0</v>
      </c>
      <c r="CD74" s="10"/>
      <c r="CE74" s="11">
        <f>CE22+CE27+CE44+CE51+CE73</f>
        <v>0</v>
      </c>
      <c r="CF74" s="10"/>
      <c r="CG74" s="7">
        <f>CG22+CG27+CG44+CG51+CG69+CG73</f>
        <v>0</v>
      </c>
      <c r="CH74" s="7">
        <f>CH22+CH27+CH44+CH51+CH69+CH73</f>
        <v>0</v>
      </c>
    </row>
    <row r="76" spans="4:5" ht="12.75">
      <c r="D76" s="3" t="s">
        <v>23</v>
      </c>
      <c r="E76" s="3" t="s">
        <v>148</v>
      </c>
    </row>
    <row r="77" spans="4:5" ht="12.75">
      <c r="D77" s="3" t="s">
        <v>27</v>
      </c>
      <c r="E77" s="3" t="s">
        <v>149</v>
      </c>
    </row>
    <row r="78" spans="4:5" ht="12.75">
      <c r="D78" s="21" t="s">
        <v>45</v>
      </c>
      <c r="E78" s="21"/>
    </row>
    <row r="79" spans="4:5" ht="12.75">
      <c r="D79" s="3" t="s">
        <v>33</v>
      </c>
      <c r="E79" s="3" t="s">
        <v>150</v>
      </c>
    </row>
    <row r="80" spans="4:5" ht="12.75">
      <c r="D80" s="3" t="s">
        <v>34</v>
      </c>
      <c r="E80" s="3" t="s">
        <v>151</v>
      </c>
    </row>
    <row r="81" spans="4:5" ht="12.75">
      <c r="D81" s="21" t="s">
        <v>47</v>
      </c>
      <c r="E81" s="21"/>
    </row>
    <row r="82" spans="4:29" ht="12.75">
      <c r="D82" s="3" t="s">
        <v>35</v>
      </c>
      <c r="E82" s="3" t="s">
        <v>152</v>
      </c>
      <c r="M82" s="9"/>
      <c r="U82" s="9"/>
      <c r="AC82" s="9"/>
    </row>
    <row r="83" spans="4:5" ht="12.75">
      <c r="D83" s="3" t="s">
        <v>36</v>
      </c>
      <c r="E83" s="3" t="s">
        <v>153</v>
      </c>
    </row>
    <row r="84" spans="4:5" ht="12.75">
      <c r="D84" s="3" t="s">
        <v>37</v>
      </c>
      <c r="E84" s="3" t="s">
        <v>154</v>
      </c>
    </row>
    <row r="85" spans="4:5" ht="12.75">
      <c r="D85" s="3" t="s">
        <v>38</v>
      </c>
      <c r="E85" s="3" t="s">
        <v>155</v>
      </c>
    </row>
    <row r="86" spans="4:5" ht="12.75">
      <c r="D86" s="3" t="s">
        <v>39</v>
      </c>
      <c r="E86" s="3" t="s">
        <v>156</v>
      </c>
    </row>
  </sheetData>
  <sheetProtection/>
  <mergeCells count="90">
    <mergeCell ref="D78:E78"/>
    <mergeCell ref="D81:E81"/>
    <mergeCell ref="A63:A64"/>
    <mergeCell ref="B63:B64"/>
    <mergeCell ref="A65:A66"/>
    <mergeCell ref="B65:B66"/>
    <mergeCell ref="A67:CH67"/>
    <mergeCell ref="A70:CH70"/>
    <mergeCell ref="A57:A58"/>
    <mergeCell ref="B57:B58"/>
    <mergeCell ref="A59:A60"/>
    <mergeCell ref="B59:B60"/>
    <mergeCell ref="A61:A62"/>
    <mergeCell ref="B61:B62"/>
    <mergeCell ref="A45:CH45"/>
    <mergeCell ref="A52:CH52"/>
    <mergeCell ref="A53:A54"/>
    <mergeCell ref="B53:B54"/>
    <mergeCell ref="A55:A56"/>
    <mergeCell ref="B55:B56"/>
    <mergeCell ref="A16:CH16"/>
    <mergeCell ref="A23:CH23"/>
    <mergeCell ref="A28:CH28"/>
    <mergeCell ref="CA15:CB15"/>
    <mergeCell ref="CC15:CD15"/>
    <mergeCell ref="CE15:CF15"/>
    <mergeCell ref="CG14:CG15"/>
    <mergeCell ref="BP14:BP15"/>
    <mergeCell ref="BQ14:BQ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H14:CH15"/>
    <mergeCell ref="BF14:BO14"/>
    <mergeCell ref="BF15:BG15"/>
    <mergeCell ref="BH15:BI15"/>
    <mergeCell ref="BJ15:BK15"/>
    <mergeCell ref="BL15:BM15"/>
    <mergeCell ref="BN15:BO15"/>
    <mergeCell ref="AU15:AV15"/>
    <mergeCell ref="AW15:AX15"/>
    <mergeCell ref="AY14:AY15"/>
    <mergeCell ref="AZ14:AZ15"/>
    <mergeCell ref="BA12:CH12"/>
    <mergeCell ref="BA13:BQ13"/>
    <mergeCell ref="BA14:BD14"/>
    <mergeCell ref="BA15:BB15"/>
    <mergeCell ref="BC15:BD15"/>
    <mergeCell ref="BE14:BE15"/>
    <mergeCell ref="AI14:AI15"/>
    <mergeCell ref="AJ13:AZ13"/>
    <mergeCell ref="AJ14:AM14"/>
    <mergeCell ref="AJ15:AK15"/>
    <mergeCell ref="AL15:AM15"/>
    <mergeCell ref="AN14:AN15"/>
    <mergeCell ref="AO14:AX14"/>
    <mergeCell ref="AO15:AP15"/>
    <mergeCell ref="AQ15:AR15"/>
    <mergeCell ref="AS15:AT15"/>
    <mergeCell ref="X15:Y15"/>
    <mergeCell ref="Z15:AA15"/>
    <mergeCell ref="AB15:AC15"/>
    <mergeCell ref="AD15:AE15"/>
    <mergeCell ref="AF15:AG15"/>
    <mergeCell ref="AH14:AH15"/>
    <mergeCell ref="P12:P15"/>
    <mergeCell ref="Q12:Q15"/>
    <mergeCell ref="R12:R15"/>
    <mergeCell ref="S12:AZ12"/>
    <mergeCell ref="S13:AI13"/>
    <mergeCell ref="S14:V14"/>
    <mergeCell ref="S15:T15"/>
    <mergeCell ref="U15:V15"/>
    <mergeCell ref="W14:W15"/>
    <mergeCell ref="X14:AG14"/>
    <mergeCell ref="A11:CG11"/>
    <mergeCell ref="A12:C14"/>
    <mergeCell ref="D12:D15"/>
    <mergeCell ref="E12:E15"/>
    <mergeCell ref="F12:G12"/>
    <mergeCell ref="F13:F15"/>
    <mergeCell ref="G13:G15"/>
    <mergeCell ref="H12:O12"/>
    <mergeCell ref="H13:H15"/>
    <mergeCell ref="I13:O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2019-09-24T11:13:38Z</dcterms:modified>
  <cp:category/>
  <cp:version/>
  <cp:contentType/>
  <cp:contentStatus/>
</cp:coreProperties>
</file>