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prawa winorośli i winiarstwo" sheetId="1" r:id="rId1"/>
  </sheets>
  <definedNames/>
  <calcPr fullCalcOnLoad="1"/>
</workbook>
</file>

<file path=xl/sharedStrings.xml><?xml version="1.0" encoding="utf-8"?>
<sst xmlns="http://schemas.openxmlformats.org/spreadsheetml/2006/main" count="615" uniqueCount="298">
  <si>
    <t>Wydział Kształtowania Środowiska i Rolnictwa</t>
  </si>
  <si>
    <t>Nazwa kierunku studiów:</t>
  </si>
  <si>
    <t>Uprawa winorośli i winiarstwo</t>
  </si>
  <si>
    <t>Dziedziny nauki:</t>
  </si>
  <si>
    <t>dziedzina nauk rolniczych</t>
  </si>
  <si>
    <t>Dyscypliny naukowe:</t>
  </si>
  <si>
    <t>rolnictwo i ogrodnictwo (100%)</t>
  </si>
  <si>
    <t>Profil kształcenia:</t>
  </si>
  <si>
    <t>ogólnoakademicki</t>
  </si>
  <si>
    <t>Forma studiów:</t>
  </si>
  <si>
    <t>niestacjonarna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</si>
  <si>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</si>
  <si>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</si>
  <si>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</si>
  <si>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</si>
  <si>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</si>
  <si>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</si>
  <si>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</si>
  <si>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UWW_1A_N_2019_2020_Z</t>
  </si>
  <si>
    <t>Uchwała Rady Wydziału nr: 567, 2019-05-17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</si>
  <si>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</si>
  <si>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</si>
  <si>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</si>
  <si>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</si>
  <si>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</si>
  <si>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</si>
  <si>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</si>
  <si>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</si>
  <si>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</si>
  <si>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</si>
  <si>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</si>
  <si>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</si>
  <si>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</si>
  <si>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</si>
  <si>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</si>
  <si>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PD</t>
  </si>
  <si>
    <t>S</t>
  </si>
  <si>
    <t>L</t>
  </si>
  <si>
    <t>LK</t>
  </si>
  <si>
    <t>PR</t>
  </si>
  <si>
    <t>T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</si>
  <si>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</si>
  <si>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</si>
  <si>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</si>
  <si>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</si>
  <si>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</si>
  <si>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</si>
  <si>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</si>
  <si>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</si>
  <si>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</si>
  <si>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</si>
  <si>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</si>
  <si>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</si>
  <si>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</si>
  <si>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</si>
  <si>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</si>
  <si>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</si>
  <si>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</si>
  <si>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</si>
  <si>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</si>
  <si>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</si>
  <si>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</si>
  <si>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</si>
  <si>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Technologia informacyjna</t>
  </si>
  <si>
    <t>A02</t>
  </si>
  <si>
    <t>Bezpieczeństwo i higiena pracy</t>
  </si>
  <si>
    <t>A03</t>
  </si>
  <si>
    <t>Podstawy prawa</t>
  </si>
  <si>
    <t>A04</t>
  </si>
  <si>
    <t>Ekonomia</t>
  </si>
  <si>
    <t>Blok obieralny 1</t>
  </si>
  <si>
    <t>A06</t>
  </si>
  <si>
    <t>Ochrona własności intelektualnej</t>
  </si>
  <si>
    <t>A07</t>
  </si>
  <si>
    <t>Podstawy zarządzania</t>
  </si>
  <si>
    <t>Blok obieralny 2</t>
  </si>
  <si>
    <t>A10</t>
  </si>
  <si>
    <t>Zdrowy tryb życia</t>
  </si>
  <si>
    <t>Razem</t>
  </si>
  <si>
    <t>Moduły/Przedmioty kształcenia podstawowego</t>
  </si>
  <si>
    <t>B01</t>
  </si>
  <si>
    <t>Matematyka</t>
  </si>
  <si>
    <t>B02</t>
  </si>
  <si>
    <t>Chemia</t>
  </si>
  <si>
    <t>B03</t>
  </si>
  <si>
    <t>Botanika 1</t>
  </si>
  <si>
    <t>B04</t>
  </si>
  <si>
    <t>Fizyka</t>
  </si>
  <si>
    <t>B05</t>
  </si>
  <si>
    <t>Statystyka matematyczna</t>
  </si>
  <si>
    <t>B06</t>
  </si>
  <si>
    <t>Grafika inżynierska</t>
  </si>
  <si>
    <t>e</t>
  </si>
  <si>
    <t>B07</t>
  </si>
  <si>
    <t>Biochemia</t>
  </si>
  <si>
    <t>Moduły/Przedmioty kształcenia kierunkowego</t>
  </si>
  <si>
    <t>C01</t>
  </si>
  <si>
    <t>Podstawy ekologii</t>
  </si>
  <si>
    <t>C02</t>
  </si>
  <si>
    <t>Podstawy produkcji roślinnej</t>
  </si>
  <si>
    <t>C03</t>
  </si>
  <si>
    <t>Meteorologia i klimatologia</t>
  </si>
  <si>
    <t>C04</t>
  </si>
  <si>
    <t>Geologia i gleboznawstwo</t>
  </si>
  <si>
    <t>C05</t>
  </si>
  <si>
    <t>Fizjologia roślin</t>
  </si>
  <si>
    <t>C06</t>
  </si>
  <si>
    <t>Botanika 2</t>
  </si>
  <si>
    <t>C07</t>
  </si>
  <si>
    <t>Podstawy produkcji ogrodniczej 1</t>
  </si>
  <si>
    <t>C08</t>
  </si>
  <si>
    <t>Genetyka</t>
  </si>
  <si>
    <t>C09</t>
  </si>
  <si>
    <t>Mikrobiologia</t>
  </si>
  <si>
    <t>C10</t>
  </si>
  <si>
    <t>Nawadnianie winnic, sadów i jagodników</t>
  </si>
  <si>
    <t>C11</t>
  </si>
  <si>
    <t>Podstawy produkcji ogrodniczej 2</t>
  </si>
  <si>
    <t>C12</t>
  </si>
  <si>
    <t>Szkółkarstwo winorośli i innych roślin ogrodniczych</t>
  </si>
  <si>
    <t>C13</t>
  </si>
  <si>
    <t>Chemia wina</t>
  </si>
  <si>
    <t>C14</t>
  </si>
  <si>
    <t>Żywienie roślin</t>
  </si>
  <si>
    <t>C15</t>
  </si>
  <si>
    <t>Przetwórstwo owoców</t>
  </si>
  <si>
    <t>C16</t>
  </si>
  <si>
    <t>Mikrobiologia wina i technologie fermentacyjne</t>
  </si>
  <si>
    <t>C17</t>
  </si>
  <si>
    <t>Uprawa winorośli 1</t>
  </si>
  <si>
    <t>C18</t>
  </si>
  <si>
    <t>Projektowanie winnic i winiarni</t>
  </si>
  <si>
    <t>C19</t>
  </si>
  <si>
    <t>Uprawa innych gatunków sadowniczych wykorzystywanych w przemyśle fermentacyjnym 1</t>
  </si>
  <si>
    <t>C20</t>
  </si>
  <si>
    <t>Mechanizacja prac w winnicy</t>
  </si>
  <si>
    <t>C21</t>
  </si>
  <si>
    <t>Entomologia stosowana</t>
  </si>
  <si>
    <t>C22</t>
  </si>
  <si>
    <t>Hodowla roślin</t>
  </si>
  <si>
    <t>C23</t>
  </si>
  <si>
    <t>Fitopatologia</t>
  </si>
  <si>
    <t>C24</t>
  </si>
  <si>
    <t>Uprawa winorośli 2</t>
  </si>
  <si>
    <t>C25</t>
  </si>
  <si>
    <t>Technologia produkcji wina 1</t>
  </si>
  <si>
    <t>C26</t>
  </si>
  <si>
    <t>Sommelierstwo 1</t>
  </si>
  <si>
    <t>C27</t>
  </si>
  <si>
    <t>Ampelografia</t>
  </si>
  <si>
    <t>C28</t>
  </si>
  <si>
    <t>Uprawa innych gatunków sadowniczych wykorzystywanych w przemyśle fermentacyjnym 2</t>
  </si>
  <si>
    <t>C29</t>
  </si>
  <si>
    <t>Analiza instrumentalna i sensoryczna win</t>
  </si>
  <si>
    <t>C30</t>
  </si>
  <si>
    <t>Projektowanie upraw ogrodniczych</t>
  </si>
  <si>
    <t>C31</t>
  </si>
  <si>
    <t>Wina ziołowe i specjalne</t>
  </si>
  <si>
    <t>C32</t>
  </si>
  <si>
    <t>Sommelierstwo 2</t>
  </si>
  <si>
    <t>C33</t>
  </si>
  <si>
    <t>Technologia produkcji wina 2</t>
  </si>
  <si>
    <t>C34</t>
  </si>
  <si>
    <t>Historia i regiony produkcji wina</t>
  </si>
  <si>
    <t>C35</t>
  </si>
  <si>
    <t>Enoturystyka</t>
  </si>
  <si>
    <t>C36</t>
  </si>
  <si>
    <t>Osłony w uprawach ogrodniczych</t>
  </si>
  <si>
    <t>C37</t>
  </si>
  <si>
    <t>Obrót i dystrybucja produktów winiarskich</t>
  </si>
  <si>
    <t>C38</t>
  </si>
  <si>
    <t>Seminarium inżynierskie</t>
  </si>
  <si>
    <t>C39</t>
  </si>
  <si>
    <t>Integrowana i ekologiczna uprawa winorośli i innych roślin ogrodniczych</t>
  </si>
  <si>
    <t>C40</t>
  </si>
  <si>
    <t>Przechowywanie surowców i przetworów owocowych</t>
  </si>
  <si>
    <t>C41</t>
  </si>
  <si>
    <t>Przygotowanie pracy inżynierskiej i do egzaminu dyplomowego</t>
  </si>
  <si>
    <t>Blok obieralny 4</t>
  </si>
  <si>
    <t>Blok obieralny 5</t>
  </si>
  <si>
    <t>Blok obieralny 6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</si>
  <si>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</si>
  <si>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</si>
  <si>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</si>
  <si>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</si>
  <si>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</si>
  <si>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</si>
  <si>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</si>
  <si>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</si>
  <si>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</si>
  <si>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Blok obieralny 16</t>
  </si>
  <si>
    <t>Blok obieralny 17</t>
  </si>
  <si>
    <t>Blok obieralny 18</t>
  </si>
  <si>
    <t>Blok obieralny 19</t>
  </si>
  <si>
    <t>Blok obieralny 20</t>
  </si>
  <si>
    <t>Moduły/Przedmioty obieralne</t>
  </si>
  <si>
    <t>A05-1</t>
  </si>
  <si>
    <t>Filozofia</t>
  </si>
  <si>
    <t>A05-2</t>
  </si>
  <si>
    <t>Socjologia</t>
  </si>
  <si>
    <t>A09-1</t>
  </si>
  <si>
    <t>Historia sztuki</t>
  </si>
  <si>
    <t>A09-2</t>
  </si>
  <si>
    <t>Estetyka</t>
  </si>
  <si>
    <t>A08-1</t>
  </si>
  <si>
    <t>Język angielski</t>
  </si>
  <si>
    <t>A08-2</t>
  </si>
  <si>
    <t>Język niemiecki</t>
  </si>
  <si>
    <t>O01-1</t>
  </si>
  <si>
    <t>Zmiany klimatu i ich konsekwencje</t>
  </si>
  <si>
    <t>O01-2</t>
  </si>
  <si>
    <t>Topoklimat i mikroklimat</t>
  </si>
  <si>
    <t>O02-1</t>
  </si>
  <si>
    <t>Rasy drożdży w winiarstwie, pozyskiwanie i wykorzystanie</t>
  </si>
  <si>
    <t>O02-2</t>
  </si>
  <si>
    <t>Inżynieria bioreaktorowa w przemyśle winiarskim</t>
  </si>
  <si>
    <t>O03-1</t>
  </si>
  <si>
    <t>Chemia spożywcza</t>
  </si>
  <si>
    <t>O03-2</t>
  </si>
  <si>
    <t>Dodatki chemiczne w przemyśle spożywczym</t>
  </si>
  <si>
    <t>O04-1</t>
  </si>
  <si>
    <t>Obszary wiejskie i ich walory turystyczne</t>
  </si>
  <si>
    <t>O04-2</t>
  </si>
  <si>
    <t>Drzewa i krzewy ozdobne w gospodarstwie agroturystycznym</t>
  </si>
  <si>
    <t>O05-1</t>
  </si>
  <si>
    <t>Rośliny ozdobne w otoczeniu winnicy</t>
  </si>
  <si>
    <t>O05-2</t>
  </si>
  <si>
    <t>Rośliny ozdobne do dekoracji wnętrz</t>
  </si>
  <si>
    <t>O06-1</t>
  </si>
  <si>
    <t>Roślinne metabolity wtórne</t>
  </si>
  <si>
    <t>O06-2</t>
  </si>
  <si>
    <t>Metaboliczne strategie przetrwania roślin</t>
  </si>
  <si>
    <t>O07-1</t>
  </si>
  <si>
    <t>Winnice i sady jako element stabilizacji i ochrony gruntów przed erozją</t>
  </si>
  <si>
    <t>O07-2</t>
  </si>
  <si>
    <t>Funkcje muraw i technologie ich zakładania</t>
  </si>
  <si>
    <t>O08-1</t>
  </si>
  <si>
    <t>Zrównoważone gospodarowanie wodą</t>
  </si>
  <si>
    <t>O08-2</t>
  </si>
  <si>
    <t>Metody zagospodarowania wód opadowych</t>
  </si>
  <si>
    <t>O09-1</t>
  </si>
  <si>
    <t>Monitoring i diagnostyka szkodników i patogenów winorośli</t>
  </si>
  <si>
    <t>O09-2</t>
  </si>
  <si>
    <t>Szkodniki i patogeny w magazynach i przechowalniach owoców</t>
  </si>
  <si>
    <t>O10-1</t>
  </si>
  <si>
    <t>Uprawa grzybów jadalnych</t>
  </si>
  <si>
    <t>O10-2</t>
  </si>
  <si>
    <t>Właściwości dietetyczne i lecznicze owoców, warzyw i ziół</t>
  </si>
  <si>
    <t>O11-1</t>
  </si>
  <si>
    <t>Rozmnażanie roślin w kulturach in vitro</t>
  </si>
  <si>
    <t>O11-2</t>
  </si>
  <si>
    <t>Biotechnologia roślin ogrodniczych</t>
  </si>
  <si>
    <t>O12-1</t>
  </si>
  <si>
    <t>Diagnostyka chorób fizjologicznych roślin</t>
  </si>
  <si>
    <t>O12-2</t>
  </si>
  <si>
    <t>Wykorzystanie regulatorów wzrostu w uprawie roślin ogrodniczych</t>
  </si>
  <si>
    <t>O13-1</t>
  </si>
  <si>
    <t>Owoce i warzywa egzotyczne</t>
  </si>
  <si>
    <t>O13-2</t>
  </si>
  <si>
    <t>Owoce leśne i rośliny przyprawowe</t>
  </si>
  <si>
    <t>O14-1</t>
  </si>
  <si>
    <t>Wybrane zagadnienia z ogrodnictwa</t>
  </si>
  <si>
    <t>O14-2</t>
  </si>
  <si>
    <t>Światowy rynek produktów ogrodniczych</t>
  </si>
  <si>
    <t>O15-1</t>
  </si>
  <si>
    <t>Wycena gruntów i nieruchomości</t>
  </si>
  <si>
    <t>O15-2</t>
  </si>
  <si>
    <t>Monitorowanie zagrożeń i wycena szkód w uprawach ogrodniczych</t>
  </si>
  <si>
    <t>O16-1</t>
  </si>
  <si>
    <t>Hortiterapia</t>
  </si>
  <si>
    <t>O16-2</t>
  </si>
  <si>
    <t>Rośliny ozdobne w życiu człowieka</t>
  </si>
  <si>
    <t>O17-1</t>
  </si>
  <si>
    <t>Podstawy odporności roślin na szkodniki i patogeny</t>
  </si>
  <si>
    <t>O17-2</t>
  </si>
  <si>
    <t>Szkodniki i patogeny kwarantannowe</t>
  </si>
  <si>
    <t>Praktyki zawodowe</t>
  </si>
  <si>
    <t>P01</t>
  </si>
  <si>
    <t>Praktyka zawodowa</t>
  </si>
  <si>
    <t>Przedmioty jednorazowe</t>
  </si>
  <si>
    <t>01</t>
  </si>
  <si>
    <t>Szkolenie biblioteczne</t>
  </si>
  <si>
    <t>02</t>
  </si>
  <si>
    <t>Szkolenie - Bezpieczeństwo i higiena pracy</t>
  </si>
  <si>
    <t>04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</si>
  <si>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</si>
  <si>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</si>
  <si>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</si>
  <si>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</si>
  <si>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</si>
  <si>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</si>
  <si>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</si>
  <si>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</si>
  <si>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</si>
  <si>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</si>
  <si>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praktyki</t>
  </si>
  <si>
    <t>zajęcia terenowe</t>
  </si>
  <si>
    <t>Załącznik nr 25 do uchwały nr 107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</si>
</sst>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142875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58"/>
  <sheetViews>
    <sheetView tabSelected="1" zoomScalePageLayoutView="0" workbookViewId="0" topLeftCell="CP1">
      <selection activeCell="ES3" sqref="ES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8515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149" ht="12.75">
      <c r="E3" t="s">
        <v>3</v>
      </c>
      <c r="F3" s="1" t="s">
        <v>4</v>
      </c>
      <c r="ES3" t="s">
        <v>297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15</v>
      </c>
      <c r="BY8" t="s">
        <v>16</v>
      </c>
    </row>
    <row r="9" spans="5:77" ht="12.75">
      <c r="E9" t="s">
        <v>17</v>
      </c>
      <c r="F9" s="1" t="s">
        <v>18</v>
      </c>
      <c r="BY9" t="s">
        <v>19</v>
      </c>
    </row>
    <row r="11" spans="1:170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17"/>
      <c r="Q12" s="20" t="s">
        <v>41</v>
      </c>
      <c r="R12" s="20" t="s">
        <v>42</v>
      </c>
      <c r="S12" s="20" t="s">
        <v>43</v>
      </c>
      <c r="T12" s="18" t="s">
        <v>44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51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54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57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8" t="s">
        <v>45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50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52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53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55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56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58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59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17"/>
      <c r="Q14" s="20"/>
      <c r="R14" s="20"/>
      <c r="S14" s="20"/>
      <c r="T14" s="19" t="s">
        <v>46</v>
      </c>
      <c r="U14" s="19"/>
      <c r="V14" s="19"/>
      <c r="W14" s="19"/>
      <c r="X14" s="19"/>
      <c r="Y14" s="19"/>
      <c r="Z14" s="19"/>
      <c r="AA14" s="19"/>
      <c r="AB14" s="16" t="s">
        <v>47</v>
      </c>
      <c r="AC14" s="19" t="s">
        <v>48</v>
      </c>
      <c r="AD14" s="19"/>
      <c r="AE14" s="19"/>
      <c r="AF14" s="19"/>
      <c r="AG14" s="19"/>
      <c r="AH14" s="19"/>
      <c r="AI14" s="19"/>
      <c r="AJ14" s="19"/>
      <c r="AK14" s="16" t="s">
        <v>47</v>
      </c>
      <c r="AL14" s="16" t="s">
        <v>49</v>
      </c>
      <c r="AM14" s="19" t="s">
        <v>46</v>
      </c>
      <c r="AN14" s="19"/>
      <c r="AO14" s="19"/>
      <c r="AP14" s="19"/>
      <c r="AQ14" s="19"/>
      <c r="AR14" s="19"/>
      <c r="AS14" s="19"/>
      <c r="AT14" s="19"/>
      <c r="AU14" s="16" t="s">
        <v>47</v>
      </c>
      <c r="AV14" s="19" t="s">
        <v>48</v>
      </c>
      <c r="AW14" s="19"/>
      <c r="AX14" s="19"/>
      <c r="AY14" s="19"/>
      <c r="AZ14" s="19"/>
      <c r="BA14" s="19"/>
      <c r="BB14" s="19"/>
      <c r="BC14" s="19"/>
      <c r="BD14" s="16" t="s">
        <v>47</v>
      </c>
      <c r="BE14" s="16" t="s">
        <v>49</v>
      </c>
      <c r="BF14" s="19" t="s">
        <v>46</v>
      </c>
      <c r="BG14" s="19"/>
      <c r="BH14" s="19"/>
      <c r="BI14" s="19"/>
      <c r="BJ14" s="19"/>
      <c r="BK14" s="19"/>
      <c r="BL14" s="19"/>
      <c r="BM14" s="19"/>
      <c r="BN14" s="16" t="s">
        <v>47</v>
      </c>
      <c r="BO14" s="19" t="s">
        <v>48</v>
      </c>
      <c r="BP14" s="19"/>
      <c r="BQ14" s="19"/>
      <c r="BR14" s="19"/>
      <c r="BS14" s="19"/>
      <c r="BT14" s="19"/>
      <c r="BU14" s="19"/>
      <c r="BV14" s="19"/>
      <c r="BW14" s="16" t="s">
        <v>47</v>
      </c>
      <c r="BX14" s="16" t="s">
        <v>49</v>
      </c>
      <c r="BY14" s="19" t="s">
        <v>46</v>
      </c>
      <c r="BZ14" s="19"/>
      <c r="CA14" s="19"/>
      <c r="CB14" s="19"/>
      <c r="CC14" s="19"/>
      <c r="CD14" s="19"/>
      <c r="CE14" s="19"/>
      <c r="CF14" s="19"/>
      <c r="CG14" s="16" t="s">
        <v>47</v>
      </c>
      <c r="CH14" s="19" t="s">
        <v>48</v>
      </c>
      <c r="CI14" s="19"/>
      <c r="CJ14" s="19"/>
      <c r="CK14" s="19"/>
      <c r="CL14" s="19"/>
      <c r="CM14" s="19"/>
      <c r="CN14" s="19"/>
      <c r="CO14" s="19"/>
      <c r="CP14" s="16" t="s">
        <v>47</v>
      </c>
      <c r="CQ14" s="16" t="s">
        <v>49</v>
      </c>
      <c r="CR14" s="19" t="s">
        <v>46</v>
      </c>
      <c r="CS14" s="19"/>
      <c r="CT14" s="19"/>
      <c r="CU14" s="19"/>
      <c r="CV14" s="19"/>
      <c r="CW14" s="19"/>
      <c r="CX14" s="19"/>
      <c r="CY14" s="19"/>
      <c r="CZ14" s="16" t="s">
        <v>47</v>
      </c>
      <c r="DA14" s="19" t="s">
        <v>48</v>
      </c>
      <c r="DB14" s="19"/>
      <c r="DC14" s="19"/>
      <c r="DD14" s="19"/>
      <c r="DE14" s="19"/>
      <c r="DF14" s="19"/>
      <c r="DG14" s="19"/>
      <c r="DH14" s="19"/>
      <c r="DI14" s="16" t="s">
        <v>47</v>
      </c>
      <c r="DJ14" s="16" t="s">
        <v>49</v>
      </c>
      <c r="DK14" s="19" t="s">
        <v>46</v>
      </c>
      <c r="DL14" s="19"/>
      <c r="DM14" s="19"/>
      <c r="DN14" s="19"/>
      <c r="DO14" s="19"/>
      <c r="DP14" s="19"/>
      <c r="DQ14" s="19"/>
      <c r="DR14" s="19"/>
      <c r="DS14" s="16" t="s">
        <v>47</v>
      </c>
      <c r="DT14" s="19" t="s">
        <v>48</v>
      </c>
      <c r="DU14" s="19"/>
      <c r="DV14" s="19"/>
      <c r="DW14" s="19"/>
      <c r="DX14" s="19"/>
      <c r="DY14" s="19"/>
      <c r="DZ14" s="19"/>
      <c r="EA14" s="19"/>
      <c r="EB14" s="16" t="s">
        <v>47</v>
      </c>
      <c r="EC14" s="16" t="s">
        <v>49</v>
      </c>
      <c r="ED14" s="19" t="s">
        <v>46</v>
      </c>
      <c r="EE14" s="19"/>
      <c r="EF14" s="19"/>
      <c r="EG14" s="19"/>
      <c r="EH14" s="19"/>
      <c r="EI14" s="19"/>
      <c r="EJ14" s="19"/>
      <c r="EK14" s="19"/>
      <c r="EL14" s="16" t="s">
        <v>47</v>
      </c>
      <c r="EM14" s="19" t="s">
        <v>48</v>
      </c>
      <c r="EN14" s="19"/>
      <c r="EO14" s="19"/>
      <c r="EP14" s="19"/>
      <c r="EQ14" s="19"/>
      <c r="ER14" s="19"/>
      <c r="ES14" s="19"/>
      <c r="ET14" s="19"/>
      <c r="EU14" s="16" t="s">
        <v>47</v>
      </c>
      <c r="EV14" s="16" t="s">
        <v>49</v>
      </c>
      <c r="EW14" s="19" t="s">
        <v>46</v>
      </c>
      <c r="EX14" s="19"/>
      <c r="EY14" s="19"/>
      <c r="EZ14" s="19"/>
      <c r="FA14" s="19"/>
      <c r="FB14" s="19"/>
      <c r="FC14" s="19"/>
      <c r="FD14" s="19"/>
      <c r="FE14" s="16" t="s">
        <v>47</v>
      </c>
      <c r="FF14" s="19" t="s">
        <v>48</v>
      </c>
      <c r="FG14" s="19"/>
      <c r="FH14" s="19"/>
      <c r="FI14" s="19"/>
      <c r="FJ14" s="19"/>
      <c r="FK14" s="19"/>
      <c r="FL14" s="19"/>
      <c r="FM14" s="19"/>
      <c r="FN14" s="16" t="s">
        <v>47</v>
      </c>
      <c r="FO14" s="16" t="s">
        <v>49</v>
      </c>
    </row>
    <row r="15" spans="1:171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20"/>
      <c r="R15" s="20"/>
      <c r="S15" s="20"/>
      <c r="T15" s="17" t="s">
        <v>33</v>
      </c>
      <c r="U15" s="17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6"/>
      <c r="AC15" s="17" t="s">
        <v>37</v>
      </c>
      <c r="AD15" s="17"/>
      <c r="AE15" s="17" t="s">
        <v>38</v>
      </c>
      <c r="AF15" s="17"/>
      <c r="AG15" s="17" t="s">
        <v>39</v>
      </c>
      <c r="AH15" s="17"/>
      <c r="AI15" s="17" t="s">
        <v>40</v>
      </c>
      <c r="AJ15" s="17"/>
      <c r="AK15" s="16"/>
      <c r="AL15" s="16"/>
      <c r="AM15" s="17" t="s">
        <v>33</v>
      </c>
      <c r="AN15" s="17"/>
      <c r="AO15" s="17" t="s">
        <v>34</v>
      </c>
      <c r="AP15" s="17"/>
      <c r="AQ15" s="17" t="s">
        <v>35</v>
      </c>
      <c r="AR15" s="17"/>
      <c r="AS15" s="17" t="s">
        <v>36</v>
      </c>
      <c r="AT15" s="17"/>
      <c r="AU15" s="16"/>
      <c r="AV15" s="17" t="s">
        <v>37</v>
      </c>
      <c r="AW15" s="17"/>
      <c r="AX15" s="17" t="s">
        <v>38</v>
      </c>
      <c r="AY15" s="17"/>
      <c r="AZ15" s="17" t="s">
        <v>39</v>
      </c>
      <c r="BA15" s="17"/>
      <c r="BB15" s="17" t="s">
        <v>40</v>
      </c>
      <c r="BC15" s="17"/>
      <c r="BD15" s="16"/>
      <c r="BE15" s="16"/>
      <c r="BF15" s="17" t="s">
        <v>33</v>
      </c>
      <c r="BG15" s="17"/>
      <c r="BH15" s="17" t="s">
        <v>34</v>
      </c>
      <c r="BI15" s="17"/>
      <c r="BJ15" s="17" t="s">
        <v>35</v>
      </c>
      <c r="BK15" s="17"/>
      <c r="BL15" s="17" t="s">
        <v>36</v>
      </c>
      <c r="BM15" s="17"/>
      <c r="BN15" s="16"/>
      <c r="BO15" s="17" t="s">
        <v>37</v>
      </c>
      <c r="BP15" s="17"/>
      <c r="BQ15" s="17" t="s">
        <v>38</v>
      </c>
      <c r="BR15" s="17"/>
      <c r="BS15" s="17" t="s">
        <v>39</v>
      </c>
      <c r="BT15" s="17"/>
      <c r="BU15" s="17" t="s">
        <v>40</v>
      </c>
      <c r="BV15" s="17"/>
      <c r="BW15" s="16"/>
      <c r="BX15" s="16"/>
      <c r="BY15" s="17" t="s">
        <v>33</v>
      </c>
      <c r="BZ15" s="17"/>
      <c r="CA15" s="17" t="s">
        <v>34</v>
      </c>
      <c r="CB15" s="17"/>
      <c r="CC15" s="17" t="s">
        <v>35</v>
      </c>
      <c r="CD15" s="17"/>
      <c r="CE15" s="17" t="s">
        <v>36</v>
      </c>
      <c r="CF15" s="17"/>
      <c r="CG15" s="16"/>
      <c r="CH15" s="17" t="s">
        <v>37</v>
      </c>
      <c r="CI15" s="17"/>
      <c r="CJ15" s="17" t="s">
        <v>38</v>
      </c>
      <c r="CK15" s="17"/>
      <c r="CL15" s="17" t="s">
        <v>39</v>
      </c>
      <c r="CM15" s="17"/>
      <c r="CN15" s="17" t="s">
        <v>40</v>
      </c>
      <c r="CO15" s="17"/>
      <c r="CP15" s="16"/>
      <c r="CQ15" s="16"/>
      <c r="CR15" s="17" t="s">
        <v>33</v>
      </c>
      <c r="CS15" s="17"/>
      <c r="CT15" s="17" t="s">
        <v>34</v>
      </c>
      <c r="CU15" s="17"/>
      <c r="CV15" s="17" t="s">
        <v>35</v>
      </c>
      <c r="CW15" s="17"/>
      <c r="CX15" s="17" t="s">
        <v>36</v>
      </c>
      <c r="CY15" s="17"/>
      <c r="CZ15" s="16"/>
      <c r="DA15" s="17" t="s">
        <v>37</v>
      </c>
      <c r="DB15" s="17"/>
      <c r="DC15" s="17" t="s">
        <v>38</v>
      </c>
      <c r="DD15" s="17"/>
      <c r="DE15" s="17" t="s">
        <v>39</v>
      </c>
      <c r="DF15" s="17"/>
      <c r="DG15" s="17" t="s">
        <v>40</v>
      </c>
      <c r="DH15" s="17"/>
      <c r="DI15" s="16"/>
      <c r="DJ15" s="16"/>
      <c r="DK15" s="17" t="s">
        <v>33</v>
      </c>
      <c r="DL15" s="17"/>
      <c r="DM15" s="17" t="s">
        <v>34</v>
      </c>
      <c r="DN15" s="17"/>
      <c r="DO15" s="17" t="s">
        <v>35</v>
      </c>
      <c r="DP15" s="17"/>
      <c r="DQ15" s="17" t="s">
        <v>36</v>
      </c>
      <c r="DR15" s="17"/>
      <c r="DS15" s="16"/>
      <c r="DT15" s="17" t="s">
        <v>37</v>
      </c>
      <c r="DU15" s="17"/>
      <c r="DV15" s="17" t="s">
        <v>38</v>
      </c>
      <c r="DW15" s="17"/>
      <c r="DX15" s="17" t="s">
        <v>39</v>
      </c>
      <c r="DY15" s="17"/>
      <c r="DZ15" s="17" t="s">
        <v>40</v>
      </c>
      <c r="EA15" s="17"/>
      <c r="EB15" s="16"/>
      <c r="EC15" s="16"/>
      <c r="ED15" s="17" t="s">
        <v>33</v>
      </c>
      <c r="EE15" s="17"/>
      <c r="EF15" s="17" t="s">
        <v>34</v>
      </c>
      <c r="EG15" s="17"/>
      <c r="EH15" s="17" t="s">
        <v>35</v>
      </c>
      <c r="EI15" s="17"/>
      <c r="EJ15" s="17" t="s">
        <v>36</v>
      </c>
      <c r="EK15" s="17"/>
      <c r="EL15" s="16"/>
      <c r="EM15" s="17" t="s">
        <v>37</v>
      </c>
      <c r="EN15" s="17"/>
      <c r="EO15" s="17" t="s">
        <v>38</v>
      </c>
      <c r="EP15" s="17"/>
      <c r="EQ15" s="17" t="s">
        <v>39</v>
      </c>
      <c r="ER15" s="17"/>
      <c r="ES15" s="17" t="s">
        <v>40</v>
      </c>
      <c r="ET15" s="17"/>
      <c r="EU15" s="16"/>
      <c r="EV15" s="16"/>
      <c r="EW15" s="17" t="s">
        <v>33</v>
      </c>
      <c r="EX15" s="17"/>
      <c r="EY15" s="17" t="s">
        <v>34</v>
      </c>
      <c r="EZ15" s="17"/>
      <c r="FA15" s="17" t="s">
        <v>35</v>
      </c>
      <c r="FB15" s="17"/>
      <c r="FC15" s="17" t="s">
        <v>36</v>
      </c>
      <c r="FD15" s="17"/>
      <c r="FE15" s="16"/>
      <c r="FF15" s="17" t="s">
        <v>37</v>
      </c>
      <c r="FG15" s="17"/>
      <c r="FH15" s="17" t="s">
        <v>38</v>
      </c>
      <c r="FI15" s="17"/>
      <c r="FJ15" s="17" t="s">
        <v>39</v>
      </c>
      <c r="FK15" s="17"/>
      <c r="FL15" s="17" t="s">
        <v>40</v>
      </c>
      <c r="FM15" s="17"/>
      <c r="FN15" s="16"/>
      <c r="FO15" s="16"/>
    </row>
    <row r="16" spans="1:171" ht="19.5" customHeight="1">
      <c r="A16" s="12" t="s">
        <v>60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ht="12.75">
      <c r="A17" s="6"/>
      <c r="B17" s="6"/>
      <c r="C17" s="6"/>
      <c r="D17" s="6" t="s">
        <v>62</v>
      </c>
      <c r="E17" s="3" t="s">
        <v>63</v>
      </c>
      <c r="F17" s="6">
        <f>COUNTIF(T17:FM17,"e")</f>
        <v>0</v>
      </c>
      <c r="G17" s="6">
        <f>COUNTIF(T17:FM17,"z")</f>
        <v>1</v>
      </c>
      <c r="H17" s="6">
        <f aca="true" t="shared" si="0" ref="H17:H25">SUM(I17:P17)</f>
        <v>18</v>
      </c>
      <c r="I17" s="6">
        <f aca="true" t="shared" si="1" ref="I17:I25">T17+AM17+BF17+BY17+CR17+DK17+ED17+EW17</f>
        <v>0</v>
      </c>
      <c r="J17" s="6">
        <f aca="true" t="shared" si="2" ref="J17:J25">V17+AO17+BH17+CA17+CT17+DM17+EF17+EY17</f>
        <v>0</v>
      </c>
      <c r="K17" s="6">
        <f aca="true" t="shared" si="3" ref="K17:K25">X17+AQ17+BJ17+CC17+CV17+DO17+EH17+FA17</f>
        <v>0</v>
      </c>
      <c r="L17" s="6">
        <f aca="true" t="shared" si="4" ref="L17:L25">Z17+AS17+BL17+CE17+CX17+DQ17+EJ17+FC17</f>
        <v>0</v>
      </c>
      <c r="M17" s="6">
        <f aca="true" t="shared" si="5" ref="M17:M25">AC17+AV17+BO17+CH17+DA17+DT17+EM17+FF17</f>
        <v>18</v>
      </c>
      <c r="N17" s="6">
        <f aca="true" t="shared" si="6" ref="N17:N25">AE17+AX17+BQ17+CJ17+DC17+DV17+EO17+FH17</f>
        <v>0</v>
      </c>
      <c r="O17" s="6">
        <f aca="true" t="shared" si="7" ref="O17:O25">AG17+AZ17+BS17+CL17+DE17+DX17+EQ17+FJ17</f>
        <v>0</v>
      </c>
      <c r="P17" s="6">
        <f aca="true" t="shared" si="8" ref="P17:P25">AI17+BB17+BU17+CN17+DG17+DZ17+ES17+FL17</f>
        <v>0</v>
      </c>
      <c r="Q17" s="7">
        <f aca="true" t="shared" si="9" ref="Q17:Q25">AL17+BE17+BX17+CQ17+DJ17+EC17+EV17+FO17</f>
        <v>3</v>
      </c>
      <c r="R17" s="7">
        <f aca="true" t="shared" si="10" ref="R17:R25">AK17+BD17+BW17+CP17+DI17+EB17+EU17+FN17</f>
        <v>3</v>
      </c>
      <c r="S17" s="7">
        <v>2</v>
      </c>
      <c r="T17" s="11"/>
      <c r="U17" s="10"/>
      <c r="V17" s="11"/>
      <c r="W17" s="10"/>
      <c r="X17" s="11"/>
      <c r="Y17" s="10"/>
      <c r="Z17" s="11"/>
      <c r="AA17" s="10"/>
      <c r="AB17" s="7"/>
      <c r="AC17" s="11">
        <v>18</v>
      </c>
      <c r="AD17" s="10" t="s">
        <v>61</v>
      </c>
      <c r="AE17" s="11"/>
      <c r="AF17" s="10"/>
      <c r="AG17" s="11"/>
      <c r="AH17" s="10"/>
      <c r="AI17" s="11"/>
      <c r="AJ17" s="10"/>
      <c r="AK17" s="7">
        <v>3</v>
      </c>
      <c r="AL17" s="7">
        <f aca="true" t="shared" si="11" ref="AL17:AL25">AB17+AK17</f>
        <v>3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5">AU17+BD17</f>
        <v>0</v>
      </c>
      <c r="BF17" s="11"/>
      <c r="BG17" s="10"/>
      <c r="BH17" s="11"/>
      <c r="BI17" s="10"/>
      <c r="BJ17" s="11"/>
      <c r="BK17" s="10"/>
      <c r="BL17" s="11"/>
      <c r="BM17" s="10"/>
      <c r="BN17" s="7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5">BN17+BW17</f>
        <v>0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5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5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5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5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5">FE17+FN17</f>
        <v>0</v>
      </c>
    </row>
    <row r="18" spans="1:171" ht="12.75">
      <c r="A18" s="6"/>
      <c r="B18" s="6"/>
      <c r="C18" s="6"/>
      <c r="D18" s="6" t="s">
        <v>64</v>
      </c>
      <c r="E18" s="3" t="s">
        <v>65</v>
      </c>
      <c r="F18" s="6">
        <f>COUNTIF(T18:FM18,"e")</f>
        <v>0</v>
      </c>
      <c r="G18" s="6">
        <f>COUNTIF(T18:FM18,"z")</f>
        <v>2</v>
      </c>
      <c r="H18" s="6">
        <f t="shared" si="0"/>
        <v>12</v>
      </c>
      <c r="I18" s="6">
        <f t="shared" si="1"/>
        <v>8</v>
      </c>
      <c r="J18" s="6">
        <f t="shared" si="2"/>
        <v>4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1.5</v>
      </c>
      <c r="T18" s="11">
        <v>8</v>
      </c>
      <c r="U18" s="10" t="s">
        <v>61</v>
      </c>
      <c r="V18" s="11">
        <v>4</v>
      </c>
      <c r="W18" s="10" t="s">
        <v>61</v>
      </c>
      <c r="X18" s="11"/>
      <c r="Y18" s="10"/>
      <c r="Z18" s="11"/>
      <c r="AA18" s="10"/>
      <c r="AB18" s="7">
        <v>2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2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.75">
      <c r="A19" s="6"/>
      <c r="B19" s="6"/>
      <c r="C19" s="6"/>
      <c r="D19" s="6" t="s">
        <v>66</v>
      </c>
      <c r="E19" s="3" t="s">
        <v>67</v>
      </c>
      <c r="F19" s="6">
        <f>COUNTIF(T19:FM19,"e")</f>
        <v>0</v>
      </c>
      <c r="G19" s="6">
        <f>COUNTIF(T19:FM19,"z")</f>
        <v>1</v>
      </c>
      <c r="H19" s="6">
        <f t="shared" si="0"/>
        <v>6</v>
      </c>
      <c r="I19" s="6">
        <f t="shared" si="1"/>
        <v>6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0.8</v>
      </c>
      <c r="T19" s="11">
        <v>6</v>
      </c>
      <c r="U19" s="10" t="s">
        <v>61</v>
      </c>
      <c r="V19" s="11"/>
      <c r="W19" s="10"/>
      <c r="X19" s="11"/>
      <c r="Y19" s="10"/>
      <c r="Z19" s="11"/>
      <c r="AA19" s="10"/>
      <c r="AB19" s="7">
        <v>1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ht="12.75">
      <c r="A20" s="6"/>
      <c r="B20" s="6"/>
      <c r="C20" s="6"/>
      <c r="D20" s="6" t="s">
        <v>68</v>
      </c>
      <c r="E20" s="3" t="s">
        <v>69</v>
      </c>
      <c r="F20" s="6">
        <f>COUNTIF(T20:FM20,"e")</f>
        <v>0</v>
      </c>
      <c r="G20" s="6">
        <f>COUNTIF(T20:FM20,"z")</f>
        <v>1</v>
      </c>
      <c r="H20" s="6">
        <f t="shared" si="0"/>
        <v>6</v>
      </c>
      <c r="I20" s="6">
        <f t="shared" si="1"/>
        <v>6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v>0.8</v>
      </c>
      <c r="T20" s="11">
        <v>6</v>
      </c>
      <c r="U20" s="10" t="s">
        <v>61</v>
      </c>
      <c r="V20" s="11"/>
      <c r="W20" s="10"/>
      <c r="X20" s="11"/>
      <c r="Y20" s="10"/>
      <c r="Z20" s="11"/>
      <c r="AA20" s="10"/>
      <c r="AB20" s="7">
        <v>1</v>
      </c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1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ht="12.75">
      <c r="A21" s="6">
        <v>1</v>
      </c>
      <c r="B21" s="6">
        <v>1</v>
      </c>
      <c r="C21" s="6">
        <v>1</v>
      </c>
      <c r="D21" s="6"/>
      <c r="E21" s="3" t="s">
        <v>70</v>
      </c>
      <c r="F21" s="6"/>
      <c r="G21" s="6">
        <f>$B$21*1</f>
        <v>1</v>
      </c>
      <c r="H21" s="6">
        <f t="shared" si="0"/>
        <v>27</v>
      </c>
      <c r="I21" s="6">
        <f t="shared" si="1"/>
        <v>27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3</v>
      </c>
      <c r="R21" s="7">
        <f t="shared" si="10"/>
        <v>0</v>
      </c>
      <c r="S21" s="7">
        <f>$B$21*1.5</f>
        <v>1.5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f>$B$21*27</f>
        <v>27</v>
      </c>
      <c r="AN21" s="10"/>
      <c r="AO21" s="11"/>
      <c r="AP21" s="10"/>
      <c r="AQ21" s="11"/>
      <c r="AR21" s="10"/>
      <c r="AS21" s="11"/>
      <c r="AT21" s="10"/>
      <c r="AU21" s="7">
        <f>$B$21*3</f>
        <v>3</v>
      </c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3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.75">
      <c r="A22" s="6"/>
      <c r="B22" s="6"/>
      <c r="C22" s="6"/>
      <c r="D22" s="6" t="s">
        <v>71</v>
      </c>
      <c r="E22" s="3" t="s">
        <v>72</v>
      </c>
      <c r="F22" s="6">
        <f>COUNTIF(T22:FM22,"e")</f>
        <v>0</v>
      </c>
      <c r="G22" s="6">
        <f>COUNTIF(T22:FM22,"z")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0.8</v>
      </c>
      <c r="T22" s="11"/>
      <c r="U22" s="10"/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9</v>
      </c>
      <c r="AN22" s="10" t="s">
        <v>61</v>
      </c>
      <c r="AO22" s="11"/>
      <c r="AP22" s="10"/>
      <c r="AQ22" s="11"/>
      <c r="AR22" s="10"/>
      <c r="AS22" s="11"/>
      <c r="AT22" s="10"/>
      <c r="AU22" s="7">
        <v>1</v>
      </c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1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.75">
      <c r="A23" s="6"/>
      <c r="B23" s="6"/>
      <c r="C23" s="6"/>
      <c r="D23" s="6" t="s">
        <v>73</v>
      </c>
      <c r="E23" s="3" t="s">
        <v>74</v>
      </c>
      <c r="F23" s="6">
        <f>COUNTIF(T23:FM23,"e")</f>
        <v>0</v>
      </c>
      <c r="G23" s="6">
        <f>COUNTIF(T23:FM23,"z")</f>
        <v>1</v>
      </c>
      <c r="H23" s="6">
        <f t="shared" si="0"/>
        <v>6</v>
      </c>
      <c r="I23" s="6">
        <f t="shared" si="1"/>
        <v>6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v>0.8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>
        <v>6</v>
      </c>
      <c r="AN23" s="10" t="s">
        <v>61</v>
      </c>
      <c r="AO23" s="11"/>
      <c r="AP23" s="10"/>
      <c r="AQ23" s="11"/>
      <c r="AR23" s="10"/>
      <c r="AS23" s="11"/>
      <c r="AT23" s="10"/>
      <c r="AU23" s="7">
        <v>1</v>
      </c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1</v>
      </c>
      <c r="BF23" s="11"/>
      <c r="BG23" s="10"/>
      <c r="BH23" s="11"/>
      <c r="BI23" s="10"/>
      <c r="BJ23" s="11"/>
      <c r="BK23" s="10"/>
      <c r="BL23" s="11"/>
      <c r="BM23" s="10"/>
      <c r="BN23" s="7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11"/>
      <c r="CD23" s="10"/>
      <c r="CE23" s="11"/>
      <c r="CF23" s="10"/>
      <c r="CG23" s="7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ht="12.75">
      <c r="A24" s="6">
        <v>2</v>
      </c>
      <c r="B24" s="6">
        <v>1</v>
      </c>
      <c r="C24" s="6">
        <v>1</v>
      </c>
      <c r="D24" s="6"/>
      <c r="E24" s="3" t="s">
        <v>75</v>
      </c>
      <c r="F24" s="6">
        <f>$B$24*1</f>
        <v>1</v>
      </c>
      <c r="G24" s="6">
        <f>$B$24*2</f>
        <v>2</v>
      </c>
      <c r="H24" s="6">
        <f t="shared" si="0"/>
        <v>100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100</v>
      </c>
      <c r="O24" s="6">
        <f t="shared" si="7"/>
        <v>0</v>
      </c>
      <c r="P24" s="6">
        <f t="shared" si="8"/>
        <v>0</v>
      </c>
      <c r="Q24" s="7">
        <f t="shared" si="9"/>
        <v>7</v>
      </c>
      <c r="R24" s="7">
        <f t="shared" si="10"/>
        <v>7</v>
      </c>
      <c r="S24" s="7">
        <f>$B$24*7</f>
        <v>7</v>
      </c>
      <c r="T24" s="11"/>
      <c r="U24" s="10"/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>
        <f>$B$24*30</f>
        <v>30</v>
      </c>
      <c r="BR24" s="10"/>
      <c r="BS24" s="11"/>
      <c r="BT24" s="10"/>
      <c r="BU24" s="11"/>
      <c r="BV24" s="10"/>
      <c r="BW24" s="7">
        <f>$B$24*2</f>
        <v>2</v>
      </c>
      <c r="BX24" s="7">
        <f t="shared" si="13"/>
        <v>2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>
        <f>$B$24*30</f>
        <v>30</v>
      </c>
      <c r="CK24" s="10"/>
      <c r="CL24" s="11"/>
      <c r="CM24" s="10"/>
      <c r="CN24" s="11"/>
      <c r="CO24" s="10"/>
      <c r="CP24" s="7">
        <f>$B$24*2</f>
        <v>2</v>
      </c>
      <c r="CQ24" s="7">
        <f t="shared" si="14"/>
        <v>2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>
        <f>$B$24*40</f>
        <v>40</v>
      </c>
      <c r="DD24" s="10"/>
      <c r="DE24" s="11"/>
      <c r="DF24" s="10"/>
      <c r="DG24" s="11"/>
      <c r="DH24" s="10"/>
      <c r="DI24" s="7">
        <f>$B$24*3</f>
        <v>3</v>
      </c>
      <c r="DJ24" s="7">
        <f t="shared" si="15"/>
        <v>3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/>
      <c r="EK24" s="10"/>
      <c r="EL24" s="7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2.75">
      <c r="A25" s="6"/>
      <c r="B25" s="6"/>
      <c r="C25" s="6"/>
      <c r="D25" s="6" t="s">
        <v>76</v>
      </c>
      <c r="E25" s="3" t="s">
        <v>77</v>
      </c>
      <c r="F25" s="6">
        <f>COUNTIF(T25:FM25,"e")</f>
        <v>0</v>
      </c>
      <c r="G25" s="6">
        <f>COUNTIF(T25:FM25,"z")</f>
        <v>1</v>
      </c>
      <c r="H25" s="6">
        <f t="shared" si="0"/>
        <v>18</v>
      </c>
      <c r="I25" s="6">
        <f t="shared" si="1"/>
        <v>0</v>
      </c>
      <c r="J25" s="6">
        <f t="shared" si="2"/>
        <v>18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0</v>
      </c>
      <c r="R25" s="7">
        <f t="shared" si="10"/>
        <v>0</v>
      </c>
      <c r="S25" s="7">
        <v>0</v>
      </c>
      <c r="T25" s="11"/>
      <c r="U25" s="10"/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/>
      <c r="AN25" s="10"/>
      <c r="AO25" s="11">
        <v>18</v>
      </c>
      <c r="AP25" s="10" t="s">
        <v>61</v>
      </c>
      <c r="AQ25" s="11"/>
      <c r="AR25" s="10"/>
      <c r="AS25" s="11"/>
      <c r="AT25" s="10"/>
      <c r="AU25" s="7">
        <v>0</v>
      </c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ht="15.75" customHeight="1">
      <c r="A26" s="6"/>
      <c r="B26" s="6"/>
      <c r="C26" s="6"/>
      <c r="D26" s="6"/>
      <c r="E26" s="6" t="s">
        <v>78</v>
      </c>
      <c r="F26" s="6">
        <f aca="true" t="shared" si="19" ref="F26:T26">SUM(F17:F25)</f>
        <v>1</v>
      </c>
      <c r="G26" s="6">
        <f t="shared" si="19"/>
        <v>11</v>
      </c>
      <c r="H26" s="6">
        <f t="shared" si="19"/>
        <v>202</v>
      </c>
      <c r="I26" s="6">
        <f t="shared" si="19"/>
        <v>62</v>
      </c>
      <c r="J26" s="6">
        <f t="shared" si="19"/>
        <v>22</v>
      </c>
      <c r="K26" s="6">
        <f t="shared" si="19"/>
        <v>0</v>
      </c>
      <c r="L26" s="6">
        <f t="shared" si="19"/>
        <v>0</v>
      </c>
      <c r="M26" s="6">
        <f t="shared" si="19"/>
        <v>18</v>
      </c>
      <c r="N26" s="6">
        <f t="shared" si="19"/>
        <v>100</v>
      </c>
      <c r="O26" s="6">
        <f t="shared" si="19"/>
        <v>0</v>
      </c>
      <c r="P26" s="6">
        <f t="shared" si="19"/>
        <v>0</v>
      </c>
      <c r="Q26" s="7">
        <f t="shared" si="19"/>
        <v>19</v>
      </c>
      <c r="R26" s="7">
        <f t="shared" si="19"/>
        <v>10</v>
      </c>
      <c r="S26" s="7">
        <f t="shared" si="19"/>
        <v>15.2</v>
      </c>
      <c r="T26" s="11">
        <f t="shared" si="19"/>
        <v>20</v>
      </c>
      <c r="U26" s="10"/>
      <c r="V26" s="11">
        <f>SUM(V17:V25)</f>
        <v>4</v>
      </c>
      <c r="W26" s="10"/>
      <c r="X26" s="11">
        <f>SUM(X17:X25)</f>
        <v>0</v>
      </c>
      <c r="Y26" s="10"/>
      <c r="Z26" s="11">
        <f>SUM(Z17:Z25)</f>
        <v>0</v>
      </c>
      <c r="AA26" s="10"/>
      <c r="AB26" s="7">
        <f>SUM(AB17:AB25)</f>
        <v>4</v>
      </c>
      <c r="AC26" s="11">
        <f>SUM(AC17:AC25)</f>
        <v>18</v>
      </c>
      <c r="AD26" s="10"/>
      <c r="AE26" s="11">
        <f>SUM(AE17:AE25)</f>
        <v>0</v>
      </c>
      <c r="AF26" s="10"/>
      <c r="AG26" s="11">
        <f>SUM(AG17:AG25)</f>
        <v>0</v>
      </c>
      <c r="AH26" s="10"/>
      <c r="AI26" s="11">
        <f>SUM(AI17:AI25)</f>
        <v>0</v>
      </c>
      <c r="AJ26" s="10"/>
      <c r="AK26" s="7">
        <f>SUM(AK17:AK25)</f>
        <v>3</v>
      </c>
      <c r="AL26" s="7">
        <f>SUM(AL17:AL25)</f>
        <v>7</v>
      </c>
      <c r="AM26" s="11">
        <f>SUM(AM17:AM25)</f>
        <v>42</v>
      </c>
      <c r="AN26" s="10"/>
      <c r="AO26" s="11">
        <f>SUM(AO17:AO25)</f>
        <v>18</v>
      </c>
      <c r="AP26" s="10"/>
      <c r="AQ26" s="11">
        <f>SUM(AQ17:AQ25)</f>
        <v>0</v>
      </c>
      <c r="AR26" s="10"/>
      <c r="AS26" s="11">
        <f>SUM(AS17:AS25)</f>
        <v>0</v>
      </c>
      <c r="AT26" s="10"/>
      <c r="AU26" s="7">
        <f>SUM(AU17:AU25)</f>
        <v>5</v>
      </c>
      <c r="AV26" s="11">
        <f>SUM(AV17:AV25)</f>
        <v>0</v>
      </c>
      <c r="AW26" s="10"/>
      <c r="AX26" s="11">
        <f>SUM(AX17:AX25)</f>
        <v>0</v>
      </c>
      <c r="AY26" s="10"/>
      <c r="AZ26" s="11">
        <f>SUM(AZ17:AZ25)</f>
        <v>0</v>
      </c>
      <c r="BA26" s="10"/>
      <c r="BB26" s="11">
        <f>SUM(BB17:BB25)</f>
        <v>0</v>
      </c>
      <c r="BC26" s="10"/>
      <c r="BD26" s="7">
        <f>SUM(BD17:BD25)</f>
        <v>0</v>
      </c>
      <c r="BE26" s="7">
        <f>SUM(BE17:BE25)</f>
        <v>5</v>
      </c>
      <c r="BF26" s="11">
        <f>SUM(BF17:BF25)</f>
        <v>0</v>
      </c>
      <c r="BG26" s="10"/>
      <c r="BH26" s="11">
        <f>SUM(BH17:BH25)</f>
        <v>0</v>
      </c>
      <c r="BI26" s="10"/>
      <c r="BJ26" s="11">
        <f>SUM(BJ17:BJ25)</f>
        <v>0</v>
      </c>
      <c r="BK26" s="10"/>
      <c r="BL26" s="11">
        <f>SUM(BL17:BL25)</f>
        <v>0</v>
      </c>
      <c r="BM26" s="10"/>
      <c r="BN26" s="7">
        <f>SUM(BN17:BN25)</f>
        <v>0</v>
      </c>
      <c r="BO26" s="11">
        <f>SUM(BO17:BO25)</f>
        <v>0</v>
      </c>
      <c r="BP26" s="10"/>
      <c r="BQ26" s="11">
        <f>SUM(BQ17:BQ25)</f>
        <v>30</v>
      </c>
      <c r="BR26" s="10"/>
      <c r="BS26" s="11">
        <f>SUM(BS17:BS25)</f>
        <v>0</v>
      </c>
      <c r="BT26" s="10"/>
      <c r="BU26" s="11">
        <f>SUM(BU17:BU25)</f>
        <v>0</v>
      </c>
      <c r="BV26" s="10"/>
      <c r="BW26" s="7">
        <f>SUM(BW17:BW25)</f>
        <v>2</v>
      </c>
      <c r="BX26" s="7">
        <f>SUM(BX17:BX25)</f>
        <v>2</v>
      </c>
      <c r="BY26" s="11">
        <f>SUM(BY17:BY25)</f>
        <v>0</v>
      </c>
      <c r="BZ26" s="10"/>
      <c r="CA26" s="11">
        <f>SUM(CA17:CA25)</f>
        <v>0</v>
      </c>
      <c r="CB26" s="10"/>
      <c r="CC26" s="11">
        <f>SUM(CC17:CC25)</f>
        <v>0</v>
      </c>
      <c r="CD26" s="10"/>
      <c r="CE26" s="11">
        <f>SUM(CE17:CE25)</f>
        <v>0</v>
      </c>
      <c r="CF26" s="10"/>
      <c r="CG26" s="7">
        <f>SUM(CG17:CG25)</f>
        <v>0</v>
      </c>
      <c r="CH26" s="11">
        <f>SUM(CH17:CH25)</f>
        <v>0</v>
      </c>
      <c r="CI26" s="10"/>
      <c r="CJ26" s="11">
        <f>SUM(CJ17:CJ25)</f>
        <v>30</v>
      </c>
      <c r="CK26" s="10"/>
      <c r="CL26" s="11">
        <f>SUM(CL17:CL25)</f>
        <v>0</v>
      </c>
      <c r="CM26" s="10"/>
      <c r="CN26" s="11">
        <f>SUM(CN17:CN25)</f>
        <v>0</v>
      </c>
      <c r="CO26" s="10"/>
      <c r="CP26" s="7">
        <f>SUM(CP17:CP25)</f>
        <v>2</v>
      </c>
      <c r="CQ26" s="7">
        <f>SUM(CQ17:CQ25)</f>
        <v>2</v>
      </c>
      <c r="CR26" s="11">
        <f>SUM(CR17:CR25)</f>
        <v>0</v>
      </c>
      <c r="CS26" s="10"/>
      <c r="CT26" s="11">
        <f>SUM(CT17:CT25)</f>
        <v>0</v>
      </c>
      <c r="CU26" s="10"/>
      <c r="CV26" s="11">
        <f>SUM(CV17:CV25)</f>
        <v>0</v>
      </c>
      <c r="CW26" s="10"/>
      <c r="CX26" s="11">
        <f>SUM(CX17:CX25)</f>
        <v>0</v>
      </c>
      <c r="CY26" s="10"/>
      <c r="CZ26" s="7">
        <f>SUM(CZ17:CZ25)</f>
        <v>0</v>
      </c>
      <c r="DA26" s="11">
        <f>SUM(DA17:DA25)</f>
        <v>0</v>
      </c>
      <c r="DB26" s="10"/>
      <c r="DC26" s="11">
        <f>SUM(DC17:DC25)</f>
        <v>40</v>
      </c>
      <c r="DD26" s="10"/>
      <c r="DE26" s="11">
        <f>SUM(DE17:DE25)</f>
        <v>0</v>
      </c>
      <c r="DF26" s="10"/>
      <c r="DG26" s="11">
        <f>SUM(DG17:DG25)</f>
        <v>0</v>
      </c>
      <c r="DH26" s="10"/>
      <c r="DI26" s="7">
        <f>SUM(DI17:DI25)</f>
        <v>3</v>
      </c>
      <c r="DJ26" s="7">
        <f>SUM(DJ17:DJ25)</f>
        <v>3</v>
      </c>
      <c r="DK26" s="11">
        <f>SUM(DK17:DK25)</f>
        <v>0</v>
      </c>
      <c r="DL26" s="10"/>
      <c r="DM26" s="11">
        <f>SUM(DM17:DM25)</f>
        <v>0</v>
      </c>
      <c r="DN26" s="10"/>
      <c r="DO26" s="11">
        <f>SUM(DO17:DO25)</f>
        <v>0</v>
      </c>
      <c r="DP26" s="10"/>
      <c r="DQ26" s="11">
        <f>SUM(DQ17:DQ25)</f>
        <v>0</v>
      </c>
      <c r="DR26" s="10"/>
      <c r="DS26" s="7">
        <f>SUM(DS17:DS25)</f>
        <v>0</v>
      </c>
      <c r="DT26" s="11">
        <f>SUM(DT17:DT25)</f>
        <v>0</v>
      </c>
      <c r="DU26" s="10"/>
      <c r="DV26" s="11">
        <f>SUM(DV17:DV25)</f>
        <v>0</v>
      </c>
      <c r="DW26" s="10"/>
      <c r="DX26" s="11">
        <f>SUM(DX17:DX25)</f>
        <v>0</v>
      </c>
      <c r="DY26" s="10"/>
      <c r="DZ26" s="11">
        <f>SUM(DZ17:DZ25)</f>
        <v>0</v>
      </c>
      <c r="EA26" s="10"/>
      <c r="EB26" s="7">
        <f>SUM(EB17:EB25)</f>
        <v>0</v>
      </c>
      <c r="EC26" s="7">
        <f>SUM(EC17:EC25)</f>
        <v>0</v>
      </c>
      <c r="ED26" s="11">
        <f>SUM(ED17:ED25)</f>
        <v>0</v>
      </c>
      <c r="EE26" s="10"/>
      <c r="EF26" s="11">
        <f>SUM(EF17:EF25)</f>
        <v>0</v>
      </c>
      <c r="EG26" s="10"/>
      <c r="EH26" s="11">
        <f>SUM(EH17:EH25)</f>
        <v>0</v>
      </c>
      <c r="EI26" s="10"/>
      <c r="EJ26" s="11">
        <f>SUM(EJ17:EJ25)</f>
        <v>0</v>
      </c>
      <c r="EK26" s="10"/>
      <c r="EL26" s="7">
        <f>SUM(EL17:EL25)</f>
        <v>0</v>
      </c>
      <c r="EM26" s="11">
        <f>SUM(EM17:EM25)</f>
        <v>0</v>
      </c>
      <c r="EN26" s="10"/>
      <c r="EO26" s="11">
        <f>SUM(EO17:EO25)</f>
        <v>0</v>
      </c>
      <c r="EP26" s="10"/>
      <c r="EQ26" s="11">
        <f>SUM(EQ17:EQ25)</f>
        <v>0</v>
      </c>
      <c r="ER26" s="10"/>
      <c r="ES26" s="11">
        <f>SUM(ES17:ES25)</f>
        <v>0</v>
      </c>
      <c r="ET26" s="10"/>
      <c r="EU26" s="7">
        <f>SUM(EU17:EU25)</f>
        <v>0</v>
      </c>
      <c r="EV26" s="7">
        <f>SUM(EV17:EV25)</f>
        <v>0</v>
      </c>
      <c r="EW26" s="11">
        <f>SUM(EW17:EW25)</f>
        <v>0</v>
      </c>
      <c r="EX26" s="10"/>
      <c r="EY26" s="11">
        <f>SUM(EY17:EY25)</f>
        <v>0</v>
      </c>
      <c r="EZ26" s="10"/>
      <c r="FA26" s="11">
        <f>SUM(FA17:FA25)</f>
        <v>0</v>
      </c>
      <c r="FB26" s="10"/>
      <c r="FC26" s="11">
        <f>SUM(FC17:FC25)</f>
        <v>0</v>
      </c>
      <c r="FD26" s="10"/>
      <c r="FE26" s="7">
        <f>SUM(FE17:FE25)</f>
        <v>0</v>
      </c>
      <c r="FF26" s="11">
        <f>SUM(FF17:FF25)</f>
        <v>0</v>
      </c>
      <c r="FG26" s="10"/>
      <c r="FH26" s="11">
        <f>SUM(FH17:FH25)</f>
        <v>0</v>
      </c>
      <c r="FI26" s="10"/>
      <c r="FJ26" s="11">
        <f>SUM(FJ17:FJ25)</f>
        <v>0</v>
      </c>
      <c r="FK26" s="10"/>
      <c r="FL26" s="11">
        <f>SUM(FL17:FL25)</f>
        <v>0</v>
      </c>
      <c r="FM26" s="10"/>
      <c r="FN26" s="7">
        <f>SUM(FN17:FN25)</f>
        <v>0</v>
      </c>
      <c r="FO26" s="7">
        <f>SUM(FO17:FO25)</f>
        <v>0</v>
      </c>
    </row>
    <row r="27" spans="1:171" ht="19.5" customHeight="1">
      <c r="A27" s="12" t="s">
        <v>79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2"/>
      <c r="FO27" s="13"/>
    </row>
    <row r="28" spans="1:171" ht="12.75">
      <c r="A28" s="6"/>
      <c r="B28" s="6"/>
      <c r="C28" s="6"/>
      <c r="D28" s="6" t="s">
        <v>80</v>
      </c>
      <c r="E28" s="3" t="s">
        <v>81</v>
      </c>
      <c r="F28" s="6">
        <f aca="true" t="shared" si="20" ref="F28:F34">COUNTIF(T28:FM28,"e")</f>
        <v>0</v>
      </c>
      <c r="G28" s="6">
        <f aca="true" t="shared" si="21" ref="G28:G34">COUNTIF(T28:FM28,"z")</f>
        <v>2</v>
      </c>
      <c r="H28" s="6">
        <f aca="true" t="shared" si="22" ref="H28:H34">SUM(I28:P28)</f>
        <v>18</v>
      </c>
      <c r="I28" s="6">
        <f aca="true" t="shared" si="23" ref="I28:I34">T28+AM28+BF28+BY28+CR28+DK28+ED28+EW28</f>
        <v>9</v>
      </c>
      <c r="J28" s="6">
        <f aca="true" t="shared" si="24" ref="J28:J34">V28+AO28+BH28+CA28+CT28+DM28+EF28+EY28</f>
        <v>9</v>
      </c>
      <c r="K28" s="6">
        <f aca="true" t="shared" si="25" ref="K28:K34">X28+AQ28+BJ28+CC28+CV28+DO28+EH28+FA28</f>
        <v>0</v>
      </c>
      <c r="L28" s="6">
        <f aca="true" t="shared" si="26" ref="L28:L34">Z28+AS28+BL28+CE28+CX28+DQ28+EJ28+FC28</f>
        <v>0</v>
      </c>
      <c r="M28" s="6">
        <f aca="true" t="shared" si="27" ref="M28:M34">AC28+AV28+BO28+CH28+DA28+DT28+EM28+FF28</f>
        <v>0</v>
      </c>
      <c r="N28" s="6">
        <f aca="true" t="shared" si="28" ref="N28:N34">AE28+AX28+BQ28+CJ28+DC28+DV28+EO28+FH28</f>
        <v>0</v>
      </c>
      <c r="O28" s="6">
        <f aca="true" t="shared" si="29" ref="O28:O34">AG28+AZ28+BS28+CL28+DE28+DX28+EQ28+FJ28</f>
        <v>0</v>
      </c>
      <c r="P28" s="6">
        <f aca="true" t="shared" si="30" ref="P28:P34">AI28+BB28+BU28+CN28+DG28+DZ28+ES28+FL28</f>
        <v>0</v>
      </c>
      <c r="Q28" s="7">
        <f aca="true" t="shared" si="31" ref="Q28:Q34">AL28+BE28+BX28+CQ28+DJ28+EC28+EV28+FO28</f>
        <v>3</v>
      </c>
      <c r="R28" s="7">
        <f aca="true" t="shared" si="32" ref="R28:R34">AK28+BD28+BW28+CP28+DI28+EB28+EU28+FN28</f>
        <v>0</v>
      </c>
      <c r="S28" s="7">
        <v>2</v>
      </c>
      <c r="T28" s="11">
        <v>9</v>
      </c>
      <c r="U28" s="10" t="s">
        <v>61</v>
      </c>
      <c r="V28" s="11">
        <v>9</v>
      </c>
      <c r="W28" s="10" t="s">
        <v>61</v>
      </c>
      <c r="X28" s="11"/>
      <c r="Y28" s="10"/>
      <c r="Z28" s="11"/>
      <c r="AA28" s="10"/>
      <c r="AB28" s="7">
        <v>3</v>
      </c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aca="true" t="shared" si="33" ref="AL28:AL34">AB28+AK28</f>
        <v>3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aca="true" t="shared" si="34" ref="BE28:BE34">AU28+BD28</f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aca="true" t="shared" si="35" ref="BX28:BX34">BN28+BW28</f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aca="true" t="shared" si="36" ref="CQ28:CQ34">CG28+CP28</f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aca="true" t="shared" si="37" ref="DJ28:DJ34">CZ28+DI28</f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aca="true" t="shared" si="38" ref="EC28:EC34">DS28+EB28</f>
        <v>0</v>
      </c>
      <c r="ED28" s="11"/>
      <c r="EE28" s="10"/>
      <c r="EF28" s="11"/>
      <c r="EG28" s="10"/>
      <c r="EH28" s="11"/>
      <c r="EI28" s="10"/>
      <c r="EJ28" s="11"/>
      <c r="EK28" s="10"/>
      <c r="EL28" s="7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aca="true" t="shared" si="39" ref="EV28:EV34">EL28+EU28</f>
        <v>0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aca="true" t="shared" si="40" ref="FO28:FO34">FE28+FN28</f>
        <v>0</v>
      </c>
    </row>
    <row r="29" spans="1:171" ht="12.75">
      <c r="A29" s="6"/>
      <c r="B29" s="6"/>
      <c r="C29" s="6"/>
      <c r="D29" s="6" t="s">
        <v>82</v>
      </c>
      <c r="E29" s="3" t="s">
        <v>83</v>
      </c>
      <c r="F29" s="6">
        <f t="shared" si="20"/>
        <v>0</v>
      </c>
      <c r="G29" s="6">
        <f t="shared" si="21"/>
        <v>2</v>
      </c>
      <c r="H29" s="6">
        <f t="shared" si="22"/>
        <v>27</v>
      </c>
      <c r="I29" s="6">
        <f t="shared" si="23"/>
        <v>12</v>
      </c>
      <c r="J29" s="6">
        <f t="shared" si="24"/>
        <v>0</v>
      </c>
      <c r="K29" s="6">
        <f t="shared" si="25"/>
        <v>0</v>
      </c>
      <c r="L29" s="6">
        <f t="shared" si="26"/>
        <v>0</v>
      </c>
      <c r="M29" s="6">
        <f t="shared" si="27"/>
        <v>15</v>
      </c>
      <c r="N29" s="6">
        <f t="shared" si="28"/>
        <v>0</v>
      </c>
      <c r="O29" s="6">
        <f t="shared" si="29"/>
        <v>0</v>
      </c>
      <c r="P29" s="6">
        <f t="shared" si="30"/>
        <v>0</v>
      </c>
      <c r="Q29" s="7">
        <f t="shared" si="31"/>
        <v>4</v>
      </c>
      <c r="R29" s="7">
        <f t="shared" si="32"/>
        <v>2.5</v>
      </c>
      <c r="S29" s="7">
        <v>2.5</v>
      </c>
      <c r="T29" s="11">
        <v>12</v>
      </c>
      <c r="U29" s="10" t="s">
        <v>61</v>
      </c>
      <c r="V29" s="11"/>
      <c r="W29" s="10"/>
      <c r="X29" s="11"/>
      <c r="Y29" s="10"/>
      <c r="Z29" s="11"/>
      <c r="AA29" s="10"/>
      <c r="AB29" s="7">
        <v>1.5</v>
      </c>
      <c r="AC29" s="11">
        <v>15</v>
      </c>
      <c r="AD29" s="10" t="s">
        <v>61</v>
      </c>
      <c r="AE29" s="11"/>
      <c r="AF29" s="10"/>
      <c r="AG29" s="11"/>
      <c r="AH29" s="10"/>
      <c r="AI29" s="11"/>
      <c r="AJ29" s="10"/>
      <c r="AK29" s="7">
        <v>2.5</v>
      </c>
      <c r="AL29" s="7">
        <f t="shared" si="33"/>
        <v>4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4"/>
        <v>0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5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6"/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37"/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38"/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39"/>
        <v>0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40"/>
        <v>0</v>
      </c>
    </row>
    <row r="30" spans="1:171" ht="12.75">
      <c r="A30" s="6"/>
      <c r="B30" s="6"/>
      <c r="C30" s="6"/>
      <c r="D30" s="6" t="s">
        <v>84</v>
      </c>
      <c r="E30" s="3" t="s">
        <v>85</v>
      </c>
      <c r="F30" s="6">
        <f t="shared" si="20"/>
        <v>0</v>
      </c>
      <c r="G30" s="6">
        <f t="shared" si="21"/>
        <v>2</v>
      </c>
      <c r="H30" s="6">
        <f t="shared" si="22"/>
        <v>18</v>
      </c>
      <c r="I30" s="6">
        <f t="shared" si="23"/>
        <v>9</v>
      </c>
      <c r="J30" s="6">
        <f t="shared" si="24"/>
        <v>0</v>
      </c>
      <c r="K30" s="6">
        <f t="shared" si="25"/>
        <v>0</v>
      </c>
      <c r="L30" s="6">
        <f t="shared" si="26"/>
        <v>0</v>
      </c>
      <c r="M30" s="6">
        <f t="shared" si="27"/>
        <v>9</v>
      </c>
      <c r="N30" s="6">
        <f t="shared" si="28"/>
        <v>0</v>
      </c>
      <c r="O30" s="6">
        <f t="shared" si="29"/>
        <v>0</v>
      </c>
      <c r="P30" s="6">
        <f t="shared" si="30"/>
        <v>0</v>
      </c>
      <c r="Q30" s="7">
        <f t="shared" si="31"/>
        <v>3</v>
      </c>
      <c r="R30" s="7">
        <f t="shared" si="32"/>
        <v>1.5</v>
      </c>
      <c r="S30" s="7">
        <v>1.5</v>
      </c>
      <c r="T30" s="11">
        <v>9</v>
      </c>
      <c r="U30" s="10" t="s">
        <v>61</v>
      </c>
      <c r="V30" s="11"/>
      <c r="W30" s="10"/>
      <c r="X30" s="11"/>
      <c r="Y30" s="10"/>
      <c r="Z30" s="11"/>
      <c r="AA30" s="10"/>
      <c r="AB30" s="7">
        <v>1.5</v>
      </c>
      <c r="AC30" s="11">
        <v>9</v>
      </c>
      <c r="AD30" s="10" t="s">
        <v>61</v>
      </c>
      <c r="AE30" s="11"/>
      <c r="AF30" s="10"/>
      <c r="AG30" s="11"/>
      <c r="AH30" s="10"/>
      <c r="AI30" s="11"/>
      <c r="AJ30" s="10"/>
      <c r="AK30" s="7">
        <v>1.5</v>
      </c>
      <c r="AL30" s="7">
        <f t="shared" si="33"/>
        <v>3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4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5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6"/>
        <v>0</v>
      </c>
      <c r="CR30" s="11"/>
      <c r="CS30" s="10"/>
      <c r="CT30" s="11"/>
      <c r="CU30" s="10"/>
      <c r="CV30" s="11"/>
      <c r="CW30" s="10"/>
      <c r="CX30" s="11"/>
      <c r="CY30" s="10"/>
      <c r="CZ30" s="7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37"/>
        <v>0</v>
      </c>
      <c r="DK30" s="11"/>
      <c r="DL30" s="10"/>
      <c r="DM30" s="11"/>
      <c r="DN30" s="10"/>
      <c r="DO30" s="11"/>
      <c r="DP30" s="10"/>
      <c r="DQ30" s="11"/>
      <c r="DR30" s="10"/>
      <c r="DS30" s="7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38"/>
        <v>0</v>
      </c>
      <c r="ED30" s="11"/>
      <c r="EE30" s="10"/>
      <c r="EF30" s="11"/>
      <c r="EG30" s="10"/>
      <c r="EH30" s="11"/>
      <c r="EI30" s="10"/>
      <c r="EJ30" s="11"/>
      <c r="EK30" s="10"/>
      <c r="EL30" s="7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39"/>
        <v>0</v>
      </c>
      <c r="EW30" s="11"/>
      <c r="EX30" s="10"/>
      <c r="EY30" s="11"/>
      <c r="EZ30" s="10"/>
      <c r="FA30" s="11"/>
      <c r="FB30" s="10"/>
      <c r="FC30" s="11"/>
      <c r="FD30" s="10"/>
      <c r="FE30" s="7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40"/>
        <v>0</v>
      </c>
    </row>
    <row r="31" spans="1:171" ht="12.75">
      <c r="A31" s="6"/>
      <c r="B31" s="6"/>
      <c r="C31" s="6"/>
      <c r="D31" s="6" t="s">
        <v>86</v>
      </c>
      <c r="E31" s="3" t="s">
        <v>87</v>
      </c>
      <c r="F31" s="6">
        <f t="shared" si="20"/>
        <v>0</v>
      </c>
      <c r="G31" s="6">
        <f t="shared" si="21"/>
        <v>2</v>
      </c>
      <c r="H31" s="6">
        <f t="shared" si="22"/>
        <v>27</v>
      </c>
      <c r="I31" s="6">
        <f t="shared" si="23"/>
        <v>12</v>
      </c>
      <c r="J31" s="6">
        <f t="shared" si="24"/>
        <v>0</v>
      </c>
      <c r="K31" s="6">
        <f t="shared" si="25"/>
        <v>0</v>
      </c>
      <c r="L31" s="6">
        <f t="shared" si="26"/>
        <v>0</v>
      </c>
      <c r="M31" s="6">
        <f t="shared" si="27"/>
        <v>15</v>
      </c>
      <c r="N31" s="6">
        <f t="shared" si="28"/>
        <v>0</v>
      </c>
      <c r="O31" s="6">
        <f t="shared" si="29"/>
        <v>0</v>
      </c>
      <c r="P31" s="6">
        <f t="shared" si="30"/>
        <v>0</v>
      </c>
      <c r="Q31" s="7">
        <f t="shared" si="31"/>
        <v>4</v>
      </c>
      <c r="R31" s="7">
        <f t="shared" si="32"/>
        <v>2</v>
      </c>
      <c r="S31" s="7">
        <v>2.8</v>
      </c>
      <c r="T31" s="11">
        <v>12</v>
      </c>
      <c r="U31" s="10" t="s">
        <v>61</v>
      </c>
      <c r="V31" s="11"/>
      <c r="W31" s="10"/>
      <c r="X31" s="11"/>
      <c r="Y31" s="10"/>
      <c r="Z31" s="11"/>
      <c r="AA31" s="10"/>
      <c r="AB31" s="7">
        <v>2</v>
      </c>
      <c r="AC31" s="11">
        <v>15</v>
      </c>
      <c r="AD31" s="10" t="s">
        <v>61</v>
      </c>
      <c r="AE31" s="11"/>
      <c r="AF31" s="10"/>
      <c r="AG31" s="11"/>
      <c r="AH31" s="10"/>
      <c r="AI31" s="11"/>
      <c r="AJ31" s="10"/>
      <c r="AK31" s="7">
        <v>2</v>
      </c>
      <c r="AL31" s="7">
        <f t="shared" si="33"/>
        <v>4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4"/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5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6"/>
        <v>0</v>
      </c>
      <c r="CR31" s="11"/>
      <c r="CS31" s="10"/>
      <c r="CT31" s="11"/>
      <c r="CU31" s="10"/>
      <c r="CV31" s="11"/>
      <c r="CW31" s="10"/>
      <c r="CX31" s="11"/>
      <c r="CY31" s="10"/>
      <c r="CZ31" s="7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37"/>
        <v>0</v>
      </c>
      <c r="DK31" s="11"/>
      <c r="DL31" s="10"/>
      <c r="DM31" s="11"/>
      <c r="DN31" s="10"/>
      <c r="DO31" s="11"/>
      <c r="DP31" s="10"/>
      <c r="DQ31" s="11"/>
      <c r="DR31" s="10"/>
      <c r="DS31" s="7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38"/>
        <v>0</v>
      </c>
      <c r="ED31" s="11"/>
      <c r="EE31" s="10"/>
      <c r="EF31" s="11"/>
      <c r="EG31" s="10"/>
      <c r="EH31" s="11"/>
      <c r="EI31" s="10"/>
      <c r="EJ31" s="11"/>
      <c r="EK31" s="10"/>
      <c r="EL31" s="7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39"/>
        <v>0</v>
      </c>
      <c r="EW31" s="11"/>
      <c r="EX31" s="10"/>
      <c r="EY31" s="11"/>
      <c r="EZ31" s="10"/>
      <c r="FA31" s="11"/>
      <c r="FB31" s="10"/>
      <c r="FC31" s="11"/>
      <c r="FD31" s="10"/>
      <c r="FE31" s="7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40"/>
        <v>0</v>
      </c>
    </row>
    <row r="32" spans="1:171" ht="12.75">
      <c r="A32" s="6"/>
      <c r="B32" s="6"/>
      <c r="C32" s="6"/>
      <c r="D32" s="6" t="s">
        <v>88</v>
      </c>
      <c r="E32" s="3" t="s">
        <v>89</v>
      </c>
      <c r="F32" s="6">
        <f t="shared" si="20"/>
        <v>0</v>
      </c>
      <c r="G32" s="6">
        <f t="shared" si="21"/>
        <v>3</v>
      </c>
      <c r="H32" s="6">
        <f t="shared" si="22"/>
        <v>18</v>
      </c>
      <c r="I32" s="6">
        <f t="shared" si="23"/>
        <v>9</v>
      </c>
      <c r="J32" s="6">
        <f t="shared" si="24"/>
        <v>5</v>
      </c>
      <c r="K32" s="6">
        <f t="shared" si="25"/>
        <v>0</v>
      </c>
      <c r="L32" s="6">
        <f t="shared" si="26"/>
        <v>0</v>
      </c>
      <c r="M32" s="6">
        <f t="shared" si="27"/>
        <v>4</v>
      </c>
      <c r="N32" s="6">
        <f t="shared" si="28"/>
        <v>0</v>
      </c>
      <c r="O32" s="6">
        <f t="shared" si="29"/>
        <v>0</v>
      </c>
      <c r="P32" s="6">
        <f t="shared" si="30"/>
        <v>0</v>
      </c>
      <c r="Q32" s="7">
        <f t="shared" si="31"/>
        <v>3</v>
      </c>
      <c r="R32" s="7">
        <f t="shared" si="32"/>
        <v>1</v>
      </c>
      <c r="S32" s="7">
        <v>2.1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33"/>
        <v>0</v>
      </c>
      <c r="AM32" s="11">
        <v>9</v>
      </c>
      <c r="AN32" s="10" t="s">
        <v>61</v>
      </c>
      <c r="AO32" s="11">
        <v>5</v>
      </c>
      <c r="AP32" s="10" t="s">
        <v>61</v>
      </c>
      <c r="AQ32" s="11"/>
      <c r="AR32" s="10"/>
      <c r="AS32" s="11"/>
      <c r="AT32" s="10"/>
      <c r="AU32" s="7">
        <v>2</v>
      </c>
      <c r="AV32" s="11">
        <v>4</v>
      </c>
      <c r="AW32" s="10" t="s">
        <v>61</v>
      </c>
      <c r="AX32" s="11"/>
      <c r="AY32" s="10"/>
      <c r="AZ32" s="11"/>
      <c r="BA32" s="10"/>
      <c r="BB32" s="11"/>
      <c r="BC32" s="10"/>
      <c r="BD32" s="7">
        <v>1</v>
      </c>
      <c r="BE32" s="7">
        <f t="shared" si="34"/>
        <v>3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5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6"/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 t="shared" si="37"/>
        <v>0</v>
      </c>
      <c r="DK32" s="11"/>
      <c r="DL32" s="10"/>
      <c r="DM32" s="11"/>
      <c r="DN32" s="10"/>
      <c r="DO32" s="11"/>
      <c r="DP32" s="10"/>
      <c r="DQ32" s="11"/>
      <c r="DR32" s="10"/>
      <c r="DS32" s="7"/>
      <c r="DT32" s="11"/>
      <c r="DU32" s="10"/>
      <c r="DV32" s="11"/>
      <c r="DW32" s="10"/>
      <c r="DX32" s="11"/>
      <c r="DY32" s="10"/>
      <c r="DZ32" s="11"/>
      <c r="EA32" s="10"/>
      <c r="EB32" s="7"/>
      <c r="EC32" s="7">
        <f t="shared" si="38"/>
        <v>0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 t="shared" si="39"/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 t="shared" si="40"/>
        <v>0</v>
      </c>
    </row>
    <row r="33" spans="1:171" ht="12.75">
      <c r="A33" s="6"/>
      <c r="B33" s="6"/>
      <c r="C33" s="6"/>
      <c r="D33" s="6" t="s">
        <v>90</v>
      </c>
      <c r="E33" s="3" t="s">
        <v>91</v>
      </c>
      <c r="F33" s="6">
        <f t="shared" si="20"/>
        <v>0</v>
      </c>
      <c r="G33" s="6">
        <f t="shared" si="21"/>
        <v>2</v>
      </c>
      <c r="H33" s="6">
        <f t="shared" si="22"/>
        <v>27</v>
      </c>
      <c r="I33" s="6">
        <f t="shared" si="23"/>
        <v>9</v>
      </c>
      <c r="J33" s="6">
        <f t="shared" si="24"/>
        <v>0</v>
      </c>
      <c r="K33" s="6">
        <f t="shared" si="25"/>
        <v>0</v>
      </c>
      <c r="L33" s="6">
        <f t="shared" si="26"/>
        <v>0</v>
      </c>
      <c r="M33" s="6">
        <f t="shared" si="27"/>
        <v>18</v>
      </c>
      <c r="N33" s="6">
        <f t="shared" si="28"/>
        <v>0</v>
      </c>
      <c r="O33" s="6">
        <f t="shared" si="29"/>
        <v>0</v>
      </c>
      <c r="P33" s="6">
        <f t="shared" si="30"/>
        <v>0</v>
      </c>
      <c r="Q33" s="7">
        <f t="shared" si="31"/>
        <v>4</v>
      </c>
      <c r="R33" s="7">
        <f t="shared" si="32"/>
        <v>2</v>
      </c>
      <c r="S33" s="7">
        <v>1.8</v>
      </c>
      <c r="T33" s="11"/>
      <c r="U33" s="10"/>
      <c r="V33" s="11"/>
      <c r="W33" s="10"/>
      <c r="X33" s="11"/>
      <c r="Y33" s="10"/>
      <c r="Z33" s="11"/>
      <c r="AA33" s="10"/>
      <c r="AB33" s="7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3"/>
        <v>0</v>
      </c>
      <c r="AM33" s="11">
        <v>9</v>
      </c>
      <c r="AN33" s="10" t="s">
        <v>61</v>
      </c>
      <c r="AO33" s="11"/>
      <c r="AP33" s="10"/>
      <c r="AQ33" s="11"/>
      <c r="AR33" s="10"/>
      <c r="AS33" s="11"/>
      <c r="AT33" s="10"/>
      <c r="AU33" s="7">
        <v>2</v>
      </c>
      <c r="AV33" s="11">
        <v>18</v>
      </c>
      <c r="AW33" s="10" t="s">
        <v>61</v>
      </c>
      <c r="AX33" s="11"/>
      <c r="AY33" s="10"/>
      <c r="AZ33" s="11"/>
      <c r="BA33" s="10"/>
      <c r="BB33" s="11"/>
      <c r="BC33" s="10"/>
      <c r="BD33" s="7">
        <v>2</v>
      </c>
      <c r="BE33" s="7">
        <f t="shared" si="34"/>
        <v>4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5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6"/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 t="shared" si="37"/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 t="shared" si="38"/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 t="shared" si="39"/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 t="shared" si="40"/>
        <v>0</v>
      </c>
    </row>
    <row r="34" spans="1:171" ht="12.75">
      <c r="A34" s="6"/>
      <c r="B34" s="6"/>
      <c r="C34" s="6"/>
      <c r="D34" s="6" t="s">
        <v>93</v>
      </c>
      <c r="E34" s="3" t="s">
        <v>94</v>
      </c>
      <c r="F34" s="6">
        <f t="shared" si="20"/>
        <v>1</v>
      </c>
      <c r="G34" s="6">
        <f t="shared" si="21"/>
        <v>2</v>
      </c>
      <c r="H34" s="6">
        <f t="shared" si="22"/>
        <v>36</v>
      </c>
      <c r="I34" s="6">
        <f t="shared" si="23"/>
        <v>18</v>
      </c>
      <c r="J34" s="6">
        <f t="shared" si="24"/>
        <v>6</v>
      </c>
      <c r="K34" s="6">
        <f t="shared" si="25"/>
        <v>0</v>
      </c>
      <c r="L34" s="6">
        <f t="shared" si="26"/>
        <v>0</v>
      </c>
      <c r="M34" s="6">
        <f t="shared" si="27"/>
        <v>12</v>
      </c>
      <c r="N34" s="6">
        <f t="shared" si="28"/>
        <v>0</v>
      </c>
      <c r="O34" s="6">
        <f t="shared" si="29"/>
        <v>0</v>
      </c>
      <c r="P34" s="6">
        <f t="shared" si="30"/>
        <v>0</v>
      </c>
      <c r="Q34" s="7">
        <f t="shared" si="31"/>
        <v>5</v>
      </c>
      <c r="R34" s="7">
        <f t="shared" si="32"/>
        <v>1.2</v>
      </c>
      <c r="S34" s="7">
        <v>3.8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3"/>
        <v>0</v>
      </c>
      <c r="AM34" s="11"/>
      <c r="AN34" s="10"/>
      <c r="AO34" s="11"/>
      <c r="AP34" s="10"/>
      <c r="AQ34" s="11"/>
      <c r="AR34" s="10"/>
      <c r="AS34" s="11"/>
      <c r="AT34" s="10"/>
      <c r="AU34" s="7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4"/>
        <v>0</v>
      </c>
      <c r="BF34" s="11">
        <v>18</v>
      </c>
      <c r="BG34" s="10" t="s">
        <v>92</v>
      </c>
      <c r="BH34" s="11">
        <v>6</v>
      </c>
      <c r="BI34" s="10" t="s">
        <v>61</v>
      </c>
      <c r="BJ34" s="11"/>
      <c r="BK34" s="10"/>
      <c r="BL34" s="11"/>
      <c r="BM34" s="10"/>
      <c r="BN34" s="7">
        <v>3.8</v>
      </c>
      <c r="BO34" s="11">
        <v>12</v>
      </c>
      <c r="BP34" s="10" t="s">
        <v>61</v>
      </c>
      <c r="BQ34" s="11"/>
      <c r="BR34" s="10"/>
      <c r="BS34" s="11"/>
      <c r="BT34" s="10"/>
      <c r="BU34" s="11"/>
      <c r="BV34" s="10"/>
      <c r="BW34" s="7">
        <v>1.2</v>
      </c>
      <c r="BX34" s="7">
        <f t="shared" si="35"/>
        <v>5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6"/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si="37"/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si="38"/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si="39"/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si="40"/>
        <v>0</v>
      </c>
    </row>
    <row r="35" spans="1:171" ht="15.75" customHeight="1">
      <c r="A35" s="6"/>
      <c r="B35" s="6"/>
      <c r="C35" s="6"/>
      <c r="D35" s="6"/>
      <c r="E35" s="6" t="s">
        <v>78</v>
      </c>
      <c r="F35" s="6">
        <f aca="true" t="shared" si="41" ref="F35:T35">SUM(F28:F34)</f>
        <v>1</v>
      </c>
      <c r="G35" s="6">
        <f t="shared" si="41"/>
        <v>15</v>
      </c>
      <c r="H35" s="6">
        <f t="shared" si="41"/>
        <v>171</v>
      </c>
      <c r="I35" s="6">
        <f t="shared" si="41"/>
        <v>78</v>
      </c>
      <c r="J35" s="6">
        <f t="shared" si="41"/>
        <v>20</v>
      </c>
      <c r="K35" s="6">
        <f t="shared" si="41"/>
        <v>0</v>
      </c>
      <c r="L35" s="6">
        <f t="shared" si="41"/>
        <v>0</v>
      </c>
      <c r="M35" s="6">
        <f t="shared" si="41"/>
        <v>73</v>
      </c>
      <c r="N35" s="6">
        <f t="shared" si="41"/>
        <v>0</v>
      </c>
      <c r="O35" s="6">
        <f t="shared" si="41"/>
        <v>0</v>
      </c>
      <c r="P35" s="6">
        <f t="shared" si="41"/>
        <v>0</v>
      </c>
      <c r="Q35" s="7">
        <f t="shared" si="41"/>
        <v>26</v>
      </c>
      <c r="R35" s="7">
        <f t="shared" si="41"/>
        <v>10.2</v>
      </c>
      <c r="S35" s="7">
        <f t="shared" si="41"/>
        <v>16.5</v>
      </c>
      <c r="T35" s="11">
        <f t="shared" si="41"/>
        <v>42</v>
      </c>
      <c r="U35" s="10"/>
      <c r="V35" s="11">
        <f>SUM(V28:V34)</f>
        <v>9</v>
      </c>
      <c r="W35" s="10"/>
      <c r="X35" s="11">
        <f>SUM(X28:X34)</f>
        <v>0</v>
      </c>
      <c r="Y35" s="10"/>
      <c r="Z35" s="11">
        <f>SUM(Z28:Z34)</f>
        <v>0</v>
      </c>
      <c r="AA35" s="10"/>
      <c r="AB35" s="7">
        <f>SUM(AB28:AB34)</f>
        <v>8</v>
      </c>
      <c r="AC35" s="11">
        <f>SUM(AC28:AC34)</f>
        <v>39</v>
      </c>
      <c r="AD35" s="10"/>
      <c r="AE35" s="11">
        <f>SUM(AE28:AE34)</f>
        <v>0</v>
      </c>
      <c r="AF35" s="10"/>
      <c r="AG35" s="11">
        <f>SUM(AG28:AG34)</f>
        <v>0</v>
      </c>
      <c r="AH35" s="10"/>
      <c r="AI35" s="11">
        <f>SUM(AI28:AI34)</f>
        <v>0</v>
      </c>
      <c r="AJ35" s="10"/>
      <c r="AK35" s="7">
        <f>SUM(AK28:AK34)</f>
        <v>6</v>
      </c>
      <c r="AL35" s="7">
        <f>SUM(AL28:AL34)</f>
        <v>14</v>
      </c>
      <c r="AM35" s="11">
        <f>SUM(AM28:AM34)</f>
        <v>18</v>
      </c>
      <c r="AN35" s="10"/>
      <c r="AO35" s="11">
        <f>SUM(AO28:AO34)</f>
        <v>5</v>
      </c>
      <c r="AP35" s="10"/>
      <c r="AQ35" s="11">
        <f>SUM(AQ28:AQ34)</f>
        <v>0</v>
      </c>
      <c r="AR35" s="10"/>
      <c r="AS35" s="11">
        <f>SUM(AS28:AS34)</f>
        <v>0</v>
      </c>
      <c r="AT35" s="10"/>
      <c r="AU35" s="7">
        <f>SUM(AU28:AU34)</f>
        <v>4</v>
      </c>
      <c r="AV35" s="11">
        <f>SUM(AV28:AV34)</f>
        <v>22</v>
      </c>
      <c r="AW35" s="10"/>
      <c r="AX35" s="11">
        <f>SUM(AX28:AX34)</f>
        <v>0</v>
      </c>
      <c r="AY35" s="10"/>
      <c r="AZ35" s="11">
        <f>SUM(AZ28:AZ34)</f>
        <v>0</v>
      </c>
      <c r="BA35" s="10"/>
      <c r="BB35" s="11">
        <f>SUM(BB28:BB34)</f>
        <v>0</v>
      </c>
      <c r="BC35" s="10"/>
      <c r="BD35" s="7">
        <f>SUM(BD28:BD34)</f>
        <v>3</v>
      </c>
      <c r="BE35" s="7">
        <f>SUM(BE28:BE34)</f>
        <v>7</v>
      </c>
      <c r="BF35" s="11">
        <f>SUM(BF28:BF34)</f>
        <v>18</v>
      </c>
      <c r="BG35" s="10"/>
      <c r="BH35" s="11">
        <f>SUM(BH28:BH34)</f>
        <v>6</v>
      </c>
      <c r="BI35" s="10"/>
      <c r="BJ35" s="11">
        <f>SUM(BJ28:BJ34)</f>
        <v>0</v>
      </c>
      <c r="BK35" s="10"/>
      <c r="BL35" s="11">
        <f>SUM(BL28:BL34)</f>
        <v>0</v>
      </c>
      <c r="BM35" s="10"/>
      <c r="BN35" s="7">
        <f>SUM(BN28:BN34)</f>
        <v>3.8</v>
      </c>
      <c r="BO35" s="11">
        <f>SUM(BO28:BO34)</f>
        <v>12</v>
      </c>
      <c r="BP35" s="10"/>
      <c r="BQ35" s="11">
        <f>SUM(BQ28:BQ34)</f>
        <v>0</v>
      </c>
      <c r="BR35" s="10"/>
      <c r="BS35" s="11">
        <f>SUM(BS28:BS34)</f>
        <v>0</v>
      </c>
      <c r="BT35" s="10"/>
      <c r="BU35" s="11">
        <f>SUM(BU28:BU34)</f>
        <v>0</v>
      </c>
      <c r="BV35" s="10"/>
      <c r="BW35" s="7">
        <f>SUM(BW28:BW34)</f>
        <v>1.2</v>
      </c>
      <c r="BX35" s="7">
        <f>SUM(BX28:BX34)</f>
        <v>5</v>
      </c>
      <c r="BY35" s="11">
        <f>SUM(BY28:BY34)</f>
        <v>0</v>
      </c>
      <c r="BZ35" s="10"/>
      <c r="CA35" s="11">
        <f>SUM(CA28:CA34)</f>
        <v>0</v>
      </c>
      <c r="CB35" s="10"/>
      <c r="CC35" s="11">
        <f>SUM(CC28:CC34)</f>
        <v>0</v>
      </c>
      <c r="CD35" s="10"/>
      <c r="CE35" s="11">
        <f>SUM(CE28:CE34)</f>
        <v>0</v>
      </c>
      <c r="CF35" s="10"/>
      <c r="CG35" s="7">
        <f>SUM(CG28:CG34)</f>
        <v>0</v>
      </c>
      <c r="CH35" s="11">
        <f>SUM(CH28:CH34)</f>
        <v>0</v>
      </c>
      <c r="CI35" s="10"/>
      <c r="CJ35" s="11">
        <f>SUM(CJ28:CJ34)</f>
        <v>0</v>
      </c>
      <c r="CK35" s="10"/>
      <c r="CL35" s="11">
        <f>SUM(CL28:CL34)</f>
        <v>0</v>
      </c>
      <c r="CM35" s="10"/>
      <c r="CN35" s="11">
        <f>SUM(CN28:CN34)</f>
        <v>0</v>
      </c>
      <c r="CO35" s="10"/>
      <c r="CP35" s="7">
        <f>SUM(CP28:CP34)</f>
        <v>0</v>
      </c>
      <c r="CQ35" s="7">
        <f>SUM(CQ28:CQ34)</f>
        <v>0</v>
      </c>
      <c r="CR35" s="11">
        <f>SUM(CR28:CR34)</f>
        <v>0</v>
      </c>
      <c r="CS35" s="10"/>
      <c r="CT35" s="11">
        <f>SUM(CT28:CT34)</f>
        <v>0</v>
      </c>
      <c r="CU35" s="10"/>
      <c r="CV35" s="11">
        <f>SUM(CV28:CV34)</f>
        <v>0</v>
      </c>
      <c r="CW35" s="10"/>
      <c r="CX35" s="11">
        <f>SUM(CX28:CX34)</f>
        <v>0</v>
      </c>
      <c r="CY35" s="10"/>
      <c r="CZ35" s="7">
        <f>SUM(CZ28:CZ34)</f>
        <v>0</v>
      </c>
      <c r="DA35" s="11">
        <f>SUM(DA28:DA34)</f>
        <v>0</v>
      </c>
      <c r="DB35" s="10"/>
      <c r="DC35" s="11">
        <f>SUM(DC28:DC34)</f>
        <v>0</v>
      </c>
      <c r="DD35" s="10"/>
      <c r="DE35" s="11">
        <f>SUM(DE28:DE34)</f>
        <v>0</v>
      </c>
      <c r="DF35" s="10"/>
      <c r="DG35" s="11">
        <f>SUM(DG28:DG34)</f>
        <v>0</v>
      </c>
      <c r="DH35" s="10"/>
      <c r="DI35" s="7">
        <f>SUM(DI28:DI34)</f>
        <v>0</v>
      </c>
      <c r="DJ35" s="7">
        <f>SUM(DJ28:DJ34)</f>
        <v>0</v>
      </c>
      <c r="DK35" s="11">
        <f>SUM(DK28:DK34)</f>
        <v>0</v>
      </c>
      <c r="DL35" s="10"/>
      <c r="DM35" s="11">
        <f>SUM(DM28:DM34)</f>
        <v>0</v>
      </c>
      <c r="DN35" s="10"/>
      <c r="DO35" s="11">
        <f>SUM(DO28:DO34)</f>
        <v>0</v>
      </c>
      <c r="DP35" s="10"/>
      <c r="DQ35" s="11">
        <f>SUM(DQ28:DQ34)</f>
        <v>0</v>
      </c>
      <c r="DR35" s="10"/>
      <c r="DS35" s="7">
        <f>SUM(DS28:DS34)</f>
        <v>0</v>
      </c>
      <c r="DT35" s="11">
        <f>SUM(DT28:DT34)</f>
        <v>0</v>
      </c>
      <c r="DU35" s="10"/>
      <c r="DV35" s="11">
        <f>SUM(DV28:DV34)</f>
        <v>0</v>
      </c>
      <c r="DW35" s="10"/>
      <c r="DX35" s="11">
        <f>SUM(DX28:DX34)</f>
        <v>0</v>
      </c>
      <c r="DY35" s="10"/>
      <c r="DZ35" s="11">
        <f>SUM(DZ28:DZ34)</f>
        <v>0</v>
      </c>
      <c r="EA35" s="10"/>
      <c r="EB35" s="7">
        <f>SUM(EB28:EB34)</f>
        <v>0</v>
      </c>
      <c r="EC35" s="7">
        <f>SUM(EC28:EC34)</f>
        <v>0</v>
      </c>
      <c r="ED35" s="11">
        <f>SUM(ED28:ED34)</f>
        <v>0</v>
      </c>
      <c r="EE35" s="10"/>
      <c r="EF35" s="11">
        <f>SUM(EF28:EF34)</f>
        <v>0</v>
      </c>
      <c r="EG35" s="10"/>
      <c r="EH35" s="11">
        <f>SUM(EH28:EH34)</f>
        <v>0</v>
      </c>
      <c r="EI35" s="10"/>
      <c r="EJ35" s="11">
        <f>SUM(EJ28:EJ34)</f>
        <v>0</v>
      </c>
      <c r="EK35" s="10"/>
      <c r="EL35" s="7">
        <f>SUM(EL28:EL34)</f>
        <v>0</v>
      </c>
      <c r="EM35" s="11">
        <f>SUM(EM28:EM34)</f>
        <v>0</v>
      </c>
      <c r="EN35" s="10"/>
      <c r="EO35" s="11">
        <f>SUM(EO28:EO34)</f>
        <v>0</v>
      </c>
      <c r="EP35" s="10"/>
      <c r="EQ35" s="11">
        <f>SUM(EQ28:EQ34)</f>
        <v>0</v>
      </c>
      <c r="ER35" s="10"/>
      <c r="ES35" s="11">
        <f>SUM(ES28:ES34)</f>
        <v>0</v>
      </c>
      <c r="ET35" s="10"/>
      <c r="EU35" s="7">
        <f>SUM(EU28:EU34)</f>
        <v>0</v>
      </c>
      <c r="EV35" s="7">
        <f>SUM(EV28:EV34)</f>
        <v>0</v>
      </c>
      <c r="EW35" s="11">
        <f>SUM(EW28:EW34)</f>
        <v>0</v>
      </c>
      <c r="EX35" s="10"/>
      <c r="EY35" s="11">
        <f>SUM(EY28:EY34)</f>
        <v>0</v>
      </c>
      <c r="EZ35" s="10"/>
      <c r="FA35" s="11">
        <f>SUM(FA28:FA34)</f>
        <v>0</v>
      </c>
      <c r="FB35" s="10"/>
      <c r="FC35" s="11">
        <f>SUM(FC28:FC34)</f>
        <v>0</v>
      </c>
      <c r="FD35" s="10"/>
      <c r="FE35" s="7">
        <f>SUM(FE28:FE34)</f>
        <v>0</v>
      </c>
      <c r="FF35" s="11">
        <f>SUM(FF28:FF34)</f>
        <v>0</v>
      </c>
      <c r="FG35" s="10"/>
      <c r="FH35" s="11">
        <f>SUM(FH28:FH34)</f>
        <v>0</v>
      </c>
      <c r="FI35" s="10"/>
      <c r="FJ35" s="11">
        <f>SUM(FJ28:FJ34)</f>
        <v>0</v>
      </c>
      <c r="FK35" s="10"/>
      <c r="FL35" s="11">
        <f>SUM(FL28:FL34)</f>
        <v>0</v>
      </c>
      <c r="FM35" s="10"/>
      <c r="FN35" s="7">
        <f>SUM(FN28:FN34)</f>
        <v>0</v>
      </c>
      <c r="FO35" s="7">
        <f>SUM(FO28:FO34)</f>
        <v>0</v>
      </c>
    </row>
    <row r="36" spans="1:171" ht="19.5" customHeight="1">
      <c r="A36" s="12" t="s">
        <v>95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2"/>
      <c r="FO36" s="13"/>
    </row>
    <row r="37" spans="1:171" ht="12.75">
      <c r="A37" s="6"/>
      <c r="B37" s="6"/>
      <c r="C37" s="6"/>
      <c r="D37" s="6" t="s">
        <v>96</v>
      </c>
      <c r="E37" s="3" t="s">
        <v>97</v>
      </c>
      <c r="F37" s="6">
        <f aca="true" t="shared" si="42" ref="F37:F77">COUNTIF(T37:FM37,"e")</f>
        <v>0</v>
      </c>
      <c r="G37" s="6">
        <f aca="true" t="shared" si="43" ref="G37:G77">COUNTIF(T37:FM37,"z")</f>
        <v>2</v>
      </c>
      <c r="H37" s="6">
        <f aca="true" t="shared" si="44" ref="H37:H68">SUM(I37:P37)</f>
        <v>27</v>
      </c>
      <c r="I37" s="6">
        <f aca="true" t="shared" si="45" ref="I37:I68">T37+AM37+BF37+BY37+CR37+DK37+ED37+EW37</f>
        <v>18</v>
      </c>
      <c r="J37" s="6">
        <f aca="true" t="shared" si="46" ref="J37:J68">V37+AO37+BH37+CA37+CT37+DM37+EF37+EY37</f>
        <v>9</v>
      </c>
      <c r="K37" s="6">
        <f aca="true" t="shared" si="47" ref="K37:K68">X37+AQ37+BJ37+CC37+CV37+DO37+EH37+FA37</f>
        <v>0</v>
      </c>
      <c r="L37" s="6">
        <f aca="true" t="shared" si="48" ref="L37:L68">Z37+AS37+BL37+CE37+CX37+DQ37+EJ37+FC37</f>
        <v>0</v>
      </c>
      <c r="M37" s="6">
        <f aca="true" t="shared" si="49" ref="M37:M68">AC37+AV37+BO37+CH37+DA37+DT37+EM37+FF37</f>
        <v>0</v>
      </c>
      <c r="N37" s="6">
        <f aca="true" t="shared" si="50" ref="N37:N68">AE37+AX37+BQ37+CJ37+DC37+DV37+EO37+FH37</f>
        <v>0</v>
      </c>
      <c r="O37" s="6">
        <f aca="true" t="shared" si="51" ref="O37:O68">AG37+AZ37+BS37+CL37+DE37+DX37+EQ37+FJ37</f>
        <v>0</v>
      </c>
      <c r="P37" s="6">
        <f aca="true" t="shared" si="52" ref="P37:P68">AI37+BB37+BU37+CN37+DG37+DZ37+ES37+FL37</f>
        <v>0</v>
      </c>
      <c r="Q37" s="7">
        <f aca="true" t="shared" si="53" ref="Q37:Q68">AL37+BE37+BX37+CQ37+DJ37+EC37+EV37+FO37</f>
        <v>4</v>
      </c>
      <c r="R37" s="7">
        <f aca="true" t="shared" si="54" ref="R37:R68">AK37+BD37+BW37+CP37+DI37+EB37+EU37+FN37</f>
        <v>0</v>
      </c>
      <c r="S37" s="7">
        <v>3</v>
      </c>
      <c r="T37" s="11">
        <v>18</v>
      </c>
      <c r="U37" s="10" t="s">
        <v>61</v>
      </c>
      <c r="V37" s="11">
        <v>9</v>
      </c>
      <c r="W37" s="10" t="s">
        <v>61</v>
      </c>
      <c r="X37" s="11"/>
      <c r="Y37" s="10"/>
      <c r="Z37" s="11"/>
      <c r="AA37" s="10"/>
      <c r="AB37" s="7">
        <v>4</v>
      </c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aca="true" t="shared" si="55" ref="AL37:AL68">AB37+AK37</f>
        <v>4</v>
      </c>
      <c r="AM37" s="11"/>
      <c r="AN37" s="10"/>
      <c r="AO37" s="11"/>
      <c r="AP37" s="10"/>
      <c r="AQ37" s="11"/>
      <c r="AR37" s="10"/>
      <c r="AS37" s="11"/>
      <c r="AT37" s="10"/>
      <c r="AU37" s="7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aca="true" t="shared" si="56" ref="BE37:BE68">AU37+BD37</f>
        <v>0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aca="true" t="shared" si="57" ref="BX37:BX68">BN37+BW37</f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aca="true" t="shared" si="58" ref="CQ37:CQ68">CG37+CP37</f>
        <v>0</v>
      </c>
      <c r="CR37" s="11"/>
      <c r="CS37" s="10"/>
      <c r="CT37" s="11"/>
      <c r="CU37" s="10"/>
      <c r="CV37" s="11"/>
      <c r="CW37" s="10"/>
      <c r="CX37" s="11"/>
      <c r="CY37" s="10"/>
      <c r="CZ37" s="7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aca="true" t="shared" si="59" ref="DJ37:DJ68">CZ37+DI37</f>
        <v>0</v>
      </c>
      <c r="DK37" s="11"/>
      <c r="DL37" s="10"/>
      <c r="DM37" s="11"/>
      <c r="DN37" s="10"/>
      <c r="DO37" s="11"/>
      <c r="DP37" s="10"/>
      <c r="DQ37" s="11"/>
      <c r="DR37" s="10"/>
      <c r="DS37" s="7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aca="true" t="shared" si="60" ref="EC37:EC68">DS37+EB37</f>
        <v>0</v>
      </c>
      <c r="ED37" s="11"/>
      <c r="EE37" s="10"/>
      <c r="EF37" s="11"/>
      <c r="EG37" s="10"/>
      <c r="EH37" s="11"/>
      <c r="EI37" s="10"/>
      <c r="EJ37" s="11"/>
      <c r="EK37" s="10"/>
      <c r="EL37" s="7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aca="true" t="shared" si="61" ref="EV37:EV68">EL37+EU37</f>
        <v>0</v>
      </c>
      <c r="EW37" s="11"/>
      <c r="EX37" s="10"/>
      <c r="EY37" s="11"/>
      <c r="EZ37" s="10"/>
      <c r="FA37" s="11"/>
      <c r="FB37" s="10"/>
      <c r="FC37" s="11"/>
      <c r="FD37" s="10"/>
      <c r="FE37" s="7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aca="true" t="shared" si="62" ref="FO37:FO68">FE37+FN37</f>
        <v>0</v>
      </c>
    </row>
    <row r="38" spans="1:171" ht="12.75">
      <c r="A38" s="6"/>
      <c r="B38" s="6"/>
      <c r="C38" s="6"/>
      <c r="D38" s="6" t="s">
        <v>98</v>
      </c>
      <c r="E38" s="3" t="s">
        <v>99</v>
      </c>
      <c r="F38" s="6">
        <f t="shared" si="42"/>
        <v>0</v>
      </c>
      <c r="G38" s="6">
        <f t="shared" si="43"/>
        <v>2</v>
      </c>
      <c r="H38" s="6">
        <f t="shared" si="44"/>
        <v>18</v>
      </c>
      <c r="I38" s="6">
        <f t="shared" si="45"/>
        <v>9</v>
      </c>
      <c r="J38" s="6">
        <f t="shared" si="46"/>
        <v>9</v>
      </c>
      <c r="K38" s="6">
        <f t="shared" si="47"/>
        <v>0</v>
      </c>
      <c r="L38" s="6">
        <f t="shared" si="48"/>
        <v>0</v>
      </c>
      <c r="M38" s="6">
        <f t="shared" si="49"/>
        <v>0</v>
      </c>
      <c r="N38" s="6">
        <f t="shared" si="50"/>
        <v>0</v>
      </c>
      <c r="O38" s="6">
        <f t="shared" si="51"/>
        <v>0</v>
      </c>
      <c r="P38" s="6">
        <f t="shared" si="52"/>
        <v>0</v>
      </c>
      <c r="Q38" s="7">
        <f t="shared" si="53"/>
        <v>2</v>
      </c>
      <c r="R38" s="7">
        <f t="shared" si="54"/>
        <v>0</v>
      </c>
      <c r="S38" s="7">
        <v>1.8</v>
      </c>
      <c r="T38" s="11">
        <v>9</v>
      </c>
      <c r="U38" s="10" t="s">
        <v>61</v>
      </c>
      <c r="V38" s="11">
        <v>9</v>
      </c>
      <c r="W38" s="10" t="s">
        <v>61</v>
      </c>
      <c r="X38" s="11"/>
      <c r="Y38" s="10"/>
      <c r="Z38" s="11"/>
      <c r="AA38" s="10"/>
      <c r="AB38" s="7">
        <v>2</v>
      </c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55"/>
        <v>2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56"/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57"/>
        <v>0</v>
      </c>
      <c r="BY38" s="11"/>
      <c r="BZ38" s="10"/>
      <c r="CA38" s="11"/>
      <c r="CB38" s="10"/>
      <c r="CC38" s="11"/>
      <c r="CD38" s="10"/>
      <c r="CE38" s="11"/>
      <c r="CF38" s="10"/>
      <c r="CG38" s="7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58"/>
        <v>0</v>
      </c>
      <c r="CR38" s="11"/>
      <c r="CS38" s="10"/>
      <c r="CT38" s="11"/>
      <c r="CU38" s="10"/>
      <c r="CV38" s="11"/>
      <c r="CW38" s="10"/>
      <c r="CX38" s="11"/>
      <c r="CY38" s="10"/>
      <c r="CZ38" s="7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59"/>
        <v>0</v>
      </c>
      <c r="DK38" s="11"/>
      <c r="DL38" s="10"/>
      <c r="DM38" s="11"/>
      <c r="DN38" s="10"/>
      <c r="DO38" s="11"/>
      <c r="DP38" s="10"/>
      <c r="DQ38" s="11"/>
      <c r="DR38" s="10"/>
      <c r="DS38" s="7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60"/>
        <v>0</v>
      </c>
      <c r="ED38" s="11"/>
      <c r="EE38" s="10"/>
      <c r="EF38" s="11"/>
      <c r="EG38" s="10"/>
      <c r="EH38" s="11"/>
      <c r="EI38" s="10"/>
      <c r="EJ38" s="11"/>
      <c r="EK38" s="10"/>
      <c r="EL38" s="7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61"/>
        <v>0</v>
      </c>
      <c r="EW38" s="11"/>
      <c r="EX38" s="10"/>
      <c r="EY38" s="11"/>
      <c r="EZ38" s="10"/>
      <c r="FA38" s="11"/>
      <c r="FB38" s="10"/>
      <c r="FC38" s="11"/>
      <c r="FD38" s="10"/>
      <c r="FE38" s="7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62"/>
        <v>0</v>
      </c>
    </row>
    <row r="39" spans="1:171" ht="12.75">
      <c r="A39" s="6"/>
      <c r="B39" s="6"/>
      <c r="C39" s="6"/>
      <c r="D39" s="6" t="s">
        <v>100</v>
      </c>
      <c r="E39" s="3" t="s">
        <v>101</v>
      </c>
      <c r="F39" s="6">
        <f t="shared" si="42"/>
        <v>0</v>
      </c>
      <c r="G39" s="6">
        <f t="shared" si="43"/>
        <v>2</v>
      </c>
      <c r="H39" s="6">
        <f t="shared" si="44"/>
        <v>18</v>
      </c>
      <c r="I39" s="6">
        <f t="shared" si="45"/>
        <v>9</v>
      </c>
      <c r="J39" s="6">
        <f t="shared" si="46"/>
        <v>9</v>
      </c>
      <c r="K39" s="6">
        <f t="shared" si="47"/>
        <v>0</v>
      </c>
      <c r="L39" s="6">
        <f t="shared" si="48"/>
        <v>0</v>
      </c>
      <c r="M39" s="6">
        <f t="shared" si="49"/>
        <v>0</v>
      </c>
      <c r="N39" s="6">
        <f t="shared" si="50"/>
        <v>0</v>
      </c>
      <c r="O39" s="6">
        <f t="shared" si="51"/>
        <v>0</v>
      </c>
      <c r="P39" s="6">
        <f t="shared" si="52"/>
        <v>0</v>
      </c>
      <c r="Q39" s="7">
        <f t="shared" si="53"/>
        <v>3</v>
      </c>
      <c r="R39" s="7">
        <f t="shared" si="54"/>
        <v>0</v>
      </c>
      <c r="S39" s="7">
        <v>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55"/>
        <v>0</v>
      </c>
      <c r="AM39" s="11">
        <v>9</v>
      </c>
      <c r="AN39" s="10" t="s">
        <v>61</v>
      </c>
      <c r="AO39" s="11">
        <v>9</v>
      </c>
      <c r="AP39" s="10" t="s">
        <v>61</v>
      </c>
      <c r="AQ39" s="11"/>
      <c r="AR39" s="10"/>
      <c r="AS39" s="11"/>
      <c r="AT39" s="10"/>
      <c r="AU39" s="7">
        <v>3</v>
      </c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56"/>
        <v>3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57"/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58"/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59"/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60"/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61"/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62"/>
        <v>0</v>
      </c>
    </row>
    <row r="40" spans="1:171" ht="12.75">
      <c r="A40" s="6"/>
      <c r="B40" s="6"/>
      <c r="C40" s="6"/>
      <c r="D40" s="6" t="s">
        <v>102</v>
      </c>
      <c r="E40" s="3" t="s">
        <v>103</v>
      </c>
      <c r="F40" s="6">
        <f t="shared" si="42"/>
        <v>0</v>
      </c>
      <c r="G40" s="6">
        <f t="shared" si="43"/>
        <v>2</v>
      </c>
      <c r="H40" s="6">
        <f t="shared" si="44"/>
        <v>27</v>
      </c>
      <c r="I40" s="6">
        <f t="shared" si="45"/>
        <v>18</v>
      </c>
      <c r="J40" s="6">
        <f t="shared" si="46"/>
        <v>0</v>
      </c>
      <c r="K40" s="6">
        <f t="shared" si="47"/>
        <v>0</v>
      </c>
      <c r="L40" s="6">
        <f t="shared" si="48"/>
        <v>0</v>
      </c>
      <c r="M40" s="6">
        <f t="shared" si="49"/>
        <v>9</v>
      </c>
      <c r="N40" s="6">
        <f t="shared" si="50"/>
        <v>0</v>
      </c>
      <c r="O40" s="6">
        <f t="shared" si="51"/>
        <v>0</v>
      </c>
      <c r="P40" s="6">
        <f t="shared" si="52"/>
        <v>0</v>
      </c>
      <c r="Q40" s="7">
        <f t="shared" si="53"/>
        <v>4</v>
      </c>
      <c r="R40" s="7">
        <f t="shared" si="54"/>
        <v>1.5</v>
      </c>
      <c r="S40" s="7">
        <v>2.5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55"/>
        <v>0</v>
      </c>
      <c r="AM40" s="11">
        <v>18</v>
      </c>
      <c r="AN40" s="10" t="s">
        <v>61</v>
      </c>
      <c r="AO40" s="11"/>
      <c r="AP40" s="10"/>
      <c r="AQ40" s="11"/>
      <c r="AR40" s="10"/>
      <c r="AS40" s="11"/>
      <c r="AT40" s="10"/>
      <c r="AU40" s="7">
        <v>2.5</v>
      </c>
      <c r="AV40" s="11">
        <v>9</v>
      </c>
      <c r="AW40" s="10" t="s">
        <v>61</v>
      </c>
      <c r="AX40" s="11"/>
      <c r="AY40" s="10"/>
      <c r="AZ40" s="11"/>
      <c r="BA40" s="10"/>
      <c r="BB40" s="11"/>
      <c r="BC40" s="10"/>
      <c r="BD40" s="7">
        <v>1.5</v>
      </c>
      <c r="BE40" s="7">
        <f t="shared" si="56"/>
        <v>4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57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58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59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60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61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62"/>
        <v>0</v>
      </c>
    </row>
    <row r="41" spans="1:171" ht="12.75">
      <c r="A41" s="6"/>
      <c r="B41" s="6"/>
      <c r="C41" s="6"/>
      <c r="D41" s="6" t="s">
        <v>104</v>
      </c>
      <c r="E41" s="3" t="s">
        <v>105</v>
      </c>
      <c r="F41" s="6">
        <f t="shared" si="42"/>
        <v>1</v>
      </c>
      <c r="G41" s="6">
        <f t="shared" si="43"/>
        <v>2</v>
      </c>
      <c r="H41" s="6">
        <f t="shared" si="44"/>
        <v>36</v>
      </c>
      <c r="I41" s="6">
        <f t="shared" si="45"/>
        <v>18</v>
      </c>
      <c r="J41" s="6">
        <f t="shared" si="46"/>
        <v>9</v>
      </c>
      <c r="K41" s="6">
        <f t="shared" si="47"/>
        <v>0</v>
      </c>
      <c r="L41" s="6">
        <f t="shared" si="48"/>
        <v>0</v>
      </c>
      <c r="M41" s="6">
        <f t="shared" si="49"/>
        <v>9</v>
      </c>
      <c r="N41" s="6">
        <f t="shared" si="50"/>
        <v>0</v>
      </c>
      <c r="O41" s="6">
        <f t="shared" si="51"/>
        <v>0</v>
      </c>
      <c r="P41" s="6">
        <f t="shared" si="52"/>
        <v>0</v>
      </c>
      <c r="Q41" s="7">
        <f t="shared" si="53"/>
        <v>5</v>
      </c>
      <c r="R41" s="7">
        <f t="shared" si="54"/>
        <v>1</v>
      </c>
      <c r="S41" s="7">
        <v>3.5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55"/>
        <v>0</v>
      </c>
      <c r="AM41" s="11">
        <v>18</v>
      </c>
      <c r="AN41" s="10" t="s">
        <v>92</v>
      </c>
      <c r="AO41" s="11">
        <v>9</v>
      </c>
      <c r="AP41" s="10" t="s">
        <v>61</v>
      </c>
      <c r="AQ41" s="11"/>
      <c r="AR41" s="10"/>
      <c r="AS41" s="11"/>
      <c r="AT41" s="10"/>
      <c r="AU41" s="7">
        <v>4</v>
      </c>
      <c r="AV41" s="11">
        <v>9</v>
      </c>
      <c r="AW41" s="10" t="s">
        <v>61</v>
      </c>
      <c r="AX41" s="11"/>
      <c r="AY41" s="10"/>
      <c r="AZ41" s="11"/>
      <c r="BA41" s="10"/>
      <c r="BB41" s="11"/>
      <c r="BC41" s="10"/>
      <c r="BD41" s="7">
        <v>1</v>
      </c>
      <c r="BE41" s="7">
        <f t="shared" si="56"/>
        <v>5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57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58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59"/>
        <v>0</v>
      </c>
      <c r="DK41" s="11"/>
      <c r="DL41" s="10"/>
      <c r="DM41" s="11"/>
      <c r="DN41" s="10"/>
      <c r="DO41" s="11"/>
      <c r="DP41" s="10"/>
      <c r="DQ41" s="11"/>
      <c r="DR41" s="10"/>
      <c r="DS41" s="7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60"/>
        <v>0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61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62"/>
        <v>0</v>
      </c>
    </row>
    <row r="42" spans="1:171" ht="12.75">
      <c r="A42" s="6"/>
      <c r="B42" s="6"/>
      <c r="C42" s="6"/>
      <c r="D42" s="6" t="s">
        <v>106</v>
      </c>
      <c r="E42" s="3" t="s">
        <v>107</v>
      </c>
      <c r="F42" s="6">
        <f t="shared" si="42"/>
        <v>1</v>
      </c>
      <c r="G42" s="6">
        <f t="shared" si="43"/>
        <v>2</v>
      </c>
      <c r="H42" s="6">
        <f t="shared" si="44"/>
        <v>18</v>
      </c>
      <c r="I42" s="6">
        <f t="shared" si="45"/>
        <v>9</v>
      </c>
      <c r="J42" s="6">
        <f t="shared" si="46"/>
        <v>6</v>
      </c>
      <c r="K42" s="6">
        <f t="shared" si="47"/>
        <v>0</v>
      </c>
      <c r="L42" s="6">
        <f t="shared" si="48"/>
        <v>0</v>
      </c>
      <c r="M42" s="6">
        <f t="shared" si="49"/>
        <v>0</v>
      </c>
      <c r="N42" s="6">
        <f t="shared" si="50"/>
        <v>0</v>
      </c>
      <c r="O42" s="6">
        <f t="shared" si="51"/>
        <v>0</v>
      </c>
      <c r="P42" s="6">
        <f t="shared" si="52"/>
        <v>3</v>
      </c>
      <c r="Q42" s="7">
        <f t="shared" si="53"/>
        <v>3</v>
      </c>
      <c r="R42" s="7">
        <f t="shared" si="54"/>
        <v>0.5</v>
      </c>
      <c r="S42" s="7">
        <v>2.3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55"/>
        <v>0</v>
      </c>
      <c r="AM42" s="11">
        <v>9</v>
      </c>
      <c r="AN42" s="10" t="s">
        <v>92</v>
      </c>
      <c r="AO42" s="11">
        <v>6</v>
      </c>
      <c r="AP42" s="10" t="s">
        <v>61</v>
      </c>
      <c r="AQ42" s="11"/>
      <c r="AR42" s="10"/>
      <c r="AS42" s="11"/>
      <c r="AT42" s="10"/>
      <c r="AU42" s="7">
        <v>2.5</v>
      </c>
      <c r="AV42" s="11"/>
      <c r="AW42" s="10"/>
      <c r="AX42" s="11"/>
      <c r="AY42" s="10"/>
      <c r="AZ42" s="11"/>
      <c r="BA42" s="10"/>
      <c r="BB42" s="11">
        <v>3</v>
      </c>
      <c r="BC42" s="10" t="s">
        <v>61</v>
      </c>
      <c r="BD42" s="7">
        <v>0.5</v>
      </c>
      <c r="BE42" s="7">
        <f t="shared" si="56"/>
        <v>3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57"/>
        <v>0</v>
      </c>
      <c r="BY42" s="11"/>
      <c r="BZ42" s="10"/>
      <c r="CA42" s="11"/>
      <c r="CB42" s="10"/>
      <c r="CC42" s="11"/>
      <c r="CD42" s="10"/>
      <c r="CE42" s="11"/>
      <c r="CF42" s="10"/>
      <c r="CG42" s="7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8"/>
        <v>0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59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60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61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62"/>
        <v>0</v>
      </c>
    </row>
    <row r="43" spans="1:171" ht="12.75">
      <c r="A43" s="6"/>
      <c r="B43" s="6"/>
      <c r="C43" s="6"/>
      <c r="D43" s="6" t="s">
        <v>108</v>
      </c>
      <c r="E43" s="3" t="s">
        <v>109</v>
      </c>
      <c r="F43" s="6">
        <f t="shared" si="42"/>
        <v>0</v>
      </c>
      <c r="G43" s="6">
        <f t="shared" si="43"/>
        <v>2</v>
      </c>
      <c r="H43" s="6">
        <f t="shared" si="44"/>
        <v>18</v>
      </c>
      <c r="I43" s="6">
        <f t="shared" si="45"/>
        <v>6</v>
      </c>
      <c r="J43" s="6">
        <f t="shared" si="46"/>
        <v>12</v>
      </c>
      <c r="K43" s="6">
        <f t="shared" si="47"/>
        <v>0</v>
      </c>
      <c r="L43" s="6">
        <f t="shared" si="48"/>
        <v>0</v>
      </c>
      <c r="M43" s="6">
        <f t="shared" si="49"/>
        <v>0</v>
      </c>
      <c r="N43" s="6">
        <f t="shared" si="50"/>
        <v>0</v>
      </c>
      <c r="O43" s="6">
        <f t="shared" si="51"/>
        <v>0</v>
      </c>
      <c r="P43" s="6">
        <f t="shared" si="52"/>
        <v>0</v>
      </c>
      <c r="Q43" s="7">
        <f t="shared" si="53"/>
        <v>2</v>
      </c>
      <c r="R43" s="7">
        <f t="shared" si="54"/>
        <v>0</v>
      </c>
      <c r="S43" s="7">
        <v>1.6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55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56"/>
        <v>0</v>
      </c>
      <c r="BF43" s="11">
        <v>6</v>
      </c>
      <c r="BG43" s="10" t="s">
        <v>61</v>
      </c>
      <c r="BH43" s="11">
        <v>12</v>
      </c>
      <c r="BI43" s="10" t="s">
        <v>61</v>
      </c>
      <c r="BJ43" s="11"/>
      <c r="BK43" s="10"/>
      <c r="BL43" s="11"/>
      <c r="BM43" s="10"/>
      <c r="BN43" s="7">
        <v>2</v>
      </c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57"/>
        <v>2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8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59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60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61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62"/>
        <v>0</v>
      </c>
    </row>
    <row r="44" spans="1:171" ht="12.75">
      <c r="A44" s="6"/>
      <c r="B44" s="6"/>
      <c r="C44" s="6"/>
      <c r="D44" s="6" t="s">
        <v>110</v>
      </c>
      <c r="E44" s="3" t="s">
        <v>111</v>
      </c>
      <c r="F44" s="6">
        <f t="shared" si="42"/>
        <v>1</v>
      </c>
      <c r="G44" s="6">
        <f t="shared" si="43"/>
        <v>2</v>
      </c>
      <c r="H44" s="6">
        <f t="shared" si="44"/>
        <v>36</v>
      </c>
      <c r="I44" s="6">
        <f t="shared" si="45"/>
        <v>18</v>
      </c>
      <c r="J44" s="6">
        <f t="shared" si="46"/>
        <v>6</v>
      </c>
      <c r="K44" s="6">
        <f t="shared" si="47"/>
        <v>0</v>
      </c>
      <c r="L44" s="6">
        <f t="shared" si="48"/>
        <v>0</v>
      </c>
      <c r="M44" s="6">
        <f t="shared" si="49"/>
        <v>12</v>
      </c>
      <c r="N44" s="6">
        <f t="shared" si="50"/>
        <v>0</v>
      </c>
      <c r="O44" s="6">
        <f t="shared" si="51"/>
        <v>0</v>
      </c>
      <c r="P44" s="6">
        <f t="shared" si="52"/>
        <v>0</v>
      </c>
      <c r="Q44" s="7">
        <f t="shared" si="53"/>
        <v>5</v>
      </c>
      <c r="R44" s="7">
        <f t="shared" si="54"/>
        <v>1</v>
      </c>
      <c r="S44" s="7">
        <v>3.3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55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56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57"/>
        <v>0</v>
      </c>
      <c r="BY44" s="11">
        <v>18</v>
      </c>
      <c r="BZ44" s="10" t="s">
        <v>92</v>
      </c>
      <c r="CA44" s="11">
        <v>6</v>
      </c>
      <c r="CB44" s="10" t="s">
        <v>61</v>
      </c>
      <c r="CC44" s="11"/>
      <c r="CD44" s="10"/>
      <c r="CE44" s="11"/>
      <c r="CF44" s="10"/>
      <c r="CG44" s="7">
        <v>4</v>
      </c>
      <c r="CH44" s="11">
        <v>12</v>
      </c>
      <c r="CI44" s="10" t="s">
        <v>61</v>
      </c>
      <c r="CJ44" s="11"/>
      <c r="CK44" s="10"/>
      <c r="CL44" s="11"/>
      <c r="CM44" s="10"/>
      <c r="CN44" s="11"/>
      <c r="CO44" s="10"/>
      <c r="CP44" s="7">
        <v>1</v>
      </c>
      <c r="CQ44" s="7">
        <f t="shared" si="58"/>
        <v>5</v>
      </c>
      <c r="CR44" s="11"/>
      <c r="CS44" s="10"/>
      <c r="CT44" s="11"/>
      <c r="CU44" s="10"/>
      <c r="CV44" s="11"/>
      <c r="CW44" s="10"/>
      <c r="CX44" s="11"/>
      <c r="CY44" s="10"/>
      <c r="CZ44" s="7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59"/>
        <v>0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60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61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62"/>
        <v>0</v>
      </c>
    </row>
    <row r="45" spans="1:171" ht="12.75">
      <c r="A45" s="6"/>
      <c r="B45" s="6"/>
      <c r="C45" s="6"/>
      <c r="D45" s="6" t="s">
        <v>112</v>
      </c>
      <c r="E45" s="3" t="s">
        <v>113</v>
      </c>
      <c r="F45" s="6">
        <f t="shared" si="42"/>
        <v>1</v>
      </c>
      <c r="G45" s="6">
        <f t="shared" si="43"/>
        <v>2</v>
      </c>
      <c r="H45" s="6">
        <f t="shared" si="44"/>
        <v>36</v>
      </c>
      <c r="I45" s="6">
        <f t="shared" si="45"/>
        <v>18</v>
      </c>
      <c r="J45" s="6">
        <f t="shared" si="46"/>
        <v>9</v>
      </c>
      <c r="K45" s="6">
        <f t="shared" si="47"/>
        <v>0</v>
      </c>
      <c r="L45" s="6">
        <f t="shared" si="48"/>
        <v>0</v>
      </c>
      <c r="M45" s="6">
        <f t="shared" si="49"/>
        <v>9</v>
      </c>
      <c r="N45" s="6">
        <f t="shared" si="50"/>
        <v>0</v>
      </c>
      <c r="O45" s="6">
        <f t="shared" si="51"/>
        <v>0</v>
      </c>
      <c r="P45" s="6">
        <f t="shared" si="52"/>
        <v>0</v>
      </c>
      <c r="Q45" s="7">
        <f t="shared" si="53"/>
        <v>5</v>
      </c>
      <c r="R45" s="7">
        <f t="shared" si="54"/>
        <v>1</v>
      </c>
      <c r="S45" s="7">
        <v>3.5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55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56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57"/>
        <v>0</v>
      </c>
      <c r="BY45" s="11">
        <v>18</v>
      </c>
      <c r="BZ45" s="10" t="s">
        <v>92</v>
      </c>
      <c r="CA45" s="11">
        <v>9</v>
      </c>
      <c r="CB45" s="10" t="s">
        <v>61</v>
      </c>
      <c r="CC45" s="11"/>
      <c r="CD45" s="10"/>
      <c r="CE45" s="11"/>
      <c r="CF45" s="10"/>
      <c r="CG45" s="7">
        <v>4</v>
      </c>
      <c r="CH45" s="11">
        <v>9</v>
      </c>
      <c r="CI45" s="10" t="s">
        <v>61</v>
      </c>
      <c r="CJ45" s="11"/>
      <c r="CK45" s="10"/>
      <c r="CL45" s="11"/>
      <c r="CM45" s="10"/>
      <c r="CN45" s="11"/>
      <c r="CO45" s="10"/>
      <c r="CP45" s="7">
        <v>1</v>
      </c>
      <c r="CQ45" s="7">
        <f t="shared" si="58"/>
        <v>5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59"/>
        <v>0</v>
      </c>
      <c r="DK45" s="11"/>
      <c r="DL45" s="10"/>
      <c r="DM45" s="11"/>
      <c r="DN45" s="10"/>
      <c r="DO45" s="11"/>
      <c r="DP45" s="10"/>
      <c r="DQ45" s="11"/>
      <c r="DR45" s="10"/>
      <c r="DS45" s="7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60"/>
        <v>0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61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62"/>
        <v>0</v>
      </c>
    </row>
    <row r="46" spans="1:171" ht="12.75">
      <c r="A46" s="6"/>
      <c r="B46" s="6"/>
      <c r="C46" s="6"/>
      <c r="D46" s="6" t="s">
        <v>114</v>
      </c>
      <c r="E46" s="3" t="s">
        <v>115</v>
      </c>
      <c r="F46" s="6">
        <f t="shared" si="42"/>
        <v>0</v>
      </c>
      <c r="G46" s="6">
        <f t="shared" si="43"/>
        <v>3</v>
      </c>
      <c r="H46" s="6">
        <f t="shared" si="44"/>
        <v>27</v>
      </c>
      <c r="I46" s="6">
        <f t="shared" si="45"/>
        <v>19</v>
      </c>
      <c r="J46" s="6">
        <f t="shared" si="46"/>
        <v>5</v>
      </c>
      <c r="K46" s="6">
        <f t="shared" si="47"/>
        <v>0</v>
      </c>
      <c r="L46" s="6">
        <f t="shared" si="48"/>
        <v>0</v>
      </c>
      <c r="M46" s="6">
        <f t="shared" si="49"/>
        <v>3</v>
      </c>
      <c r="N46" s="6">
        <f t="shared" si="50"/>
        <v>0</v>
      </c>
      <c r="O46" s="6">
        <f t="shared" si="51"/>
        <v>0</v>
      </c>
      <c r="P46" s="6">
        <f t="shared" si="52"/>
        <v>0</v>
      </c>
      <c r="Q46" s="7">
        <f t="shared" si="53"/>
        <v>3</v>
      </c>
      <c r="R46" s="7">
        <f t="shared" si="54"/>
        <v>0.5</v>
      </c>
      <c r="S46" s="7">
        <v>2.2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55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56"/>
        <v>0</v>
      </c>
      <c r="BF46" s="11">
        <v>19</v>
      </c>
      <c r="BG46" s="10" t="s">
        <v>61</v>
      </c>
      <c r="BH46" s="11">
        <v>5</v>
      </c>
      <c r="BI46" s="10" t="s">
        <v>61</v>
      </c>
      <c r="BJ46" s="11"/>
      <c r="BK46" s="10"/>
      <c r="BL46" s="11"/>
      <c r="BM46" s="10"/>
      <c r="BN46" s="7">
        <v>2.5</v>
      </c>
      <c r="BO46" s="11">
        <v>3</v>
      </c>
      <c r="BP46" s="10" t="s">
        <v>61</v>
      </c>
      <c r="BQ46" s="11"/>
      <c r="BR46" s="10"/>
      <c r="BS46" s="11"/>
      <c r="BT46" s="10"/>
      <c r="BU46" s="11"/>
      <c r="BV46" s="10"/>
      <c r="BW46" s="7">
        <v>0.5</v>
      </c>
      <c r="BX46" s="7">
        <f t="shared" si="57"/>
        <v>3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8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59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60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61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62"/>
        <v>0</v>
      </c>
    </row>
    <row r="47" spans="1:171" ht="12.75">
      <c r="A47" s="6"/>
      <c r="B47" s="6"/>
      <c r="C47" s="6"/>
      <c r="D47" s="6" t="s">
        <v>116</v>
      </c>
      <c r="E47" s="3" t="s">
        <v>117</v>
      </c>
      <c r="F47" s="6">
        <f t="shared" si="42"/>
        <v>0</v>
      </c>
      <c r="G47" s="6">
        <f t="shared" si="43"/>
        <v>2</v>
      </c>
      <c r="H47" s="6">
        <f t="shared" si="44"/>
        <v>24</v>
      </c>
      <c r="I47" s="6">
        <f t="shared" si="45"/>
        <v>14</v>
      </c>
      <c r="J47" s="6">
        <f t="shared" si="46"/>
        <v>10</v>
      </c>
      <c r="K47" s="6">
        <f t="shared" si="47"/>
        <v>0</v>
      </c>
      <c r="L47" s="6">
        <f t="shared" si="48"/>
        <v>0</v>
      </c>
      <c r="M47" s="6">
        <f t="shared" si="49"/>
        <v>0</v>
      </c>
      <c r="N47" s="6">
        <f t="shared" si="50"/>
        <v>0</v>
      </c>
      <c r="O47" s="6">
        <f t="shared" si="51"/>
        <v>0</v>
      </c>
      <c r="P47" s="6">
        <f t="shared" si="52"/>
        <v>0</v>
      </c>
      <c r="Q47" s="7">
        <f t="shared" si="53"/>
        <v>2</v>
      </c>
      <c r="R47" s="7">
        <f t="shared" si="54"/>
        <v>0</v>
      </c>
      <c r="S47" s="7">
        <v>1.6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55"/>
        <v>0</v>
      </c>
      <c r="AM47" s="11"/>
      <c r="AN47" s="10"/>
      <c r="AO47" s="11"/>
      <c r="AP47" s="10"/>
      <c r="AQ47" s="11"/>
      <c r="AR47" s="10"/>
      <c r="AS47" s="11"/>
      <c r="AT47" s="10"/>
      <c r="AU47" s="7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56"/>
        <v>0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57"/>
        <v>0</v>
      </c>
      <c r="BY47" s="11">
        <v>14</v>
      </c>
      <c r="BZ47" s="10" t="s">
        <v>61</v>
      </c>
      <c r="CA47" s="11">
        <v>10</v>
      </c>
      <c r="CB47" s="10" t="s">
        <v>61</v>
      </c>
      <c r="CC47" s="11"/>
      <c r="CD47" s="10"/>
      <c r="CE47" s="11"/>
      <c r="CF47" s="10"/>
      <c r="CG47" s="7">
        <v>2</v>
      </c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8"/>
        <v>2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59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60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61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62"/>
        <v>0</v>
      </c>
    </row>
    <row r="48" spans="1:171" ht="12.75">
      <c r="A48" s="6"/>
      <c r="B48" s="6"/>
      <c r="C48" s="6"/>
      <c r="D48" s="6" t="s">
        <v>118</v>
      </c>
      <c r="E48" s="3" t="s">
        <v>119</v>
      </c>
      <c r="F48" s="6">
        <f t="shared" si="42"/>
        <v>0</v>
      </c>
      <c r="G48" s="6">
        <f t="shared" si="43"/>
        <v>3</v>
      </c>
      <c r="H48" s="6">
        <f t="shared" si="44"/>
        <v>36</v>
      </c>
      <c r="I48" s="6">
        <f t="shared" si="45"/>
        <v>20</v>
      </c>
      <c r="J48" s="6">
        <f t="shared" si="46"/>
        <v>10</v>
      </c>
      <c r="K48" s="6">
        <f t="shared" si="47"/>
        <v>0</v>
      </c>
      <c r="L48" s="6">
        <f t="shared" si="48"/>
        <v>0</v>
      </c>
      <c r="M48" s="6">
        <f t="shared" si="49"/>
        <v>6</v>
      </c>
      <c r="N48" s="6">
        <f t="shared" si="50"/>
        <v>0</v>
      </c>
      <c r="O48" s="6">
        <f t="shared" si="51"/>
        <v>0</v>
      </c>
      <c r="P48" s="6">
        <f t="shared" si="52"/>
        <v>0</v>
      </c>
      <c r="Q48" s="7">
        <f t="shared" si="53"/>
        <v>4</v>
      </c>
      <c r="R48" s="7">
        <f t="shared" si="54"/>
        <v>1</v>
      </c>
      <c r="S48" s="7">
        <v>2.6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55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56"/>
        <v>0</v>
      </c>
      <c r="BF48" s="11">
        <v>20</v>
      </c>
      <c r="BG48" s="10" t="s">
        <v>61</v>
      </c>
      <c r="BH48" s="11">
        <v>10</v>
      </c>
      <c r="BI48" s="10" t="s">
        <v>61</v>
      </c>
      <c r="BJ48" s="11"/>
      <c r="BK48" s="10"/>
      <c r="BL48" s="11"/>
      <c r="BM48" s="10"/>
      <c r="BN48" s="7">
        <v>3</v>
      </c>
      <c r="BO48" s="11">
        <v>6</v>
      </c>
      <c r="BP48" s="10" t="s">
        <v>61</v>
      </c>
      <c r="BQ48" s="11"/>
      <c r="BR48" s="10"/>
      <c r="BS48" s="11"/>
      <c r="BT48" s="10"/>
      <c r="BU48" s="11"/>
      <c r="BV48" s="10"/>
      <c r="BW48" s="7">
        <v>1</v>
      </c>
      <c r="BX48" s="7">
        <f t="shared" si="57"/>
        <v>4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8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59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60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61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62"/>
        <v>0</v>
      </c>
    </row>
    <row r="49" spans="1:171" ht="12.75">
      <c r="A49" s="6"/>
      <c r="B49" s="6"/>
      <c r="C49" s="6"/>
      <c r="D49" s="6" t="s">
        <v>120</v>
      </c>
      <c r="E49" s="3" t="s">
        <v>121</v>
      </c>
      <c r="F49" s="6">
        <f t="shared" si="42"/>
        <v>0</v>
      </c>
      <c r="G49" s="6">
        <f t="shared" si="43"/>
        <v>2</v>
      </c>
      <c r="H49" s="6">
        <f t="shared" si="44"/>
        <v>18</v>
      </c>
      <c r="I49" s="6">
        <f t="shared" si="45"/>
        <v>0</v>
      </c>
      <c r="J49" s="6">
        <f t="shared" si="46"/>
        <v>12</v>
      </c>
      <c r="K49" s="6">
        <f t="shared" si="47"/>
        <v>0</v>
      </c>
      <c r="L49" s="6">
        <f t="shared" si="48"/>
        <v>0</v>
      </c>
      <c r="M49" s="6">
        <f t="shared" si="49"/>
        <v>6</v>
      </c>
      <c r="N49" s="6">
        <f t="shared" si="50"/>
        <v>0</v>
      </c>
      <c r="O49" s="6">
        <f t="shared" si="51"/>
        <v>0</v>
      </c>
      <c r="P49" s="6">
        <f t="shared" si="52"/>
        <v>0</v>
      </c>
      <c r="Q49" s="7">
        <f t="shared" si="53"/>
        <v>3</v>
      </c>
      <c r="R49" s="7">
        <f t="shared" si="54"/>
        <v>1</v>
      </c>
      <c r="S49" s="7">
        <v>1.8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55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6"/>
        <v>0</v>
      </c>
      <c r="BF49" s="11"/>
      <c r="BG49" s="10"/>
      <c r="BH49" s="11">
        <v>12</v>
      </c>
      <c r="BI49" s="10" t="s">
        <v>61</v>
      </c>
      <c r="BJ49" s="11"/>
      <c r="BK49" s="10"/>
      <c r="BL49" s="11"/>
      <c r="BM49" s="10"/>
      <c r="BN49" s="7">
        <v>2</v>
      </c>
      <c r="BO49" s="11">
        <v>6</v>
      </c>
      <c r="BP49" s="10" t="s">
        <v>61</v>
      </c>
      <c r="BQ49" s="11"/>
      <c r="BR49" s="10"/>
      <c r="BS49" s="11"/>
      <c r="BT49" s="10"/>
      <c r="BU49" s="11"/>
      <c r="BV49" s="10"/>
      <c r="BW49" s="7">
        <v>1</v>
      </c>
      <c r="BX49" s="7">
        <f t="shared" si="57"/>
        <v>3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8"/>
        <v>0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59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60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61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62"/>
        <v>0</v>
      </c>
    </row>
    <row r="50" spans="1:171" ht="12.75">
      <c r="A50" s="6"/>
      <c r="B50" s="6"/>
      <c r="C50" s="6"/>
      <c r="D50" s="6" t="s">
        <v>122</v>
      </c>
      <c r="E50" s="3" t="s">
        <v>123</v>
      </c>
      <c r="F50" s="6">
        <f t="shared" si="42"/>
        <v>0</v>
      </c>
      <c r="G50" s="6">
        <f t="shared" si="43"/>
        <v>2</v>
      </c>
      <c r="H50" s="6">
        <f t="shared" si="44"/>
        <v>21</v>
      </c>
      <c r="I50" s="6">
        <f t="shared" si="45"/>
        <v>15</v>
      </c>
      <c r="J50" s="6">
        <f t="shared" si="46"/>
        <v>6</v>
      </c>
      <c r="K50" s="6">
        <f t="shared" si="47"/>
        <v>0</v>
      </c>
      <c r="L50" s="6">
        <f t="shared" si="48"/>
        <v>0</v>
      </c>
      <c r="M50" s="6">
        <f t="shared" si="49"/>
        <v>0</v>
      </c>
      <c r="N50" s="6">
        <f t="shared" si="50"/>
        <v>0</v>
      </c>
      <c r="O50" s="6">
        <f t="shared" si="51"/>
        <v>0</v>
      </c>
      <c r="P50" s="6">
        <f t="shared" si="52"/>
        <v>0</v>
      </c>
      <c r="Q50" s="7">
        <f t="shared" si="53"/>
        <v>3</v>
      </c>
      <c r="R50" s="7">
        <f t="shared" si="54"/>
        <v>0</v>
      </c>
      <c r="S50" s="7">
        <v>2.2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5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6"/>
        <v>0</v>
      </c>
      <c r="BF50" s="11">
        <v>15</v>
      </c>
      <c r="BG50" s="10" t="s">
        <v>61</v>
      </c>
      <c r="BH50" s="11">
        <v>6</v>
      </c>
      <c r="BI50" s="10" t="s">
        <v>61</v>
      </c>
      <c r="BJ50" s="11"/>
      <c r="BK50" s="10"/>
      <c r="BL50" s="11"/>
      <c r="BM50" s="10"/>
      <c r="BN50" s="7">
        <v>3</v>
      </c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7"/>
        <v>3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8"/>
        <v>0</v>
      </c>
      <c r="CR50" s="11"/>
      <c r="CS50" s="10"/>
      <c r="CT50" s="11"/>
      <c r="CU50" s="10"/>
      <c r="CV50" s="11"/>
      <c r="CW50" s="10"/>
      <c r="CX50" s="11"/>
      <c r="CY50" s="10"/>
      <c r="CZ50" s="7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59"/>
        <v>0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60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61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62"/>
        <v>0</v>
      </c>
    </row>
    <row r="51" spans="1:171" ht="12.75">
      <c r="A51" s="6"/>
      <c r="B51" s="6"/>
      <c r="C51" s="6"/>
      <c r="D51" s="6" t="s">
        <v>124</v>
      </c>
      <c r="E51" s="3" t="s">
        <v>125</v>
      </c>
      <c r="F51" s="6">
        <f t="shared" si="42"/>
        <v>0</v>
      </c>
      <c r="G51" s="6">
        <f t="shared" si="43"/>
        <v>2</v>
      </c>
      <c r="H51" s="6">
        <f t="shared" si="44"/>
        <v>18</v>
      </c>
      <c r="I51" s="6">
        <f t="shared" si="45"/>
        <v>9</v>
      </c>
      <c r="J51" s="6">
        <f t="shared" si="46"/>
        <v>9</v>
      </c>
      <c r="K51" s="6">
        <f t="shared" si="47"/>
        <v>0</v>
      </c>
      <c r="L51" s="6">
        <f t="shared" si="48"/>
        <v>0</v>
      </c>
      <c r="M51" s="6">
        <f t="shared" si="49"/>
        <v>0</v>
      </c>
      <c r="N51" s="6">
        <f t="shared" si="50"/>
        <v>0</v>
      </c>
      <c r="O51" s="6">
        <f t="shared" si="51"/>
        <v>0</v>
      </c>
      <c r="P51" s="6">
        <f t="shared" si="52"/>
        <v>0</v>
      </c>
      <c r="Q51" s="7">
        <f t="shared" si="53"/>
        <v>2</v>
      </c>
      <c r="R51" s="7">
        <f t="shared" si="54"/>
        <v>0</v>
      </c>
      <c r="S51" s="7">
        <v>1.5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5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6"/>
        <v>0</v>
      </c>
      <c r="BF51" s="11">
        <v>9</v>
      </c>
      <c r="BG51" s="10" t="s">
        <v>61</v>
      </c>
      <c r="BH51" s="11">
        <v>9</v>
      </c>
      <c r="BI51" s="10" t="s">
        <v>61</v>
      </c>
      <c r="BJ51" s="11"/>
      <c r="BK51" s="10"/>
      <c r="BL51" s="11"/>
      <c r="BM51" s="10"/>
      <c r="BN51" s="7">
        <v>2</v>
      </c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7"/>
        <v>2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8"/>
        <v>0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59"/>
        <v>0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60"/>
        <v>0</v>
      </c>
      <c r="ED51" s="11"/>
      <c r="EE51" s="10"/>
      <c r="EF51" s="11"/>
      <c r="EG51" s="10"/>
      <c r="EH51" s="11"/>
      <c r="EI51" s="10"/>
      <c r="EJ51" s="11"/>
      <c r="EK51" s="10"/>
      <c r="EL51" s="7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61"/>
        <v>0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62"/>
        <v>0</v>
      </c>
    </row>
    <row r="52" spans="1:171" ht="12.75">
      <c r="A52" s="6"/>
      <c r="B52" s="6"/>
      <c r="C52" s="6"/>
      <c r="D52" s="6" t="s">
        <v>126</v>
      </c>
      <c r="E52" s="3" t="s">
        <v>127</v>
      </c>
      <c r="F52" s="6">
        <f t="shared" si="42"/>
        <v>0</v>
      </c>
      <c r="G52" s="6">
        <f t="shared" si="43"/>
        <v>2</v>
      </c>
      <c r="H52" s="6">
        <f t="shared" si="44"/>
        <v>18</v>
      </c>
      <c r="I52" s="6">
        <f t="shared" si="45"/>
        <v>9</v>
      </c>
      <c r="J52" s="6">
        <f t="shared" si="46"/>
        <v>0</v>
      </c>
      <c r="K52" s="6">
        <f t="shared" si="47"/>
        <v>0</v>
      </c>
      <c r="L52" s="6">
        <f t="shared" si="48"/>
        <v>0</v>
      </c>
      <c r="M52" s="6">
        <f t="shared" si="49"/>
        <v>9</v>
      </c>
      <c r="N52" s="6">
        <f t="shared" si="50"/>
        <v>0</v>
      </c>
      <c r="O52" s="6">
        <f t="shared" si="51"/>
        <v>0</v>
      </c>
      <c r="P52" s="6">
        <f t="shared" si="52"/>
        <v>0</v>
      </c>
      <c r="Q52" s="7">
        <f t="shared" si="53"/>
        <v>2</v>
      </c>
      <c r="R52" s="7">
        <f t="shared" si="54"/>
        <v>1</v>
      </c>
      <c r="S52" s="7">
        <v>1.3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5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6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57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58"/>
        <v>0</v>
      </c>
      <c r="CR52" s="11">
        <v>9</v>
      </c>
      <c r="CS52" s="10" t="s">
        <v>61</v>
      </c>
      <c r="CT52" s="11"/>
      <c r="CU52" s="10"/>
      <c r="CV52" s="11"/>
      <c r="CW52" s="10"/>
      <c r="CX52" s="11"/>
      <c r="CY52" s="10"/>
      <c r="CZ52" s="7">
        <v>1</v>
      </c>
      <c r="DA52" s="11">
        <v>9</v>
      </c>
      <c r="DB52" s="10" t="s">
        <v>61</v>
      </c>
      <c r="DC52" s="11"/>
      <c r="DD52" s="10"/>
      <c r="DE52" s="11"/>
      <c r="DF52" s="10"/>
      <c r="DG52" s="11"/>
      <c r="DH52" s="10"/>
      <c r="DI52" s="7">
        <v>1</v>
      </c>
      <c r="DJ52" s="7">
        <f t="shared" si="59"/>
        <v>2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60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61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62"/>
        <v>0</v>
      </c>
    </row>
    <row r="53" spans="1:171" ht="12.75">
      <c r="A53" s="6"/>
      <c r="B53" s="6"/>
      <c r="C53" s="6"/>
      <c r="D53" s="6" t="s">
        <v>128</v>
      </c>
      <c r="E53" s="3" t="s">
        <v>129</v>
      </c>
      <c r="F53" s="6">
        <f t="shared" si="42"/>
        <v>0</v>
      </c>
      <c r="G53" s="6">
        <f t="shared" si="43"/>
        <v>3</v>
      </c>
      <c r="H53" s="6">
        <f t="shared" si="44"/>
        <v>19</v>
      </c>
      <c r="I53" s="6">
        <f t="shared" si="45"/>
        <v>7</v>
      </c>
      <c r="J53" s="6">
        <f t="shared" si="46"/>
        <v>6</v>
      </c>
      <c r="K53" s="6">
        <f t="shared" si="47"/>
        <v>0</v>
      </c>
      <c r="L53" s="6">
        <f t="shared" si="48"/>
        <v>0</v>
      </c>
      <c r="M53" s="6">
        <f t="shared" si="49"/>
        <v>0</v>
      </c>
      <c r="N53" s="6">
        <f t="shared" si="50"/>
        <v>0</v>
      </c>
      <c r="O53" s="6">
        <f t="shared" si="51"/>
        <v>0</v>
      </c>
      <c r="P53" s="6">
        <f t="shared" si="52"/>
        <v>6</v>
      </c>
      <c r="Q53" s="7">
        <f t="shared" si="53"/>
        <v>3</v>
      </c>
      <c r="R53" s="7">
        <f t="shared" si="54"/>
        <v>1</v>
      </c>
      <c r="S53" s="7">
        <v>2.4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5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6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7"/>
        <v>0</v>
      </c>
      <c r="BY53" s="11">
        <v>7</v>
      </c>
      <c r="BZ53" s="10" t="s">
        <v>61</v>
      </c>
      <c r="CA53" s="11">
        <v>6</v>
      </c>
      <c r="CB53" s="10" t="s">
        <v>61</v>
      </c>
      <c r="CC53" s="11"/>
      <c r="CD53" s="10"/>
      <c r="CE53" s="11"/>
      <c r="CF53" s="10"/>
      <c r="CG53" s="7">
        <v>2</v>
      </c>
      <c r="CH53" s="11"/>
      <c r="CI53" s="10"/>
      <c r="CJ53" s="11"/>
      <c r="CK53" s="10"/>
      <c r="CL53" s="11"/>
      <c r="CM53" s="10"/>
      <c r="CN53" s="11">
        <v>6</v>
      </c>
      <c r="CO53" s="10" t="s">
        <v>61</v>
      </c>
      <c r="CP53" s="7">
        <v>1</v>
      </c>
      <c r="CQ53" s="7">
        <f t="shared" si="58"/>
        <v>3</v>
      </c>
      <c r="CR53" s="11"/>
      <c r="CS53" s="10"/>
      <c r="CT53" s="11"/>
      <c r="CU53" s="10"/>
      <c r="CV53" s="11"/>
      <c r="CW53" s="10"/>
      <c r="CX53" s="11"/>
      <c r="CY53" s="10"/>
      <c r="CZ53" s="7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59"/>
        <v>0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60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61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62"/>
        <v>0</v>
      </c>
    </row>
    <row r="54" spans="1:171" ht="12.75">
      <c r="A54" s="6"/>
      <c r="B54" s="6"/>
      <c r="C54" s="6"/>
      <c r="D54" s="6" t="s">
        <v>130</v>
      </c>
      <c r="E54" s="3" t="s">
        <v>131</v>
      </c>
      <c r="F54" s="6">
        <f t="shared" si="42"/>
        <v>1</v>
      </c>
      <c r="G54" s="6">
        <f t="shared" si="43"/>
        <v>2</v>
      </c>
      <c r="H54" s="6">
        <f t="shared" si="44"/>
        <v>36</v>
      </c>
      <c r="I54" s="6">
        <f t="shared" si="45"/>
        <v>18</v>
      </c>
      <c r="J54" s="6">
        <f t="shared" si="46"/>
        <v>12</v>
      </c>
      <c r="K54" s="6">
        <f t="shared" si="47"/>
        <v>0</v>
      </c>
      <c r="L54" s="6">
        <f t="shared" si="48"/>
        <v>0</v>
      </c>
      <c r="M54" s="6">
        <f t="shared" si="49"/>
        <v>6</v>
      </c>
      <c r="N54" s="6">
        <f t="shared" si="50"/>
        <v>0</v>
      </c>
      <c r="O54" s="6">
        <f t="shared" si="51"/>
        <v>0</v>
      </c>
      <c r="P54" s="6">
        <f t="shared" si="52"/>
        <v>0</v>
      </c>
      <c r="Q54" s="7">
        <f t="shared" si="53"/>
        <v>5</v>
      </c>
      <c r="R54" s="7">
        <f t="shared" si="54"/>
        <v>1</v>
      </c>
      <c r="S54" s="7">
        <v>3.1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5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6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7"/>
        <v>0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8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59"/>
        <v>0</v>
      </c>
      <c r="DK54" s="11">
        <v>18</v>
      </c>
      <c r="DL54" s="10" t="s">
        <v>92</v>
      </c>
      <c r="DM54" s="11">
        <v>12</v>
      </c>
      <c r="DN54" s="10" t="s">
        <v>61</v>
      </c>
      <c r="DO54" s="11"/>
      <c r="DP54" s="10"/>
      <c r="DQ54" s="11"/>
      <c r="DR54" s="10"/>
      <c r="DS54" s="7">
        <v>4</v>
      </c>
      <c r="DT54" s="11">
        <v>6</v>
      </c>
      <c r="DU54" s="10" t="s">
        <v>61</v>
      </c>
      <c r="DV54" s="11"/>
      <c r="DW54" s="10"/>
      <c r="DX54" s="11"/>
      <c r="DY54" s="10"/>
      <c r="DZ54" s="11"/>
      <c r="EA54" s="10"/>
      <c r="EB54" s="7">
        <v>1</v>
      </c>
      <c r="EC54" s="7">
        <f t="shared" si="60"/>
        <v>5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61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62"/>
        <v>0</v>
      </c>
    </row>
    <row r="55" spans="1:171" ht="12.75">
      <c r="A55" s="6"/>
      <c r="B55" s="6"/>
      <c r="C55" s="6"/>
      <c r="D55" s="6" t="s">
        <v>132</v>
      </c>
      <c r="E55" s="3" t="s">
        <v>133</v>
      </c>
      <c r="F55" s="6">
        <f t="shared" si="42"/>
        <v>0</v>
      </c>
      <c r="G55" s="6">
        <f t="shared" si="43"/>
        <v>3</v>
      </c>
      <c r="H55" s="6">
        <f t="shared" si="44"/>
        <v>30</v>
      </c>
      <c r="I55" s="6">
        <f t="shared" si="45"/>
        <v>14</v>
      </c>
      <c r="J55" s="6">
        <f t="shared" si="46"/>
        <v>13</v>
      </c>
      <c r="K55" s="6">
        <f t="shared" si="47"/>
        <v>0</v>
      </c>
      <c r="L55" s="6">
        <f t="shared" si="48"/>
        <v>0</v>
      </c>
      <c r="M55" s="6">
        <f t="shared" si="49"/>
        <v>0</v>
      </c>
      <c r="N55" s="6">
        <f t="shared" si="50"/>
        <v>0</v>
      </c>
      <c r="O55" s="6">
        <f t="shared" si="51"/>
        <v>0</v>
      </c>
      <c r="P55" s="6">
        <f t="shared" si="52"/>
        <v>3</v>
      </c>
      <c r="Q55" s="7">
        <f t="shared" si="53"/>
        <v>3</v>
      </c>
      <c r="R55" s="7">
        <f t="shared" si="54"/>
        <v>0.3</v>
      </c>
      <c r="S55" s="7">
        <v>2.3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5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6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7"/>
        <v>0</v>
      </c>
      <c r="BY55" s="11">
        <v>14</v>
      </c>
      <c r="BZ55" s="10" t="s">
        <v>61</v>
      </c>
      <c r="CA55" s="11">
        <v>13</v>
      </c>
      <c r="CB55" s="10" t="s">
        <v>61</v>
      </c>
      <c r="CC55" s="11"/>
      <c r="CD55" s="10"/>
      <c r="CE55" s="11"/>
      <c r="CF55" s="10"/>
      <c r="CG55" s="7">
        <v>2.7</v>
      </c>
      <c r="CH55" s="11"/>
      <c r="CI55" s="10"/>
      <c r="CJ55" s="11"/>
      <c r="CK55" s="10"/>
      <c r="CL55" s="11"/>
      <c r="CM55" s="10"/>
      <c r="CN55" s="11">
        <v>3</v>
      </c>
      <c r="CO55" s="10" t="s">
        <v>61</v>
      </c>
      <c r="CP55" s="7">
        <v>0.3</v>
      </c>
      <c r="CQ55" s="7">
        <f t="shared" si="58"/>
        <v>3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59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60"/>
        <v>0</v>
      </c>
      <c r="ED55" s="11"/>
      <c r="EE55" s="10"/>
      <c r="EF55" s="11"/>
      <c r="EG55" s="10"/>
      <c r="EH55" s="11"/>
      <c r="EI55" s="10"/>
      <c r="EJ55" s="11"/>
      <c r="EK55" s="10"/>
      <c r="EL55" s="7"/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61"/>
        <v>0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62"/>
        <v>0</v>
      </c>
    </row>
    <row r="56" spans="1:171" ht="12.75">
      <c r="A56" s="6"/>
      <c r="B56" s="6"/>
      <c r="C56" s="6"/>
      <c r="D56" s="6" t="s">
        <v>134</v>
      </c>
      <c r="E56" s="3" t="s">
        <v>135</v>
      </c>
      <c r="F56" s="6">
        <f t="shared" si="42"/>
        <v>0</v>
      </c>
      <c r="G56" s="6">
        <f t="shared" si="43"/>
        <v>2</v>
      </c>
      <c r="H56" s="6">
        <f t="shared" si="44"/>
        <v>12</v>
      </c>
      <c r="I56" s="6">
        <f t="shared" si="45"/>
        <v>6</v>
      </c>
      <c r="J56" s="6">
        <f t="shared" si="46"/>
        <v>6</v>
      </c>
      <c r="K56" s="6">
        <f t="shared" si="47"/>
        <v>0</v>
      </c>
      <c r="L56" s="6">
        <f t="shared" si="48"/>
        <v>0</v>
      </c>
      <c r="M56" s="6">
        <f t="shared" si="49"/>
        <v>0</v>
      </c>
      <c r="N56" s="6">
        <f t="shared" si="50"/>
        <v>0</v>
      </c>
      <c r="O56" s="6">
        <f t="shared" si="51"/>
        <v>0</v>
      </c>
      <c r="P56" s="6">
        <f t="shared" si="52"/>
        <v>0</v>
      </c>
      <c r="Q56" s="7">
        <f t="shared" si="53"/>
        <v>2</v>
      </c>
      <c r="R56" s="7">
        <f t="shared" si="54"/>
        <v>0</v>
      </c>
      <c r="S56" s="7">
        <v>1.3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5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56"/>
        <v>0</v>
      </c>
      <c r="BF56" s="11">
        <v>6</v>
      </c>
      <c r="BG56" s="10" t="s">
        <v>61</v>
      </c>
      <c r="BH56" s="11">
        <v>6</v>
      </c>
      <c r="BI56" s="10" t="s">
        <v>61</v>
      </c>
      <c r="BJ56" s="11"/>
      <c r="BK56" s="10"/>
      <c r="BL56" s="11"/>
      <c r="BM56" s="10"/>
      <c r="BN56" s="7">
        <v>2</v>
      </c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7"/>
        <v>2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8"/>
        <v>0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59"/>
        <v>0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60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61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62"/>
        <v>0</v>
      </c>
    </row>
    <row r="57" spans="1:171" ht="12.75">
      <c r="A57" s="6"/>
      <c r="B57" s="6"/>
      <c r="C57" s="6"/>
      <c r="D57" s="6" t="s">
        <v>136</v>
      </c>
      <c r="E57" s="3" t="s">
        <v>137</v>
      </c>
      <c r="F57" s="6">
        <f t="shared" si="42"/>
        <v>1</v>
      </c>
      <c r="G57" s="6">
        <f t="shared" si="43"/>
        <v>3</v>
      </c>
      <c r="H57" s="6">
        <f t="shared" si="44"/>
        <v>27</v>
      </c>
      <c r="I57" s="6">
        <f t="shared" si="45"/>
        <v>15</v>
      </c>
      <c r="J57" s="6">
        <f t="shared" si="46"/>
        <v>3</v>
      </c>
      <c r="K57" s="6">
        <f t="shared" si="47"/>
        <v>0</v>
      </c>
      <c r="L57" s="6">
        <f t="shared" si="48"/>
        <v>0</v>
      </c>
      <c r="M57" s="6">
        <f t="shared" si="49"/>
        <v>3</v>
      </c>
      <c r="N57" s="6">
        <f t="shared" si="50"/>
        <v>0</v>
      </c>
      <c r="O57" s="6">
        <f t="shared" si="51"/>
        <v>0</v>
      </c>
      <c r="P57" s="6">
        <f t="shared" si="52"/>
        <v>6</v>
      </c>
      <c r="Q57" s="7">
        <f t="shared" si="53"/>
        <v>4</v>
      </c>
      <c r="R57" s="7">
        <f t="shared" si="54"/>
        <v>1.5</v>
      </c>
      <c r="S57" s="7">
        <v>2.5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5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56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7"/>
        <v>0</v>
      </c>
      <c r="BY57" s="11">
        <v>15</v>
      </c>
      <c r="BZ57" s="10" t="s">
        <v>92</v>
      </c>
      <c r="CA57" s="11">
        <v>3</v>
      </c>
      <c r="CB57" s="10" t="s">
        <v>61</v>
      </c>
      <c r="CC57" s="11"/>
      <c r="CD57" s="10"/>
      <c r="CE57" s="11"/>
      <c r="CF57" s="10"/>
      <c r="CG57" s="7">
        <v>2.5</v>
      </c>
      <c r="CH57" s="11">
        <v>3</v>
      </c>
      <c r="CI57" s="10" t="s">
        <v>61</v>
      </c>
      <c r="CJ57" s="11"/>
      <c r="CK57" s="10"/>
      <c r="CL57" s="11"/>
      <c r="CM57" s="10"/>
      <c r="CN57" s="11">
        <v>6</v>
      </c>
      <c r="CO57" s="10" t="s">
        <v>61</v>
      </c>
      <c r="CP57" s="7">
        <v>1.5</v>
      </c>
      <c r="CQ57" s="7">
        <f t="shared" si="58"/>
        <v>4</v>
      </c>
      <c r="CR57" s="11"/>
      <c r="CS57" s="10"/>
      <c r="CT57" s="11"/>
      <c r="CU57" s="10"/>
      <c r="CV57" s="11"/>
      <c r="CW57" s="10"/>
      <c r="CX57" s="11"/>
      <c r="CY57" s="10"/>
      <c r="CZ57" s="7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si="59"/>
        <v>0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60"/>
        <v>0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61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62"/>
        <v>0</v>
      </c>
    </row>
    <row r="58" spans="1:171" ht="12.75">
      <c r="A58" s="6"/>
      <c r="B58" s="6"/>
      <c r="C58" s="6"/>
      <c r="D58" s="6" t="s">
        <v>138</v>
      </c>
      <c r="E58" s="3" t="s">
        <v>139</v>
      </c>
      <c r="F58" s="6">
        <f t="shared" si="42"/>
        <v>0</v>
      </c>
      <c r="G58" s="6">
        <f t="shared" si="43"/>
        <v>2</v>
      </c>
      <c r="H58" s="6">
        <f t="shared" si="44"/>
        <v>18</v>
      </c>
      <c r="I58" s="6">
        <f t="shared" si="45"/>
        <v>12</v>
      </c>
      <c r="J58" s="6">
        <f t="shared" si="46"/>
        <v>6</v>
      </c>
      <c r="K58" s="6">
        <f t="shared" si="47"/>
        <v>0</v>
      </c>
      <c r="L58" s="6">
        <f t="shared" si="48"/>
        <v>0</v>
      </c>
      <c r="M58" s="6">
        <f t="shared" si="49"/>
        <v>0</v>
      </c>
      <c r="N58" s="6">
        <f t="shared" si="50"/>
        <v>0</v>
      </c>
      <c r="O58" s="6">
        <f t="shared" si="51"/>
        <v>0</v>
      </c>
      <c r="P58" s="6">
        <f t="shared" si="52"/>
        <v>0</v>
      </c>
      <c r="Q58" s="7">
        <f t="shared" si="53"/>
        <v>2</v>
      </c>
      <c r="R58" s="7">
        <f t="shared" si="54"/>
        <v>0</v>
      </c>
      <c r="S58" s="7">
        <v>1.4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5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6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7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58"/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59"/>
        <v>0</v>
      </c>
      <c r="DK58" s="11"/>
      <c r="DL58" s="10"/>
      <c r="DM58" s="11"/>
      <c r="DN58" s="10"/>
      <c r="DO58" s="11"/>
      <c r="DP58" s="10"/>
      <c r="DQ58" s="11"/>
      <c r="DR58" s="10"/>
      <c r="DS58" s="7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60"/>
        <v>0</v>
      </c>
      <c r="ED58" s="11">
        <v>12</v>
      </c>
      <c r="EE58" s="10" t="s">
        <v>61</v>
      </c>
      <c r="EF58" s="11">
        <v>6</v>
      </c>
      <c r="EG58" s="10" t="s">
        <v>61</v>
      </c>
      <c r="EH58" s="11"/>
      <c r="EI58" s="10"/>
      <c r="EJ58" s="11"/>
      <c r="EK58" s="10"/>
      <c r="EL58" s="7">
        <v>2</v>
      </c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61"/>
        <v>2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62"/>
        <v>0</v>
      </c>
    </row>
    <row r="59" spans="1:171" ht="12.75">
      <c r="A59" s="6"/>
      <c r="B59" s="6"/>
      <c r="C59" s="6"/>
      <c r="D59" s="6" t="s">
        <v>140</v>
      </c>
      <c r="E59" s="3" t="s">
        <v>141</v>
      </c>
      <c r="F59" s="6">
        <f t="shared" si="42"/>
        <v>1</v>
      </c>
      <c r="G59" s="6">
        <f t="shared" si="43"/>
        <v>3</v>
      </c>
      <c r="H59" s="6">
        <f t="shared" si="44"/>
        <v>27</v>
      </c>
      <c r="I59" s="6">
        <f t="shared" si="45"/>
        <v>15</v>
      </c>
      <c r="J59" s="6">
        <f t="shared" si="46"/>
        <v>3</v>
      </c>
      <c r="K59" s="6">
        <f t="shared" si="47"/>
        <v>0</v>
      </c>
      <c r="L59" s="6">
        <f t="shared" si="48"/>
        <v>0</v>
      </c>
      <c r="M59" s="6">
        <f t="shared" si="49"/>
        <v>3</v>
      </c>
      <c r="N59" s="6">
        <f t="shared" si="50"/>
        <v>0</v>
      </c>
      <c r="O59" s="6">
        <f t="shared" si="51"/>
        <v>0</v>
      </c>
      <c r="P59" s="6">
        <f t="shared" si="52"/>
        <v>6</v>
      </c>
      <c r="Q59" s="7">
        <f t="shared" si="53"/>
        <v>4</v>
      </c>
      <c r="R59" s="7">
        <f t="shared" si="54"/>
        <v>1.5</v>
      </c>
      <c r="S59" s="7">
        <v>2.8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5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6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7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58"/>
        <v>0</v>
      </c>
      <c r="CR59" s="11">
        <v>15</v>
      </c>
      <c r="CS59" s="10" t="s">
        <v>92</v>
      </c>
      <c r="CT59" s="11">
        <v>3</v>
      </c>
      <c r="CU59" s="10" t="s">
        <v>61</v>
      </c>
      <c r="CV59" s="11"/>
      <c r="CW59" s="10"/>
      <c r="CX59" s="11"/>
      <c r="CY59" s="10"/>
      <c r="CZ59" s="7">
        <v>2.5</v>
      </c>
      <c r="DA59" s="11">
        <v>3</v>
      </c>
      <c r="DB59" s="10" t="s">
        <v>61</v>
      </c>
      <c r="DC59" s="11"/>
      <c r="DD59" s="10"/>
      <c r="DE59" s="11"/>
      <c r="DF59" s="10"/>
      <c r="DG59" s="11">
        <v>6</v>
      </c>
      <c r="DH59" s="10" t="s">
        <v>61</v>
      </c>
      <c r="DI59" s="7">
        <v>1.5</v>
      </c>
      <c r="DJ59" s="7">
        <f t="shared" si="59"/>
        <v>4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60"/>
        <v>0</v>
      </c>
      <c r="ED59" s="11"/>
      <c r="EE59" s="10"/>
      <c r="EF59" s="11"/>
      <c r="EG59" s="10"/>
      <c r="EH59" s="11"/>
      <c r="EI59" s="10"/>
      <c r="EJ59" s="11"/>
      <c r="EK59" s="10"/>
      <c r="EL59" s="7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61"/>
        <v>0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62"/>
        <v>0</v>
      </c>
    </row>
    <row r="60" spans="1:171" ht="12.75">
      <c r="A60" s="6"/>
      <c r="B60" s="6"/>
      <c r="C60" s="6"/>
      <c r="D60" s="6" t="s">
        <v>142</v>
      </c>
      <c r="E60" s="3" t="s">
        <v>143</v>
      </c>
      <c r="F60" s="6">
        <f t="shared" si="42"/>
        <v>1</v>
      </c>
      <c r="G60" s="6">
        <f t="shared" si="43"/>
        <v>3</v>
      </c>
      <c r="H60" s="6">
        <f t="shared" si="44"/>
        <v>18</v>
      </c>
      <c r="I60" s="6">
        <f t="shared" si="45"/>
        <v>6</v>
      </c>
      <c r="J60" s="6">
        <f t="shared" si="46"/>
        <v>4</v>
      </c>
      <c r="K60" s="6">
        <f t="shared" si="47"/>
        <v>0</v>
      </c>
      <c r="L60" s="6">
        <f t="shared" si="48"/>
        <v>0</v>
      </c>
      <c r="M60" s="6">
        <f t="shared" si="49"/>
        <v>2</v>
      </c>
      <c r="N60" s="6">
        <f t="shared" si="50"/>
        <v>0</v>
      </c>
      <c r="O60" s="6">
        <f t="shared" si="51"/>
        <v>0</v>
      </c>
      <c r="P60" s="6">
        <f t="shared" si="52"/>
        <v>6</v>
      </c>
      <c r="Q60" s="7">
        <f t="shared" si="53"/>
        <v>3</v>
      </c>
      <c r="R60" s="7">
        <f t="shared" si="54"/>
        <v>1.2</v>
      </c>
      <c r="S60" s="7">
        <v>1.8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5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6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7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58"/>
        <v>0</v>
      </c>
      <c r="CR60" s="11">
        <v>6</v>
      </c>
      <c r="CS60" s="10" t="s">
        <v>92</v>
      </c>
      <c r="CT60" s="11">
        <v>4</v>
      </c>
      <c r="CU60" s="10" t="s">
        <v>61</v>
      </c>
      <c r="CV60" s="11"/>
      <c r="CW60" s="10"/>
      <c r="CX60" s="11"/>
      <c r="CY60" s="10"/>
      <c r="CZ60" s="7">
        <v>1.8</v>
      </c>
      <c r="DA60" s="11">
        <v>2</v>
      </c>
      <c r="DB60" s="10" t="s">
        <v>61</v>
      </c>
      <c r="DC60" s="11"/>
      <c r="DD60" s="10"/>
      <c r="DE60" s="11"/>
      <c r="DF60" s="10"/>
      <c r="DG60" s="11">
        <v>6</v>
      </c>
      <c r="DH60" s="10" t="s">
        <v>61</v>
      </c>
      <c r="DI60" s="7">
        <v>1.2</v>
      </c>
      <c r="DJ60" s="7">
        <f t="shared" si="59"/>
        <v>3</v>
      </c>
      <c r="DK60" s="11"/>
      <c r="DL60" s="10"/>
      <c r="DM60" s="11"/>
      <c r="DN60" s="10"/>
      <c r="DO60" s="11"/>
      <c r="DP60" s="10"/>
      <c r="DQ60" s="11"/>
      <c r="DR60" s="10"/>
      <c r="DS60" s="7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60"/>
        <v>0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61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62"/>
        <v>0</v>
      </c>
    </row>
    <row r="61" spans="1:171" ht="12.75">
      <c r="A61" s="6"/>
      <c r="B61" s="6"/>
      <c r="C61" s="6"/>
      <c r="D61" s="6" t="s">
        <v>144</v>
      </c>
      <c r="E61" s="3" t="s">
        <v>145</v>
      </c>
      <c r="F61" s="6">
        <f t="shared" si="42"/>
        <v>0</v>
      </c>
      <c r="G61" s="6">
        <f t="shared" si="43"/>
        <v>3</v>
      </c>
      <c r="H61" s="6">
        <f t="shared" si="44"/>
        <v>18</v>
      </c>
      <c r="I61" s="6">
        <f t="shared" si="45"/>
        <v>9</v>
      </c>
      <c r="J61" s="6">
        <f t="shared" si="46"/>
        <v>3</v>
      </c>
      <c r="K61" s="6">
        <f t="shared" si="47"/>
        <v>0</v>
      </c>
      <c r="L61" s="6">
        <f t="shared" si="48"/>
        <v>0</v>
      </c>
      <c r="M61" s="6">
        <f t="shared" si="49"/>
        <v>6</v>
      </c>
      <c r="N61" s="6">
        <f t="shared" si="50"/>
        <v>0</v>
      </c>
      <c r="O61" s="6">
        <f t="shared" si="51"/>
        <v>0</v>
      </c>
      <c r="P61" s="6">
        <f t="shared" si="52"/>
        <v>0</v>
      </c>
      <c r="Q61" s="7">
        <f t="shared" si="53"/>
        <v>2</v>
      </c>
      <c r="R61" s="7">
        <f t="shared" si="54"/>
        <v>0.6</v>
      </c>
      <c r="S61" s="7">
        <v>1.3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5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6"/>
        <v>0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7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58"/>
        <v>0</v>
      </c>
      <c r="CR61" s="11">
        <v>9</v>
      </c>
      <c r="CS61" s="10" t="s">
        <v>61</v>
      </c>
      <c r="CT61" s="11">
        <v>3</v>
      </c>
      <c r="CU61" s="10" t="s">
        <v>61</v>
      </c>
      <c r="CV61" s="11"/>
      <c r="CW61" s="10"/>
      <c r="CX61" s="11"/>
      <c r="CY61" s="10"/>
      <c r="CZ61" s="7">
        <v>1.4</v>
      </c>
      <c r="DA61" s="11">
        <v>6</v>
      </c>
      <c r="DB61" s="10" t="s">
        <v>61</v>
      </c>
      <c r="DC61" s="11"/>
      <c r="DD61" s="10"/>
      <c r="DE61" s="11"/>
      <c r="DF61" s="10"/>
      <c r="DG61" s="11"/>
      <c r="DH61" s="10"/>
      <c r="DI61" s="7">
        <v>0.6</v>
      </c>
      <c r="DJ61" s="7">
        <f t="shared" si="59"/>
        <v>2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60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61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62"/>
        <v>0</v>
      </c>
    </row>
    <row r="62" spans="1:171" ht="12.75">
      <c r="A62" s="6"/>
      <c r="B62" s="6"/>
      <c r="C62" s="6"/>
      <c r="D62" s="6" t="s">
        <v>146</v>
      </c>
      <c r="E62" s="3" t="s">
        <v>147</v>
      </c>
      <c r="F62" s="6">
        <f t="shared" si="42"/>
        <v>0</v>
      </c>
      <c r="G62" s="6">
        <f t="shared" si="43"/>
        <v>3</v>
      </c>
      <c r="H62" s="6">
        <f t="shared" si="44"/>
        <v>9</v>
      </c>
      <c r="I62" s="6">
        <f t="shared" si="45"/>
        <v>3</v>
      </c>
      <c r="J62" s="6">
        <f t="shared" si="46"/>
        <v>3</v>
      </c>
      <c r="K62" s="6">
        <f t="shared" si="47"/>
        <v>0</v>
      </c>
      <c r="L62" s="6">
        <f t="shared" si="48"/>
        <v>0</v>
      </c>
      <c r="M62" s="6">
        <f t="shared" si="49"/>
        <v>3</v>
      </c>
      <c r="N62" s="6">
        <f t="shared" si="50"/>
        <v>0</v>
      </c>
      <c r="O62" s="6">
        <f t="shared" si="51"/>
        <v>0</v>
      </c>
      <c r="P62" s="6">
        <f t="shared" si="52"/>
        <v>0</v>
      </c>
      <c r="Q62" s="7">
        <f t="shared" si="53"/>
        <v>1</v>
      </c>
      <c r="R62" s="7">
        <f t="shared" si="54"/>
        <v>0.2</v>
      </c>
      <c r="S62" s="7">
        <v>0.6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5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6"/>
        <v>0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7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58"/>
        <v>0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59"/>
        <v>0</v>
      </c>
      <c r="DK62" s="11">
        <v>3</v>
      </c>
      <c r="DL62" s="10" t="s">
        <v>61</v>
      </c>
      <c r="DM62" s="11">
        <v>3</v>
      </c>
      <c r="DN62" s="10" t="s">
        <v>61</v>
      </c>
      <c r="DO62" s="11"/>
      <c r="DP62" s="10"/>
      <c r="DQ62" s="11"/>
      <c r="DR62" s="10"/>
      <c r="DS62" s="7">
        <v>0.8</v>
      </c>
      <c r="DT62" s="11">
        <v>3</v>
      </c>
      <c r="DU62" s="10" t="s">
        <v>61</v>
      </c>
      <c r="DV62" s="11"/>
      <c r="DW62" s="10"/>
      <c r="DX62" s="11"/>
      <c r="DY62" s="10"/>
      <c r="DZ62" s="11"/>
      <c r="EA62" s="10"/>
      <c r="EB62" s="7">
        <v>0.2</v>
      </c>
      <c r="EC62" s="7">
        <f t="shared" si="60"/>
        <v>1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61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62"/>
        <v>0</v>
      </c>
    </row>
    <row r="63" spans="1:171" ht="12.75">
      <c r="A63" s="6"/>
      <c r="B63" s="6"/>
      <c r="C63" s="6"/>
      <c r="D63" s="6" t="s">
        <v>148</v>
      </c>
      <c r="E63" s="3" t="s">
        <v>149</v>
      </c>
      <c r="F63" s="6">
        <f t="shared" si="42"/>
        <v>1</v>
      </c>
      <c r="G63" s="6">
        <f t="shared" si="43"/>
        <v>3</v>
      </c>
      <c r="H63" s="6">
        <f t="shared" si="44"/>
        <v>36</v>
      </c>
      <c r="I63" s="6">
        <f t="shared" si="45"/>
        <v>12</v>
      </c>
      <c r="J63" s="6">
        <f t="shared" si="46"/>
        <v>13</v>
      </c>
      <c r="K63" s="6">
        <f t="shared" si="47"/>
        <v>0</v>
      </c>
      <c r="L63" s="6">
        <f t="shared" si="48"/>
        <v>0</v>
      </c>
      <c r="M63" s="6">
        <f t="shared" si="49"/>
        <v>5</v>
      </c>
      <c r="N63" s="6">
        <f t="shared" si="50"/>
        <v>0</v>
      </c>
      <c r="O63" s="6">
        <f t="shared" si="51"/>
        <v>0</v>
      </c>
      <c r="P63" s="6">
        <f t="shared" si="52"/>
        <v>6</v>
      </c>
      <c r="Q63" s="7">
        <f t="shared" si="53"/>
        <v>4</v>
      </c>
      <c r="R63" s="7">
        <f t="shared" si="54"/>
        <v>1.8</v>
      </c>
      <c r="S63" s="7">
        <v>2.1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5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56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57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58"/>
        <v>0</v>
      </c>
      <c r="CR63" s="11">
        <v>12</v>
      </c>
      <c r="CS63" s="10" t="s">
        <v>92</v>
      </c>
      <c r="CT63" s="11">
        <v>13</v>
      </c>
      <c r="CU63" s="10" t="s">
        <v>61</v>
      </c>
      <c r="CV63" s="11"/>
      <c r="CW63" s="10"/>
      <c r="CX63" s="11"/>
      <c r="CY63" s="10"/>
      <c r="CZ63" s="7">
        <v>2.2</v>
      </c>
      <c r="DA63" s="11">
        <v>5</v>
      </c>
      <c r="DB63" s="10" t="s">
        <v>61</v>
      </c>
      <c r="DC63" s="11"/>
      <c r="DD63" s="10"/>
      <c r="DE63" s="11"/>
      <c r="DF63" s="10"/>
      <c r="DG63" s="11">
        <v>6</v>
      </c>
      <c r="DH63" s="10" t="s">
        <v>61</v>
      </c>
      <c r="DI63" s="7">
        <v>1.8</v>
      </c>
      <c r="DJ63" s="7">
        <f t="shared" si="59"/>
        <v>4</v>
      </c>
      <c r="DK63" s="11"/>
      <c r="DL63" s="10"/>
      <c r="DM63" s="11"/>
      <c r="DN63" s="10"/>
      <c r="DO63" s="11"/>
      <c r="DP63" s="10"/>
      <c r="DQ63" s="11"/>
      <c r="DR63" s="10"/>
      <c r="DS63" s="7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60"/>
        <v>0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61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62"/>
        <v>0</v>
      </c>
    </row>
    <row r="64" spans="1:171" ht="12.75">
      <c r="A64" s="6"/>
      <c r="B64" s="6"/>
      <c r="C64" s="6"/>
      <c r="D64" s="6" t="s">
        <v>150</v>
      </c>
      <c r="E64" s="3" t="s">
        <v>151</v>
      </c>
      <c r="F64" s="6">
        <f t="shared" si="42"/>
        <v>0</v>
      </c>
      <c r="G64" s="6">
        <f t="shared" si="43"/>
        <v>4</v>
      </c>
      <c r="H64" s="6">
        <f t="shared" si="44"/>
        <v>27</v>
      </c>
      <c r="I64" s="6">
        <f t="shared" si="45"/>
        <v>12</v>
      </c>
      <c r="J64" s="6">
        <f t="shared" si="46"/>
        <v>10</v>
      </c>
      <c r="K64" s="6">
        <f t="shared" si="47"/>
        <v>0</v>
      </c>
      <c r="L64" s="6">
        <f t="shared" si="48"/>
        <v>0</v>
      </c>
      <c r="M64" s="6">
        <f t="shared" si="49"/>
        <v>2</v>
      </c>
      <c r="N64" s="6">
        <f t="shared" si="50"/>
        <v>0</v>
      </c>
      <c r="O64" s="6">
        <f t="shared" si="51"/>
        <v>0</v>
      </c>
      <c r="P64" s="6">
        <f t="shared" si="52"/>
        <v>3</v>
      </c>
      <c r="Q64" s="7">
        <f t="shared" si="53"/>
        <v>3</v>
      </c>
      <c r="R64" s="7">
        <f t="shared" si="54"/>
        <v>1</v>
      </c>
      <c r="S64" s="7">
        <v>2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5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56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57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58"/>
        <v>0</v>
      </c>
      <c r="CR64" s="11">
        <v>12</v>
      </c>
      <c r="CS64" s="10" t="s">
        <v>61</v>
      </c>
      <c r="CT64" s="11">
        <v>10</v>
      </c>
      <c r="CU64" s="10" t="s">
        <v>61</v>
      </c>
      <c r="CV64" s="11"/>
      <c r="CW64" s="10"/>
      <c r="CX64" s="11"/>
      <c r="CY64" s="10"/>
      <c r="CZ64" s="7">
        <v>2</v>
      </c>
      <c r="DA64" s="11">
        <v>2</v>
      </c>
      <c r="DB64" s="10" t="s">
        <v>61</v>
      </c>
      <c r="DC64" s="11"/>
      <c r="DD64" s="10"/>
      <c r="DE64" s="11"/>
      <c r="DF64" s="10"/>
      <c r="DG64" s="11">
        <v>3</v>
      </c>
      <c r="DH64" s="10" t="s">
        <v>61</v>
      </c>
      <c r="DI64" s="7">
        <v>1</v>
      </c>
      <c r="DJ64" s="7">
        <f t="shared" si="59"/>
        <v>3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60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61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62"/>
        <v>0</v>
      </c>
    </row>
    <row r="65" spans="1:171" ht="12.75">
      <c r="A65" s="6"/>
      <c r="B65" s="6"/>
      <c r="C65" s="6"/>
      <c r="D65" s="6" t="s">
        <v>152</v>
      </c>
      <c r="E65" s="3" t="s">
        <v>153</v>
      </c>
      <c r="F65" s="6">
        <f t="shared" si="42"/>
        <v>0</v>
      </c>
      <c r="G65" s="6">
        <f t="shared" si="43"/>
        <v>3</v>
      </c>
      <c r="H65" s="6">
        <f t="shared" si="44"/>
        <v>21</v>
      </c>
      <c r="I65" s="6">
        <f t="shared" si="45"/>
        <v>9</v>
      </c>
      <c r="J65" s="6">
        <f t="shared" si="46"/>
        <v>3</v>
      </c>
      <c r="K65" s="6">
        <f t="shared" si="47"/>
        <v>0</v>
      </c>
      <c r="L65" s="6">
        <f t="shared" si="48"/>
        <v>0</v>
      </c>
      <c r="M65" s="6">
        <f t="shared" si="49"/>
        <v>9</v>
      </c>
      <c r="N65" s="6">
        <f t="shared" si="50"/>
        <v>0</v>
      </c>
      <c r="O65" s="6">
        <f t="shared" si="51"/>
        <v>0</v>
      </c>
      <c r="P65" s="6">
        <f t="shared" si="52"/>
        <v>0</v>
      </c>
      <c r="Q65" s="7">
        <f t="shared" si="53"/>
        <v>2</v>
      </c>
      <c r="R65" s="7">
        <f t="shared" si="54"/>
        <v>0.6</v>
      </c>
      <c r="S65" s="7">
        <v>1.2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55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56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57"/>
        <v>0</v>
      </c>
      <c r="BY65" s="11"/>
      <c r="BZ65" s="10"/>
      <c r="CA65" s="11"/>
      <c r="CB65" s="10"/>
      <c r="CC65" s="11"/>
      <c r="CD65" s="10"/>
      <c r="CE65" s="11"/>
      <c r="CF65" s="10"/>
      <c r="CG65" s="7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58"/>
        <v>0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59"/>
        <v>0</v>
      </c>
      <c r="DK65" s="11">
        <v>9</v>
      </c>
      <c r="DL65" s="10" t="s">
        <v>61</v>
      </c>
      <c r="DM65" s="11">
        <v>3</v>
      </c>
      <c r="DN65" s="10" t="s">
        <v>61</v>
      </c>
      <c r="DO65" s="11"/>
      <c r="DP65" s="10"/>
      <c r="DQ65" s="11"/>
      <c r="DR65" s="10"/>
      <c r="DS65" s="7">
        <v>1.4</v>
      </c>
      <c r="DT65" s="11">
        <v>9</v>
      </c>
      <c r="DU65" s="10" t="s">
        <v>61</v>
      </c>
      <c r="DV65" s="11"/>
      <c r="DW65" s="10"/>
      <c r="DX65" s="11"/>
      <c r="DY65" s="10"/>
      <c r="DZ65" s="11"/>
      <c r="EA65" s="10"/>
      <c r="EB65" s="7">
        <v>0.6</v>
      </c>
      <c r="EC65" s="7">
        <f t="shared" si="60"/>
        <v>2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61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62"/>
        <v>0</v>
      </c>
    </row>
    <row r="66" spans="1:171" ht="12.75">
      <c r="A66" s="6"/>
      <c r="B66" s="6"/>
      <c r="C66" s="6"/>
      <c r="D66" s="6" t="s">
        <v>154</v>
      </c>
      <c r="E66" s="3" t="s">
        <v>155</v>
      </c>
      <c r="F66" s="6">
        <f t="shared" si="42"/>
        <v>0</v>
      </c>
      <c r="G66" s="6">
        <f t="shared" si="43"/>
        <v>2</v>
      </c>
      <c r="H66" s="6">
        <f t="shared" si="44"/>
        <v>18</v>
      </c>
      <c r="I66" s="6">
        <f t="shared" si="45"/>
        <v>6</v>
      </c>
      <c r="J66" s="6">
        <f t="shared" si="46"/>
        <v>12</v>
      </c>
      <c r="K66" s="6">
        <f t="shared" si="47"/>
        <v>0</v>
      </c>
      <c r="L66" s="6">
        <f t="shared" si="48"/>
        <v>0</v>
      </c>
      <c r="M66" s="6">
        <f t="shared" si="49"/>
        <v>0</v>
      </c>
      <c r="N66" s="6">
        <f t="shared" si="50"/>
        <v>0</v>
      </c>
      <c r="O66" s="6">
        <f t="shared" si="51"/>
        <v>0</v>
      </c>
      <c r="P66" s="6">
        <f t="shared" si="52"/>
        <v>0</v>
      </c>
      <c r="Q66" s="7">
        <f t="shared" si="53"/>
        <v>2</v>
      </c>
      <c r="R66" s="7">
        <f t="shared" si="54"/>
        <v>0</v>
      </c>
      <c r="S66" s="7">
        <v>1.5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55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56"/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57"/>
        <v>0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58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59"/>
        <v>0</v>
      </c>
      <c r="DK66" s="11">
        <v>6</v>
      </c>
      <c r="DL66" s="10" t="s">
        <v>61</v>
      </c>
      <c r="DM66" s="11">
        <v>12</v>
      </c>
      <c r="DN66" s="10" t="s">
        <v>61</v>
      </c>
      <c r="DO66" s="11"/>
      <c r="DP66" s="10"/>
      <c r="DQ66" s="11"/>
      <c r="DR66" s="10"/>
      <c r="DS66" s="7">
        <v>2</v>
      </c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60"/>
        <v>2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61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62"/>
        <v>0</v>
      </c>
    </row>
    <row r="67" spans="1:171" ht="12.75">
      <c r="A67" s="6"/>
      <c r="B67" s="6"/>
      <c r="C67" s="6"/>
      <c r="D67" s="6" t="s">
        <v>156</v>
      </c>
      <c r="E67" s="3" t="s">
        <v>157</v>
      </c>
      <c r="F67" s="6">
        <f t="shared" si="42"/>
        <v>0</v>
      </c>
      <c r="G67" s="6">
        <f t="shared" si="43"/>
        <v>3</v>
      </c>
      <c r="H67" s="6">
        <f t="shared" si="44"/>
        <v>36</v>
      </c>
      <c r="I67" s="6">
        <f t="shared" si="45"/>
        <v>18</v>
      </c>
      <c r="J67" s="6">
        <f t="shared" si="46"/>
        <v>12</v>
      </c>
      <c r="K67" s="6">
        <f t="shared" si="47"/>
        <v>0</v>
      </c>
      <c r="L67" s="6">
        <f t="shared" si="48"/>
        <v>0</v>
      </c>
      <c r="M67" s="6">
        <f t="shared" si="49"/>
        <v>6</v>
      </c>
      <c r="N67" s="6">
        <f t="shared" si="50"/>
        <v>0</v>
      </c>
      <c r="O67" s="6">
        <f t="shared" si="51"/>
        <v>0</v>
      </c>
      <c r="P67" s="6">
        <f t="shared" si="52"/>
        <v>0</v>
      </c>
      <c r="Q67" s="7">
        <f t="shared" si="53"/>
        <v>3</v>
      </c>
      <c r="R67" s="7">
        <f t="shared" si="54"/>
        <v>0.5</v>
      </c>
      <c r="S67" s="7">
        <v>2.3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55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56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57"/>
        <v>0</v>
      </c>
      <c r="BY67" s="11"/>
      <c r="BZ67" s="10"/>
      <c r="CA67" s="11"/>
      <c r="CB67" s="10"/>
      <c r="CC67" s="11"/>
      <c r="CD67" s="10"/>
      <c r="CE67" s="11"/>
      <c r="CF67" s="10"/>
      <c r="CG67" s="7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 t="shared" si="58"/>
        <v>0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59"/>
        <v>0</v>
      </c>
      <c r="DK67" s="11">
        <v>18</v>
      </c>
      <c r="DL67" s="10" t="s">
        <v>61</v>
      </c>
      <c r="DM67" s="11">
        <v>12</v>
      </c>
      <c r="DN67" s="10" t="s">
        <v>61</v>
      </c>
      <c r="DO67" s="11"/>
      <c r="DP67" s="10"/>
      <c r="DQ67" s="11"/>
      <c r="DR67" s="10"/>
      <c r="DS67" s="7">
        <v>2.5</v>
      </c>
      <c r="DT67" s="11">
        <v>6</v>
      </c>
      <c r="DU67" s="10" t="s">
        <v>61</v>
      </c>
      <c r="DV67" s="11"/>
      <c r="DW67" s="10"/>
      <c r="DX67" s="11"/>
      <c r="DY67" s="10"/>
      <c r="DZ67" s="11"/>
      <c r="EA67" s="10"/>
      <c r="EB67" s="7">
        <v>0.5</v>
      </c>
      <c r="EC67" s="7">
        <f t="shared" si="60"/>
        <v>3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61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62"/>
        <v>0</v>
      </c>
    </row>
    <row r="68" spans="1:171" ht="12.75">
      <c r="A68" s="6"/>
      <c r="B68" s="6"/>
      <c r="C68" s="6"/>
      <c r="D68" s="6" t="s">
        <v>158</v>
      </c>
      <c r="E68" s="3" t="s">
        <v>159</v>
      </c>
      <c r="F68" s="6">
        <f t="shared" si="42"/>
        <v>1</v>
      </c>
      <c r="G68" s="6">
        <f t="shared" si="43"/>
        <v>1</v>
      </c>
      <c r="H68" s="6">
        <f t="shared" si="44"/>
        <v>12</v>
      </c>
      <c r="I68" s="6">
        <f t="shared" si="45"/>
        <v>6</v>
      </c>
      <c r="J68" s="6">
        <f t="shared" si="46"/>
        <v>0</v>
      </c>
      <c r="K68" s="6">
        <f t="shared" si="47"/>
        <v>0</v>
      </c>
      <c r="L68" s="6">
        <f t="shared" si="48"/>
        <v>0</v>
      </c>
      <c r="M68" s="6">
        <f t="shared" si="49"/>
        <v>6</v>
      </c>
      <c r="N68" s="6">
        <f t="shared" si="50"/>
        <v>0</v>
      </c>
      <c r="O68" s="6">
        <f t="shared" si="51"/>
        <v>0</v>
      </c>
      <c r="P68" s="6">
        <f t="shared" si="52"/>
        <v>0</v>
      </c>
      <c r="Q68" s="7">
        <f t="shared" si="53"/>
        <v>2</v>
      </c>
      <c r="R68" s="7">
        <f t="shared" si="54"/>
        <v>1</v>
      </c>
      <c r="S68" s="7">
        <v>1.6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55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56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57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58"/>
        <v>0</v>
      </c>
      <c r="CR68" s="11"/>
      <c r="CS68" s="10"/>
      <c r="CT68" s="11"/>
      <c r="CU68" s="10"/>
      <c r="CV68" s="11"/>
      <c r="CW68" s="10"/>
      <c r="CX68" s="11"/>
      <c r="CY68" s="10"/>
      <c r="CZ68" s="7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59"/>
        <v>0</v>
      </c>
      <c r="DK68" s="11"/>
      <c r="DL68" s="10"/>
      <c r="DM68" s="11"/>
      <c r="DN68" s="10"/>
      <c r="DO68" s="11"/>
      <c r="DP68" s="10"/>
      <c r="DQ68" s="11"/>
      <c r="DR68" s="10"/>
      <c r="DS68" s="7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60"/>
        <v>0</v>
      </c>
      <c r="ED68" s="11">
        <v>6</v>
      </c>
      <c r="EE68" s="10" t="s">
        <v>92</v>
      </c>
      <c r="EF68" s="11"/>
      <c r="EG68" s="10"/>
      <c r="EH68" s="11"/>
      <c r="EI68" s="10"/>
      <c r="EJ68" s="11"/>
      <c r="EK68" s="10"/>
      <c r="EL68" s="7">
        <v>1</v>
      </c>
      <c r="EM68" s="11">
        <v>6</v>
      </c>
      <c r="EN68" s="10" t="s">
        <v>61</v>
      </c>
      <c r="EO68" s="11"/>
      <c r="EP68" s="10"/>
      <c r="EQ68" s="11"/>
      <c r="ER68" s="10"/>
      <c r="ES68" s="11"/>
      <c r="ET68" s="10"/>
      <c r="EU68" s="7">
        <v>1</v>
      </c>
      <c r="EV68" s="7">
        <f t="shared" si="61"/>
        <v>2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62"/>
        <v>0</v>
      </c>
    </row>
    <row r="69" spans="1:171" ht="12.75">
      <c r="A69" s="6"/>
      <c r="B69" s="6"/>
      <c r="C69" s="6"/>
      <c r="D69" s="6" t="s">
        <v>160</v>
      </c>
      <c r="E69" s="3" t="s">
        <v>161</v>
      </c>
      <c r="F69" s="6">
        <f t="shared" si="42"/>
        <v>1</v>
      </c>
      <c r="G69" s="6">
        <f t="shared" si="43"/>
        <v>2</v>
      </c>
      <c r="H69" s="6">
        <f aca="true" t="shared" si="63" ref="H69:H94">SUM(I69:P69)</f>
        <v>15</v>
      </c>
      <c r="I69" s="6">
        <f aca="true" t="shared" si="64" ref="I69:I94">T69+AM69+BF69+BY69+CR69+DK69+ED69+EW69</f>
        <v>3</v>
      </c>
      <c r="J69" s="6">
        <f aca="true" t="shared" si="65" ref="J69:J94">V69+AO69+BH69+CA69+CT69+DM69+EF69+EY69</f>
        <v>6</v>
      </c>
      <c r="K69" s="6">
        <f aca="true" t="shared" si="66" ref="K69:K94">X69+AQ69+BJ69+CC69+CV69+DO69+EH69+FA69</f>
        <v>0</v>
      </c>
      <c r="L69" s="6">
        <f aca="true" t="shared" si="67" ref="L69:L94">Z69+AS69+BL69+CE69+CX69+DQ69+EJ69+FC69</f>
        <v>0</v>
      </c>
      <c r="M69" s="6">
        <f aca="true" t="shared" si="68" ref="M69:M94">AC69+AV69+BO69+CH69+DA69+DT69+EM69+FF69</f>
        <v>6</v>
      </c>
      <c r="N69" s="6">
        <f aca="true" t="shared" si="69" ref="N69:N94">AE69+AX69+BQ69+CJ69+DC69+DV69+EO69+FH69</f>
        <v>0</v>
      </c>
      <c r="O69" s="6">
        <f aca="true" t="shared" si="70" ref="O69:O94">AG69+AZ69+BS69+CL69+DE69+DX69+EQ69+FJ69</f>
        <v>0</v>
      </c>
      <c r="P69" s="6">
        <f aca="true" t="shared" si="71" ref="P69:P94">AI69+BB69+BU69+CN69+DG69+DZ69+ES69+FL69</f>
        <v>0</v>
      </c>
      <c r="Q69" s="7">
        <f aca="true" t="shared" si="72" ref="Q69:Q94">AL69+BE69+BX69+CQ69+DJ69+EC69+EV69+FO69</f>
        <v>2</v>
      </c>
      <c r="R69" s="7">
        <f aca="true" t="shared" si="73" ref="R69:R94">AK69+BD69+BW69+CP69+DI69+EB69+EU69+FN69</f>
        <v>0.5</v>
      </c>
      <c r="S69" s="7">
        <v>1.3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aca="true" t="shared" si="74" ref="AL69:AL94">AB69+AK69</f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aca="true" t="shared" si="75" ref="BE69:BE94">AU69+BD69</f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aca="true" t="shared" si="76" ref="BX69:BX94">BN69+BW69</f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aca="true" t="shared" si="77" ref="CQ69:CQ94">CG69+CP69</f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aca="true" t="shared" si="78" ref="DJ69:DJ94">CZ69+DI69</f>
        <v>0</v>
      </c>
      <c r="DK69" s="11">
        <v>3</v>
      </c>
      <c r="DL69" s="10" t="s">
        <v>92</v>
      </c>
      <c r="DM69" s="11">
        <v>6</v>
      </c>
      <c r="DN69" s="10" t="s">
        <v>61</v>
      </c>
      <c r="DO69" s="11"/>
      <c r="DP69" s="10"/>
      <c r="DQ69" s="11"/>
      <c r="DR69" s="10"/>
      <c r="DS69" s="7">
        <v>1.5</v>
      </c>
      <c r="DT69" s="11">
        <v>6</v>
      </c>
      <c r="DU69" s="10" t="s">
        <v>61</v>
      </c>
      <c r="DV69" s="11"/>
      <c r="DW69" s="10"/>
      <c r="DX69" s="11"/>
      <c r="DY69" s="10"/>
      <c r="DZ69" s="11"/>
      <c r="EA69" s="10"/>
      <c r="EB69" s="7">
        <v>0.5</v>
      </c>
      <c r="EC69" s="7">
        <f aca="true" t="shared" si="79" ref="EC69:EC94">DS69+EB69</f>
        <v>2</v>
      </c>
      <c r="ED69" s="11"/>
      <c r="EE69" s="10"/>
      <c r="EF69" s="11"/>
      <c r="EG69" s="10"/>
      <c r="EH69" s="11"/>
      <c r="EI69" s="10"/>
      <c r="EJ69" s="11"/>
      <c r="EK69" s="10"/>
      <c r="EL69" s="7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aca="true" t="shared" si="80" ref="EV69:EV94">EL69+EU69</f>
        <v>0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aca="true" t="shared" si="81" ref="FO69:FO94">FE69+FN69</f>
        <v>0</v>
      </c>
    </row>
    <row r="70" spans="1:171" ht="12.75">
      <c r="A70" s="6"/>
      <c r="B70" s="6"/>
      <c r="C70" s="6"/>
      <c r="D70" s="6" t="s">
        <v>162</v>
      </c>
      <c r="E70" s="3" t="s">
        <v>163</v>
      </c>
      <c r="F70" s="6">
        <f t="shared" si="42"/>
        <v>0</v>
      </c>
      <c r="G70" s="6">
        <f t="shared" si="43"/>
        <v>2</v>
      </c>
      <c r="H70" s="6">
        <f t="shared" si="63"/>
        <v>9</v>
      </c>
      <c r="I70" s="6">
        <f t="shared" si="64"/>
        <v>3</v>
      </c>
      <c r="J70" s="6">
        <f t="shared" si="65"/>
        <v>6</v>
      </c>
      <c r="K70" s="6">
        <f t="shared" si="66"/>
        <v>0</v>
      </c>
      <c r="L70" s="6">
        <f t="shared" si="67"/>
        <v>0</v>
      </c>
      <c r="M70" s="6">
        <f t="shared" si="68"/>
        <v>0</v>
      </c>
      <c r="N70" s="6">
        <f t="shared" si="69"/>
        <v>0</v>
      </c>
      <c r="O70" s="6">
        <f t="shared" si="70"/>
        <v>0</v>
      </c>
      <c r="P70" s="6">
        <f t="shared" si="71"/>
        <v>0</v>
      </c>
      <c r="Q70" s="7">
        <f t="shared" si="72"/>
        <v>2</v>
      </c>
      <c r="R70" s="7">
        <f t="shared" si="73"/>
        <v>0</v>
      </c>
      <c r="S70" s="7">
        <v>1.3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74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75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76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7"/>
        <v>0</v>
      </c>
      <c r="CR70" s="11"/>
      <c r="CS70" s="10"/>
      <c r="CT70" s="11"/>
      <c r="CU70" s="10"/>
      <c r="CV70" s="11"/>
      <c r="CW70" s="10"/>
      <c r="CX70" s="11"/>
      <c r="CY70" s="10"/>
      <c r="CZ70" s="7"/>
      <c r="DA70" s="11"/>
      <c r="DB70" s="10"/>
      <c r="DC70" s="11"/>
      <c r="DD70" s="10"/>
      <c r="DE70" s="11"/>
      <c r="DF70" s="10"/>
      <c r="DG70" s="11"/>
      <c r="DH70" s="10"/>
      <c r="DI70" s="7"/>
      <c r="DJ70" s="7">
        <f t="shared" si="78"/>
        <v>0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9"/>
        <v>0</v>
      </c>
      <c r="ED70" s="11">
        <v>3</v>
      </c>
      <c r="EE70" s="10" t="s">
        <v>61</v>
      </c>
      <c r="EF70" s="11">
        <v>6</v>
      </c>
      <c r="EG70" s="10" t="s">
        <v>61</v>
      </c>
      <c r="EH70" s="11"/>
      <c r="EI70" s="10"/>
      <c r="EJ70" s="11"/>
      <c r="EK70" s="10"/>
      <c r="EL70" s="7">
        <v>2</v>
      </c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80"/>
        <v>2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81"/>
        <v>0</v>
      </c>
    </row>
    <row r="71" spans="1:171" ht="12.75">
      <c r="A71" s="6"/>
      <c r="B71" s="6"/>
      <c r="C71" s="6"/>
      <c r="D71" s="6" t="s">
        <v>164</v>
      </c>
      <c r="E71" s="3" t="s">
        <v>165</v>
      </c>
      <c r="F71" s="6">
        <f t="shared" si="42"/>
        <v>0</v>
      </c>
      <c r="G71" s="6">
        <f t="shared" si="43"/>
        <v>2</v>
      </c>
      <c r="H71" s="6">
        <f t="shared" si="63"/>
        <v>18</v>
      </c>
      <c r="I71" s="6">
        <f t="shared" si="64"/>
        <v>12</v>
      </c>
      <c r="J71" s="6">
        <f t="shared" si="65"/>
        <v>6</v>
      </c>
      <c r="K71" s="6">
        <f t="shared" si="66"/>
        <v>0</v>
      </c>
      <c r="L71" s="6">
        <f t="shared" si="67"/>
        <v>0</v>
      </c>
      <c r="M71" s="6">
        <f t="shared" si="68"/>
        <v>0</v>
      </c>
      <c r="N71" s="6">
        <f t="shared" si="69"/>
        <v>0</v>
      </c>
      <c r="O71" s="6">
        <f t="shared" si="70"/>
        <v>0</v>
      </c>
      <c r="P71" s="6">
        <f t="shared" si="71"/>
        <v>0</v>
      </c>
      <c r="Q71" s="7">
        <f t="shared" si="72"/>
        <v>2</v>
      </c>
      <c r="R71" s="7">
        <f t="shared" si="73"/>
        <v>0</v>
      </c>
      <c r="S71" s="7">
        <v>1.4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74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75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76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77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78"/>
        <v>0</v>
      </c>
      <c r="DK71" s="11">
        <v>12</v>
      </c>
      <c r="DL71" s="10" t="s">
        <v>61</v>
      </c>
      <c r="DM71" s="11">
        <v>6</v>
      </c>
      <c r="DN71" s="10" t="s">
        <v>61</v>
      </c>
      <c r="DO71" s="11"/>
      <c r="DP71" s="10"/>
      <c r="DQ71" s="11"/>
      <c r="DR71" s="10"/>
      <c r="DS71" s="7">
        <v>2</v>
      </c>
      <c r="DT71" s="11"/>
      <c r="DU71" s="10"/>
      <c r="DV71" s="11"/>
      <c r="DW71" s="10"/>
      <c r="DX71" s="11"/>
      <c r="DY71" s="10"/>
      <c r="DZ71" s="11"/>
      <c r="EA71" s="10"/>
      <c r="EB71" s="7"/>
      <c r="EC71" s="7">
        <f t="shared" si="79"/>
        <v>2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80"/>
        <v>0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81"/>
        <v>0</v>
      </c>
    </row>
    <row r="72" spans="1:171" ht="12.75">
      <c r="A72" s="6"/>
      <c r="B72" s="6"/>
      <c r="C72" s="6"/>
      <c r="D72" s="6" t="s">
        <v>166</v>
      </c>
      <c r="E72" s="3" t="s">
        <v>167</v>
      </c>
      <c r="F72" s="6">
        <f t="shared" si="42"/>
        <v>0</v>
      </c>
      <c r="G72" s="6">
        <f t="shared" si="43"/>
        <v>1</v>
      </c>
      <c r="H72" s="6">
        <f t="shared" si="63"/>
        <v>12</v>
      </c>
      <c r="I72" s="6">
        <f t="shared" si="64"/>
        <v>12</v>
      </c>
      <c r="J72" s="6">
        <f t="shared" si="65"/>
        <v>0</v>
      </c>
      <c r="K72" s="6">
        <f t="shared" si="66"/>
        <v>0</v>
      </c>
      <c r="L72" s="6">
        <f t="shared" si="67"/>
        <v>0</v>
      </c>
      <c r="M72" s="6">
        <f t="shared" si="68"/>
        <v>0</v>
      </c>
      <c r="N72" s="6">
        <f t="shared" si="69"/>
        <v>0</v>
      </c>
      <c r="O72" s="6">
        <f t="shared" si="70"/>
        <v>0</v>
      </c>
      <c r="P72" s="6">
        <f t="shared" si="71"/>
        <v>0</v>
      </c>
      <c r="Q72" s="7">
        <f t="shared" si="72"/>
        <v>2</v>
      </c>
      <c r="R72" s="7">
        <f t="shared" si="73"/>
        <v>0</v>
      </c>
      <c r="S72" s="7">
        <v>1.2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74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75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76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77"/>
        <v>0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78"/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/>
      <c r="DY72" s="10"/>
      <c r="DZ72" s="11"/>
      <c r="EA72" s="10"/>
      <c r="EB72" s="7"/>
      <c r="EC72" s="7">
        <f t="shared" si="79"/>
        <v>0</v>
      </c>
      <c r="ED72" s="11">
        <v>12</v>
      </c>
      <c r="EE72" s="10" t="s">
        <v>61</v>
      </c>
      <c r="EF72" s="11"/>
      <c r="EG72" s="10"/>
      <c r="EH72" s="11"/>
      <c r="EI72" s="10"/>
      <c r="EJ72" s="11"/>
      <c r="EK72" s="10"/>
      <c r="EL72" s="7">
        <v>2</v>
      </c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80"/>
        <v>2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81"/>
        <v>0</v>
      </c>
    </row>
    <row r="73" spans="1:171" ht="12.75">
      <c r="A73" s="6"/>
      <c r="B73" s="6"/>
      <c r="C73" s="6"/>
      <c r="D73" s="6" t="s">
        <v>168</v>
      </c>
      <c r="E73" s="3" t="s">
        <v>169</v>
      </c>
      <c r="F73" s="6">
        <f t="shared" si="42"/>
        <v>0</v>
      </c>
      <c r="G73" s="6">
        <f t="shared" si="43"/>
        <v>2</v>
      </c>
      <c r="H73" s="6">
        <f t="shared" si="63"/>
        <v>18</v>
      </c>
      <c r="I73" s="6">
        <f t="shared" si="64"/>
        <v>15</v>
      </c>
      <c r="J73" s="6">
        <f t="shared" si="65"/>
        <v>0</v>
      </c>
      <c r="K73" s="6">
        <f t="shared" si="66"/>
        <v>0</v>
      </c>
      <c r="L73" s="6">
        <f t="shared" si="67"/>
        <v>0</v>
      </c>
      <c r="M73" s="6">
        <f t="shared" si="68"/>
        <v>3</v>
      </c>
      <c r="N73" s="6">
        <f t="shared" si="69"/>
        <v>0</v>
      </c>
      <c r="O73" s="6">
        <f t="shared" si="70"/>
        <v>0</v>
      </c>
      <c r="P73" s="6">
        <f t="shared" si="71"/>
        <v>0</v>
      </c>
      <c r="Q73" s="7">
        <f t="shared" si="72"/>
        <v>2</v>
      </c>
      <c r="R73" s="7">
        <f t="shared" si="73"/>
        <v>0.6</v>
      </c>
      <c r="S73" s="7">
        <v>1.2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74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si="75"/>
        <v>0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si="76"/>
        <v>0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si="77"/>
        <v>0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78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79"/>
        <v>0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80"/>
        <v>0</v>
      </c>
      <c r="EW73" s="11">
        <v>15</v>
      </c>
      <c r="EX73" s="10" t="s">
        <v>61</v>
      </c>
      <c r="EY73" s="11"/>
      <c r="EZ73" s="10"/>
      <c r="FA73" s="11"/>
      <c r="FB73" s="10"/>
      <c r="FC73" s="11"/>
      <c r="FD73" s="10"/>
      <c r="FE73" s="7">
        <v>1.4</v>
      </c>
      <c r="FF73" s="11">
        <v>3</v>
      </c>
      <c r="FG73" s="10" t="s">
        <v>61</v>
      </c>
      <c r="FH73" s="11"/>
      <c r="FI73" s="10"/>
      <c r="FJ73" s="11"/>
      <c r="FK73" s="10"/>
      <c r="FL73" s="11"/>
      <c r="FM73" s="10"/>
      <c r="FN73" s="7">
        <v>0.6</v>
      </c>
      <c r="FO73" s="7">
        <f t="shared" si="81"/>
        <v>2</v>
      </c>
    </row>
    <row r="74" spans="1:171" ht="12.75">
      <c r="A74" s="6"/>
      <c r="B74" s="6"/>
      <c r="C74" s="6"/>
      <c r="D74" s="6" t="s">
        <v>170</v>
      </c>
      <c r="E74" s="3" t="s">
        <v>171</v>
      </c>
      <c r="F74" s="6">
        <f t="shared" si="42"/>
        <v>0</v>
      </c>
      <c r="G74" s="6">
        <f t="shared" si="43"/>
        <v>2</v>
      </c>
      <c r="H74" s="6">
        <f t="shared" si="63"/>
        <v>12</v>
      </c>
      <c r="I74" s="6">
        <f t="shared" si="64"/>
        <v>0</v>
      </c>
      <c r="J74" s="6">
        <f t="shared" si="65"/>
        <v>0</v>
      </c>
      <c r="K74" s="6">
        <f t="shared" si="66"/>
        <v>0</v>
      </c>
      <c r="L74" s="6">
        <f t="shared" si="67"/>
        <v>12</v>
      </c>
      <c r="M74" s="6">
        <f t="shared" si="68"/>
        <v>0</v>
      </c>
      <c r="N74" s="6">
        <f t="shared" si="69"/>
        <v>0</v>
      </c>
      <c r="O74" s="6">
        <f t="shared" si="70"/>
        <v>0</v>
      </c>
      <c r="P74" s="6">
        <f t="shared" si="71"/>
        <v>0</v>
      </c>
      <c r="Q74" s="7">
        <f t="shared" si="72"/>
        <v>2</v>
      </c>
      <c r="R74" s="7">
        <f t="shared" si="73"/>
        <v>0</v>
      </c>
      <c r="S74" s="7">
        <v>0.6</v>
      </c>
      <c r="T74" s="11"/>
      <c r="U74" s="10"/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74"/>
        <v>0</v>
      </c>
      <c r="AM74" s="11"/>
      <c r="AN74" s="10"/>
      <c r="AO74" s="11"/>
      <c r="AP74" s="10"/>
      <c r="AQ74" s="11"/>
      <c r="AR74" s="10"/>
      <c r="AS74" s="11"/>
      <c r="AT74" s="10"/>
      <c r="AU74" s="7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75"/>
        <v>0</v>
      </c>
      <c r="BF74" s="11"/>
      <c r="BG74" s="10"/>
      <c r="BH74" s="11"/>
      <c r="BI74" s="10"/>
      <c r="BJ74" s="11"/>
      <c r="BK74" s="10"/>
      <c r="BL74" s="11"/>
      <c r="BM74" s="10"/>
      <c r="BN74" s="7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76"/>
        <v>0</v>
      </c>
      <c r="BY74" s="11"/>
      <c r="BZ74" s="10"/>
      <c r="CA74" s="11"/>
      <c r="CB74" s="10"/>
      <c r="CC74" s="11"/>
      <c r="CD74" s="10"/>
      <c r="CE74" s="11"/>
      <c r="CF74" s="10"/>
      <c r="CG74" s="7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77"/>
        <v>0</v>
      </c>
      <c r="CR74" s="11"/>
      <c r="CS74" s="10"/>
      <c r="CT74" s="11"/>
      <c r="CU74" s="10"/>
      <c r="CV74" s="11"/>
      <c r="CW74" s="10"/>
      <c r="CX74" s="11"/>
      <c r="CY74" s="10"/>
      <c r="CZ74" s="7"/>
      <c r="DA74" s="11"/>
      <c r="DB74" s="10"/>
      <c r="DC74" s="11"/>
      <c r="DD74" s="10"/>
      <c r="DE74" s="11"/>
      <c r="DF74" s="10"/>
      <c r="DG74" s="11"/>
      <c r="DH74" s="10"/>
      <c r="DI74" s="7"/>
      <c r="DJ74" s="7">
        <f t="shared" si="78"/>
        <v>0</v>
      </c>
      <c r="DK74" s="11"/>
      <c r="DL74" s="10"/>
      <c r="DM74" s="11"/>
      <c r="DN74" s="10"/>
      <c r="DO74" s="11"/>
      <c r="DP74" s="10"/>
      <c r="DQ74" s="11"/>
      <c r="DR74" s="10"/>
      <c r="DS74" s="7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79"/>
        <v>0</v>
      </c>
      <c r="ED74" s="11"/>
      <c r="EE74" s="10"/>
      <c r="EF74" s="11"/>
      <c r="EG74" s="10"/>
      <c r="EH74" s="11"/>
      <c r="EI74" s="10"/>
      <c r="EJ74" s="11">
        <v>6</v>
      </c>
      <c r="EK74" s="10" t="s">
        <v>61</v>
      </c>
      <c r="EL74" s="7">
        <v>1</v>
      </c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80"/>
        <v>1</v>
      </c>
      <c r="EW74" s="11"/>
      <c r="EX74" s="10"/>
      <c r="EY74" s="11"/>
      <c r="EZ74" s="10"/>
      <c r="FA74" s="11"/>
      <c r="FB74" s="10"/>
      <c r="FC74" s="11">
        <v>6</v>
      </c>
      <c r="FD74" s="10" t="s">
        <v>61</v>
      </c>
      <c r="FE74" s="7">
        <v>1</v>
      </c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81"/>
        <v>1</v>
      </c>
    </row>
    <row r="75" spans="1:171" ht="12.75">
      <c r="A75" s="6"/>
      <c r="B75" s="6"/>
      <c r="C75" s="6"/>
      <c r="D75" s="6" t="s">
        <v>172</v>
      </c>
      <c r="E75" s="3" t="s">
        <v>173</v>
      </c>
      <c r="F75" s="6">
        <f t="shared" si="42"/>
        <v>0</v>
      </c>
      <c r="G75" s="6">
        <f t="shared" si="43"/>
        <v>3</v>
      </c>
      <c r="H75" s="6">
        <f t="shared" si="63"/>
        <v>36</v>
      </c>
      <c r="I75" s="6">
        <f t="shared" si="64"/>
        <v>18</v>
      </c>
      <c r="J75" s="6">
        <f t="shared" si="65"/>
        <v>12</v>
      </c>
      <c r="K75" s="6">
        <f t="shared" si="66"/>
        <v>0</v>
      </c>
      <c r="L75" s="6">
        <f t="shared" si="67"/>
        <v>0</v>
      </c>
      <c r="M75" s="6">
        <f t="shared" si="68"/>
        <v>6</v>
      </c>
      <c r="N75" s="6">
        <f t="shared" si="69"/>
        <v>0</v>
      </c>
      <c r="O75" s="6">
        <f t="shared" si="70"/>
        <v>0</v>
      </c>
      <c r="P75" s="6">
        <f t="shared" si="71"/>
        <v>0</v>
      </c>
      <c r="Q75" s="7">
        <f t="shared" si="72"/>
        <v>3</v>
      </c>
      <c r="R75" s="7">
        <f t="shared" si="73"/>
        <v>0.8</v>
      </c>
      <c r="S75" s="7">
        <v>2.3</v>
      </c>
      <c r="T75" s="11"/>
      <c r="U75" s="10"/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74"/>
        <v>0</v>
      </c>
      <c r="AM75" s="11"/>
      <c r="AN75" s="10"/>
      <c r="AO75" s="11"/>
      <c r="AP75" s="10"/>
      <c r="AQ75" s="11"/>
      <c r="AR75" s="10"/>
      <c r="AS75" s="11"/>
      <c r="AT75" s="10"/>
      <c r="AU75" s="7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75"/>
        <v>0</v>
      </c>
      <c r="BF75" s="11"/>
      <c r="BG75" s="10"/>
      <c r="BH75" s="11"/>
      <c r="BI75" s="10"/>
      <c r="BJ75" s="11"/>
      <c r="BK75" s="10"/>
      <c r="BL75" s="11"/>
      <c r="BM75" s="10"/>
      <c r="BN75" s="7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76"/>
        <v>0</v>
      </c>
      <c r="BY75" s="11"/>
      <c r="BZ75" s="10"/>
      <c r="CA75" s="11"/>
      <c r="CB75" s="10"/>
      <c r="CC75" s="11"/>
      <c r="CD75" s="10"/>
      <c r="CE75" s="11"/>
      <c r="CF75" s="10"/>
      <c r="CG75" s="7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77"/>
        <v>0</v>
      </c>
      <c r="CR75" s="11"/>
      <c r="CS75" s="10"/>
      <c r="CT75" s="11"/>
      <c r="CU75" s="10"/>
      <c r="CV75" s="11"/>
      <c r="CW75" s="10"/>
      <c r="CX75" s="11"/>
      <c r="CY75" s="10"/>
      <c r="CZ75" s="7"/>
      <c r="DA75" s="11"/>
      <c r="DB75" s="10"/>
      <c r="DC75" s="11"/>
      <c r="DD75" s="10"/>
      <c r="DE75" s="11"/>
      <c r="DF75" s="10"/>
      <c r="DG75" s="11"/>
      <c r="DH75" s="10"/>
      <c r="DI75" s="7"/>
      <c r="DJ75" s="7">
        <f t="shared" si="78"/>
        <v>0</v>
      </c>
      <c r="DK75" s="11"/>
      <c r="DL75" s="10"/>
      <c r="DM75" s="11"/>
      <c r="DN75" s="10"/>
      <c r="DO75" s="11"/>
      <c r="DP75" s="10"/>
      <c r="DQ75" s="11"/>
      <c r="DR75" s="10"/>
      <c r="DS75" s="7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79"/>
        <v>0</v>
      </c>
      <c r="ED75" s="11"/>
      <c r="EE75" s="10"/>
      <c r="EF75" s="11"/>
      <c r="EG75" s="10"/>
      <c r="EH75" s="11"/>
      <c r="EI75" s="10"/>
      <c r="EJ75" s="11"/>
      <c r="EK75" s="10"/>
      <c r="EL75" s="7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80"/>
        <v>0</v>
      </c>
      <c r="EW75" s="11">
        <v>18</v>
      </c>
      <c r="EX75" s="10" t="s">
        <v>61</v>
      </c>
      <c r="EY75" s="11">
        <v>12</v>
      </c>
      <c r="EZ75" s="10" t="s">
        <v>61</v>
      </c>
      <c r="FA75" s="11"/>
      <c r="FB75" s="10"/>
      <c r="FC75" s="11"/>
      <c r="FD75" s="10"/>
      <c r="FE75" s="7">
        <v>2.2</v>
      </c>
      <c r="FF75" s="11">
        <v>6</v>
      </c>
      <c r="FG75" s="10" t="s">
        <v>61</v>
      </c>
      <c r="FH75" s="11"/>
      <c r="FI75" s="10"/>
      <c r="FJ75" s="11"/>
      <c r="FK75" s="10"/>
      <c r="FL75" s="11"/>
      <c r="FM75" s="10"/>
      <c r="FN75" s="7">
        <v>0.8</v>
      </c>
      <c r="FO75" s="7">
        <f t="shared" si="81"/>
        <v>3</v>
      </c>
    </row>
    <row r="76" spans="1:171" ht="12.75">
      <c r="A76" s="6"/>
      <c r="B76" s="6"/>
      <c r="C76" s="6"/>
      <c r="D76" s="6" t="s">
        <v>174</v>
      </c>
      <c r="E76" s="3" t="s">
        <v>175</v>
      </c>
      <c r="F76" s="6">
        <f t="shared" si="42"/>
        <v>0</v>
      </c>
      <c r="G76" s="6">
        <f t="shared" si="43"/>
        <v>2</v>
      </c>
      <c r="H76" s="6">
        <f t="shared" si="63"/>
        <v>18</v>
      </c>
      <c r="I76" s="6">
        <f t="shared" si="64"/>
        <v>9</v>
      </c>
      <c r="J76" s="6">
        <f t="shared" si="65"/>
        <v>9</v>
      </c>
      <c r="K76" s="6">
        <f t="shared" si="66"/>
        <v>0</v>
      </c>
      <c r="L76" s="6">
        <f t="shared" si="67"/>
        <v>0</v>
      </c>
      <c r="M76" s="6">
        <f t="shared" si="68"/>
        <v>0</v>
      </c>
      <c r="N76" s="6">
        <f t="shared" si="69"/>
        <v>0</v>
      </c>
      <c r="O76" s="6">
        <f t="shared" si="70"/>
        <v>0</v>
      </c>
      <c r="P76" s="6">
        <f t="shared" si="71"/>
        <v>0</v>
      </c>
      <c r="Q76" s="7">
        <f t="shared" si="72"/>
        <v>2</v>
      </c>
      <c r="R76" s="7">
        <f t="shared" si="73"/>
        <v>0</v>
      </c>
      <c r="S76" s="7">
        <v>1.3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74"/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75"/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76"/>
        <v>0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77"/>
        <v>0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78"/>
        <v>0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79"/>
        <v>0</v>
      </c>
      <c r="ED76" s="11">
        <v>9</v>
      </c>
      <c r="EE76" s="10" t="s">
        <v>61</v>
      </c>
      <c r="EF76" s="11">
        <v>9</v>
      </c>
      <c r="EG76" s="10" t="s">
        <v>61</v>
      </c>
      <c r="EH76" s="11"/>
      <c r="EI76" s="10"/>
      <c r="EJ76" s="11"/>
      <c r="EK76" s="10"/>
      <c r="EL76" s="7">
        <v>2</v>
      </c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80"/>
        <v>2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81"/>
        <v>0</v>
      </c>
    </row>
    <row r="77" spans="1:171" ht="12.75">
      <c r="A77" s="6"/>
      <c r="B77" s="6"/>
      <c r="C77" s="6"/>
      <c r="D77" s="6" t="s">
        <v>176</v>
      </c>
      <c r="E77" s="3" t="s">
        <v>177</v>
      </c>
      <c r="F77" s="6">
        <f t="shared" si="42"/>
        <v>0</v>
      </c>
      <c r="G77" s="6">
        <f t="shared" si="43"/>
        <v>1</v>
      </c>
      <c r="H77" s="6">
        <f t="shared" si="63"/>
        <v>0</v>
      </c>
      <c r="I77" s="6">
        <f t="shared" si="64"/>
        <v>0</v>
      </c>
      <c r="J77" s="6">
        <f t="shared" si="65"/>
        <v>0</v>
      </c>
      <c r="K77" s="6">
        <f t="shared" si="66"/>
        <v>0</v>
      </c>
      <c r="L77" s="6">
        <f t="shared" si="67"/>
        <v>0</v>
      </c>
      <c r="M77" s="6">
        <f t="shared" si="68"/>
        <v>0</v>
      </c>
      <c r="N77" s="6">
        <f t="shared" si="69"/>
        <v>0</v>
      </c>
      <c r="O77" s="6">
        <f t="shared" si="70"/>
        <v>0</v>
      </c>
      <c r="P77" s="6">
        <f t="shared" si="71"/>
        <v>0</v>
      </c>
      <c r="Q77" s="7">
        <f t="shared" si="72"/>
        <v>15</v>
      </c>
      <c r="R77" s="7">
        <f t="shared" si="73"/>
        <v>0</v>
      </c>
      <c r="S77" s="7">
        <v>0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74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75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76"/>
        <v>0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77"/>
        <v>0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78"/>
        <v>0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79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80"/>
        <v>0</v>
      </c>
      <c r="EW77" s="11"/>
      <c r="EX77" s="10"/>
      <c r="EY77" s="11"/>
      <c r="EZ77" s="10"/>
      <c r="FA77" s="11">
        <v>0</v>
      </c>
      <c r="FB77" s="10" t="s">
        <v>61</v>
      </c>
      <c r="FC77" s="11"/>
      <c r="FD77" s="10"/>
      <c r="FE77" s="7">
        <v>15</v>
      </c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81"/>
        <v>15</v>
      </c>
    </row>
    <row r="78" spans="1:171" ht="12.75">
      <c r="A78" s="6">
        <v>4</v>
      </c>
      <c r="B78" s="6">
        <v>1</v>
      </c>
      <c r="C78" s="6">
        <v>1</v>
      </c>
      <c r="D78" s="6"/>
      <c r="E78" s="3" t="s">
        <v>178</v>
      </c>
      <c r="F78" s="6"/>
      <c r="G78" s="6">
        <f>$B$78*1</f>
        <v>1</v>
      </c>
      <c r="H78" s="6">
        <f t="shared" si="63"/>
        <v>12</v>
      </c>
      <c r="I78" s="6">
        <f t="shared" si="64"/>
        <v>12</v>
      </c>
      <c r="J78" s="6">
        <f t="shared" si="65"/>
        <v>0</v>
      </c>
      <c r="K78" s="6">
        <f t="shared" si="66"/>
        <v>0</v>
      </c>
      <c r="L78" s="6">
        <f t="shared" si="67"/>
        <v>0</v>
      </c>
      <c r="M78" s="6">
        <f t="shared" si="68"/>
        <v>0</v>
      </c>
      <c r="N78" s="6">
        <f t="shared" si="69"/>
        <v>0</v>
      </c>
      <c r="O78" s="6">
        <f t="shared" si="70"/>
        <v>0</v>
      </c>
      <c r="P78" s="6">
        <f t="shared" si="71"/>
        <v>0</v>
      </c>
      <c r="Q78" s="7">
        <f t="shared" si="72"/>
        <v>2</v>
      </c>
      <c r="R78" s="7">
        <f t="shared" si="73"/>
        <v>0</v>
      </c>
      <c r="S78" s="7">
        <f>$B$78*1.2</f>
        <v>1.2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74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75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76"/>
        <v>0</v>
      </c>
      <c r="BY78" s="11">
        <f>$B$78*12</f>
        <v>12</v>
      </c>
      <c r="BZ78" s="10"/>
      <c r="CA78" s="11"/>
      <c r="CB78" s="10"/>
      <c r="CC78" s="11"/>
      <c r="CD78" s="10"/>
      <c r="CE78" s="11"/>
      <c r="CF78" s="10"/>
      <c r="CG78" s="7">
        <f>$B$78*2</f>
        <v>2</v>
      </c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77"/>
        <v>2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78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79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80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81"/>
        <v>0</v>
      </c>
    </row>
    <row r="79" spans="1:171" ht="12.75">
      <c r="A79" s="6">
        <v>5</v>
      </c>
      <c r="B79" s="6">
        <v>1</v>
      </c>
      <c r="C79" s="6">
        <v>1</v>
      </c>
      <c r="D79" s="6"/>
      <c r="E79" s="3" t="s">
        <v>179</v>
      </c>
      <c r="F79" s="6"/>
      <c r="G79" s="6">
        <f>$B$79*2</f>
        <v>2</v>
      </c>
      <c r="H79" s="6">
        <f t="shared" si="63"/>
        <v>15</v>
      </c>
      <c r="I79" s="6">
        <f t="shared" si="64"/>
        <v>12</v>
      </c>
      <c r="J79" s="6">
        <f t="shared" si="65"/>
        <v>3</v>
      </c>
      <c r="K79" s="6">
        <f t="shared" si="66"/>
        <v>0</v>
      </c>
      <c r="L79" s="6">
        <f t="shared" si="67"/>
        <v>0</v>
      </c>
      <c r="M79" s="6">
        <f t="shared" si="68"/>
        <v>0</v>
      </c>
      <c r="N79" s="6">
        <f t="shared" si="69"/>
        <v>0</v>
      </c>
      <c r="O79" s="6">
        <f t="shared" si="70"/>
        <v>0</v>
      </c>
      <c r="P79" s="6">
        <f t="shared" si="71"/>
        <v>0</v>
      </c>
      <c r="Q79" s="7">
        <f t="shared" si="72"/>
        <v>2</v>
      </c>
      <c r="R79" s="7">
        <f t="shared" si="73"/>
        <v>0</v>
      </c>
      <c r="S79" s="7">
        <f>$B$79*1.2</f>
        <v>1.2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74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75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76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77"/>
        <v>0</v>
      </c>
      <c r="CR79" s="11">
        <f>$B$79*12</f>
        <v>12</v>
      </c>
      <c r="CS79" s="10"/>
      <c r="CT79" s="11">
        <f>$B$79*3</f>
        <v>3</v>
      </c>
      <c r="CU79" s="10"/>
      <c r="CV79" s="11"/>
      <c r="CW79" s="10"/>
      <c r="CX79" s="11"/>
      <c r="CY79" s="10"/>
      <c r="CZ79" s="7">
        <f>$B$79*2</f>
        <v>2</v>
      </c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78"/>
        <v>2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79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80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81"/>
        <v>0</v>
      </c>
    </row>
    <row r="80" spans="1:171" ht="12.75">
      <c r="A80" s="6">
        <v>6</v>
      </c>
      <c r="B80" s="6">
        <v>1</v>
      </c>
      <c r="C80" s="6">
        <v>1</v>
      </c>
      <c r="D80" s="6"/>
      <c r="E80" s="3" t="s">
        <v>180</v>
      </c>
      <c r="F80" s="6"/>
      <c r="G80" s="6">
        <f>$B$80*1</f>
        <v>1</v>
      </c>
      <c r="H80" s="6">
        <f t="shared" si="63"/>
        <v>9</v>
      </c>
      <c r="I80" s="6">
        <f t="shared" si="64"/>
        <v>9</v>
      </c>
      <c r="J80" s="6">
        <f t="shared" si="65"/>
        <v>0</v>
      </c>
      <c r="K80" s="6">
        <f t="shared" si="66"/>
        <v>0</v>
      </c>
      <c r="L80" s="6">
        <f t="shared" si="67"/>
        <v>0</v>
      </c>
      <c r="M80" s="6">
        <f t="shared" si="68"/>
        <v>0</v>
      </c>
      <c r="N80" s="6">
        <f t="shared" si="69"/>
        <v>0</v>
      </c>
      <c r="O80" s="6">
        <f t="shared" si="70"/>
        <v>0</v>
      </c>
      <c r="P80" s="6">
        <f t="shared" si="71"/>
        <v>0</v>
      </c>
      <c r="Q80" s="7">
        <f t="shared" si="72"/>
        <v>1</v>
      </c>
      <c r="R80" s="7">
        <f t="shared" si="73"/>
        <v>0</v>
      </c>
      <c r="S80" s="7">
        <f>$B$80*0.7</f>
        <v>0.7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74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75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76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77"/>
        <v>0</v>
      </c>
      <c r="CR80" s="11">
        <f>$B$80*9</f>
        <v>9</v>
      </c>
      <c r="CS80" s="10"/>
      <c r="CT80" s="11"/>
      <c r="CU80" s="10"/>
      <c r="CV80" s="11"/>
      <c r="CW80" s="10"/>
      <c r="CX80" s="11"/>
      <c r="CY80" s="10"/>
      <c r="CZ80" s="7">
        <f>$B$80*1</f>
        <v>1</v>
      </c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78"/>
        <v>1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79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80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81"/>
        <v>0</v>
      </c>
    </row>
    <row r="81" spans="1:171" ht="12.75">
      <c r="A81" s="6">
        <v>7</v>
      </c>
      <c r="B81" s="6">
        <v>1</v>
      </c>
      <c r="C81" s="6">
        <v>1</v>
      </c>
      <c r="D81" s="6"/>
      <c r="E81" s="3" t="s">
        <v>181</v>
      </c>
      <c r="F81" s="6"/>
      <c r="G81" s="6">
        <f>$B$81*1</f>
        <v>1</v>
      </c>
      <c r="H81" s="6">
        <f t="shared" si="63"/>
        <v>18</v>
      </c>
      <c r="I81" s="6">
        <f t="shared" si="64"/>
        <v>18</v>
      </c>
      <c r="J81" s="6">
        <f t="shared" si="65"/>
        <v>0</v>
      </c>
      <c r="K81" s="6">
        <f t="shared" si="66"/>
        <v>0</v>
      </c>
      <c r="L81" s="6">
        <f t="shared" si="67"/>
        <v>0</v>
      </c>
      <c r="M81" s="6">
        <f t="shared" si="68"/>
        <v>0</v>
      </c>
      <c r="N81" s="6">
        <f t="shared" si="69"/>
        <v>0</v>
      </c>
      <c r="O81" s="6">
        <f t="shared" si="70"/>
        <v>0</v>
      </c>
      <c r="P81" s="6">
        <f t="shared" si="71"/>
        <v>0</v>
      </c>
      <c r="Q81" s="7">
        <f t="shared" si="72"/>
        <v>2</v>
      </c>
      <c r="R81" s="7">
        <f t="shared" si="73"/>
        <v>0</v>
      </c>
      <c r="S81" s="7">
        <f>$B$81*1.5</f>
        <v>1.5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74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75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76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77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78"/>
        <v>0</v>
      </c>
      <c r="DK81" s="11">
        <f>$B$81*18</f>
        <v>18</v>
      </c>
      <c r="DL81" s="10"/>
      <c r="DM81" s="11"/>
      <c r="DN81" s="10"/>
      <c r="DO81" s="11"/>
      <c r="DP81" s="10"/>
      <c r="DQ81" s="11"/>
      <c r="DR81" s="10"/>
      <c r="DS81" s="7">
        <f>$B$81*2</f>
        <v>2</v>
      </c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79"/>
        <v>2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80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81"/>
        <v>0</v>
      </c>
    </row>
    <row r="82" spans="1:171" ht="12.75">
      <c r="A82" s="6">
        <v>8</v>
      </c>
      <c r="B82" s="6">
        <v>1</v>
      </c>
      <c r="C82" s="6">
        <v>1</v>
      </c>
      <c r="D82" s="6"/>
      <c r="E82" s="3" t="s">
        <v>182</v>
      </c>
      <c r="F82" s="6"/>
      <c r="G82" s="6">
        <f>$B$82*1</f>
        <v>1</v>
      </c>
      <c r="H82" s="6">
        <f t="shared" si="63"/>
        <v>12</v>
      </c>
      <c r="I82" s="6">
        <f t="shared" si="64"/>
        <v>12</v>
      </c>
      <c r="J82" s="6">
        <f t="shared" si="65"/>
        <v>0</v>
      </c>
      <c r="K82" s="6">
        <f t="shared" si="66"/>
        <v>0</v>
      </c>
      <c r="L82" s="6">
        <f t="shared" si="67"/>
        <v>0</v>
      </c>
      <c r="M82" s="6">
        <f t="shared" si="68"/>
        <v>0</v>
      </c>
      <c r="N82" s="6">
        <f t="shared" si="69"/>
        <v>0</v>
      </c>
      <c r="O82" s="6">
        <f t="shared" si="70"/>
        <v>0</v>
      </c>
      <c r="P82" s="6">
        <f t="shared" si="71"/>
        <v>0</v>
      </c>
      <c r="Q82" s="7">
        <f t="shared" si="72"/>
        <v>2</v>
      </c>
      <c r="R82" s="7">
        <f t="shared" si="73"/>
        <v>0</v>
      </c>
      <c r="S82" s="7">
        <f>$B$82*1.5</f>
        <v>1.5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74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75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76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77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78"/>
        <v>0</v>
      </c>
      <c r="DK82" s="11">
        <f>$B$82*12</f>
        <v>12</v>
      </c>
      <c r="DL82" s="10"/>
      <c r="DM82" s="11"/>
      <c r="DN82" s="10"/>
      <c r="DO82" s="11"/>
      <c r="DP82" s="10"/>
      <c r="DQ82" s="11"/>
      <c r="DR82" s="10"/>
      <c r="DS82" s="7">
        <f>$B$82*2</f>
        <v>2</v>
      </c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79"/>
        <v>2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80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81"/>
        <v>0</v>
      </c>
    </row>
    <row r="83" spans="1:171" ht="12.75">
      <c r="A83" s="6">
        <v>9</v>
      </c>
      <c r="B83" s="6">
        <v>1</v>
      </c>
      <c r="C83" s="6">
        <v>1</v>
      </c>
      <c r="D83" s="6"/>
      <c r="E83" s="3" t="s">
        <v>183</v>
      </c>
      <c r="F83" s="6"/>
      <c r="G83" s="6">
        <f>$B$83*2</f>
        <v>2</v>
      </c>
      <c r="H83" s="6">
        <f t="shared" si="63"/>
        <v>18</v>
      </c>
      <c r="I83" s="6">
        <f t="shared" si="64"/>
        <v>9</v>
      </c>
      <c r="J83" s="6">
        <f t="shared" si="65"/>
        <v>9</v>
      </c>
      <c r="K83" s="6">
        <f t="shared" si="66"/>
        <v>0</v>
      </c>
      <c r="L83" s="6">
        <f t="shared" si="67"/>
        <v>0</v>
      </c>
      <c r="M83" s="6">
        <f t="shared" si="68"/>
        <v>0</v>
      </c>
      <c r="N83" s="6">
        <f t="shared" si="69"/>
        <v>0</v>
      </c>
      <c r="O83" s="6">
        <f t="shared" si="70"/>
        <v>0</v>
      </c>
      <c r="P83" s="6">
        <f t="shared" si="71"/>
        <v>0</v>
      </c>
      <c r="Q83" s="7">
        <f t="shared" si="72"/>
        <v>2</v>
      </c>
      <c r="R83" s="7">
        <f t="shared" si="73"/>
        <v>0</v>
      </c>
      <c r="S83" s="7">
        <f>$B$83*1.5</f>
        <v>1.5</v>
      </c>
      <c r="T83" s="11"/>
      <c r="U83" s="10"/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74"/>
        <v>0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75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76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77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78"/>
        <v>0</v>
      </c>
      <c r="DK83" s="11">
        <f>$B$83*9</f>
        <v>9</v>
      </c>
      <c r="DL83" s="10"/>
      <c r="DM83" s="11">
        <f>$B$83*9</f>
        <v>9</v>
      </c>
      <c r="DN83" s="10"/>
      <c r="DO83" s="11"/>
      <c r="DP83" s="10"/>
      <c r="DQ83" s="11"/>
      <c r="DR83" s="10"/>
      <c r="DS83" s="7">
        <f>$B$83*2</f>
        <v>2</v>
      </c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79"/>
        <v>2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80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81"/>
        <v>0</v>
      </c>
    </row>
    <row r="84" spans="1:171" ht="12.75">
      <c r="A84" s="6">
        <v>10</v>
      </c>
      <c r="B84" s="6">
        <v>1</v>
      </c>
      <c r="C84" s="6">
        <v>1</v>
      </c>
      <c r="D84" s="6"/>
      <c r="E84" s="3" t="s">
        <v>184</v>
      </c>
      <c r="F84" s="6"/>
      <c r="G84" s="6">
        <f>$B$84*1</f>
        <v>1</v>
      </c>
      <c r="H84" s="6">
        <f t="shared" si="63"/>
        <v>9</v>
      </c>
      <c r="I84" s="6">
        <f t="shared" si="64"/>
        <v>9</v>
      </c>
      <c r="J84" s="6">
        <f t="shared" si="65"/>
        <v>0</v>
      </c>
      <c r="K84" s="6">
        <f t="shared" si="66"/>
        <v>0</v>
      </c>
      <c r="L84" s="6">
        <f t="shared" si="67"/>
        <v>0</v>
      </c>
      <c r="M84" s="6">
        <f t="shared" si="68"/>
        <v>0</v>
      </c>
      <c r="N84" s="6">
        <f t="shared" si="69"/>
        <v>0</v>
      </c>
      <c r="O84" s="6">
        <f t="shared" si="70"/>
        <v>0</v>
      </c>
      <c r="P84" s="6">
        <f t="shared" si="71"/>
        <v>0</v>
      </c>
      <c r="Q84" s="7">
        <f t="shared" si="72"/>
        <v>1</v>
      </c>
      <c r="R84" s="7">
        <f t="shared" si="73"/>
        <v>0</v>
      </c>
      <c r="S84" s="7">
        <f>$B$84*0.7</f>
        <v>0.7</v>
      </c>
      <c r="T84" s="11"/>
      <c r="U84" s="10"/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74"/>
        <v>0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75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76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77"/>
        <v>0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78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79"/>
        <v>0</v>
      </c>
      <c r="ED84" s="11">
        <f>$B$84*9</f>
        <v>9</v>
      </c>
      <c r="EE84" s="10"/>
      <c r="EF84" s="11"/>
      <c r="EG84" s="10"/>
      <c r="EH84" s="11"/>
      <c r="EI84" s="10"/>
      <c r="EJ84" s="11"/>
      <c r="EK84" s="10"/>
      <c r="EL84" s="7">
        <f>$B$84*1</f>
        <v>1</v>
      </c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80"/>
        <v>1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81"/>
        <v>0</v>
      </c>
    </row>
    <row r="85" spans="1:171" ht="12.75">
      <c r="A85" s="6">
        <v>11</v>
      </c>
      <c r="B85" s="6">
        <v>1</v>
      </c>
      <c r="C85" s="6">
        <v>1</v>
      </c>
      <c r="D85" s="6"/>
      <c r="E85" s="3" t="s">
        <v>185</v>
      </c>
      <c r="F85" s="6"/>
      <c r="G85" s="6">
        <f>$B$85*1</f>
        <v>1</v>
      </c>
      <c r="H85" s="6">
        <f t="shared" si="63"/>
        <v>9</v>
      </c>
      <c r="I85" s="6">
        <f t="shared" si="64"/>
        <v>9</v>
      </c>
      <c r="J85" s="6">
        <f t="shared" si="65"/>
        <v>0</v>
      </c>
      <c r="K85" s="6">
        <f t="shared" si="66"/>
        <v>0</v>
      </c>
      <c r="L85" s="6">
        <f t="shared" si="67"/>
        <v>0</v>
      </c>
      <c r="M85" s="6">
        <f t="shared" si="68"/>
        <v>0</v>
      </c>
      <c r="N85" s="6">
        <f t="shared" si="69"/>
        <v>0</v>
      </c>
      <c r="O85" s="6">
        <f t="shared" si="70"/>
        <v>0</v>
      </c>
      <c r="P85" s="6">
        <f t="shared" si="71"/>
        <v>0</v>
      </c>
      <c r="Q85" s="7">
        <f t="shared" si="72"/>
        <v>1</v>
      </c>
      <c r="R85" s="7">
        <f t="shared" si="73"/>
        <v>0</v>
      </c>
      <c r="S85" s="7">
        <f>$B$85*0.8</f>
        <v>0.8</v>
      </c>
      <c r="T85" s="11"/>
      <c r="U85" s="10"/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74"/>
        <v>0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75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76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77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78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79"/>
        <v>0</v>
      </c>
      <c r="ED85" s="11">
        <f>$B$85*9</f>
        <v>9</v>
      </c>
      <c r="EE85" s="10"/>
      <c r="EF85" s="11"/>
      <c r="EG85" s="10"/>
      <c r="EH85" s="11"/>
      <c r="EI85" s="10"/>
      <c r="EJ85" s="11"/>
      <c r="EK85" s="10"/>
      <c r="EL85" s="7">
        <f>$B$85*1</f>
        <v>1</v>
      </c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80"/>
        <v>1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81"/>
        <v>0</v>
      </c>
    </row>
    <row r="86" spans="1:171" ht="12.75">
      <c r="A86" s="6">
        <v>12</v>
      </c>
      <c r="B86" s="6">
        <v>1</v>
      </c>
      <c r="C86" s="6">
        <v>1</v>
      </c>
      <c r="D86" s="6"/>
      <c r="E86" s="3" t="s">
        <v>186</v>
      </c>
      <c r="F86" s="6"/>
      <c r="G86" s="6">
        <f>$B$86*2</f>
        <v>2</v>
      </c>
      <c r="H86" s="6">
        <f t="shared" si="63"/>
        <v>18</v>
      </c>
      <c r="I86" s="6">
        <f t="shared" si="64"/>
        <v>9</v>
      </c>
      <c r="J86" s="6">
        <f t="shared" si="65"/>
        <v>9</v>
      </c>
      <c r="K86" s="6">
        <f t="shared" si="66"/>
        <v>0</v>
      </c>
      <c r="L86" s="6">
        <f t="shared" si="67"/>
        <v>0</v>
      </c>
      <c r="M86" s="6">
        <f t="shared" si="68"/>
        <v>0</v>
      </c>
      <c r="N86" s="6">
        <f t="shared" si="69"/>
        <v>0</v>
      </c>
      <c r="O86" s="6">
        <f t="shared" si="70"/>
        <v>0</v>
      </c>
      <c r="P86" s="6">
        <f t="shared" si="71"/>
        <v>0</v>
      </c>
      <c r="Q86" s="7">
        <f t="shared" si="72"/>
        <v>2</v>
      </c>
      <c r="R86" s="7">
        <f t="shared" si="73"/>
        <v>0</v>
      </c>
      <c r="S86" s="7">
        <f>$B$86*1.1</f>
        <v>1.1</v>
      </c>
      <c r="T86" s="11"/>
      <c r="U86" s="10"/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74"/>
        <v>0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75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76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77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78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79"/>
        <v>0</v>
      </c>
      <c r="ED86" s="11">
        <f>$B$86*9</f>
        <v>9</v>
      </c>
      <c r="EE86" s="10"/>
      <c r="EF86" s="11">
        <f>$B$86*9</f>
        <v>9</v>
      </c>
      <c r="EG86" s="10"/>
      <c r="EH86" s="11"/>
      <c r="EI86" s="10"/>
      <c r="EJ86" s="11"/>
      <c r="EK86" s="10"/>
      <c r="EL86" s="7">
        <f>$B$86*2</f>
        <v>2</v>
      </c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80"/>
        <v>2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81"/>
        <v>0</v>
      </c>
    </row>
    <row r="87" spans="1:171" ht="12.75">
      <c r="A87" s="6">
        <v>13</v>
      </c>
      <c r="B87" s="6">
        <v>1</v>
      </c>
      <c r="C87" s="6">
        <v>1</v>
      </c>
      <c r="D87" s="6"/>
      <c r="E87" s="3" t="s">
        <v>187</v>
      </c>
      <c r="F87" s="6"/>
      <c r="G87" s="6">
        <f>$B$87*2</f>
        <v>2</v>
      </c>
      <c r="H87" s="6">
        <f t="shared" si="63"/>
        <v>18</v>
      </c>
      <c r="I87" s="6">
        <f t="shared" si="64"/>
        <v>9</v>
      </c>
      <c r="J87" s="6">
        <f t="shared" si="65"/>
        <v>9</v>
      </c>
      <c r="K87" s="6">
        <f t="shared" si="66"/>
        <v>0</v>
      </c>
      <c r="L87" s="6">
        <f t="shared" si="67"/>
        <v>0</v>
      </c>
      <c r="M87" s="6">
        <f t="shared" si="68"/>
        <v>0</v>
      </c>
      <c r="N87" s="6">
        <f t="shared" si="69"/>
        <v>0</v>
      </c>
      <c r="O87" s="6">
        <f t="shared" si="70"/>
        <v>0</v>
      </c>
      <c r="P87" s="6">
        <f t="shared" si="71"/>
        <v>0</v>
      </c>
      <c r="Q87" s="7">
        <f t="shared" si="72"/>
        <v>2</v>
      </c>
      <c r="R87" s="7">
        <f t="shared" si="73"/>
        <v>0</v>
      </c>
      <c r="S87" s="7">
        <f>$B$87*1.1</f>
        <v>1.1</v>
      </c>
      <c r="T87" s="11"/>
      <c r="U87" s="10"/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74"/>
        <v>0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75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76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77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78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79"/>
        <v>0</v>
      </c>
      <c r="ED87" s="11">
        <f>$B$87*9</f>
        <v>9</v>
      </c>
      <c r="EE87" s="10"/>
      <c r="EF87" s="11">
        <f>$B$87*9</f>
        <v>9</v>
      </c>
      <c r="EG87" s="10"/>
      <c r="EH87" s="11"/>
      <c r="EI87" s="10"/>
      <c r="EJ87" s="11"/>
      <c r="EK87" s="10"/>
      <c r="EL87" s="7">
        <f>$B$87*2</f>
        <v>2</v>
      </c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80"/>
        <v>2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81"/>
        <v>0</v>
      </c>
    </row>
    <row r="88" spans="1:171" ht="12.75">
      <c r="A88" s="6">
        <v>14</v>
      </c>
      <c r="B88" s="6">
        <v>1</v>
      </c>
      <c r="C88" s="6">
        <v>1</v>
      </c>
      <c r="D88" s="6"/>
      <c r="E88" s="3" t="s">
        <v>188</v>
      </c>
      <c r="F88" s="6"/>
      <c r="G88" s="6">
        <f>$B$88*3</f>
        <v>3</v>
      </c>
      <c r="H88" s="6">
        <f t="shared" si="63"/>
        <v>18</v>
      </c>
      <c r="I88" s="6">
        <f t="shared" si="64"/>
        <v>6</v>
      </c>
      <c r="J88" s="6">
        <f t="shared" si="65"/>
        <v>6</v>
      </c>
      <c r="K88" s="6">
        <f t="shared" si="66"/>
        <v>0</v>
      </c>
      <c r="L88" s="6">
        <f t="shared" si="67"/>
        <v>0</v>
      </c>
      <c r="M88" s="6">
        <f t="shared" si="68"/>
        <v>6</v>
      </c>
      <c r="N88" s="6">
        <f t="shared" si="69"/>
        <v>0</v>
      </c>
      <c r="O88" s="6">
        <f t="shared" si="70"/>
        <v>0</v>
      </c>
      <c r="P88" s="6">
        <f t="shared" si="71"/>
        <v>0</v>
      </c>
      <c r="Q88" s="7">
        <f t="shared" si="72"/>
        <v>2</v>
      </c>
      <c r="R88" s="7">
        <f t="shared" si="73"/>
        <v>0.7</v>
      </c>
      <c r="S88" s="7">
        <f>$B$88*1.3</f>
        <v>1.3</v>
      </c>
      <c r="T88" s="11"/>
      <c r="U88" s="10"/>
      <c r="V88" s="11"/>
      <c r="W88" s="10"/>
      <c r="X88" s="11"/>
      <c r="Y88" s="10"/>
      <c r="Z88" s="11"/>
      <c r="AA88" s="10"/>
      <c r="AB88" s="7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74"/>
        <v>0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75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76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77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78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79"/>
        <v>0</v>
      </c>
      <c r="ED88" s="11">
        <f>$B$88*6</f>
        <v>6</v>
      </c>
      <c r="EE88" s="10"/>
      <c r="EF88" s="11">
        <f>$B$88*6</f>
        <v>6</v>
      </c>
      <c r="EG88" s="10"/>
      <c r="EH88" s="11"/>
      <c r="EI88" s="10"/>
      <c r="EJ88" s="11"/>
      <c r="EK88" s="10"/>
      <c r="EL88" s="7">
        <f>$B$88*1.3</f>
        <v>1.3</v>
      </c>
      <c r="EM88" s="11">
        <f>$B$88*6</f>
        <v>6</v>
      </c>
      <c r="EN88" s="10"/>
      <c r="EO88" s="11"/>
      <c r="EP88" s="10"/>
      <c r="EQ88" s="11"/>
      <c r="ER88" s="10"/>
      <c r="ES88" s="11"/>
      <c r="ET88" s="10"/>
      <c r="EU88" s="7">
        <f>$B$88*0.7</f>
        <v>0.7</v>
      </c>
      <c r="EV88" s="7">
        <f t="shared" si="80"/>
        <v>2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81"/>
        <v>0</v>
      </c>
    </row>
    <row r="89" spans="1:171" ht="12.75">
      <c r="A89" s="6">
        <v>15</v>
      </c>
      <c r="B89" s="6">
        <v>1</v>
      </c>
      <c r="C89" s="6">
        <v>1</v>
      </c>
      <c r="D89" s="6"/>
      <c r="E89" s="3" t="s">
        <v>189</v>
      </c>
      <c r="F89" s="6"/>
      <c r="G89" s="6">
        <f>$B$89*3</f>
        <v>3</v>
      </c>
      <c r="H89" s="6">
        <f t="shared" si="63"/>
        <v>18</v>
      </c>
      <c r="I89" s="6">
        <f t="shared" si="64"/>
        <v>9</v>
      </c>
      <c r="J89" s="6">
        <f t="shared" si="65"/>
        <v>7</v>
      </c>
      <c r="K89" s="6">
        <f t="shared" si="66"/>
        <v>0</v>
      </c>
      <c r="L89" s="6">
        <f t="shared" si="67"/>
        <v>0</v>
      </c>
      <c r="M89" s="6">
        <f t="shared" si="68"/>
        <v>2</v>
      </c>
      <c r="N89" s="6">
        <f t="shared" si="69"/>
        <v>0</v>
      </c>
      <c r="O89" s="6">
        <f t="shared" si="70"/>
        <v>0</v>
      </c>
      <c r="P89" s="6">
        <f t="shared" si="71"/>
        <v>0</v>
      </c>
      <c r="Q89" s="7">
        <f t="shared" si="72"/>
        <v>2</v>
      </c>
      <c r="R89" s="7">
        <f t="shared" si="73"/>
        <v>0.5</v>
      </c>
      <c r="S89" s="7">
        <f>$B$89*1.5</f>
        <v>1.5</v>
      </c>
      <c r="T89" s="11"/>
      <c r="U89" s="10"/>
      <c r="V89" s="11"/>
      <c r="W89" s="10"/>
      <c r="X89" s="11"/>
      <c r="Y89" s="10"/>
      <c r="Z89" s="11"/>
      <c r="AA89" s="10"/>
      <c r="AB89" s="7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74"/>
        <v>0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75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76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77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78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79"/>
        <v>0</v>
      </c>
      <c r="ED89" s="11">
        <f>$B$89*9</f>
        <v>9</v>
      </c>
      <c r="EE89" s="10"/>
      <c r="EF89" s="11">
        <f>$B$89*7</f>
        <v>7</v>
      </c>
      <c r="EG89" s="10"/>
      <c r="EH89" s="11"/>
      <c r="EI89" s="10"/>
      <c r="EJ89" s="11"/>
      <c r="EK89" s="10"/>
      <c r="EL89" s="7">
        <f>$B$89*1.5</f>
        <v>1.5</v>
      </c>
      <c r="EM89" s="11">
        <f>$B$89*2</f>
        <v>2</v>
      </c>
      <c r="EN89" s="10"/>
      <c r="EO89" s="11"/>
      <c r="EP89" s="10"/>
      <c r="EQ89" s="11"/>
      <c r="ER89" s="10"/>
      <c r="ES89" s="11"/>
      <c r="ET89" s="10"/>
      <c r="EU89" s="7">
        <f>$B$89*0.5</f>
        <v>0.5</v>
      </c>
      <c r="EV89" s="7">
        <f t="shared" si="80"/>
        <v>2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81"/>
        <v>0</v>
      </c>
    </row>
    <row r="90" spans="1:171" ht="12.75">
      <c r="A90" s="6">
        <v>16</v>
      </c>
      <c r="B90" s="6">
        <v>1</v>
      </c>
      <c r="C90" s="6">
        <v>1</v>
      </c>
      <c r="D90" s="6"/>
      <c r="E90" s="3" t="s">
        <v>190</v>
      </c>
      <c r="F90" s="6"/>
      <c r="G90" s="6">
        <f>$B$90*3</f>
        <v>3</v>
      </c>
      <c r="H90" s="6">
        <f t="shared" si="63"/>
        <v>24</v>
      </c>
      <c r="I90" s="6">
        <f t="shared" si="64"/>
        <v>15</v>
      </c>
      <c r="J90" s="6">
        <f t="shared" si="65"/>
        <v>8</v>
      </c>
      <c r="K90" s="6">
        <f t="shared" si="66"/>
        <v>0</v>
      </c>
      <c r="L90" s="6">
        <f t="shared" si="67"/>
        <v>0</v>
      </c>
      <c r="M90" s="6">
        <f t="shared" si="68"/>
        <v>1</v>
      </c>
      <c r="N90" s="6">
        <f t="shared" si="69"/>
        <v>0</v>
      </c>
      <c r="O90" s="6">
        <f t="shared" si="70"/>
        <v>0</v>
      </c>
      <c r="P90" s="6">
        <f t="shared" si="71"/>
        <v>0</v>
      </c>
      <c r="Q90" s="7">
        <f t="shared" si="72"/>
        <v>2</v>
      </c>
      <c r="R90" s="7">
        <f t="shared" si="73"/>
        <v>0.3</v>
      </c>
      <c r="S90" s="7">
        <f>$B$90*1.4</f>
        <v>1.4</v>
      </c>
      <c r="T90" s="11"/>
      <c r="U90" s="10"/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74"/>
        <v>0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75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76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77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78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79"/>
        <v>0</v>
      </c>
      <c r="ED90" s="11">
        <f>$B$90*15</f>
        <v>15</v>
      </c>
      <c r="EE90" s="10"/>
      <c r="EF90" s="11">
        <f>$B$90*8</f>
        <v>8</v>
      </c>
      <c r="EG90" s="10"/>
      <c r="EH90" s="11"/>
      <c r="EI90" s="10"/>
      <c r="EJ90" s="11"/>
      <c r="EK90" s="10"/>
      <c r="EL90" s="7">
        <f>$B$90*1.7</f>
        <v>1.7</v>
      </c>
      <c r="EM90" s="11">
        <f>$B$90*1</f>
        <v>1</v>
      </c>
      <c r="EN90" s="10"/>
      <c r="EO90" s="11"/>
      <c r="EP90" s="10"/>
      <c r="EQ90" s="11"/>
      <c r="ER90" s="10"/>
      <c r="ES90" s="11"/>
      <c r="ET90" s="10"/>
      <c r="EU90" s="7">
        <f>$B$90*0.3</f>
        <v>0.3</v>
      </c>
      <c r="EV90" s="7">
        <f t="shared" si="80"/>
        <v>2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81"/>
        <v>0</v>
      </c>
    </row>
    <row r="91" spans="1:171" ht="12.75">
      <c r="A91" s="6">
        <v>17</v>
      </c>
      <c r="B91" s="6">
        <v>1</v>
      </c>
      <c r="C91" s="6">
        <v>1</v>
      </c>
      <c r="D91" s="6"/>
      <c r="E91" s="3" t="s">
        <v>191</v>
      </c>
      <c r="F91" s="6"/>
      <c r="G91" s="6">
        <f>$B$91*2</f>
        <v>2</v>
      </c>
      <c r="H91" s="6">
        <f t="shared" si="63"/>
        <v>18</v>
      </c>
      <c r="I91" s="6">
        <f t="shared" si="64"/>
        <v>9</v>
      </c>
      <c r="J91" s="6">
        <f t="shared" si="65"/>
        <v>9</v>
      </c>
      <c r="K91" s="6">
        <f t="shared" si="66"/>
        <v>0</v>
      </c>
      <c r="L91" s="6">
        <f t="shared" si="67"/>
        <v>0</v>
      </c>
      <c r="M91" s="6">
        <f t="shared" si="68"/>
        <v>0</v>
      </c>
      <c r="N91" s="6">
        <f t="shared" si="69"/>
        <v>0</v>
      </c>
      <c r="O91" s="6">
        <f t="shared" si="70"/>
        <v>0</v>
      </c>
      <c r="P91" s="6">
        <f t="shared" si="71"/>
        <v>0</v>
      </c>
      <c r="Q91" s="7">
        <f t="shared" si="72"/>
        <v>2</v>
      </c>
      <c r="R91" s="7">
        <f t="shared" si="73"/>
        <v>0</v>
      </c>
      <c r="S91" s="7">
        <f>$B$91*1.3</f>
        <v>1.3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74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75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76"/>
        <v>0</v>
      </c>
      <c r="BY91" s="11"/>
      <c r="BZ91" s="10"/>
      <c r="CA91" s="11"/>
      <c r="CB91" s="10"/>
      <c r="CC91" s="11"/>
      <c r="CD91" s="10"/>
      <c r="CE91" s="11"/>
      <c r="CF91" s="10"/>
      <c r="CG91" s="7"/>
      <c r="CH91" s="11"/>
      <c r="CI91" s="10"/>
      <c r="CJ91" s="11"/>
      <c r="CK91" s="10"/>
      <c r="CL91" s="11"/>
      <c r="CM91" s="10"/>
      <c r="CN91" s="11"/>
      <c r="CO91" s="10"/>
      <c r="CP91" s="7"/>
      <c r="CQ91" s="7">
        <f t="shared" si="77"/>
        <v>0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78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79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80"/>
        <v>0</v>
      </c>
      <c r="EW91" s="11">
        <f>$B$91*9</f>
        <v>9</v>
      </c>
      <c r="EX91" s="10"/>
      <c r="EY91" s="11">
        <f>$B$91*9</f>
        <v>9</v>
      </c>
      <c r="EZ91" s="10"/>
      <c r="FA91" s="11"/>
      <c r="FB91" s="10"/>
      <c r="FC91" s="11"/>
      <c r="FD91" s="10"/>
      <c r="FE91" s="7">
        <f>$B$91*2</f>
        <v>2</v>
      </c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81"/>
        <v>2</v>
      </c>
    </row>
    <row r="92" spans="1:171" ht="12.75">
      <c r="A92" s="6">
        <v>18</v>
      </c>
      <c r="B92" s="6">
        <v>1</v>
      </c>
      <c r="C92" s="6">
        <v>1</v>
      </c>
      <c r="D92" s="6"/>
      <c r="E92" s="3" t="s">
        <v>192</v>
      </c>
      <c r="F92" s="6"/>
      <c r="G92" s="6">
        <f>$B$92*2</f>
        <v>2</v>
      </c>
      <c r="H92" s="6">
        <f t="shared" si="63"/>
        <v>12</v>
      </c>
      <c r="I92" s="6">
        <f t="shared" si="64"/>
        <v>6</v>
      </c>
      <c r="J92" s="6">
        <f t="shared" si="65"/>
        <v>6</v>
      </c>
      <c r="K92" s="6">
        <f t="shared" si="66"/>
        <v>0</v>
      </c>
      <c r="L92" s="6">
        <f t="shared" si="67"/>
        <v>0</v>
      </c>
      <c r="M92" s="6">
        <f t="shared" si="68"/>
        <v>0</v>
      </c>
      <c r="N92" s="6">
        <f t="shared" si="69"/>
        <v>0</v>
      </c>
      <c r="O92" s="6">
        <f t="shared" si="70"/>
        <v>0</v>
      </c>
      <c r="P92" s="6">
        <f t="shared" si="71"/>
        <v>0</v>
      </c>
      <c r="Q92" s="7">
        <f t="shared" si="72"/>
        <v>2</v>
      </c>
      <c r="R92" s="7">
        <f t="shared" si="73"/>
        <v>0</v>
      </c>
      <c r="S92" s="7">
        <f>$B$92*1.3</f>
        <v>1.3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74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75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76"/>
        <v>0</v>
      </c>
      <c r="BY92" s="11"/>
      <c r="BZ92" s="10"/>
      <c r="CA92" s="11"/>
      <c r="CB92" s="10"/>
      <c r="CC92" s="11"/>
      <c r="CD92" s="10"/>
      <c r="CE92" s="11"/>
      <c r="CF92" s="10"/>
      <c r="CG92" s="7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si="77"/>
        <v>0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78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79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80"/>
        <v>0</v>
      </c>
      <c r="EW92" s="11">
        <f>$B$92*6</f>
        <v>6</v>
      </c>
      <c r="EX92" s="10"/>
      <c r="EY92" s="11">
        <f>$B$92*6</f>
        <v>6</v>
      </c>
      <c r="EZ92" s="10"/>
      <c r="FA92" s="11"/>
      <c r="FB92" s="10"/>
      <c r="FC92" s="11"/>
      <c r="FD92" s="10"/>
      <c r="FE92" s="7">
        <f>$B$92*2</f>
        <v>2</v>
      </c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81"/>
        <v>2</v>
      </c>
    </row>
    <row r="93" spans="1:171" ht="12.75">
      <c r="A93" s="6">
        <v>19</v>
      </c>
      <c r="B93" s="6">
        <v>1</v>
      </c>
      <c r="C93" s="6">
        <v>1</v>
      </c>
      <c r="D93" s="6"/>
      <c r="E93" s="3" t="s">
        <v>193</v>
      </c>
      <c r="F93" s="6"/>
      <c r="G93" s="6">
        <f>$B$93*2</f>
        <v>2</v>
      </c>
      <c r="H93" s="6">
        <f t="shared" si="63"/>
        <v>15</v>
      </c>
      <c r="I93" s="6">
        <f t="shared" si="64"/>
        <v>12</v>
      </c>
      <c r="J93" s="6">
        <f t="shared" si="65"/>
        <v>3</v>
      </c>
      <c r="K93" s="6">
        <f t="shared" si="66"/>
        <v>0</v>
      </c>
      <c r="L93" s="6">
        <f t="shared" si="67"/>
        <v>0</v>
      </c>
      <c r="M93" s="6">
        <f t="shared" si="68"/>
        <v>0</v>
      </c>
      <c r="N93" s="6">
        <f t="shared" si="69"/>
        <v>0</v>
      </c>
      <c r="O93" s="6">
        <f t="shared" si="70"/>
        <v>0</v>
      </c>
      <c r="P93" s="6">
        <f t="shared" si="71"/>
        <v>0</v>
      </c>
      <c r="Q93" s="7">
        <f t="shared" si="72"/>
        <v>2</v>
      </c>
      <c r="R93" s="7">
        <f t="shared" si="73"/>
        <v>0</v>
      </c>
      <c r="S93" s="7">
        <f>$B$93*1.3</f>
        <v>1.3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74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75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76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77"/>
        <v>0</v>
      </c>
      <c r="CR93" s="11"/>
      <c r="CS93" s="10"/>
      <c r="CT93" s="11"/>
      <c r="CU93" s="10"/>
      <c r="CV93" s="11"/>
      <c r="CW93" s="10"/>
      <c r="CX93" s="11"/>
      <c r="CY93" s="10"/>
      <c r="CZ93" s="7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78"/>
        <v>0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79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80"/>
        <v>0</v>
      </c>
      <c r="EW93" s="11">
        <f>$B$93*12</f>
        <v>12</v>
      </c>
      <c r="EX93" s="10"/>
      <c r="EY93" s="11">
        <f>$B$93*3</f>
        <v>3</v>
      </c>
      <c r="EZ93" s="10"/>
      <c r="FA93" s="11"/>
      <c r="FB93" s="10"/>
      <c r="FC93" s="11"/>
      <c r="FD93" s="10"/>
      <c r="FE93" s="7">
        <f>$B$93*2</f>
        <v>2</v>
      </c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81"/>
        <v>2</v>
      </c>
    </row>
    <row r="94" spans="1:171" ht="12.75">
      <c r="A94" s="6">
        <v>20</v>
      </c>
      <c r="B94" s="6">
        <v>1</v>
      </c>
      <c r="C94" s="6">
        <v>1</v>
      </c>
      <c r="D94" s="6"/>
      <c r="E94" s="3" t="s">
        <v>194</v>
      </c>
      <c r="F94" s="6"/>
      <c r="G94" s="6">
        <f>$B$94*1</f>
        <v>1</v>
      </c>
      <c r="H94" s="6">
        <f t="shared" si="63"/>
        <v>9</v>
      </c>
      <c r="I94" s="6">
        <f t="shared" si="64"/>
        <v>9</v>
      </c>
      <c r="J94" s="6">
        <f t="shared" si="65"/>
        <v>0</v>
      </c>
      <c r="K94" s="6">
        <f t="shared" si="66"/>
        <v>0</v>
      </c>
      <c r="L94" s="6">
        <f t="shared" si="67"/>
        <v>0</v>
      </c>
      <c r="M94" s="6">
        <f t="shared" si="68"/>
        <v>0</v>
      </c>
      <c r="N94" s="6">
        <f t="shared" si="69"/>
        <v>0</v>
      </c>
      <c r="O94" s="6">
        <f t="shared" si="70"/>
        <v>0</v>
      </c>
      <c r="P94" s="6">
        <f t="shared" si="71"/>
        <v>0</v>
      </c>
      <c r="Q94" s="7">
        <f t="shared" si="72"/>
        <v>1</v>
      </c>
      <c r="R94" s="7">
        <f t="shared" si="73"/>
        <v>0</v>
      </c>
      <c r="S94" s="7">
        <f>$B$94*0.7</f>
        <v>0.7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74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75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76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77"/>
        <v>0</v>
      </c>
      <c r="CR94" s="11"/>
      <c r="CS94" s="10"/>
      <c r="CT94" s="11"/>
      <c r="CU94" s="10"/>
      <c r="CV94" s="11"/>
      <c r="CW94" s="10"/>
      <c r="CX94" s="11"/>
      <c r="CY94" s="10"/>
      <c r="CZ94" s="7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78"/>
        <v>0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79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80"/>
        <v>0</v>
      </c>
      <c r="EW94" s="11">
        <f>$B$94*9</f>
        <v>9</v>
      </c>
      <c r="EX94" s="10"/>
      <c r="EY94" s="11"/>
      <c r="EZ94" s="10"/>
      <c r="FA94" s="11"/>
      <c r="FB94" s="10"/>
      <c r="FC94" s="11"/>
      <c r="FD94" s="10"/>
      <c r="FE94" s="7">
        <f>$B$94*1</f>
        <v>1</v>
      </c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81"/>
        <v>1</v>
      </c>
    </row>
    <row r="95" spans="1:171" ht="15.75" customHeight="1">
      <c r="A95" s="6"/>
      <c r="B95" s="6"/>
      <c r="C95" s="6"/>
      <c r="D95" s="6"/>
      <c r="E95" s="6" t="s">
        <v>78</v>
      </c>
      <c r="F95" s="6">
        <f aca="true" t="shared" si="82" ref="F95:T95">SUM(F37:F94)</f>
        <v>11</v>
      </c>
      <c r="G95" s="6">
        <f t="shared" si="82"/>
        <v>124</v>
      </c>
      <c r="H95" s="6">
        <f t="shared" si="82"/>
        <v>1150</v>
      </c>
      <c r="I95" s="6">
        <f t="shared" si="82"/>
        <v>623</v>
      </c>
      <c r="J95" s="6">
        <f t="shared" si="82"/>
        <v>338</v>
      </c>
      <c r="K95" s="6">
        <f t="shared" si="82"/>
        <v>0</v>
      </c>
      <c r="L95" s="6">
        <f t="shared" si="82"/>
        <v>12</v>
      </c>
      <c r="M95" s="6">
        <f t="shared" si="82"/>
        <v>138</v>
      </c>
      <c r="N95" s="6">
        <f t="shared" si="82"/>
        <v>0</v>
      </c>
      <c r="O95" s="6">
        <f t="shared" si="82"/>
        <v>0</v>
      </c>
      <c r="P95" s="6">
        <f t="shared" si="82"/>
        <v>39</v>
      </c>
      <c r="Q95" s="7">
        <f t="shared" si="82"/>
        <v>159</v>
      </c>
      <c r="R95" s="7">
        <f t="shared" si="82"/>
        <v>24.1</v>
      </c>
      <c r="S95" s="7">
        <f t="shared" si="82"/>
        <v>97.59999999999998</v>
      </c>
      <c r="T95" s="11">
        <f t="shared" si="82"/>
        <v>27</v>
      </c>
      <c r="U95" s="10"/>
      <c r="V95" s="11">
        <f>SUM(V37:V94)</f>
        <v>18</v>
      </c>
      <c r="W95" s="10"/>
      <c r="X95" s="11">
        <f>SUM(X37:X94)</f>
        <v>0</v>
      </c>
      <c r="Y95" s="10"/>
      <c r="Z95" s="11">
        <f>SUM(Z37:Z94)</f>
        <v>0</v>
      </c>
      <c r="AA95" s="10"/>
      <c r="AB95" s="7">
        <f>SUM(AB37:AB94)</f>
        <v>6</v>
      </c>
      <c r="AC95" s="11">
        <f>SUM(AC37:AC94)</f>
        <v>0</v>
      </c>
      <c r="AD95" s="10"/>
      <c r="AE95" s="11">
        <f>SUM(AE37:AE94)</f>
        <v>0</v>
      </c>
      <c r="AF95" s="10"/>
      <c r="AG95" s="11">
        <f>SUM(AG37:AG94)</f>
        <v>0</v>
      </c>
      <c r="AH95" s="10"/>
      <c r="AI95" s="11">
        <f>SUM(AI37:AI94)</f>
        <v>0</v>
      </c>
      <c r="AJ95" s="10"/>
      <c r="AK95" s="7">
        <f>SUM(AK37:AK94)</f>
        <v>0</v>
      </c>
      <c r="AL95" s="7">
        <f>SUM(AL37:AL94)</f>
        <v>6</v>
      </c>
      <c r="AM95" s="11">
        <f>SUM(AM37:AM94)</f>
        <v>54</v>
      </c>
      <c r="AN95" s="10"/>
      <c r="AO95" s="11">
        <f>SUM(AO37:AO94)</f>
        <v>24</v>
      </c>
      <c r="AP95" s="10"/>
      <c r="AQ95" s="11">
        <f>SUM(AQ37:AQ94)</f>
        <v>0</v>
      </c>
      <c r="AR95" s="10"/>
      <c r="AS95" s="11">
        <f>SUM(AS37:AS94)</f>
        <v>0</v>
      </c>
      <c r="AT95" s="10"/>
      <c r="AU95" s="7">
        <f>SUM(AU37:AU94)</f>
        <v>12</v>
      </c>
      <c r="AV95" s="11">
        <f>SUM(AV37:AV94)</f>
        <v>18</v>
      </c>
      <c r="AW95" s="10"/>
      <c r="AX95" s="11">
        <f>SUM(AX37:AX94)</f>
        <v>0</v>
      </c>
      <c r="AY95" s="10"/>
      <c r="AZ95" s="11">
        <f>SUM(AZ37:AZ94)</f>
        <v>0</v>
      </c>
      <c r="BA95" s="10"/>
      <c r="BB95" s="11">
        <f>SUM(BB37:BB94)</f>
        <v>3</v>
      </c>
      <c r="BC95" s="10"/>
      <c r="BD95" s="7">
        <f>SUM(BD37:BD94)</f>
        <v>3</v>
      </c>
      <c r="BE95" s="7">
        <f>SUM(BE37:BE94)</f>
        <v>15</v>
      </c>
      <c r="BF95" s="11">
        <f>SUM(BF37:BF94)</f>
        <v>75</v>
      </c>
      <c r="BG95" s="10"/>
      <c r="BH95" s="11">
        <f>SUM(BH37:BH94)</f>
        <v>60</v>
      </c>
      <c r="BI95" s="10"/>
      <c r="BJ95" s="11">
        <f>SUM(BJ37:BJ94)</f>
        <v>0</v>
      </c>
      <c r="BK95" s="10"/>
      <c r="BL95" s="11">
        <f>SUM(BL37:BL94)</f>
        <v>0</v>
      </c>
      <c r="BM95" s="10"/>
      <c r="BN95" s="7">
        <f>SUM(BN37:BN94)</f>
        <v>16.5</v>
      </c>
      <c r="BO95" s="11">
        <f>SUM(BO37:BO94)</f>
        <v>15</v>
      </c>
      <c r="BP95" s="10"/>
      <c r="BQ95" s="11">
        <f>SUM(BQ37:BQ94)</f>
        <v>0</v>
      </c>
      <c r="BR95" s="10"/>
      <c r="BS95" s="11">
        <f>SUM(BS37:BS94)</f>
        <v>0</v>
      </c>
      <c r="BT95" s="10"/>
      <c r="BU95" s="11">
        <f>SUM(BU37:BU94)</f>
        <v>0</v>
      </c>
      <c r="BV95" s="10"/>
      <c r="BW95" s="7">
        <f>SUM(BW37:BW94)</f>
        <v>2.5</v>
      </c>
      <c r="BX95" s="7">
        <f>SUM(BX37:BX94)</f>
        <v>19</v>
      </c>
      <c r="BY95" s="11">
        <f>SUM(BY37:BY94)</f>
        <v>98</v>
      </c>
      <c r="BZ95" s="10"/>
      <c r="CA95" s="11">
        <f>SUM(CA37:CA94)</f>
        <v>47</v>
      </c>
      <c r="CB95" s="10"/>
      <c r="CC95" s="11">
        <f>SUM(CC37:CC94)</f>
        <v>0</v>
      </c>
      <c r="CD95" s="10"/>
      <c r="CE95" s="11">
        <f>SUM(CE37:CE94)</f>
        <v>0</v>
      </c>
      <c r="CF95" s="10"/>
      <c r="CG95" s="7">
        <f>SUM(CG37:CG94)</f>
        <v>19.2</v>
      </c>
      <c r="CH95" s="11">
        <f>SUM(CH37:CH94)</f>
        <v>24</v>
      </c>
      <c r="CI95" s="10"/>
      <c r="CJ95" s="11">
        <f>SUM(CJ37:CJ94)</f>
        <v>0</v>
      </c>
      <c r="CK95" s="10"/>
      <c r="CL95" s="11">
        <f>SUM(CL37:CL94)</f>
        <v>0</v>
      </c>
      <c r="CM95" s="10"/>
      <c r="CN95" s="11">
        <f>SUM(CN37:CN94)</f>
        <v>15</v>
      </c>
      <c r="CO95" s="10"/>
      <c r="CP95" s="7">
        <f>SUM(CP37:CP94)</f>
        <v>4.8</v>
      </c>
      <c r="CQ95" s="7">
        <f>SUM(CQ37:CQ94)</f>
        <v>24</v>
      </c>
      <c r="CR95" s="11">
        <f>SUM(CR37:CR94)</f>
        <v>84</v>
      </c>
      <c r="CS95" s="10"/>
      <c r="CT95" s="11">
        <f>SUM(CT37:CT94)</f>
        <v>36</v>
      </c>
      <c r="CU95" s="10"/>
      <c r="CV95" s="11">
        <f>SUM(CV37:CV94)</f>
        <v>0</v>
      </c>
      <c r="CW95" s="10"/>
      <c r="CX95" s="11">
        <f>SUM(CX37:CX94)</f>
        <v>0</v>
      </c>
      <c r="CY95" s="10"/>
      <c r="CZ95" s="7">
        <f>SUM(CZ37:CZ94)</f>
        <v>13.899999999999999</v>
      </c>
      <c r="DA95" s="11">
        <f>SUM(DA37:DA94)</f>
        <v>27</v>
      </c>
      <c r="DB95" s="10"/>
      <c r="DC95" s="11">
        <f>SUM(DC37:DC94)</f>
        <v>0</v>
      </c>
      <c r="DD95" s="10"/>
      <c r="DE95" s="11">
        <f>SUM(DE37:DE94)</f>
        <v>0</v>
      </c>
      <c r="DF95" s="10"/>
      <c r="DG95" s="11">
        <f>SUM(DG37:DG94)</f>
        <v>21</v>
      </c>
      <c r="DH95" s="10"/>
      <c r="DI95" s="7">
        <f>SUM(DI37:DI94)</f>
        <v>7.1</v>
      </c>
      <c r="DJ95" s="7">
        <f>SUM(DJ37:DJ94)</f>
        <v>21</v>
      </c>
      <c r="DK95" s="11">
        <f>SUM(DK37:DK94)</f>
        <v>108</v>
      </c>
      <c r="DL95" s="10"/>
      <c r="DM95" s="11">
        <f>SUM(DM37:DM94)</f>
        <v>63</v>
      </c>
      <c r="DN95" s="10"/>
      <c r="DO95" s="11">
        <f>SUM(DO37:DO94)</f>
        <v>0</v>
      </c>
      <c r="DP95" s="10"/>
      <c r="DQ95" s="11">
        <f>SUM(DQ37:DQ94)</f>
        <v>0</v>
      </c>
      <c r="DR95" s="10"/>
      <c r="DS95" s="7">
        <f>SUM(DS37:DS94)</f>
        <v>20.2</v>
      </c>
      <c r="DT95" s="11">
        <f>SUM(DT37:DT94)</f>
        <v>30</v>
      </c>
      <c r="DU95" s="10"/>
      <c r="DV95" s="11">
        <f>SUM(DV37:DV94)</f>
        <v>0</v>
      </c>
      <c r="DW95" s="10"/>
      <c r="DX95" s="11">
        <f>SUM(DX37:DX94)</f>
        <v>0</v>
      </c>
      <c r="DY95" s="10"/>
      <c r="DZ95" s="11">
        <f>SUM(DZ37:DZ94)</f>
        <v>0</v>
      </c>
      <c r="EA95" s="10"/>
      <c r="EB95" s="7">
        <f>SUM(EB37:EB94)</f>
        <v>2.8</v>
      </c>
      <c r="EC95" s="7">
        <f>SUM(EC37:EC94)</f>
        <v>23</v>
      </c>
      <c r="ED95" s="11">
        <f>SUM(ED37:ED94)</f>
        <v>108</v>
      </c>
      <c r="EE95" s="10"/>
      <c r="EF95" s="11">
        <f>SUM(EF37:EF94)</f>
        <v>60</v>
      </c>
      <c r="EG95" s="10"/>
      <c r="EH95" s="11">
        <f>SUM(EH37:EH94)</f>
        <v>0</v>
      </c>
      <c r="EI95" s="10"/>
      <c r="EJ95" s="11">
        <f>SUM(EJ37:EJ94)</f>
        <v>6</v>
      </c>
      <c r="EK95" s="10"/>
      <c r="EL95" s="7">
        <f>SUM(EL37:EL94)</f>
        <v>20.5</v>
      </c>
      <c r="EM95" s="11">
        <f>SUM(EM37:EM94)</f>
        <v>15</v>
      </c>
      <c r="EN95" s="10"/>
      <c r="EO95" s="11">
        <f>SUM(EO37:EO94)</f>
        <v>0</v>
      </c>
      <c r="EP95" s="10"/>
      <c r="EQ95" s="11">
        <f>SUM(EQ37:EQ94)</f>
        <v>0</v>
      </c>
      <c r="ER95" s="10"/>
      <c r="ES95" s="11">
        <f>SUM(ES37:ES94)</f>
        <v>0</v>
      </c>
      <c r="ET95" s="10"/>
      <c r="EU95" s="7">
        <f>SUM(EU37:EU94)</f>
        <v>2.5</v>
      </c>
      <c r="EV95" s="7">
        <f>SUM(EV37:EV94)</f>
        <v>23</v>
      </c>
      <c r="EW95" s="11">
        <f>SUM(EW37:EW94)</f>
        <v>69</v>
      </c>
      <c r="EX95" s="10"/>
      <c r="EY95" s="11">
        <f>SUM(EY37:EY94)</f>
        <v>30</v>
      </c>
      <c r="EZ95" s="10"/>
      <c r="FA95" s="11">
        <f>SUM(FA37:FA94)</f>
        <v>0</v>
      </c>
      <c r="FB95" s="10"/>
      <c r="FC95" s="11">
        <f>SUM(FC37:FC94)</f>
        <v>6</v>
      </c>
      <c r="FD95" s="10"/>
      <c r="FE95" s="7">
        <f>SUM(FE37:FE94)</f>
        <v>26.6</v>
      </c>
      <c r="FF95" s="11">
        <f>SUM(FF37:FF94)</f>
        <v>9</v>
      </c>
      <c r="FG95" s="10"/>
      <c r="FH95" s="11">
        <f>SUM(FH37:FH94)</f>
        <v>0</v>
      </c>
      <c r="FI95" s="10"/>
      <c r="FJ95" s="11">
        <f>SUM(FJ37:FJ94)</f>
        <v>0</v>
      </c>
      <c r="FK95" s="10"/>
      <c r="FL95" s="11">
        <f>SUM(FL37:FL94)</f>
        <v>0</v>
      </c>
      <c r="FM95" s="10"/>
      <c r="FN95" s="7">
        <f>SUM(FN37:FN94)</f>
        <v>1.4</v>
      </c>
      <c r="FO95" s="7">
        <f>SUM(FO37:FO94)</f>
        <v>28</v>
      </c>
    </row>
    <row r="96" spans="1:171" ht="19.5" customHeight="1">
      <c r="A96" s="12" t="s">
        <v>195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2"/>
      <c r="FO96" s="13"/>
    </row>
    <row r="97" spans="1:171" ht="12.75">
      <c r="A97" s="15">
        <v>1</v>
      </c>
      <c r="B97" s="15">
        <v>1</v>
      </c>
      <c r="C97" s="6">
        <v>1</v>
      </c>
      <c r="D97" s="6" t="s">
        <v>196</v>
      </c>
      <c r="E97" s="3" t="s">
        <v>197</v>
      </c>
      <c r="F97" s="6">
        <f aca="true" t="shared" si="83" ref="F97:F136">COUNTIF(T97:FM97,"e")</f>
        <v>0</v>
      </c>
      <c r="G97" s="6">
        <f aca="true" t="shared" si="84" ref="G97:G136">COUNTIF(T97:FM97,"z")</f>
        <v>1</v>
      </c>
      <c r="H97" s="6">
        <f aca="true" t="shared" si="85" ref="H97:H136">SUM(I97:P97)</f>
        <v>27</v>
      </c>
      <c r="I97" s="6">
        <f aca="true" t="shared" si="86" ref="I97:I136">T97+AM97+BF97+BY97+CR97+DK97+ED97+EW97</f>
        <v>27</v>
      </c>
      <c r="J97" s="6">
        <f aca="true" t="shared" si="87" ref="J97:J136">V97+AO97+BH97+CA97+CT97+DM97+EF97+EY97</f>
        <v>0</v>
      </c>
      <c r="K97" s="6">
        <f aca="true" t="shared" si="88" ref="K97:K136">X97+AQ97+BJ97+CC97+CV97+DO97+EH97+FA97</f>
        <v>0</v>
      </c>
      <c r="L97" s="6">
        <f aca="true" t="shared" si="89" ref="L97:L136">Z97+AS97+BL97+CE97+CX97+DQ97+EJ97+FC97</f>
        <v>0</v>
      </c>
      <c r="M97" s="6">
        <f aca="true" t="shared" si="90" ref="M97:M136">AC97+AV97+BO97+CH97+DA97+DT97+EM97+FF97</f>
        <v>0</v>
      </c>
      <c r="N97" s="6">
        <f aca="true" t="shared" si="91" ref="N97:N136">AE97+AX97+BQ97+CJ97+DC97+DV97+EO97+FH97</f>
        <v>0</v>
      </c>
      <c r="O97" s="6">
        <f aca="true" t="shared" si="92" ref="O97:O136">AG97+AZ97+BS97+CL97+DE97+DX97+EQ97+FJ97</f>
        <v>0</v>
      </c>
      <c r="P97" s="6">
        <f aca="true" t="shared" si="93" ref="P97:P136">AI97+BB97+BU97+CN97+DG97+DZ97+ES97+FL97</f>
        <v>0</v>
      </c>
      <c r="Q97" s="7">
        <f aca="true" t="shared" si="94" ref="Q97:Q136">AL97+BE97+BX97+CQ97+DJ97+EC97+EV97+FO97</f>
        <v>3</v>
      </c>
      <c r="R97" s="7">
        <f aca="true" t="shared" si="95" ref="R97:R136">AK97+BD97+BW97+CP97+DI97+EB97+EU97+FN97</f>
        <v>0</v>
      </c>
      <c r="S97" s="7">
        <v>1.5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aca="true" t="shared" si="96" ref="AL97:AL136">AB97+AK97</f>
        <v>0</v>
      </c>
      <c r="AM97" s="11">
        <v>27</v>
      </c>
      <c r="AN97" s="10" t="s">
        <v>61</v>
      </c>
      <c r="AO97" s="11"/>
      <c r="AP97" s="10"/>
      <c r="AQ97" s="11"/>
      <c r="AR97" s="10"/>
      <c r="AS97" s="11"/>
      <c r="AT97" s="10"/>
      <c r="AU97" s="7">
        <v>3</v>
      </c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aca="true" t="shared" si="97" ref="BE97:BE136">AU97+BD97</f>
        <v>3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aca="true" t="shared" si="98" ref="BX97:BX136">BN97+BW97</f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aca="true" t="shared" si="99" ref="CQ97:CQ136">CG97+CP97</f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aca="true" t="shared" si="100" ref="DJ97:DJ136">CZ97+DI97</f>
        <v>0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aca="true" t="shared" si="101" ref="EC97:EC136">DS97+EB97</f>
        <v>0</v>
      </c>
      <c r="ED97" s="11"/>
      <c r="EE97" s="10"/>
      <c r="EF97" s="11"/>
      <c r="EG97" s="10"/>
      <c r="EH97" s="11"/>
      <c r="EI97" s="10"/>
      <c r="EJ97" s="11"/>
      <c r="EK97" s="10"/>
      <c r="EL97" s="7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aca="true" t="shared" si="102" ref="EV97:EV136">EL97+EU97</f>
        <v>0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aca="true" t="shared" si="103" ref="FO97:FO136">FE97+FN97</f>
        <v>0</v>
      </c>
    </row>
    <row r="98" spans="1:171" ht="12.75">
      <c r="A98" s="15">
        <v>1</v>
      </c>
      <c r="B98" s="15">
        <v>1</v>
      </c>
      <c r="C98" s="6">
        <v>2</v>
      </c>
      <c r="D98" s="6" t="s">
        <v>198</v>
      </c>
      <c r="E98" s="3" t="s">
        <v>199</v>
      </c>
      <c r="F98" s="6">
        <f t="shared" si="83"/>
        <v>0</v>
      </c>
      <c r="G98" s="6">
        <f t="shared" si="84"/>
        <v>1</v>
      </c>
      <c r="H98" s="6">
        <f t="shared" si="85"/>
        <v>27</v>
      </c>
      <c r="I98" s="6">
        <f t="shared" si="86"/>
        <v>27</v>
      </c>
      <c r="J98" s="6">
        <f t="shared" si="87"/>
        <v>0</v>
      </c>
      <c r="K98" s="6">
        <f t="shared" si="88"/>
        <v>0</v>
      </c>
      <c r="L98" s="6">
        <f t="shared" si="89"/>
        <v>0</v>
      </c>
      <c r="M98" s="6">
        <f t="shared" si="90"/>
        <v>0</v>
      </c>
      <c r="N98" s="6">
        <f t="shared" si="91"/>
        <v>0</v>
      </c>
      <c r="O98" s="6">
        <f t="shared" si="92"/>
        <v>0</v>
      </c>
      <c r="P98" s="6">
        <f t="shared" si="93"/>
        <v>0</v>
      </c>
      <c r="Q98" s="7">
        <f t="shared" si="94"/>
        <v>3</v>
      </c>
      <c r="R98" s="7">
        <f t="shared" si="95"/>
        <v>0</v>
      </c>
      <c r="S98" s="7">
        <v>1.5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96"/>
        <v>0</v>
      </c>
      <c r="AM98" s="11">
        <v>27</v>
      </c>
      <c r="AN98" s="10" t="s">
        <v>61</v>
      </c>
      <c r="AO98" s="11"/>
      <c r="AP98" s="10"/>
      <c r="AQ98" s="11"/>
      <c r="AR98" s="10"/>
      <c r="AS98" s="11"/>
      <c r="AT98" s="10"/>
      <c r="AU98" s="7">
        <v>3</v>
      </c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97"/>
        <v>3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98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99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00"/>
        <v>0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01"/>
        <v>0</v>
      </c>
      <c r="ED98" s="11"/>
      <c r="EE98" s="10"/>
      <c r="EF98" s="11"/>
      <c r="EG98" s="10"/>
      <c r="EH98" s="11"/>
      <c r="EI98" s="10"/>
      <c r="EJ98" s="11"/>
      <c r="EK98" s="10"/>
      <c r="EL98" s="7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02"/>
        <v>0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03"/>
        <v>0</v>
      </c>
    </row>
    <row r="99" spans="1:171" ht="12.75">
      <c r="A99" s="15">
        <v>1</v>
      </c>
      <c r="B99" s="15">
        <v>1</v>
      </c>
      <c r="C99" s="6">
        <v>3</v>
      </c>
      <c r="D99" s="6" t="s">
        <v>200</v>
      </c>
      <c r="E99" s="3" t="s">
        <v>201</v>
      </c>
      <c r="F99" s="6">
        <f t="shared" si="83"/>
        <v>0</v>
      </c>
      <c r="G99" s="6">
        <f t="shared" si="84"/>
        <v>1</v>
      </c>
      <c r="H99" s="6">
        <f t="shared" si="85"/>
        <v>27</v>
      </c>
      <c r="I99" s="6">
        <f t="shared" si="86"/>
        <v>27</v>
      </c>
      <c r="J99" s="6">
        <f t="shared" si="87"/>
        <v>0</v>
      </c>
      <c r="K99" s="6">
        <f t="shared" si="88"/>
        <v>0</v>
      </c>
      <c r="L99" s="6">
        <f t="shared" si="89"/>
        <v>0</v>
      </c>
      <c r="M99" s="6">
        <f t="shared" si="90"/>
        <v>0</v>
      </c>
      <c r="N99" s="6">
        <f t="shared" si="91"/>
        <v>0</v>
      </c>
      <c r="O99" s="6">
        <f t="shared" si="92"/>
        <v>0</v>
      </c>
      <c r="P99" s="6">
        <f t="shared" si="93"/>
        <v>0</v>
      </c>
      <c r="Q99" s="7">
        <f t="shared" si="94"/>
        <v>3</v>
      </c>
      <c r="R99" s="7">
        <f t="shared" si="95"/>
        <v>0</v>
      </c>
      <c r="S99" s="7">
        <v>1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96"/>
        <v>0</v>
      </c>
      <c r="AM99" s="11">
        <v>27</v>
      </c>
      <c r="AN99" s="10" t="s">
        <v>61</v>
      </c>
      <c r="AO99" s="11"/>
      <c r="AP99" s="10"/>
      <c r="AQ99" s="11"/>
      <c r="AR99" s="10"/>
      <c r="AS99" s="11"/>
      <c r="AT99" s="10"/>
      <c r="AU99" s="7">
        <v>3</v>
      </c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97"/>
        <v>3</v>
      </c>
      <c r="BF99" s="11"/>
      <c r="BG99" s="10"/>
      <c r="BH99" s="11"/>
      <c r="BI99" s="10"/>
      <c r="BJ99" s="11"/>
      <c r="BK99" s="10"/>
      <c r="BL99" s="11"/>
      <c r="BM99" s="10"/>
      <c r="BN99" s="7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98"/>
        <v>0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99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100"/>
        <v>0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01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02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03"/>
        <v>0</v>
      </c>
    </row>
    <row r="100" spans="1:171" ht="12.75">
      <c r="A100" s="15">
        <v>1</v>
      </c>
      <c r="B100" s="15">
        <v>1</v>
      </c>
      <c r="C100" s="6">
        <v>4</v>
      </c>
      <c r="D100" s="6" t="s">
        <v>202</v>
      </c>
      <c r="E100" s="3" t="s">
        <v>203</v>
      </c>
      <c r="F100" s="6">
        <f t="shared" si="83"/>
        <v>0</v>
      </c>
      <c r="G100" s="6">
        <f t="shared" si="84"/>
        <v>1</v>
      </c>
      <c r="H100" s="6">
        <f t="shared" si="85"/>
        <v>27</v>
      </c>
      <c r="I100" s="6">
        <f t="shared" si="86"/>
        <v>27</v>
      </c>
      <c r="J100" s="6">
        <f t="shared" si="87"/>
        <v>0</v>
      </c>
      <c r="K100" s="6">
        <f t="shared" si="88"/>
        <v>0</v>
      </c>
      <c r="L100" s="6">
        <f t="shared" si="89"/>
        <v>0</v>
      </c>
      <c r="M100" s="6">
        <f t="shared" si="90"/>
        <v>0</v>
      </c>
      <c r="N100" s="6">
        <f t="shared" si="91"/>
        <v>0</v>
      </c>
      <c r="O100" s="6">
        <f t="shared" si="92"/>
        <v>0</v>
      </c>
      <c r="P100" s="6">
        <f t="shared" si="93"/>
        <v>0</v>
      </c>
      <c r="Q100" s="7">
        <f t="shared" si="94"/>
        <v>3</v>
      </c>
      <c r="R100" s="7">
        <f t="shared" si="95"/>
        <v>0</v>
      </c>
      <c r="S100" s="7">
        <v>1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96"/>
        <v>0</v>
      </c>
      <c r="AM100" s="11">
        <v>27</v>
      </c>
      <c r="AN100" s="10" t="s">
        <v>61</v>
      </c>
      <c r="AO100" s="11"/>
      <c r="AP100" s="10"/>
      <c r="AQ100" s="11"/>
      <c r="AR100" s="10"/>
      <c r="AS100" s="11"/>
      <c r="AT100" s="10"/>
      <c r="AU100" s="7">
        <v>3</v>
      </c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97"/>
        <v>3</v>
      </c>
      <c r="BF100" s="11"/>
      <c r="BG100" s="10"/>
      <c r="BH100" s="11"/>
      <c r="BI100" s="10"/>
      <c r="BJ100" s="11"/>
      <c r="BK100" s="10"/>
      <c r="BL100" s="11"/>
      <c r="BM100" s="10"/>
      <c r="BN100" s="7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98"/>
        <v>0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99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00"/>
        <v>0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01"/>
        <v>0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02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03"/>
        <v>0</v>
      </c>
    </row>
    <row r="101" spans="1:171" ht="12.75">
      <c r="A101" s="15">
        <v>2</v>
      </c>
      <c r="B101" s="15">
        <v>1</v>
      </c>
      <c r="C101" s="6">
        <v>1</v>
      </c>
      <c r="D101" s="6" t="s">
        <v>204</v>
      </c>
      <c r="E101" s="3" t="s">
        <v>205</v>
      </c>
      <c r="F101" s="6">
        <f t="shared" si="83"/>
        <v>1</v>
      </c>
      <c r="G101" s="6">
        <f t="shared" si="84"/>
        <v>2</v>
      </c>
      <c r="H101" s="6">
        <f t="shared" si="85"/>
        <v>100</v>
      </c>
      <c r="I101" s="6">
        <f t="shared" si="86"/>
        <v>0</v>
      </c>
      <c r="J101" s="6">
        <f t="shared" si="87"/>
        <v>0</v>
      </c>
      <c r="K101" s="6">
        <f t="shared" si="88"/>
        <v>0</v>
      </c>
      <c r="L101" s="6">
        <f t="shared" si="89"/>
        <v>0</v>
      </c>
      <c r="M101" s="6">
        <f t="shared" si="90"/>
        <v>0</v>
      </c>
      <c r="N101" s="6">
        <f t="shared" si="91"/>
        <v>100</v>
      </c>
      <c r="O101" s="6">
        <f t="shared" si="92"/>
        <v>0</v>
      </c>
      <c r="P101" s="6">
        <f t="shared" si="93"/>
        <v>0</v>
      </c>
      <c r="Q101" s="7">
        <f t="shared" si="94"/>
        <v>7</v>
      </c>
      <c r="R101" s="7">
        <f t="shared" si="95"/>
        <v>7</v>
      </c>
      <c r="S101" s="7">
        <v>7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96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97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>
        <v>30</v>
      </c>
      <c r="BR101" s="10" t="s">
        <v>61</v>
      </c>
      <c r="BS101" s="11"/>
      <c r="BT101" s="10"/>
      <c r="BU101" s="11"/>
      <c r="BV101" s="10"/>
      <c r="BW101" s="7">
        <v>2</v>
      </c>
      <c r="BX101" s="7">
        <f t="shared" si="98"/>
        <v>2</v>
      </c>
      <c r="BY101" s="11"/>
      <c r="BZ101" s="10"/>
      <c r="CA101" s="11"/>
      <c r="CB101" s="10"/>
      <c r="CC101" s="11"/>
      <c r="CD101" s="10"/>
      <c r="CE101" s="11"/>
      <c r="CF101" s="10"/>
      <c r="CG101" s="7"/>
      <c r="CH101" s="11"/>
      <c r="CI101" s="10"/>
      <c r="CJ101" s="11">
        <v>30</v>
      </c>
      <c r="CK101" s="10" t="s">
        <v>61</v>
      </c>
      <c r="CL101" s="11"/>
      <c r="CM101" s="10"/>
      <c r="CN101" s="11"/>
      <c r="CO101" s="10"/>
      <c r="CP101" s="7">
        <v>2</v>
      </c>
      <c r="CQ101" s="7">
        <f t="shared" si="99"/>
        <v>2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>
        <v>40</v>
      </c>
      <c r="DD101" s="10" t="s">
        <v>92</v>
      </c>
      <c r="DE101" s="11"/>
      <c r="DF101" s="10"/>
      <c r="DG101" s="11"/>
      <c r="DH101" s="10"/>
      <c r="DI101" s="7">
        <v>3</v>
      </c>
      <c r="DJ101" s="7">
        <f t="shared" si="100"/>
        <v>3</v>
      </c>
      <c r="DK101" s="11"/>
      <c r="DL101" s="10"/>
      <c r="DM101" s="11"/>
      <c r="DN101" s="10"/>
      <c r="DO101" s="11"/>
      <c r="DP101" s="10"/>
      <c r="DQ101" s="11"/>
      <c r="DR101" s="10"/>
      <c r="DS101" s="7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01"/>
        <v>0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02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03"/>
        <v>0</v>
      </c>
    </row>
    <row r="102" spans="1:171" ht="12.75">
      <c r="A102" s="15">
        <v>2</v>
      </c>
      <c r="B102" s="15">
        <v>1</v>
      </c>
      <c r="C102" s="6">
        <v>2</v>
      </c>
      <c r="D102" s="6" t="s">
        <v>206</v>
      </c>
      <c r="E102" s="3" t="s">
        <v>207</v>
      </c>
      <c r="F102" s="6">
        <f t="shared" si="83"/>
        <v>1</v>
      </c>
      <c r="G102" s="6">
        <f t="shared" si="84"/>
        <v>2</v>
      </c>
      <c r="H102" s="6">
        <f t="shared" si="85"/>
        <v>100</v>
      </c>
      <c r="I102" s="6">
        <f t="shared" si="86"/>
        <v>0</v>
      </c>
      <c r="J102" s="6">
        <f t="shared" si="87"/>
        <v>0</v>
      </c>
      <c r="K102" s="6">
        <f t="shared" si="88"/>
        <v>0</v>
      </c>
      <c r="L102" s="6">
        <f t="shared" si="89"/>
        <v>0</v>
      </c>
      <c r="M102" s="6">
        <f t="shared" si="90"/>
        <v>0</v>
      </c>
      <c r="N102" s="6">
        <f t="shared" si="91"/>
        <v>100</v>
      </c>
      <c r="O102" s="6">
        <f t="shared" si="92"/>
        <v>0</v>
      </c>
      <c r="P102" s="6">
        <f t="shared" si="93"/>
        <v>0</v>
      </c>
      <c r="Q102" s="7">
        <f t="shared" si="94"/>
        <v>7</v>
      </c>
      <c r="R102" s="7">
        <f t="shared" si="95"/>
        <v>7</v>
      </c>
      <c r="S102" s="7">
        <v>7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96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97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>
        <v>30</v>
      </c>
      <c r="BR102" s="10" t="s">
        <v>61</v>
      </c>
      <c r="BS102" s="11"/>
      <c r="BT102" s="10"/>
      <c r="BU102" s="11"/>
      <c r="BV102" s="10"/>
      <c r="BW102" s="7">
        <v>2</v>
      </c>
      <c r="BX102" s="7">
        <f t="shared" si="98"/>
        <v>2</v>
      </c>
      <c r="BY102" s="11"/>
      <c r="BZ102" s="10"/>
      <c r="CA102" s="11"/>
      <c r="CB102" s="10"/>
      <c r="CC102" s="11"/>
      <c r="CD102" s="10"/>
      <c r="CE102" s="11"/>
      <c r="CF102" s="10"/>
      <c r="CG102" s="7"/>
      <c r="CH102" s="11"/>
      <c r="CI102" s="10"/>
      <c r="CJ102" s="11">
        <v>30</v>
      </c>
      <c r="CK102" s="10" t="s">
        <v>61</v>
      </c>
      <c r="CL102" s="11"/>
      <c r="CM102" s="10"/>
      <c r="CN102" s="11"/>
      <c r="CO102" s="10"/>
      <c r="CP102" s="7">
        <v>2</v>
      </c>
      <c r="CQ102" s="7">
        <f t="shared" si="99"/>
        <v>2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>
        <v>40</v>
      </c>
      <c r="DD102" s="10" t="s">
        <v>92</v>
      </c>
      <c r="DE102" s="11"/>
      <c r="DF102" s="10"/>
      <c r="DG102" s="11"/>
      <c r="DH102" s="10"/>
      <c r="DI102" s="7">
        <v>3</v>
      </c>
      <c r="DJ102" s="7">
        <f t="shared" si="100"/>
        <v>3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01"/>
        <v>0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02"/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03"/>
        <v>0</v>
      </c>
    </row>
    <row r="103" spans="1:171" ht="12.75">
      <c r="A103" s="15">
        <v>4</v>
      </c>
      <c r="B103" s="15">
        <v>1</v>
      </c>
      <c r="C103" s="6">
        <v>1</v>
      </c>
      <c r="D103" s="6" t="s">
        <v>208</v>
      </c>
      <c r="E103" s="3" t="s">
        <v>209</v>
      </c>
      <c r="F103" s="6">
        <f t="shared" si="83"/>
        <v>0</v>
      </c>
      <c r="G103" s="6">
        <f t="shared" si="84"/>
        <v>1</v>
      </c>
      <c r="H103" s="6">
        <f t="shared" si="85"/>
        <v>12</v>
      </c>
      <c r="I103" s="6">
        <f t="shared" si="86"/>
        <v>12</v>
      </c>
      <c r="J103" s="6">
        <f t="shared" si="87"/>
        <v>0</v>
      </c>
      <c r="K103" s="6">
        <f t="shared" si="88"/>
        <v>0</v>
      </c>
      <c r="L103" s="6">
        <f t="shared" si="89"/>
        <v>0</v>
      </c>
      <c r="M103" s="6">
        <f t="shared" si="90"/>
        <v>0</v>
      </c>
      <c r="N103" s="6">
        <f t="shared" si="91"/>
        <v>0</v>
      </c>
      <c r="O103" s="6">
        <f t="shared" si="92"/>
        <v>0</v>
      </c>
      <c r="P103" s="6">
        <f t="shared" si="93"/>
        <v>0</v>
      </c>
      <c r="Q103" s="7">
        <f t="shared" si="94"/>
        <v>2</v>
      </c>
      <c r="R103" s="7">
        <f t="shared" si="95"/>
        <v>0</v>
      </c>
      <c r="S103" s="7">
        <v>1.2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96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97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98"/>
        <v>0</v>
      </c>
      <c r="BY103" s="11">
        <v>12</v>
      </c>
      <c r="BZ103" s="10" t="s">
        <v>61</v>
      </c>
      <c r="CA103" s="11"/>
      <c r="CB103" s="10"/>
      <c r="CC103" s="11"/>
      <c r="CD103" s="10"/>
      <c r="CE103" s="11"/>
      <c r="CF103" s="10"/>
      <c r="CG103" s="7">
        <v>2</v>
      </c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99"/>
        <v>2</v>
      </c>
      <c r="CR103" s="11"/>
      <c r="CS103" s="10"/>
      <c r="CT103" s="11"/>
      <c r="CU103" s="10"/>
      <c r="CV103" s="11"/>
      <c r="CW103" s="10"/>
      <c r="CX103" s="11"/>
      <c r="CY103" s="10"/>
      <c r="CZ103" s="7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00"/>
        <v>0</v>
      </c>
      <c r="DK103" s="11"/>
      <c r="DL103" s="10"/>
      <c r="DM103" s="11"/>
      <c r="DN103" s="10"/>
      <c r="DO103" s="11"/>
      <c r="DP103" s="10"/>
      <c r="DQ103" s="11"/>
      <c r="DR103" s="10"/>
      <c r="DS103" s="7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01"/>
        <v>0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02"/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03"/>
        <v>0</v>
      </c>
    </row>
    <row r="104" spans="1:171" ht="12.75">
      <c r="A104" s="15">
        <v>4</v>
      </c>
      <c r="B104" s="15">
        <v>1</v>
      </c>
      <c r="C104" s="6">
        <v>2</v>
      </c>
      <c r="D104" s="6" t="s">
        <v>210</v>
      </c>
      <c r="E104" s="3" t="s">
        <v>211</v>
      </c>
      <c r="F104" s="6">
        <f t="shared" si="83"/>
        <v>0</v>
      </c>
      <c r="G104" s="6">
        <f t="shared" si="84"/>
        <v>1</v>
      </c>
      <c r="H104" s="6">
        <f t="shared" si="85"/>
        <v>12</v>
      </c>
      <c r="I104" s="6">
        <f t="shared" si="86"/>
        <v>12</v>
      </c>
      <c r="J104" s="6">
        <f t="shared" si="87"/>
        <v>0</v>
      </c>
      <c r="K104" s="6">
        <f t="shared" si="88"/>
        <v>0</v>
      </c>
      <c r="L104" s="6">
        <f t="shared" si="89"/>
        <v>0</v>
      </c>
      <c r="M104" s="6">
        <f t="shared" si="90"/>
        <v>0</v>
      </c>
      <c r="N104" s="6">
        <f t="shared" si="91"/>
        <v>0</v>
      </c>
      <c r="O104" s="6">
        <f t="shared" si="92"/>
        <v>0</v>
      </c>
      <c r="P104" s="6">
        <f t="shared" si="93"/>
        <v>0</v>
      </c>
      <c r="Q104" s="7">
        <f t="shared" si="94"/>
        <v>2</v>
      </c>
      <c r="R104" s="7">
        <f t="shared" si="95"/>
        <v>0</v>
      </c>
      <c r="S104" s="7">
        <v>1.2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96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97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98"/>
        <v>0</v>
      </c>
      <c r="BY104" s="11">
        <v>12</v>
      </c>
      <c r="BZ104" s="10" t="s">
        <v>61</v>
      </c>
      <c r="CA104" s="11"/>
      <c r="CB104" s="10"/>
      <c r="CC104" s="11"/>
      <c r="CD104" s="10"/>
      <c r="CE104" s="11"/>
      <c r="CF104" s="10"/>
      <c r="CG104" s="7">
        <v>2</v>
      </c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99"/>
        <v>2</v>
      </c>
      <c r="CR104" s="11"/>
      <c r="CS104" s="10"/>
      <c r="CT104" s="11"/>
      <c r="CU104" s="10"/>
      <c r="CV104" s="11"/>
      <c r="CW104" s="10"/>
      <c r="CX104" s="11"/>
      <c r="CY104" s="10"/>
      <c r="CZ104" s="7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00"/>
        <v>0</v>
      </c>
      <c r="DK104" s="11"/>
      <c r="DL104" s="10"/>
      <c r="DM104" s="11"/>
      <c r="DN104" s="10"/>
      <c r="DO104" s="11"/>
      <c r="DP104" s="10"/>
      <c r="DQ104" s="11"/>
      <c r="DR104" s="10"/>
      <c r="DS104" s="7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01"/>
        <v>0</v>
      </c>
      <c r="ED104" s="11"/>
      <c r="EE104" s="10"/>
      <c r="EF104" s="11"/>
      <c r="EG104" s="10"/>
      <c r="EH104" s="11"/>
      <c r="EI104" s="10"/>
      <c r="EJ104" s="11"/>
      <c r="EK104" s="10"/>
      <c r="EL104" s="7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102"/>
        <v>0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03"/>
        <v>0</v>
      </c>
    </row>
    <row r="105" spans="1:171" ht="12.75">
      <c r="A105" s="15">
        <v>5</v>
      </c>
      <c r="B105" s="15">
        <v>1</v>
      </c>
      <c r="C105" s="6">
        <v>1</v>
      </c>
      <c r="D105" s="6" t="s">
        <v>212</v>
      </c>
      <c r="E105" s="3" t="s">
        <v>213</v>
      </c>
      <c r="F105" s="6">
        <f t="shared" si="83"/>
        <v>0</v>
      </c>
      <c r="G105" s="6">
        <f t="shared" si="84"/>
        <v>2</v>
      </c>
      <c r="H105" s="6">
        <f t="shared" si="85"/>
        <v>15</v>
      </c>
      <c r="I105" s="6">
        <f t="shared" si="86"/>
        <v>12</v>
      </c>
      <c r="J105" s="6">
        <f t="shared" si="87"/>
        <v>3</v>
      </c>
      <c r="K105" s="6">
        <f t="shared" si="88"/>
        <v>0</v>
      </c>
      <c r="L105" s="6">
        <f t="shared" si="89"/>
        <v>0</v>
      </c>
      <c r="M105" s="6">
        <f t="shared" si="90"/>
        <v>0</v>
      </c>
      <c r="N105" s="6">
        <f t="shared" si="91"/>
        <v>0</v>
      </c>
      <c r="O105" s="6">
        <f t="shared" si="92"/>
        <v>0</v>
      </c>
      <c r="P105" s="6">
        <f t="shared" si="93"/>
        <v>0</v>
      </c>
      <c r="Q105" s="7">
        <f t="shared" si="94"/>
        <v>2</v>
      </c>
      <c r="R105" s="7">
        <f t="shared" si="95"/>
        <v>0</v>
      </c>
      <c r="S105" s="7">
        <v>1.2</v>
      </c>
      <c r="T105" s="11"/>
      <c r="U105" s="10"/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96"/>
        <v>0</v>
      </c>
      <c r="AM105" s="11"/>
      <c r="AN105" s="10"/>
      <c r="AO105" s="11"/>
      <c r="AP105" s="10"/>
      <c r="AQ105" s="11"/>
      <c r="AR105" s="10"/>
      <c r="AS105" s="11"/>
      <c r="AT105" s="10"/>
      <c r="AU105" s="7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97"/>
        <v>0</v>
      </c>
      <c r="BF105" s="11"/>
      <c r="BG105" s="10"/>
      <c r="BH105" s="11"/>
      <c r="BI105" s="10"/>
      <c r="BJ105" s="11"/>
      <c r="BK105" s="10"/>
      <c r="BL105" s="11"/>
      <c r="BM105" s="10"/>
      <c r="BN105" s="7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98"/>
        <v>0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99"/>
        <v>0</v>
      </c>
      <c r="CR105" s="11">
        <v>12</v>
      </c>
      <c r="CS105" s="10" t="s">
        <v>61</v>
      </c>
      <c r="CT105" s="11">
        <v>3</v>
      </c>
      <c r="CU105" s="10" t="s">
        <v>61</v>
      </c>
      <c r="CV105" s="11"/>
      <c r="CW105" s="10"/>
      <c r="CX105" s="11"/>
      <c r="CY105" s="10"/>
      <c r="CZ105" s="7">
        <v>2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00"/>
        <v>2</v>
      </c>
      <c r="DK105" s="11"/>
      <c r="DL105" s="10"/>
      <c r="DM105" s="11"/>
      <c r="DN105" s="10"/>
      <c r="DO105" s="11"/>
      <c r="DP105" s="10"/>
      <c r="DQ105" s="11"/>
      <c r="DR105" s="10"/>
      <c r="DS105" s="7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01"/>
        <v>0</v>
      </c>
      <c r="ED105" s="11"/>
      <c r="EE105" s="10"/>
      <c r="EF105" s="11"/>
      <c r="EG105" s="10"/>
      <c r="EH105" s="11"/>
      <c r="EI105" s="10"/>
      <c r="EJ105" s="11"/>
      <c r="EK105" s="10"/>
      <c r="EL105" s="7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 t="shared" si="102"/>
        <v>0</v>
      </c>
      <c r="EW105" s="11"/>
      <c r="EX105" s="10"/>
      <c r="EY105" s="11"/>
      <c r="EZ105" s="10"/>
      <c r="FA105" s="11"/>
      <c r="FB105" s="10"/>
      <c r="FC105" s="11"/>
      <c r="FD105" s="10"/>
      <c r="FE105" s="7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03"/>
        <v>0</v>
      </c>
    </row>
    <row r="106" spans="1:171" ht="12.75">
      <c r="A106" s="15">
        <v>5</v>
      </c>
      <c r="B106" s="15">
        <v>1</v>
      </c>
      <c r="C106" s="6">
        <v>2</v>
      </c>
      <c r="D106" s="6" t="s">
        <v>214</v>
      </c>
      <c r="E106" s="3" t="s">
        <v>215</v>
      </c>
      <c r="F106" s="6">
        <f t="shared" si="83"/>
        <v>0</v>
      </c>
      <c r="G106" s="6">
        <f t="shared" si="84"/>
        <v>2</v>
      </c>
      <c r="H106" s="6">
        <f t="shared" si="85"/>
        <v>15</v>
      </c>
      <c r="I106" s="6">
        <f t="shared" si="86"/>
        <v>12</v>
      </c>
      <c r="J106" s="6">
        <f t="shared" si="87"/>
        <v>3</v>
      </c>
      <c r="K106" s="6">
        <f t="shared" si="88"/>
        <v>0</v>
      </c>
      <c r="L106" s="6">
        <f t="shared" si="89"/>
        <v>0</v>
      </c>
      <c r="M106" s="6">
        <f t="shared" si="90"/>
        <v>0</v>
      </c>
      <c r="N106" s="6">
        <f t="shared" si="91"/>
        <v>0</v>
      </c>
      <c r="O106" s="6">
        <f t="shared" si="92"/>
        <v>0</v>
      </c>
      <c r="P106" s="6">
        <f t="shared" si="93"/>
        <v>0</v>
      </c>
      <c r="Q106" s="7">
        <f t="shared" si="94"/>
        <v>2</v>
      </c>
      <c r="R106" s="7">
        <f t="shared" si="95"/>
        <v>0</v>
      </c>
      <c r="S106" s="7">
        <v>1.5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96"/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97"/>
        <v>0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98"/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99"/>
        <v>0</v>
      </c>
      <c r="CR106" s="11">
        <v>12</v>
      </c>
      <c r="CS106" s="10" t="s">
        <v>61</v>
      </c>
      <c r="CT106" s="11">
        <v>3</v>
      </c>
      <c r="CU106" s="10" t="s">
        <v>61</v>
      </c>
      <c r="CV106" s="11"/>
      <c r="CW106" s="10"/>
      <c r="CX106" s="11"/>
      <c r="CY106" s="10"/>
      <c r="CZ106" s="7">
        <v>2</v>
      </c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00"/>
        <v>2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01"/>
        <v>0</v>
      </c>
      <c r="ED106" s="11"/>
      <c r="EE106" s="10"/>
      <c r="EF106" s="11"/>
      <c r="EG106" s="10"/>
      <c r="EH106" s="11"/>
      <c r="EI106" s="10"/>
      <c r="EJ106" s="11"/>
      <c r="EK106" s="10"/>
      <c r="EL106" s="7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102"/>
        <v>0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03"/>
        <v>0</v>
      </c>
    </row>
    <row r="107" spans="1:171" ht="12.75">
      <c r="A107" s="15">
        <v>6</v>
      </c>
      <c r="B107" s="15">
        <v>1</v>
      </c>
      <c r="C107" s="6">
        <v>1</v>
      </c>
      <c r="D107" s="6" t="s">
        <v>216</v>
      </c>
      <c r="E107" s="3" t="s">
        <v>217</v>
      </c>
      <c r="F107" s="6">
        <f t="shared" si="83"/>
        <v>0</v>
      </c>
      <c r="G107" s="6">
        <f t="shared" si="84"/>
        <v>1</v>
      </c>
      <c r="H107" s="6">
        <f t="shared" si="85"/>
        <v>9</v>
      </c>
      <c r="I107" s="6">
        <f t="shared" si="86"/>
        <v>9</v>
      </c>
      <c r="J107" s="6">
        <f t="shared" si="87"/>
        <v>0</v>
      </c>
      <c r="K107" s="6">
        <f t="shared" si="88"/>
        <v>0</v>
      </c>
      <c r="L107" s="6">
        <f t="shared" si="89"/>
        <v>0</v>
      </c>
      <c r="M107" s="6">
        <f t="shared" si="90"/>
        <v>0</v>
      </c>
      <c r="N107" s="6">
        <f t="shared" si="91"/>
        <v>0</v>
      </c>
      <c r="O107" s="6">
        <f t="shared" si="92"/>
        <v>0</v>
      </c>
      <c r="P107" s="6">
        <f t="shared" si="93"/>
        <v>0</v>
      </c>
      <c r="Q107" s="7">
        <f t="shared" si="94"/>
        <v>1</v>
      </c>
      <c r="R107" s="7">
        <f t="shared" si="95"/>
        <v>0</v>
      </c>
      <c r="S107" s="7">
        <v>0.7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96"/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97"/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98"/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99"/>
        <v>0</v>
      </c>
      <c r="CR107" s="11">
        <v>9</v>
      </c>
      <c r="CS107" s="10" t="s">
        <v>61</v>
      </c>
      <c r="CT107" s="11"/>
      <c r="CU107" s="10"/>
      <c r="CV107" s="11"/>
      <c r="CW107" s="10"/>
      <c r="CX107" s="11"/>
      <c r="CY107" s="10"/>
      <c r="CZ107" s="7">
        <v>1</v>
      </c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00"/>
        <v>1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01"/>
        <v>0</v>
      </c>
      <c r="ED107" s="11"/>
      <c r="EE107" s="10"/>
      <c r="EF107" s="11"/>
      <c r="EG107" s="10"/>
      <c r="EH107" s="11"/>
      <c r="EI107" s="10"/>
      <c r="EJ107" s="11"/>
      <c r="EK107" s="10"/>
      <c r="EL107" s="7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102"/>
        <v>0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03"/>
        <v>0</v>
      </c>
    </row>
    <row r="108" spans="1:171" ht="12.75">
      <c r="A108" s="15">
        <v>6</v>
      </c>
      <c r="B108" s="15">
        <v>1</v>
      </c>
      <c r="C108" s="6">
        <v>2</v>
      </c>
      <c r="D108" s="6" t="s">
        <v>218</v>
      </c>
      <c r="E108" s="3" t="s">
        <v>219</v>
      </c>
      <c r="F108" s="6">
        <f t="shared" si="83"/>
        <v>0</v>
      </c>
      <c r="G108" s="6">
        <f t="shared" si="84"/>
        <v>1</v>
      </c>
      <c r="H108" s="6">
        <f t="shared" si="85"/>
        <v>9</v>
      </c>
      <c r="I108" s="6">
        <f t="shared" si="86"/>
        <v>9</v>
      </c>
      <c r="J108" s="6">
        <f t="shared" si="87"/>
        <v>0</v>
      </c>
      <c r="K108" s="6">
        <f t="shared" si="88"/>
        <v>0</v>
      </c>
      <c r="L108" s="6">
        <f t="shared" si="89"/>
        <v>0</v>
      </c>
      <c r="M108" s="6">
        <f t="shared" si="90"/>
        <v>0</v>
      </c>
      <c r="N108" s="6">
        <f t="shared" si="91"/>
        <v>0</v>
      </c>
      <c r="O108" s="6">
        <f t="shared" si="92"/>
        <v>0</v>
      </c>
      <c r="P108" s="6">
        <f t="shared" si="93"/>
        <v>0</v>
      </c>
      <c r="Q108" s="7">
        <f t="shared" si="94"/>
        <v>1</v>
      </c>
      <c r="R108" s="7">
        <f t="shared" si="95"/>
        <v>0</v>
      </c>
      <c r="S108" s="7">
        <v>0.7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96"/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97"/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98"/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99"/>
        <v>0</v>
      </c>
      <c r="CR108" s="11">
        <v>9</v>
      </c>
      <c r="CS108" s="10" t="s">
        <v>61</v>
      </c>
      <c r="CT108" s="11"/>
      <c r="CU108" s="10"/>
      <c r="CV108" s="11"/>
      <c r="CW108" s="10"/>
      <c r="CX108" s="11"/>
      <c r="CY108" s="10"/>
      <c r="CZ108" s="7">
        <v>1</v>
      </c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00"/>
        <v>1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01"/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102"/>
        <v>0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03"/>
        <v>0</v>
      </c>
    </row>
    <row r="109" spans="1:171" ht="12.75">
      <c r="A109" s="15">
        <v>7</v>
      </c>
      <c r="B109" s="15">
        <v>1</v>
      </c>
      <c r="C109" s="6">
        <v>1</v>
      </c>
      <c r="D109" s="6" t="s">
        <v>220</v>
      </c>
      <c r="E109" s="3" t="s">
        <v>221</v>
      </c>
      <c r="F109" s="6">
        <f t="shared" si="83"/>
        <v>0</v>
      </c>
      <c r="G109" s="6">
        <f t="shared" si="84"/>
        <v>1</v>
      </c>
      <c r="H109" s="6">
        <f t="shared" si="85"/>
        <v>18</v>
      </c>
      <c r="I109" s="6">
        <f t="shared" si="86"/>
        <v>18</v>
      </c>
      <c r="J109" s="6">
        <f t="shared" si="87"/>
        <v>0</v>
      </c>
      <c r="K109" s="6">
        <f t="shared" si="88"/>
        <v>0</v>
      </c>
      <c r="L109" s="6">
        <f t="shared" si="89"/>
        <v>0</v>
      </c>
      <c r="M109" s="6">
        <f t="shared" si="90"/>
        <v>0</v>
      </c>
      <c r="N109" s="6">
        <f t="shared" si="91"/>
        <v>0</v>
      </c>
      <c r="O109" s="6">
        <f t="shared" si="92"/>
        <v>0</v>
      </c>
      <c r="P109" s="6">
        <f t="shared" si="93"/>
        <v>0</v>
      </c>
      <c r="Q109" s="7">
        <f t="shared" si="94"/>
        <v>2</v>
      </c>
      <c r="R109" s="7">
        <f t="shared" si="95"/>
        <v>0</v>
      </c>
      <c r="S109" s="7">
        <v>1.5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96"/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97"/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98"/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99"/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00"/>
        <v>0</v>
      </c>
      <c r="DK109" s="11">
        <v>18</v>
      </c>
      <c r="DL109" s="10" t="s">
        <v>61</v>
      </c>
      <c r="DM109" s="11"/>
      <c r="DN109" s="10"/>
      <c r="DO109" s="11"/>
      <c r="DP109" s="10"/>
      <c r="DQ109" s="11"/>
      <c r="DR109" s="10"/>
      <c r="DS109" s="7">
        <v>2</v>
      </c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01"/>
        <v>2</v>
      </c>
      <c r="ED109" s="11"/>
      <c r="EE109" s="10"/>
      <c r="EF109" s="11"/>
      <c r="EG109" s="10"/>
      <c r="EH109" s="11"/>
      <c r="EI109" s="10"/>
      <c r="EJ109" s="11"/>
      <c r="EK109" s="10"/>
      <c r="EL109" s="7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102"/>
        <v>0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03"/>
        <v>0</v>
      </c>
    </row>
    <row r="110" spans="1:171" ht="12.75">
      <c r="A110" s="15">
        <v>7</v>
      </c>
      <c r="B110" s="15">
        <v>1</v>
      </c>
      <c r="C110" s="6">
        <v>2</v>
      </c>
      <c r="D110" s="6" t="s">
        <v>222</v>
      </c>
      <c r="E110" s="3" t="s">
        <v>223</v>
      </c>
      <c r="F110" s="6">
        <f t="shared" si="83"/>
        <v>0</v>
      </c>
      <c r="G110" s="6">
        <f t="shared" si="84"/>
        <v>1</v>
      </c>
      <c r="H110" s="6">
        <f t="shared" si="85"/>
        <v>18</v>
      </c>
      <c r="I110" s="6">
        <f t="shared" si="86"/>
        <v>18</v>
      </c>
      <c r="J110" s="6">
        <f t="shared" si="87"/>
        <v>0</v>
      </c>
      <c r="K110" s="6">
        <f t="shared" si="88"/>
        <v>0</v>
      </c>
      <c r="L110" s="6">
        <f t="shared" si="89"/>
        <v>0</v>
      </c>
      <c r="M110" s="6">
        <f t="shared" si="90"/>
        <v>0</v>
      </c>
      <c r="N110" s="6">
        <f t="shared" si="91"/>
        <v>0</v>
      </c>
      <c r="O110" s="6">
        <f t="shared" si="92"/>
        <v>0</v>
      </c>
      <c r="P110" s="6">
        <f t="shared" si="93"/>
        <v>0</v>
      </c>
      <c r="Q110" s="7">
        <f t="shared" si="94"/>
        <v>2</v>
      </c>
      <c r="R110" s="7">
        <f t="shared" si="95"/>
        <v>0</v>
      </c>
      <c r="S110" s="7">
        <v>1.5</v>
      </c>
      <c r="T110" s="11"/>
      <c r="U110" s="10"/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96"/>
        <v>0</v>
      </c>
      <c r="AM110" s="11"/>
      <c r="AN110" s="10"/>
      <c r="AO110" s="11"/>
      <c r="AP110" s="10"/>
      <c r="AQ110" s="11"/>
      <c r="AR110" s="10"/>
      <c r="AS110" s="11"/>
      <c r="AT110" s="10"/>
      <c r="AU110" s="7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97"/>
        <v>0</v>
      </c>
      <c r="BF110" s="11"/>
      <c r="BG110" s="10"/>
      <c r="BH110" s="11"/>
      <c r="BI110" s="10"/>
      <c r="BJ110" s="11"/>
      <c r="BK110" s="10"/>
      <c r="BL110" s="11"/>
      <c r="BM110" s="10"/>
      <c r="BN110" s="7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98"/>
        <v>0</v>
      </c>
      <c r="BY110" s="11"/>
      <c r="BZ110" s="10"/>
      <c r="CA110" s="11"/>
      <c r="CB110" s="10"/>
      <c r="CC110" s="11"/>
      <c r="CD110" s="10"/>
      <c r="CE110" s="11"/>
      <c r="CF110" s="10"/>
      <c r="CG110" s="7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99"/>
        <v>0</v>
      </c>
      <c r="CR110" s="11"/>
      <c r="CS110" s="10"/>
      <c r="CT110" s="11"/>
      <c r="CU110" s="10"/>
      <c r="CV110" s="11"/>
      <c r="CW110" s="10"/>
      <c r="CX110" s="11"/>
      <c r="CY110" s="10"/>
      <c r="CZ110" s="7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100"/>
        <v>0</v>
      </c>
      <c r="DK110" s="11">
        <v>18</v>
      </c>
      <c r="DL110" s="10" t="s">
        <v>61</v>
      </c>
      <c r="DM110" s="11"/>
      <c r="DN110" s="10"/>
      <c r="DO110" s="11"/>
      <c r="DP110" s="10"/>
      <c r="DQ110" s="11"/>
      <c r="DR110" s="10"/>
      <c r="DS110" s="7">
        <v>2</v>
      </c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 t="shared" si="101"/>
        <v>2</v>
      </c>
      <c r="ED110" s="11"/>
      <c r="EE110" s="10"/>
      <c r="EF110" s="11"/>
      <c r="EG110" s="10"/>
      <c r="EH110" s="11"/>
      <c r="EI110" s="10"/>
      <c r="EJ110" s="11"/>
      <c r="EK110" s="10"/>
      <c r="EL110" s="7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102"/>
        <v>0</v>
      </c>
      <c r="EW110" s="11"/>
      <c r="EX110" s="10"/>
      <c r="EY110" s="11"/>
      <c r="EZ110" s="10"/>
      <c r="FA110" s="11"/>
      <c r="FB110" s="10"/>
      <c r="FC110" s="11"/>
      <c r="FD110" s="10"/>
      <c r="FE110" s="7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103"/>
        <v>0</v>
      </c>
    </row>
    <row r="111" spans="1:171" ht="12.75">
      <c r="A111" s="15">
        <v>8</v>
      </c>
      <c r="B111" s="15">
        <v>1</v>
      </c>
      <c r="C111" s="6">
        <v>1</v>
      </c>
      <c r="D111" s="6" t="s">
        <v>224</v>
      </c>
      <c r="E111" s="3" t="s">
        <v>225</v>
      </c>
      <c r="F111" s="6">
        <f t="shared" si="83"/>
        <v>0</v>
      </c>
      <c r="G111" s="6">
        <f t="shared" si="84"/>
        <v>1</v>
      </c>
      <c r="H111" s="6">
        <f t="shared" si="85"/>
        <v>12</v>
      </c>
      <c r="I111" s="6">
        <f t="shared" si="86"/>
        <v>12</v>
      </c>
      <c r="J111" s="6">
        <f t="shared" si="87"/>
        <v>0</v>
      </c>
      <c r="K111" s="6">
        <f t="shared" si="88"/>
        <v>0</v>
      </c>
      <c r="L111" s="6">
        <f t="shared" si="89"/>
        <v>0</v>
      </c>
      <c r="M111" s="6">
        <f t="shared" si="90"/>
        <v>0</v>
      </c>
      <c r="N111" s="6">
        <f t="shared" si="91"/>
        <v>0</v>
      </c>
      <c r="O111" s="6">
        <f t="shared" si="92"/>
        <v>0</v>
      </c>
      <c r="P111" s="6">
        <f t="shared" si="93"/>
        <v>0</v>
      </c>
      <c r="Q111" s="7">
        <f t="shared" si="94"/>
        <v>2</v>
      </c>
      <c r="R111" s="7">
        <f t="shared" si="95"/>
        <v>0</v>
      </c>
      <c r="S111" s="7">
        <v>1.5</v>
      </c>
      <c r="T111" s="11"/>
      <c r="U111" s="10"/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96"/>
        <v>0</v>
      </c>
      <c r="AM111" s="11"/>
      <c r="AN111" s="10"/>
      <c r="AO111" s="11"/>
      <c r="AP111" s="10"/>
      <c r="AQ111" s="11"/>
      <c r="AR111" s="10"/>
      <c r="AS111" s="11"/>
      <c r="AT111" s="10"/>
      <c r="AU111" s="7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97"/>
        <v>0</v>
      </c>
      <c r="BF111" s="11"/>
      <c r="BG111" s="10"/>
      <c r="BH111" s="11"/>
      <c r="BI111" s="10"/>
      <c r="BJ111" s="11"/>
      <c r="BK111" s="10"/>
      <c r="BL111" s="11"/>
      <c r="BM111" s="10"/>
      <c r="BN111" s="7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98"/>
        <v>0</v>
      </c>
      <c r="BY111" s="11"/>
      <c r="BZ111" s="10"/>
      <c r="CA111" s="11"/>
      <c r="CB111" s="10"/>
      <c r="CC111" s="11"/>
      <c r="CD111" s="10"/>
      <c r="CE111" s="11"/>
      <c r="CF111" s="10"/>
      <c r="CG111" s="7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99"/>
        <v>0</v>
      </c>
      <c r="CR111" s="11"/>
      <c r="CS111" s="10"/>
      <c r="CT111" s="11"/>
      <c r="CU111" s="10"/>
      <c r="CV111" s="11"/>
      <c r="CW111" s="10"/>
      <c r="CX111" s="11"/>
      <c r="CY111" s="10"/>
      <c r="CZ111" s="7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100"/>
        <v>0</v>
      </c>
      <c r="DK111" s="11">
        <v>12</v>
      </c>
      <c r="DL111" s="10" t="s">
        <v>61</v>
      </c>
      <c r="DM111" s="11"/>
      <c r="DN111" s="10"/>
      <c r="DO111" s="11"/>
      <c r="DP111" s="10"/>
      <c r="DQ111" s="11"/>
      <c r="DR111" s="10"/>
      <c r="DS111" s="7">
        <v>2</v>
      </c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 t="shared" si="101"/>
        <v>2</v>
      </c>
      <c r="ED111" s="11"/>
      <c r="EE111" s="10"/>
      <c r="EF111" s="11"/>
      <c r="EG111" s="10"/>
      <c r="EH111" s="11"/>
      <c r="EI111" s="10"/>
      <c r="EJ111" s="11"/>
      <c r="EK111" s="10"/>
      <c r="EL111" s="7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102"/>
        <v>0</v>
      </c>
      <c r="EW111" s="11"/>
      <c r="EX111" s="10"/>
      <c r="EY111" s="11"/>
      <c r="EZ111" s="10"/>
      <c r="FA111" s="11"/>
      <c r="FB111" s="10"/>
      <c r="FC111" s="11"/>
      <c r="FD111" s="10"/>
      <c r="FE111" s="7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103"/>
        <v>0</v>
      </c>
    </row>
    <row r="112" spans="1:171" ht="12.75">
      <c r="A112" s="15">
        <v>8</v>
      </c>
      <c r="B112" s="15">
        <v>1</v>
      </c>
      <c r="C112" s="6">
        <v>2</v>
      </c>
      <c r="D112" s="6" t="s">
        <v>226</v>
      </c>
      <c r="E112" s="3" t="s">
        <v>227</v>
      </c>
      <c r="F112" s="6">
        <f t="shared" si="83"/>
        <v>0</v>
      </c>
      <c r="G112" s="6">
        <f t="shared" si="84"/>
        <v>1</v>
      </c>
      <c r="H112" s="6">
        <f t="shared" si="85"/>
        <v>12</v>
      </c>
      <c r="I112" s="6">
        <f t="shared" si="86"/>
        <v>12</v>
      </c>
      <c r="J112" s="6">
        <f t="shared" si="87"/>
        <v>0</v>
      </c>
      <c r="K112" s="6">
        <f t="shared" si="88"/>
        <v>0</v>
      </c>
      <c r="L112" s="6">
        <f t="shared" si="89"/>
        <v>0</v>
      </c>
      <c r="M112" s="6">
        <f t="shared" si="90"/>
        <v>0</v>
      </c>
      <c r="N112" s="6">
        <f t="shared" si="91"/>
        <v>0</v>
      </c>
      <c r="O112" s="6">
        <f t="shared" si="92"/>
        <v>0</v>
      </c>
      <c r="P112" s="6">
        <f t="shared" si="93"/>
        <v>0</v>
      </c>
      <c r="Q112" s="7">
        <f t="shared" si="94"/>
        <v>2</v>
      </c>
      <c r="R112" s="7">
        <f t="shared" si="95"/>
        <v>0</v>
      </c>
      <c r="S112" s="7">
        <v>1.5</v>
      </c>
      <c r="T112" s="11"/>
      <c r="U112" s="10"/>
      <c r="V112" s="11"/>
      <c r="W112" s="10"/>
      <c r="X112" s="11"/>
      <c r="Y112" s="10"/>
      <c r="Z112" s="11"/>
      <c r="AA112" s="10"/>
      <c r="AB112" s="7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96"/>
        <v>0</v>
      </c>
      <c r="AM112" s="11"/>
      <c r="AN112" s="10"/>
      <c r="AO112" s="11"/>
      <c r="AP112" s="10"/>
      <c r="AQ112" s="11"/>
      <c r="AR112" s="10"/>
      <c r="AS112" s="11"/>
      <c r="AT112" s="10"/>
      <c r="AU112" s="7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97"/>
        <v>0</v>
      </c>
      <c r="BF112" s="11"/>
      <c r="BG112" s="10"/>
      <c r="BH112" s="11"/>
      <c r="BI112" s="10"/>
      <c r="BJ112" s="11"/>
      <c r="BK112" s="10"/>
      <c r="BL112" s="11"/>
      <c r="BM112" s="10"/>
      <c r="BN112" s="7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98"/>
        <v>0</v>
      </c>
      <c r="BY112" s="11"/>
      <c r="BZ112" s="10"/>
      <c r="CA112" s="11"/>
      <c r="CB112" s="10"/>
      <c r="CC112" s="11"/>
      <c r="CD112" s="10"/>
      <c r="CE112" s="11"/>
      <c r="CF112" s="10"/>
      <c r="CG112" s="7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99"/>
        <v>0</v>
      </c>
      <c r="CR112" s="11"/>
      <c r="CS112" s="10"/>
      <c r="CT112" s="11"/>
      <c r="CU112" s="10"/>
      <c r="CV112" s="11"/>
      <c r="CW112" s="10"/>
      <c r="CX112" s="11"/>
      <c r="CY112" s="10"/>
      <c r="CZ112" s="7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 t="shared" si="100"/>
        <v>0</v>
      </c>
      <c r="DK112" s="11">
        <v>12</v>
      </c>
      <c r="DL112" s="10" t="s">
        <v>61</v>
      </c>
      <c r="DM112" s="11"/>
      <c r="DN112" s="10"/>
      <c r="DO112" s="11"/>
      <c r="DP112" s="10"/>
      <c r="DQ112" s="11"/>
      <c r="DR112" s="10"/>
      <c r="DS112" s="7">
        <v>2</v>
      </c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 t="shared" si="101"/>
        <v>2</v>
      </c>
      <c r="ED112" s="11"/>
      <c r="EE112" s="10"/>
      <c r="EF112" s="11"/>
      <c r="EG112" s="10"/>
      <c r="EH112" s="11"/>
      <c r="EI112" s="10"/>
      <c r="EJ112" s="11"/>
      <c r="EK112" s="10"/>
      <c r="EL112" s="7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102"/>
        <v>0</v>
      </c>
      <c r="EW112" s="11"/>
      <c r="EX112" s="10"/>
      <c r="EY112" s="11"/>
      <c r="EZ112" s="10"/>
      <c r="FA112" s="11"/>
      <c r="FB112" s="10"/>
      <c r="FC112" s="11"/>
      <c r="FD112" s="10"/>
      <c r="FE112" s="7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103"/>
        <v>0</v>
      </c>
    </row>
    <row r="113" spans="1:171" ht="12.75">
      <c r="A113" s="15">
        <v>9</v>
      </c>
      <c r="B113" s="15">
        <v>1</v>
      </c>
      <c r="C113" s="6">
        <v>1</v>
      </c>
      <c r="D113" s="6" t="s">
        <v>228</v>
      </c>
      <c r="E113" s="3" t="s">
        <v>229</v>
      </c>
      <c r="F113" s="6">
        <f t="shared" si="83"/>
        <v>0</v>
      </c>
      <c r="G113" s="6">
        <f t="shared" si="84"/>
        <v>2</v>
      </c>
      <c r="H113" s="6">
        <f t="shared" si="85"/>
        <v>18</v>
      </c>
      <c r="I113" s="6">
        <f t="shared" si="86"/>
        <v>9</v>
      </c>
      <c r="J113" s="6">
        <f t="shared" si="87"/>
        <v>9</v>
      </c>
      <c r="K113" s="6">
        <f t="shared" si="88"/>
        <v>0</v>
      </c>
      <c r="L113" s="6">
        <f t="shared" si="89"/>
        <v>0</v>
      </c>
      <c r="M113" s="6">
        <f t="shared" si="90"/>
        <v>0</v>
      </c>
      <c r="N113" s="6">
        <f t="shared" si="91"/>
        <v>0</v>
      </c>
      <c r="O113" s="6">
        <f t="shared" si="92"/>
        <v>0</v>
      </c>
      <c r="P113" s="6">
        <f t="shared" si="93"/>
        <v>0</v>
      </c>
      <c r="Q113" s="7">
        <f t="shared" si="94"/>
        <v>2</v>
      </c>
      <c r="R113" s="7">
        <f t="shared" si="95"/>
        <v>0</v>
      </c>
      <c r="S113" s="7">
        <v>1.5</v>
      </c>
      <c r="T113" s="11"/>
      <c r="U113" s="10"/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 t="shared" si="96"/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 t="shared" si="97"/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 t="shared" si="98"/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 t="shared" si="99"/>
        <v>0</v>
      </c>
      <c r="CR113" s="11"/>
      <c r="CS113" s="10"/>
      <c r="CT113" s="11"/>
      <c r="CU113" s="10"/>
      <c r="CV113" s="11"/>
      <c r="CW113" s="10"/>
      <c r="CX113" s="11"/>
      <c r="CY113" s="10"/>
      <c r="CZ113" s="7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 t="shared" si="100"/>
        <v>0</v>
      </c>
      <c r="DK113" s="11">
        <v>9</v>
      </c>
      <c r="DL113" s="10" t="s">
        <v>61</v>
      </c>
      <c r="DM113" s="11">
        <v>9</v>
      </c>
      <c r="DN113" s="10" t="s">
        <v>61</v>
      </c>
      <c r="DO113" s="11"/>
      <c r="DP113" s="10"/>
      <c r="DQ113" s="11"/>
      <c r="DR113" s="10"/>
      <c r="DS113" s="7">
        <v>2</v>
      </c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 t="shared" si="101"/>
        <v>2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 t="shared" si="102"/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 t="shared" si="103"/>
        <v>0</v>
      </c>
    </row>
    <row r="114" spans="1:171" ht="12.75">
      <c r="A114" s="15">
        <v>9</v>
      </c>
      <c r="B114" s="15">
        <v>1</v>
      </c>
      <c r="C114" s="6">
        <v>2</v>
      </c>
      <c r="D114" s="6" t="s">
        <v>230</v>
      </c>
      <c r="E114" s="3" t="s">
        <v>231</v>
      </c>
      <c r="F114" s="6">
        <f t="shared" si="83"/>
        <v>0</v>
      </c>
      <c r="G114" s="6">
        <f t="shared" si="84"/>
        <v>2</v>
      </c>
      <c r="H114" s="6">
        <f t="shared" si="85"/>
        <v>18</v>
      </c>
      <c r="I114" s="6">
        <f t="shared" si="86"/>
        <v>9</v>
      </c>
      <c r="J114" s="6">
        <f t="shared" si="87"/>
        <v>9</v>
      </c>
      <c r="K114" s="6">
        <f t="shared" si="88"/>
        <v>0</v>
      </c>
      <c r="L114" s="6">
        <f t="shared" si="89"/>
        <v>0</v>
      </c>
      <c r="M114" s="6">
        <f t="shared" si="90"/>
        <v>0</v>
      </c>
      <c r="N114" s="6">
        <f t="shared" si="91"/>
        <v>0</v>
      </c>
      <c r="O114" s="6">
        <f t="shared" si="92"/>
        <v>0</v>
      </c>
      <c r="P114" s="6">
        <f t="shared" si="93"/>
        <v>0</v>
      </c>
      <c r="Q114" s="7">
        <f t="shared" si="94"/>
        <v>2</v>
      </c>
      <c r="R114" s="7">
        <f t="shared" si="95"/>
        <v>0</v>
      </c>
      <c r="S114" s="7">
        <v>1.5</v>
      </c>
      <c r="T114" s="11"/>
      <c r="U114" s="10"/>
      <c r="V114" s="11"/>
      <c r="W114" s="10"/>
      <c r="X114" s="11"/>
      <c r="Y114" s="10"/>
      <c r="Z114" s="11"/>
      <c r="AA114" s="10"/>
      <c r="AB114" s="7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 t="shared" si="96"/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 t="shared" si="97"/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 t="shared" si="98"/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 t="shared" si="99"/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 t="shared" si="100"/>
        <v>0</v>
      </c>
      <c r="DK114" s="11">
        <v>9</v>
      </c>
      <c r="DL114" s="10" t="s">
        <v>61</v>
      </c>
      <c r="DM114" s="11">
        <v>9</v>
      </c>
      <c r="DN114" s="10" t="s">
        <v>61</v>
      </c>
      <c r="DO114" s="11"/>
      <c r="DP114" s="10"/>
      <c r="DQ114" s="11"/>
      <c r="DR114" s="10"/>
      <c r="DS114" s="7">
        <v>2</v>
      </c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 t="shared" si="101"/>
        <v>2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 t="shared" si="102"/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 t="shared" si="103"/>
        <v>0</v>
      </c>
    </row>
    <row r="115" spans="1:171" ht="12.75">
      <c r="A115" s="15">
        <v>10</v>
      </c>
      <c r="B115" s="15">
        <v>1</v>
      </c>
      <c r="C115" s="6">
        <v>1</v>
      </c>
      <c r="D115" s="6" t="s">
        <v>232</v>
      </c>
      <c r="E115" s="3" t="s">
        <v>233</v>
      </c>
      <c r="F115" s="6">
        <f t="shared" si="83"/>
        <v>0</v>
      </c>
      <c r="G115" s="6">
        <f t="shared" si="84"/>
        <v>1</v>
      </c>
      <c r="H115" s="6">
        <f t="shared" si="85"/>
        <v>9</v>
      </c>
      <c r="I115" s="6">
        <f t="shared" si="86"/>
        <v>9</v>
      </c>
      <c r="J115" s="6">
        <f t="shared" si="87"/>
        <v>0</v>
      </c>
      <c r="K115" s="6">
        <f t="shared" si="88"/>
        <v>0</v>
      </c>
      <c r="L115" s="6">
        <f t="shared" si="89"/>
        <v>0</v>
      </c>
      <c r="M115" s="6">
        <f t="shared" si="90"/>
        <v>0</v>
      </c>
      <c r="N115" s="6">
        <f t="shared" si="91"/>
        <v>0</v>
      </c>
      <c r="O115" s="6">
        <f t="shared" si="92"/>
        <v>0</v>
      </c>
      <c r="P115" s="6">
        <f t="shared" si="93"/>
        <v>0</v>
      </c>
      <c r="Q115" s="7">
        <f t="shared" si="94"/>
        <v>1</v>
      </c>
      <c r="R115" s="7">
        <f t="shared" si="95"/>
        <v>0</v>
      </c>
      <c r="S115" s="7">
        <v>0.7</v>
      </c>
      <c r="T115" s="11"/>
      <c r="U115" s="10"/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 t="shared" si="96"/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 t="shared" si="97"/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 t="shared" si="98"/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 t="shared" si="99"/>
        <v>0</v>
      </c>
      <c r="CR115" s="11"/>
      <c r="CS115" s="10"/>
      <c r="CT115" s="11"/>
      <c r="CU115" s="10"/>
      <c r="CV115" s="11"/>
      <c r="CW115" s="10"/>
      <c r="CX115" s="11"/>
      <c r="CY115" s="10"/>
      <c r="CZ115" s="7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 t="shared" si="100"/>
        <v>0</v>
      </c>
      <c r="DK115" s="11"/>
      <c r="DL115" s="10"/>
      <c r="DM115" s="11"/>
      <c r="DN115" s="10"/>
      <c r="DO115" s="11"/>
      <c r="DP115" s="10"/>
      <c r="DQ115" s="11"/>
      <c r="DR115" s="10"/>
      <c r="DS115" s="7"/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 t="shared" si="101"/>
        <v>0</v>
      </c>
      <c r="ED115" s="11">
        <v>9</v>
      </c>
      <c r="EE115" s="10" t="s">
        <v>61</v>
      </c>
      <c r="EF115" s="11"/>
      <c r="EG115" s="10"/>
      <c r="EH115" s="11"/>
      <c r="EI115" s="10"/>
      <c r="EJ115" s="11"/>
      <c r="EK115" s="10"/>
      <c r="EL115" s="7">
        <v>1</v>
      </c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 t="shared" si="102"/>
        <v>1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 t="shared" si="103"/>
        <v>0</v>
      </c>
    </row>
    <row r="116" spans="1:171" ht="12.75">
      <c r="A116" s="15">
        <v>10</v>
      </c>
      <c r="B116" s="15">
        <v>1</v>
      </c>
      <c r="C116" s="6">
        <v>2</v>
      </c>
      <c r="D116" s="6" t="s">
        <v>234</v>
      </c>
      <c r="E116" s="3" t="s">
        <v>235</v>
      </c>
      <c r="F116" s="6">
        <f t="shared" si="83"/>
        <v>0</v>
      </c>
      <c r="G116" s="6">
        <f t="shared" si="84"/>
        <v>1</v>
      </c>
      <c r="H116" s="6">
        <f t="shared" si="85"/>
        <v>9</v>
      </c>
      <c r="I116" s="6">
        <f t="shared" si="86"/>
        <v>9</v>
      </c>
      <c r="J116" s="6">
        <f t="shared" si="87"/>
        <v>0</v>
      </c>
      <c r="K116" s="6">
        <f t="shared" si="88"/>
        <v>0</v>
      </c>
      <c r="L116" s="6">
        <f t="shared" si="89"/>
        <v>0</v>
      </c>
      <c r="M116" s="6">
        <f t="shared" si="90"/>
        <v>0</v>
      </c>
      <c r="N116" s="6">
        <f t="shared" si="91"/>
        <v>0</v>
      </c>
      <c r="O116" s="6">
        <f t="shared" si="92"/>
        <v>0</v>
      </c>
      <c r="P116" s="6">
        <f t="shared" si="93"/>
        <v>0</v>
      </c>
      <c r="Q116" s="7">
        <f t="shared" si="94"/>
        <v>1</v>
      </c>
      <c r="R116" s="7">
        <f t="shared" si="95"/>
        <v>0</v>
      </c>
      <c r="S116" s="7">
        <v>0.7</v>
      </c>
      <c r="T116" s="11"/>
      <c r="U116" s="10"/>
      <c r="V116" s="11"/>
      <c r="W116" s="10"/>
      <c r="X116" s="11"/>
      <c r="Y116" s="10"/>
      <c r="Z116" s="11"/>
      <c r="AA116" s="10"/>
      <c r="AB116" s="7"/>
      <c r="AC116" s="11"/>
      <c r="AD116" s="10"/>
      <c r="AE116" s="11"/>
      <c r="AF116" s="10"/>
      <c r="AG116" s="11"/>
      <c r="AH116" s="10"/>
      <c r="AI116" s="11"/>
      <c r="AJ116" s="10"/>
      <c r="AK116" s="7"/>
      <c r="AL116" s="7">
        <f t="shared" si="96"/>
        <v>0</v>
      </c>
      <c r="AM116" s="11"/>
      <c r="AN116" s="10"/>
      <c r="AO116" s="11"/>
      <c r="AP116" s="10"/>
      <c r="AQ116" s="11"/>
      <c r="AR116" s="10"/>
      <c r="AS116" s="11"/>
      <c r="AT116" s="10"/>
      <c r="AU116" s="7"/>
      <c r="AV116" s="11"/>
      <c r="AW116" s="10"/>
      <c r="AX116" s="11"/>
      <c r="AY116" s="10"/>
      <c r="AZ116" s="11"/>
      <c r="BA116" s="10"/>
      <c r="BB116" s="11"/>
      <c r="BC116" s="10"/>
      <c r="BD116" s="7"/>
      <c r="BE116" s="7">
        <f t="shared" si="97"/>
        <v>0</v>
      </c>
      <c r="BF116" s="11"/>
      <c r="BG116" s="10"/>
      <c r="BH116" s="11"/>
      <c r="BI116" s="10"/>
      <c r="BJ116" s="11"/>
      <c r="BK116" s="10"/>
      <c r="BL116" s="11"/>
      <c r="BM116" s="10"/>
      <c r="BN116" s="7"/>
      <c r="BO116" s="11"/>
      <c r="BP116" s="10"/>
      <c r="BQ116" s="11"/>
      <c r="BR116" s="10"/>
      <c r="BS116" s="11"/>
      <c r="BT116" s="10"/>
      <c r="BU116" s="11"/>
      <c r="BV116" s="10"/>
      <c r="BW116" s="7"/>
      <c r="BX116" s="7">
        <f t="shared" si="98"/>
        <v>0</v>
      </c>
      <c r="BY116" s="11"/>
      <c r="BZ116" s="10"/>
      <c r="CA116" s="11"/>
      <c r="CB116" s="10"/>
      <c r="CC116" s="11"/>
      <c r="CD116" s="10"/>
      <c r="CE116" s="11"/>
      <c r="CF116" s="10"/>
      <c r="CG116" s="7"/>
      <c r="CH116" s="11"/>
      <c r="CI116" s="10"/>
      <c r="CJ116" s="11"/>
      <c r="CK116" s="10"/>
      <c r="CL116" s="11"/>
      <c r="CM116" s="10"/>
      <c r="CN116" s="11"/>
      <c r="CO116" s="10"/>
      <c r="CP116" s="7"/>
      <c r="CQ116" s="7">
        <f t="shared" si="99"/>
        <v>0</v>
      </c>
      <c r="CR116" s="11"/>
      <c r="CS116" s="10"/>
      <c r="CT116" s="11"/>
      <c r="CU116" s="10"/>
      <c r="CV116" s="11"/>
      <c r="CW116" s="10"/>
      <c r="CX116" s="11"/>
      <c r="CY116" s="10"/>
      <c r="CZ116" s="7"/>
      <c r="DA116" s="11"/>
      <c r="DB116" s="10"/>
      <c r="DC116" s="11"/>
      <c r="DD116" s="10"/>
      <c r="DE116" s="11"/>
      <c r="DF116" s="10"/>
      <c r="DG116" s="11"/>
      <c r="DH116" s="10"/>
      <c r="DI116" s="7"/>
      <c r="DJ116" s="7">
        <f t="shared" si="100"/>
        <v>0</v>
      </c>
      <c r="DK116" s="11"/>
      <c r="DL116" s="10"/>
      <c r="DM116" s="11"/>
      <c r="DN116" s="10"/>
      <c r="DO116" s="11"/>
      <c r="DP116" s="10"/>
      <c r="DQ116" s="11"/>
      <c r="DR116" s="10"/>
      <c r="DS116" s="7"/>
      <c r="DT116" s="11"/>
      <c r="DU116" s="10"/>
      <c r="DV116" s="11"/>
      <c r="DW116" s="10"/>
      <c r="DX116" s="11"/>
      <c r="DY116" s="10"/>
      <c r="DZ116" s="11"/>
      <c r="EA116" s="10"/>
      <c r="EB116" s="7"/>
      <c r="EC116" s="7">
        <f t="shared" si="101"/>
        <v>0</v>
      </c>
      <c r="ED116" s="11">
        <v>9</v>
      </c>
      <c r="EE116" s="10" t="s">
        <v>61</v>
      </c>
      <c r="EF116" s="11"/>
      <c r="EG116" s="10"/>
      <c r="EH116" s="11"/>
      <c r="EI116" s="10"/>
      <c r="EJ116" s="11"/>
      <c r="EK116" s="10"/>
      <c r="EL116" s="7">
        <v>1</v>
      </c>
      <c r="EM116" s="11"/>
      <c r="EN116" s="10"/>
      <c r="EO116" s="11"/>
      <c r="EP116" s="10"/>
      <c r="EQ116" s="11"/>
      <c r="ER116" s="10"/>
      <c r="ES116" s="11"/>
      <c r="ET116" s="10"/>
      <c r="EU116" s="7"/>
      <c r="EV116" s="7">
        <f t="shared" si="102"/>
        <v>1</v>
      </c>
      <c r="EW116" s="11"/>
      <c r="EX116" s="10"/>
      <c r="EY116" s="11"/>
      <c r="EZ116" s="10"/>
      <c r="FA116" s="11"/>
      <c r="FB116" s="10"/>
      <c r="FC116" s="11"/>
      <c r="FD116" s="10"/>
      <c r="FE116" s="7"/>
      <c r="FF116" s="11"/>
      <c r="FG116" s="10"/>
      <c r="FH116" s="11"/>
      <c r="FI116" s="10"/>
      <c r="FJ116" s="11"/>
      <c r="FK116" s="10"/>
      <c r="FL116" s="11"/>
      <c r="FM116" s="10"/>
      <c r="FN116" s="7"/>
      <c r="FO116" s="7">
        <f t="shared" si="103"/>
        <v>0</v>
      </c>
    </row>
    <row r="117" spans="1:171" ht="12.75">
      <c r="A117" s="15">
        <v>11</v>
      </c>
      <c r="B117" s="15">
        <v>1</v>
      </c>
      <c r="C117" s="6">
        <v>1</v>
      </c>
      <c r="D117" s="6" t="s">
        <v>236</v>
      </c>
      <c r="E117" s="3" t="s">
        <v>237</v>
      </c>
      <c r="F117" s="6">
        <f t="shared" si="83"/>
        <v>0</v>
      </c>
      <c r="G117" s="6">
        <f t="shared" si="84"/>
        <v>1</v>
      </c>
      <c r="H117" s="6">
        <f t="shared" si="85"/>
        <v>9</v>
      </c>
      <c r="I117" s="6">
        <f t="shared" si="86"/>
        <v>9</v>
      </c>
      <c r="J117" s="6">
        <f t="shared" si="87"/>
        <v>0</v>
      </c>
      <c r="K117" s="6">
        <f t="shared" si="88"/>
        <v>0</v>
      </c>
      <c r="L117" s="6">
        <f t="shared" si="89"/>
        <v>0</v>
      </c>
      <c r="M117" s="6">
        <f t="shared" si="90"/>
        <v>0</v>
      </c>
      <c r="N117" s="6">
        <f t="shared" si="91"/>
        <v>0</v>
      </c>
      <c r="O117" s="6">
        <f t="shared" si="92"/>
        <v>0</v>
      </c>
      <c r="P117" s="6">
        <f t="shared" si="93"/>
        <v>0</v>
      </c>
      <c r="Q117" s="7">
        <f t="shared" si="94"/>
        <v>1</v>
      </c>
      <c r="R117" s="7">
        <f t="shared" si="95"/>
        <v>0</v>
      </c>
      <c r="S117" s="7">
        <v>0.8</v>
      </c>
      <c r="T117" s="11"/>
      <c r="U117" s="10"/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7"/>
      <c r="AL117" s="7">
        <f t="shared" si="96"/>
        <v>0</v>
      </c>
      <c r="AM117" s="11"/>
      <c r="AN117" s="10"/>
      <c r="AO117" s="11"/>
      <c r="AP117" s="10"/>
      <c r="AQ117" s="11"/>
      <c r="AR117" s="10"/>
      <c r="AS117" s="11"/>
      <c r="AT117" s="10"/>
      <c r="AU117" s="7"/>
      <c r="AV117" s="11"/>
      <c r="AW117" s="10"/>
      <c r="AX117" s="11"/>
      <c r="AY117" s="10"/>
      <c r="AZ117" s="11"/>
      <c r="BA117" s="10"/>
      <c r="BB117" s="11"/>
      <c r="BC117" s="10"/>
      <c r="BD117" s="7"/>
      <c r="BE117" s="7">
        <f t="shared" si="97"/>
        <v>0</v>
      </c>
      <c r="BF117" s="11"/>
      <c r="BG117" s="10"/>
      <c r="BH117" s="11"/>
      <c r="BI117" s="10"/>
      <c r="BJ117" s="11"/>
      <c r="BK117" s="10"/>
      <c r="BL117" s="11"/>
      <c r="BM117" s="10"/>
      <c r="BN117" s="7"/>
      <c r="BO117" s="11"/>
      <c r="BP117" s="10"/>
      <c r="BQ117" s="11"/>
      <c r="BR117" s="10"/>
      <c r="BS117" s="11"/>
      <c r="BT117" s="10"/>
      <c r="BU117" s="11"/>
      <c r="BV117" s="10"/>
      <c r="BW117" s="7"/>
      <c r="BX117" s="7">
        <f t="shared" si="98"/>
        <v>0</v>
      </c>
      <c r="BY117" s="11"/>
      <c r="BZ117" s="10"/>
      <c r="CA117" s="11"/>
      <c r="CB117" s="10"/>
      <c r="CC117" s="11"/>
      <c r="CD117" s="10"/>
      <c r="CE117" s="11"/>
      <c r="CF117" s="10"/>
      <c r="CG117" s="7"/>
      <c r="CH117" s="11"/>
      <c r="CI117" s="10"/>
      <c r="CJ117" s="11"/>
      <c r="CK117" s="10"/>
      <c r="CL117" s="11"/>
      <c r="CM117" s="10"/>
      <c r="CN117" s="11"/>
      <c r="CO117" s="10"/>
      <c r="CP117" s="7"/>
      <c r="CQ117" s="7">
        <f t="shared" si="99"/>
        <v>0</v>
      </c>
      <c r="CR117" s="11"/>
      <c r="CS117" s="10"/>
      <c r="CT117" s="11"/>
      <c r="CU117" s="10"/>
      <c r="CV117" s="11"/>
      <c r="CW117" s="10"/>
      <c r="CX117" s="11"/>
      <c r="CY117" s="10"/>
      <c r="CZ117" s="7"/>
      <c r="DA117" s="11"/>
      <c r="DB117" s="10"/>
      <c r="DC117" s="11"/>
      <c r="DD117" s="10"/>
      <c r="DE117" s="11"/>
      <c r="DF117" s="10"/>
      <c r="DG117" s="11"/>
      <c r="DH117" s="10"/>
      <c r="DI117" s="7"/>
      <c r="DJ117" s="7">
        <f t="shared" si="100"/>
        <v>0</v>
      </c>
      <c r="DK117" s="11"/>
      <c r="DL117" s="10"/>
      <c r="DM117" s="11"/>
      <c r="DN117" s="10"/>
      <c r="DO117" s="11"/>
      <c r="DP117" s="10"/>
      <c r="DQ117" s="11"/>
      <c r="DR117" s="10"/>
      <c r="DS117" s="7"/>
      <c r="DT117" s="11"/>
      <c r="DU117" s="10"/>
      <c r="DV117" s="11"/>
      <c r="DW117" s="10"/>
      <c r="DX117" s="11"/>
      <c r="DY117" s="10"/>
      <c r="DZ117" s="11"/>
      <c r="EA117" s="10"/>
      <c r="EB117" s="7"/>
      <c r="EC117" s="7">
        <f t="shared" si="101"/>
        <v>0</v>
      </c>
      <c r="ED117" s="11">
        <v>9</v>
      </c>
      <c r="EE117" s="10" t="s">
        <v>61</v>
      </c>
      <c r="EF117" s="11"/>
      <c r="EG117" s="10"/>
      <c r="EH117" s="11"/>
      <c r="EI117" s="10"/>
      <c r="EJ117" s="11"/>
      <c r="EK117" s="10"/>
      <c r="EL117" s="7">
        <v>1</v>
      </c>
      <c r="EM117" s="11"/>
      <c r="EN117" s="10"/>
      <c r="EO117" s="11"/>
      <c r="EP117" s="10"/>
      <c r="EQ117" s="11"/>
      <c r="ER117" s="10"/>
      <c r="ES117" s="11"/>
      <c r="ET117" s="10"/>
      <c r="EU117" s="7"/>
      <c r="EV117" s="7">
        <f t="shared" si="102"/>
        <v>1</v>
      </c>
      <c r="EW117" s="11"/>
      <c r="EX117" s="10"/>
      <c r="EY117" s="11"/>
      <c r="EZ117" s="10"/>
      <c r="FA117" s="11"/>
      <c r="FB117" s="10"/>
      <c r="FC117" s="11"/>
      <c r="FD117" s="10"/>
      <c r="FE117" s="7"/>
      <c r="FF117" s="11"/>
      <c r="FG117" s="10"/>
      <c r="FH117" s="11"/>
      <c r="FI117" s="10"/>
      <c r="FJ117" s="11"/>
      <c r="FK117" s="10"/>
      <c r="FL117" s="11"/>
      <c r="FM117" s="10"/>
      <c r="FN117" s="7"/>
      <c r="FO117" s="7">
        <f t="shared" si="103"/>
        <v>0</v>
      </c>
    </row>
    <row r="118" spans="1:171" ht="12.75">
      <c r="A118" s="15">
        <v>11</v>
      </c>
      <c r="B118" s="15">
        <v>1</v>
      </c>
      <c r="C118" s="6">
        <v>2</v>
      </c>
      <c r="D118" s="6" t="s">
        <v>238</v>
      </c>
      <c r="E118" s="3" t="s">
        <v>239</v>
      </c>
      <c r="F118" s="6">
        <f t="shared" si="83"/>
        <v>0</v>
      </c>
      <c r="G118" s="6">
        <f t="shared" si="84"/>
        <v>1</v>
      </c>
      <c r="H118" s="6">
        <f t="shared" si="85"/>
        <v>9</v>
      </c>
      <c r="I118" s="6">
        <f t="shared" si="86"/>
        <v>9</v>
      </c>
      <c r="J118" s="6">
        <f t="shared" si="87"/>
        <v>0</v>
      </c>
      <c r="K118" s="6">
        <f t="shared" si="88"/>
        <v>0</v>
      </c>
      <c r="L118" s="6">
        <f t="shared" si="89"/>
        <v>0</v>
      </c>
      <c r="M118" s="6">
        <f t="shared" si="90"/>
        <v>0</v>
      </c>
      <c r="N118" s="6">
        <f t="shared" si="91"/>
        <v>0</v>
      </c>
      <c r="O118" s="6">
        <f t="shared" si="92"/>
        <v>0</v>
      </c>
      <c r="P118" s="6">
        <f t="shared" si="93"/>
        <v>0</v>
      </c>
      <c r="Q118" s="7">
        <f t="shared" si="94"/>
        <v>1</v>
      </c>
      <c r="R118" s="7">
        <f t="shared" si="95"/>
        <v>0</v>
      </c>
      <c r="S118" s="7">
        <v>0.8</v>
      </c>
      <c r="T118" s="11"/>
      <c r="U118" s="10"/>
      <c r="V118" s="11"/>
      <c r="W118" s="10"/>
      <c r="X118" s="11"/>
      <c r="Y118" s="10"/>
      <c r="Z118" s="11"/>
      <c r="AA118" s="10"/>
      <c r="AB118" s="7"/>
      <c r="AC118" s="11"/>
      <c r="AD118" s="10"/>
      <c r="AE118" s="11"/>
      <c r="AF118" s="10"/>
      <c r="AG118" s="11"/>
      <c r="AH118" s="10"/>
      <c r="AI118" s="11"/>
      <c r="AJ118" s="10"/>
      <c r="AK118" s="7"/>
      <c r="AL118" s="7">
        <f t="shared" si="96"/>
        <v>0</v>
      </c>
      <c r="AM118" s="11"/>
      <c r="AN118" s="10"/>
      <c r="AO118" s="11"/>
      <c r="AP118" s="10"/>
      <c r="AQ118" s="11"/>
      <c r="AR118" s="10"/>
      <c r="AS118" s="11"/>
      <c r="AT118" s="10"/>
      <c r="AU118" s="7"/>
      <c r="AV118" s="11"/>
      <c r="AW118" s="10"/>
      <c r="AX118" s="11"/>
      <c r="AY118" s="10"/>
      <c r="AZ118" s="11"/>
      <c r="BA118" s="10"/>
      <c r="BB118" s="11"/>
      <c r="BC118" s="10"/>
      <c r="BD118" s="7"/>
      <c r="BE118" s="7">
        <f t="shared" si="97"/>
        <v>0</v>
      </c>
      <c r="BF118" s="11"/>
      <c r="BG118" s="10"/>
      <c r="BH118" s="11"/>
      <c r="BI118" s="10"/>
      <c r="BJ118" s="11"/>
      <c r="BK118" s="10"/>
      <c r="BL118" s="11"/>
      <c r="BM118" s="10"/>
      <c r="BN118" s="7"/>
      <c r="BO118" s="11"/>
      <c r="BP118" s="10"/>
      <c r="BQ118" s="11"/>
      <c r="BR118" s="10"/>
      <c r="BS118" s="11"/>
      <c r="BT118" s="10"/>
      <c r="BU118" s="11"/>
      <c r="BV118" s="10"/>
      <c r="BW118" s="7"/>
      <c r="BX118" s="7">
        <f t="shared" si="98"/>
        <v>0</v>
      </c>
      <c r="BY118" s="11"/>
      <c r="BZ118" s="10"/>
      <c r="CA118" s="11"/>
      <c r="CB118" s="10"/>
      <c r="CC118" s="11"/>
      <c r="CD118" s="10"/>
      <c r="CE118" s="11"/>
      <c r="CF118" s="10"/>
      <c r="CG118" s="7"/>
      <c r="CH118" s="11"/>
      <c r="CI118" s="10"/>
      <c r="CJ118" s="11"/>
      <c r="CK118" s="10"/>
      <c r="CL118" s="11"/>
      <c r="CM118" s="10"/>
      <c r="CN118" s="11"/>
      <c r="CO118" s="10"/>
      <c r="CP118" s="7"/>
      <c r="CQ118" s="7">
        <f t="shared" si="99"/>
        <v>0</v>
      </c>
      <c r="CR118" s="11"/>
      <c r="CS118" s="10"/>
      <c r="CT118" s="11"/>
      <c r="CU118" s="10"/>
      <c r="CV118" s="11"/>
      <c r="CW118" s="10"/>
      <c r="CX118" s="11"/>
      <c r="CY118" s="10"/>
      <c r="CZ118" s="7"/>
      <c r="DA118" s="11"/>
      <c r="DB118" s="10"/>
      <c r="DC118" s="11"/>
      <c r="DD118" s="10"/>
      <c r="DE118" s="11"/>
      <c r="DF118" s="10"/>
      <c r="DG118" s="11"/>
      <c r="DH118" s="10"/>
      <c r="DI118" s="7"/>
      <c r="DJ118" s="7">
        <f t="shared" si="100"/>
        <v>0</v>
      </c>
      <c r="DK118" s="11"/>
      <c r="DL118" s="10"/>
      <c r="DM118" s="11"/>
      <c r="DN118" s="10"/>
      <c r="DO118" s="11"/>
      <c r="DP118" s="10"/>
      <c r="DQ118" s="11"/>
      <c r="DR118" s="10"/>
      <c r="DS118" s="7"/>
      <c r="DT118" s="11"/>
      <c r="DU118" s="10"/>
      <c r="DV118" s="11"/>
      <c r="DW118" s="10"/>
      <c r="DX118" s="11"/>
      <c r="DY118" s="10"/>
      <c r="DZ118" s="11"/>
      <c r="EA118" s="10"/>
      <c r="EB118" s="7"/>
      <c r="EC118" s="7">
        <f t="shared" si="101"/>
        <v>0</v>
      </c>
      <c r="ED118" s="11">
        <v>9</v>
      </c>
      <c r="EE118" s="10" t="s">
        <v>61</v>
      </c>
      <c r="EF118" s="11"/>
      <c r="EG118" s="10"/>
      <c r="EH118" s="11"/>
      <c r="EI118" s="10"/>
      <c r="EJ118" s="11"/>
      <c r="EK118" s="10"/>
      <c r="EL118" s="7">
        <v>1</v>
      </c>
      <c r="EM118" s="11"/>
      <c r="EN118" s="10"/>
      <c r="EO118" s="11"/>
      <c r="EP118" s="10"/>
      <c r="EQ118" s="11"/>
      <c r="ER118" s="10"/>
      <c r="ES118" s="11"/>
      <c r="ET118" s="10"/>
      <c r="EU118" s="7"/>
      <c r="EV118" s="7">
        <f t="shared" si="102"/>
        <v>1</v>
      </c>
      <c r="EW118" s="11"/>
      <c r="EX118" s="10"/>
      <c r="EY118" s="11"/>
      <c r="EZ118" s="10"/>
      <c r="FA118" s="11"/>
      <c r="FB118" s="10"/>
      <c r="FC118" s="11"/>
      <c r="FD118" s="10"/>
      <c r="FE118" s="7"/>
      <c r="FF118" s="11"/>
      <c r="FG118" s="10"/>
      <c r="FH118" s="11"/>
      <c r="FI118" s="10"/>
      <c r="FJ118" s="11"/>
      <c r="FK118" s="10"/>
      <c r="FL118" s="11"/>
      <c r="FM118" s="10"/>
      <c r="FN118" s="7"/>
      <c r="FO118" s="7">
        <f t="shared" si="103"/>
        <v>0</v>
      </c>
    </row>
    <row r="119" spans="1:171" ht="12.75">
      <c r="A119" s="15">
        <v>12</v>
      </c>
      <c r="B119" s="15">
        <v>1</v>
      </c>
      <c r="C119" s="6">
        <v>1</v>
      </c>
      <c r="D119" s="6" t="s">
        <v>240</v>
      </c>
      <c r="E119" s="3" t="s">
        <v>241</v>
      </c>
      <c r="F119" s="6">
        <f t="shared" si="83"/>
        <v>0</v>
      </c>
      <c r="G119" s="6">
        <f t="shared" si="84"/>
        <v>2</v>
      </c>
      <c r="H119" s="6">
        <f t="shared" si="85"/>
        <v>18</v>
      </c>
      <c r="I119" s="6">
        <f t="shared" si="86"/>
        <v>9</v>
      </c>
      <c r="J119" s="6">
        <f t="shared" si="87"/>
        <v>9</v>
      </c>
      <c r="K119" s="6">
        <f t="shared" si="88"/>
        <v>0</v>
      </c>
      <c r="L119" s="6">
        <f t="shared" si="89"/>
        <v>0</v>
      </c>
      <c r="M119" s="6">
        <f t="shared" si="90"/>
        <v>0</v>
      </c>
      <c r="N119" s="6">
        <f t="shared" si="91"/>
        <v>0</v>
      </c>
      <c r="O119" s="6">
        <f t="shared" si="92"/>
        <v>0</v>
      </c>
      <c r="P119" s="6">
        <f t="shared" si="93"/>
        <v>0</v>
      </c>
      <c r="Q119" s="7">
        <f t="shared" si="94"/>
        <v>2</v>
      </c>
      <c r="R119" s="7">
        <f t="shared" si="95"/>
        <v>0</v>
      </c>
      <c r="S119" s="7">
        <v>1.1</v>
      </c>
      <c r="T119" s="11"/>
      <c r="U119" s="10"/>
      <c r="V119" s="11"/>
      <c r="W119" s="10"/>
      <c r="X119" s="11"/>
      <c r="Y119" s="10"/>
      <c r="Z119" s="11"/>
      <c r="AA119" s="10"/>
      <c r="AB119" s="7"/>
      <c r="AC119" s="11"/>
      <c r="AD119" s="10"/>
      <c r="AE119" s="11"/>
      <c r="AF119" s="10"/>
      <c r="AG119" s="11"/>
      <c r="AH119" s="10"/>
      <c r="AI119" s="11"/>
      <c r="AJ119" s="10"/>
      <c r="AK119" s="7"/>
      <c r="AL119" s="7">
        <f t="shared" si="96"/>
        <v>0</v>
      </c>
      <c r="AM119" s="11"/>
      <c r="AN119" s="10"/>
      <c r="AO119" s="11"/>
      <c r="AP119" s="10"/>
      <c r="AQ119" s="11"/>
      <c r="AR119" s="10"/>
      <c r="AS119" s="11"/>
      <c r="AT119" s="10"/>
      <c r="AU119" s="7"/>
      <c r="AV119" s="11"/>
      <c r="AW119" s="10"/>
      <c r="AX119" s="11"/>
      <c r="AY119" s="10"/>
      <c r="AZ119" s="11"/>
      <c r="BA119" s="10"/>
      <c r="BB119" s="11"/>
      <c r="BC119" s="10"/>
      <c r="BD119" s="7"/>
      <c r="BE119" s="7">
        <f t="shared" si="97"/>
        <v>0</v>
      </c>
      <c r="BF119" s="11"/>
      <c r="BG119" s="10"/>
      <c r="BH119" s="11"/>
      <c r="BI119" s="10"/>
      <c r="BJ119" s="11"/>
      <c r="BK119" s="10"/>
      <c r="BL119" s="11"/>
      <c r="BM119" s="10"/>
      <c r="BN119" s="7"/>
      <c r="BO119" s="11"/>
      <c r="BP119" s="10"/>
      <c r="BQ119" s="11"/>
      <c r="BR119" s="10"/>
      <c r="BS119" s="11"/>
      <c r="BT119" s="10"/>
      <c r="BU119" s="11"/>
      <c r="BV119" s="10"/>
      <c r="BW119" s="7"/>
      <c r="BX119" s="7">
        <f t="shared" si="98"/>
        <v>0</v>
      </c>
      <c r="BY119" s="11"/>
      <c r="BZ119" s="10"/>
      <c r="CA119" s="11"/>
      <c r="CB119" s="10"/>
      <c r="CC119" s="11"/>
      <c r="CD119" s="10"/>
      <c r="CE119" s="11"/>
      <c r="CF119" s="10"/>
      <c r="CG119" s="7"/>
      <c r="CH119" s="11"/>
      <c r="CI119" s="10"/>
      <c r="CJ119" s="11"/>
      <c r="CK119" s="10"/>
      <c r="CL119" s="11"/>
      <c r="CM119" s="10"/>
      <c r="CN119" s="11"/>
      <c r="CO119" s="10"/>
      <c r="CP119" s="7"/>
      <c r="CQ119" s="7">
        <f t="shared" si="99"/>
        <v>0</v>
      </c>
      <c r="CR119" s="11"/>
      <c r="CS119" s="10"/>
      <c r="CT119" s="11"/>
      <c r="CU119" s="10"/>
      <c r="CV119" s="11"/>
      <c r="CW119" s="10"/>
      <c r="CX119" s="11"/>
      <c r="CY119" s="10"/>
      <c r="CZ119" s="7"/>
      <c r="DA119" s="11"/>
      <c r="DB119" s="10"/>
      <c r="DC119" s="11"/>
      <c r="DD119" s="10"/>
      <c r="DE119" s="11"/>
      <c r="DF119" s="10"/>
      <c r="DG119" s="11"/>
      <c r="DH119" s="10"/>
      <c r="DI119" s="7"/>
      <c r="DJ119" s="7">
        <f t="shared" si="100"/>
        <v>0</v>
      </c>
      <c r="DK119" s="11"/>
      <c r="DL119" s="10"/>
      <c r="DM119" s="11"/>
      <c r="DN119" s="10"/>
      <c r="DO119" s="11"/>
      <c r="DP119" s="10"/>
      <c r="DQ119" s="11"/>
      <c r="DR119" s="10"/>
      <c r="DS119" s="7"/>
      <c r="DT119" s="11"/>
      <c r="DU119" s="10"/>
      <c r="DV119" s="11"/>
      <c r="DW119" s="10"/>
      <c r="DX119" s="11"/>
      <c r="DY119" s="10"/>
      <c r="DZ119" s="11"/>
      <c r="EA119" s="10"/>
      <c r="EB119" s="7"/>
      <c r="EC119" s="7">
        <f t="shared" si="101"/>
        <v>0</v>
      </c>
      <c r="ED119" s="11">
        <v>9</v>
      </c>
      <c r="EE119" s="10" t="s">
        <v>61</v>
      </c>
      <c r="EF119" s="11">
        <v>9</v>
      </c>
      <c r="EG119" s="10" t="s">
        <v>61</v>
      </c>
      <c r="EH119" s="11"/>
      <c r="EI119" s="10"/>
      <c r="EJ119" s="11"/>
      <c r="EK119" s="10"/>
      <c r="EL119" s="7">
        <v>2</v>
      </c>
      <c r="EM119" s="11"/>
      <c r="EN119" s="10"/>
      <c r="EO119" s="11"/>
      <c r="EP119" s="10"/>
      <c r="EQ119" s="11"/>
      <c r="ER119" s="10"/>
      <c r="ES119" s="11"/>
      <c r="ET119" s="10"/>
      <c r="EU119" s="7"/>
      <c r="EV119" s="7">
        <f t="shared" si="102"/>
        <v>2</v>
      </c>
      <c r="EW119" s="11"/>
      <c r="EX119" s="10"/>
      <c r="EY119" s="11"/>
      <c r="EZ119" s="10"/>
      <c r="FA119" s="11"/>
      <c r="FB119" s="10"/>
      <c r="FC119" s="11"/>
      <c r="FD119" s="10"/>
      <c r="FE119" s="7"/>
      <c r="FF119" s="11"/>
      <c r="FG119" s="10"/>
      <c r="FH119" s="11"/>
      <c r="FI119" s="10"/>
      <c r="FJ119" s="11"/>
      <c r="FK119" s="10"/>
      <c r="FL119" s="11"/>
      <c r="FM119" s="10"/>
      <c r="FN119" s="7"/>
      <c r="FO119" s="7">
        <f t="shared" si="103"/>
        <v>0</v>
      </c>
    </row>
    <row r="120" spans="1:171" ht="12.75">
      <c r="A120" s="15">
        <v>12</v>
      </c>
      <c r="B120" s="15">
        <v>1</v>
      </c>
      <c r="C120" s="6">
        <v>2</v>
      </c>
      <c r="D120" s="6" t="s">
        <v>242</v>
      </c>
      <c r="E120" s="3" t="s">
        <v>243</v>
      </c>
      <c r="F120" s="6">
        <f t="shared" si="83"/>
        <v>0</v>
      </c>
      <c r="G120" s="6">
        <f t="shared" si="84"/>
        <v>2</v>
      </c>
      <c r="H120" s="6">
        <f t="shared" si="85"/>
        <v>18</v>
      </c>
      <c r="I120" s="6">
        <f t="shared" si="86"/>
        <v>9</v>
      </c>
      <c r="J120" s="6">
        <f t="shared" si="87"/>
        <v>9</v>
      </c>
      <c r="K120" s="6">
        <f t="shared" si="88"/>
        <v>0</v>
      </c>
      <c r="L120" s="6">
        <f t="shared" si="89"/>
        <v>0</v>
      </c>
      <c r="M120" s="6">
        <f t="shared" si="90"/>
        <v>0</v>
      </c>
      <c r="N120" s="6">
        <f t="shared" si="91"/>
        <v>0</v>
      </c>
      <c r="O120" s="6">
        <f t="shared" si="92"/>
        <v>0</v>
      </c>
      <c r="P120" s="6">
        <f t="shared" si="93"/>
        <v>0</v>
      </c>
      <c r="Q120" s="7">
        <f t="shared" si="94"/>
        <v>2</v>
      </c>
      <c r="R120" s="7">
        <f t="shared" si="95"/>
        <v>0</v>
      </c>
      <c r="S120" s="7">
        <v>1.1</v>
      </c>
      <c r="T120" s="11"/>
      <c r="U120" s="10"/>
      <c r="V120" s="11"/>
      <c r="W120" s="10"/>
      <c r="X120" s="11"/>
      <c r="Y120" s="10"/>
      <c r="Z120" s="11"/>
      <c r="AA120" s="10"/>
      <c r="AB120" s="7"/>
      <c r="AC120" s="11"/>
      <c r="AD120" s="10"/>
      <c r="AE120" s="11"/>
      <c r="AF120" s="10"/>
      <c r="AG120" s="11"/>
      <c r="AH120" s="10"/>
      <c r="AI120" s="11"/>
      <c r="AJ120" s="10"/>
      <c r="AK120" s="7"/>
      <c r="AL120" s="7">
        <f t="shared" si="96"/>
        <v>0</v>
      </c>
      <c r="AM120" s="11"/>
      <c r="AN120" s="10"/>
      <c r="AO120" s="11"/>
      <c r="AP120" s="10"/>
      <c r="AQ120" s="11"/>
      <c r="AR120" s="10"/>
      <c r="AS120" s="11"/>
      <c r="AT120" s="10"/>
      <c r="AU120" s="7"/>
      <c r="AV120" s="11"/>
      <c r="AW120" s="10"/>
      <c r="AX120" s="11"/>
      <c r="AY120" s="10"/>
      <c r="AZ120" s="11"/>
      <c r="BA120" s="10"/>
      <c r="BB120" s="11"/>
      <c r="BC120" s="10"/>
      <c r="BD120" s="7"/>
      <c r="BE120" s="7">
        <f t="shared" si="97"/>
        <v>0</v>
      </c>
      <c r="BF120" s="11"/>
      <c r="BG120" s="10"/>
      <c r="BH120" s="11"/>
      <c r="BI120" s="10"/>
      <c r="BJ120" s="11"/>
      <c r="BK120" s="10"/>
      <c r="BL120" s="11"/>
      <c r="BM120" s="10"/>
      <c r="BN120" s="7"/>
      <c r="BO120" s="11"/>
      <c r="BP120" s="10"/>
      <c r="BQ120" s="11"/>
      <c r="BR120" s="10"/>
      <c r="BS120" s="11"/>
      <c r="BT120" s="10"/>
      <c r="BU120" s="11"/>
      <c r="BV120" s="10"/>
      <c r="BW120" s="7"/>
      <c r="BX120" s="7">
        <f t="shared" si="98"/>
        <v>0</v>
      </c>
      <c r="BY120" s="11"/>
      <c r="BZ120" s="10"/>
      <c r="CA120" s="11"/>
      <c r="CB120" s="10"/>
      <c r="CC120" s="11"/>
      <c r="CD120" s="10"/>
      <c r="CE120" s="11"/>
      <c r="CF120" s="10"/>
      <c r="CG120" s="7"/>
      <c r="CH120" s="11"/>
      <c r="CI120" s="10"/>
      <c r="CJ120" s="11"/>
      <c r="CK120" s="10"/>
      <c r="CL120" s="11"/>
      <c r="CM120" s="10"/>
      <c r="CN120" s="11"/>
      <c r="CO120" s="10"/>
      <c r="CP120" s="7"/>
      <c r="CQ120" s="7">
        <f t="shared" si="99"/>
        <v>0</v>
      </c>
      <c r="CR120" s="11"/>
      <c r="CS120" s="10"/>
      <c r="CT120" s="11"/>
      <c r="CU120" s="10"/>
      <c r="CV120" s="11"/>
      <c r="CW120" s="10"/>
      <c r="CX120" s="11"/>
      <c r="CY120" s="10"/>
      <c r="CZ120" s="7"/>
      <c r="DA120" s="11"/>
      <c r="DB120" s="10"/>
      <c r="DC120" s="11"/>
      <c r="DD120" s="10"/>
      <c r="DE120" s="11"/>
      <c r="DF120" s="10"/>
      <c r="DG120" s="11"/>
      <c r="DH120" s="10"/>
      <c r="DI120" s="7"/>
      <c r="DJ120" s="7">
        <f t="shared" si="100"/>
        <v>0</v>
      </c>
      <c r="DK120" s="11"/>
      <c r="DL120" s="10"/>
      <c r="DM120" s="11"/>
      <c r="DN120" s="10"/>
      <c r="DO120" s="11"/>
      <c r="DP120" s="10"/>
      <c r="DQ120" s="11"/>
      <c r="DR120" s="10"/>
      <c r="DS120" s="7"/>
      <c r="DT120" s="11"/>
      <c r="DU120" s="10"/>
      <c r="DV120" s="11"/>
      <c r="DW120" s="10"/>
      <c r="DX120" s="11"/>
      <c r="DY120" s="10"/>
      <c r="DZ120" s="11"/>
      <c r="EA120" s="10"/>
      <c r="EB120" s="7"/>
      <c r="EC120" s="7">
        <f t="shared" si="101"/>
        <v>0</v>
      </c>
      <c r="ED120" s="11">
        <v>9</v>
      </c>
      <c r="EE120" s="10" t="s">
        <v>61</v>
      </c>
      <c r="EF120" s="11">
        <v>9</v>
      </c>
      <c r="EG120" s="10" t="s">
        <v>61</v>
      </c>
      <c r="EH120" s="11"/>
      <c r="EI120" s="10"/>
      <c r="EJ120" s="11"/>
      <c r="EK120" s="10"/>
      <c r="EL120" s="7">
        <v>2</v>
      </c>
      <c r="EM120" s="11"/>
      <c r="EN120" s="10"/>
      <c r="EO120" s="11"/>
      <c r="EP120" s="10"/>
      <c r="EQ120" s="11"/>
      <c r="ER120" s="10"/>
      <c r="ES120" s="11"/>
      <c r="ET120" s="10"/>
      <c r="EU120" s="7"/>
      <c r="EV120" s="7">
        <f t="shared" si="102"/>
        <v>2</v>
      </c>
      <c r="EW120" s="11"/>
      <c r="EX120" s="10"/>
      <c r="EY120" s="11"/>
      <c r="EZ120" s="10"/>
      <c r="FA120" s="11"/>
      <c r="FB120" s="10"/>
      <c r="FC120" s="11"/>
      <c r="FD120" s="10"/>
      <c r="FE120" s="7"/>
      <c r="FF120" s="11"/>
      <c r="FG120" s="10"/>
      <c r="FH120" s="11"/>
      <c r="FI120" s="10"/>
      <c r="FJ120" s="11"/>
      <c r="FK120" s="10"/>
      <c r="FL120" s="11"/>
      <c r="FM120" s="10"/>
      <c r="FN120" s="7"/>
      <c r="FO120" s="7">
        <f t="shared" si="103"/>
        <v>0</v>
      </c>
    </row>
    <row r="121" spans="1:171" ht="12.75">
      <c r="A121" s="15">
        <v>13</v>
      </c>
      <c r="B121" s="15">
        <v>1</v>
      </c>
      <c r="C121" s="6">
        <v>1</v>
      </c>
      <c r="D121" s="6" t="s">
        <v>244</v>
      </c>
      <c r="E121" s="3" t="s">
        <v>245</v>
      </c>
      <c r="F121" s="6">
        <f t="shared" si="83"/>
        <v>0</v>
      </c>
      <c r="G121" s="6">
        <f t="shared" si="84"/>
        <v>2</v>
      </c>
      <c r="H121" s="6">
        <f t="shared" si="85"/>
        <v>18</v>
      </c>
      <c r="I121" s="6">
        <f t="shared" si="86"/>
        <v>9</v>
      </c>
      <c r="J121" s="6">
        <f t="shared" si="87"/>
        <v>9</v>
      </c>
      <c r="K121" s="6">
        <f t="shared" si="88"/>
        <v>0</v>
      </c>
      <c r="L121" s="6">
        <f t="shared" si="89"/>
        <v>0</v>
      </c>
      <c r="M121" s="6">
        <f t="shared" si="90"/>
        <v>0</v>
      </c>
      <c r="N121" s="6">
        <f t="shared" si="91"/>
        <v>0</v>
      </c>
      <c r="O121" s="6">
        <f t="shared" si="92"/>
        <v>0</v>
      </c>
      <c r="P121" s="6">
        <f t="shared" si="93"/>
        <v>0</v>
      </c>
      <c r="Q121" s="7">
        <f t="shared" si="94"/>
        <v>2</v>
      </c>
      <c r="R121" s="7">
        <f t="shared" si="95"/>
        <v>0</v>
      </c>
      <c r="S121" s="7">
        <v>1.1</v>
      </c>
      <c r="T121" s="11"/>
      <c r="U121" s="10"/>
      <c r="V121" s="11"/>
      <c r="W121" s="10"/>
      <c r="X121" s="11"/>
      <c r="Y121" s="10"/>
      <c r="Z121" s="11"/>
      <c r="AA121" s="10"/>
      <c r="AB121" s="7"/>
      <c r="AC121" s="11"/>
      <c r="AD121" s="10"/>
      <c r="AE121" s="11"/>
      <c r="AF121" s="10"/>
      <c r="AG121" s="11"/>
      <c r="AH121" s="10"/>
      <c r="AI121" s="11"/>
      <c r="AJ121" s="10"/>
      <c r="AK121" s="7"/>
      <c r="AL121" s="7">
        <f t="shared" si="96"/>
        <v>0</v>
      </c>
      <c r="AM121" s="11"/>
      <c r="AN121" s="10"/>
      <c r="AO121" s="11"/>
      <c r="AP121" s="10"/>
      <c r="AQ121" s="11"/>
      <c r="AR121" s="10"/>
      <c r="AS121" s="11"/>
      <c r="AT121" s="10"/>
      <c r="AU121" s="7"/>
      <c r="AV121" s="11"/>
      <c r="AW121" s="10"/>
      <c r="AX121" s="11"/>
      <c r="AY121" s="10"/>
      <c r="AZ121" s="11"/>
      <c r="BA121" s="10"/>
      <c r="BB121" s="11"/>
      <c r="BC121" s="10"/>
      <c r="BD121" s="7"/>
      <c r="BE121" s="7">
        <f t="shared" si="97"/>
        <v>0</v>
      </c>
      <c r="BF121" s="11"/>
      <c r="BG121" s="10"/>
      <c r="BH121" s="11"/>
      <c r="BI121" s="10"/>
      <c r="BJ121" s="11"/>
      <c r="BK121" s="10"/>
      <c r="BL121" s="11"/>
      <c r="BM121" s="10"/>
      <c r="BN121" s="7"/>
      <c r="BO121" s="11"/>
      <c r="BP121" s="10"/>
      <c r="BQ121" s="11"/>
      <c r="BR121" s="10"/>
      <c r="BS121" s="11"/>
      <c r="BT121" s="10"/>
      <c r="BU121" s="11"/>
      <c r="BV121" s="10"/>
      <c r="BW121" s="7"/>
      <c r="BX121" s="7">
        <f t="shared" si="98"/>
        <v>0</v>
      </c>
      <c r="BY121" s="11"/>
      <c r="BZ121" s="10"/>
      <c r="CA121" s="11"/>
      <c r="CB121" s="10"/>
      <c r="CC121" s="11"/>
      <c r="CD121" s="10"/>
      <c r="CE121" s="11"/>
      <c r="CF121" s="10"/>
      <c r="CG121" s="7"/>
      <c r="CH121" s="11"/>
      <c r="CI121" s="10"/>
      <c r="CJ121" s="11"/>
      <c r="CK121" s="10"/>
      <c r="CL121" s="11"/>
      <c r="CM121" s="10"/>
      <c r="CN121" s="11"/>
      <c r="CO121" s="10"/>
      <c r="CP121" s="7"/>
      <c r="CQ121" s="7">
        <f t="shared" si="99"/>
        <v>0</v>
      </c>
      <c r="CR121" s="11"/>
      <c r="CS121" s="10"/>
      <c r="CT121" s="11"/>
      <c r="CU121" s="10"/>
      <c r="CV121" s="11"/>
      <c r="CW121" s="10"/>
      <c r="CX121" s="11"/>
      <c r="CY121" s="10"/>
      <c r="CZ121" s="7"/>
      <c r="DA121" s="11"/>
      <c r="DB121" s="10"/>
      <c r="DC121" s="11"/>
      <c r="DD121" s="10"/>
      <c r="DE121" s="11"/>
      <c r="DF121" s="10"/>
      <c r="DG121" s="11"/>
      <c r="DH121" s="10"/>
      <c r="DI121" s="7"/>
      <c r="DJ121" s="7">
        <f t="shared" si="100"/>
        <v>0</v>
      </c>
      <c r="DK121" s="11"/>
      <c r="DL121" s="10"/>
      <c r="DM121" s="11"/>
      <c r="DN121" s="10"/>
      <c r="DO121" s="11"/>
      <c r="DP121" s="10"/>
      <c r="DQ121" s="11"/>
      <c r="DR121" s="10"/>
      <c r="DS121" s="7"/>
      <c r="DT121" s="11"/>
      <c r="DU121" s="10"/>
      <c r="DV121" s="11"/>
      <c r="DW121" s="10"/>
      <c r="DX121" s="11"/>
      <c r="DY121" s="10"/>
      <c r="DZ121" s="11"/>
      <c r="EA121" s="10"/>
      <c r="EB121" s="7"/>
      <c r="EC121" s="7">
        <f t="shared" si="101"/>
        <v>0</v>
      </c>
      <c r="ED121" s="11">
        <v>9</v>
      </c>
      <c r="EE121" s="10" t="s">
        <v>61</v>
      </c>
      <c r="EF121" s="11">
        <v>9</v>
      </c>
      <c r="EG121" s="10" t="s">
        <v>61</v>
      </c>
      <c r="EH121" s="11"/>
      <c r="EI121" s="10"/>
      <c r="EJ121" s="11"/>
      <c r="EK121" s="10"/>
      <c r="EL121" s="7">
        <v>2</v>
      </c>
      <c r="EM121" s="11"/>
      <c r="EN121" s="10"/>
      <c r="EO121" s="11"/>
      <c r="EP121" s="10"/>
      <c r="EQ121" s="11"/>
      <c r="ER121" s="10"/>
      <c r="ES121" s="11"/>
      <c r="ET121" s="10"/>
      <c r="EU121" s="7"/>
      <c r="EV121" s="7">
        <f t="shared" si="102"/>
        <v>2</v>
      </c>
      <c r="EW121" s="11"/>
      <c r="EX121" s="10"/>
      <c r="EY121" s="11"/>
      <c r="EZ121" s="10"/>
      <c r="FA121" s="11"/>
      <c r="FB121" s="10"/>
      <c r="FC121" s="11"/>
      <c r="FD121" s="10"/>
      <c r="FE121" s="7"/>
      <c r="FF121" s="11"/>
      <c r="FG121" s="10"/>
      <c r="FH121" s="11"/>
      <c r="FI121" s="10"/>
      <c r="FJ121" s="11"/>
      <c r="FK121" s="10"/>
      <c r="FL121" s="11"/>
      <c r="FM121" s="10"/>
      <c r="FN121" s="7"/>
      <c r="FO121" s="7">
        <f t="shared" si="103"/>
        <v>0</v>
      </c>
    </row>
    <row r="122" spans="1:171" ht="12.75">
      <c r="A122" s="15">
        <v>13</v>
      </c>
      <c r="B122" s="15">
        <v>1</v>
      </c>
      <c r="C122" s="6">
        <v>2</v>
      </c>
      <c r="D122" s="6" t="s">
        <v>246</v>
      </c>
      <c r="E122" s="3" t="s">
        <v>247</v>
      </c>
      <c r="F122" s="6">
        <f t="shared" si="83"/>
        <v>0</v>
      </c>
      <c r="G122" s="6">
        <f t="shared" si="84"/>
        <v>2</v>
      </c>
      <c r="H122" s="6">
        <f t="shared" si="85"/>
        <v>18</v>
      </c>
      <c r="I122" s="6">
        <f t="shared" si="86"/>
        <v>9</v>
      </c>
      <c r="J122" s="6">
        <f t="shared" si="87"/>
        <v>9</v>
      </c>
      <c r="K122" s="6">
        <f t="shared" si="88"/>
        <v>0</v>
      </c>
      <c r="L122" s="6">
        <f t="shared" si="89"/>
        <v>0</v>
      </c>
      <c r="M122" s="6">
        <f t="shared" si="90"/>
        <v>0</v>
      </c>
      <c r="N122" s="6">
        <f t="shared" si="91"/>
        <v>0</v>
      </c>
      <c r="O122" s="6">
        <f t="shared" si="92"/>
        <v>0</v>
      </c>
      <c r="P122" s="6">
        <f t="shared" si="93"/>
        <v>0</v>
      </c>
      <c r="Q122" s="7">
        <f t="shared" si="94"/>
        <v>2</v>
      </c>
      <c r="R122" s="7">
        <f t="shared" si="95"/>
        <v>0</v>
      </c>
      <c r="S122" s="7">
        <v>1.1</v>
      </c>
      <c r="T122" s="11"/>
      <c r="U122" s="10"/>
      <c r="V122" s="11"/>
      <c r="W122" s="10"/>
      <c r="X122" s="11"/>
      <c r="Y122" s="10"/>
      <c r="Z122" s="11"/>
      <c r="AA122" s="10"/>
      <c r="AB122" s="7"/>
      <c r="AC122" s="11"/>
      <c r="AD122" s="10"/>
      <c r="AE122" s="11"/>
      <c r="AF122" s="10"/>
      <c r="AG122" s="11"/>
      <c r="AH122" s="10"/>
      <c r="AI122" s="11"/>
      <c r="AJ122" s="10"/>
      <c r="AK122" s="7"/>
      <c r="AL122" s="7">
        <f t="shared" si="96"/>
        <v>0</v>
      </c>
      <c r="AM122" s="11"/>
      <c r="AN122" s="10"/>
      <c r="AO122" s="11"/>
      <c r="AP122" s="10"/>
      <c r="AQ122" s="11"/>
      <c r="AR122" s="10"/>
      <c r="AS122" s="11"/>
      <c r="AT122" s="10"/>
      <c r="AU122" s="7"/>
      <c r="AV122" s="11"/>
      <c r="AW122" s="10"/>
      <c r="AX122" s="11"/>
      <c r="AY122" s="10"/>
      <c r="AZ122" s="11"/>
      <c r="BA122" s="10"/>
      <c r="BB122" s="11"/>
      <c r="BC122" s="10"/>
      <c r="BD122" s="7"/>
      <c r="BE122" s="7">
        <f t="shared" si="97"/>
        <v>0</v>
      </c>
      <c r="BF122" s="11"/>
      <c r="BG122" s="10"/>
      <c r="BH122" s="11"/>
      <c r="BI122" s="10"/>
      <c r="BJ122" s="11"/>
      <c r="BK122" s="10"/>
      <c r="BL122" s="11"/>
      <c r="BM122" s="10"/>
      <c r="BN122" s="7"/>
      <c r="BO122" s="11"/>
      <c r="BP122" s="10"/>
      <c r="BQ122" s="11"/>
      <c r="BR122" s="10"/>
      <c r="BS122" s="11"/>
      <c r="BT122" s="10"/>
      <c r="BU122" s="11"/>
      <c r="BV122" s="10"/>
      <c r="BW122" s="7"/>
      <c r="BX122" s="7">
        <f t="shared" si="98"/>
        <v>0</v>
      </c>
      <c r="BY122" s="11"/>
      <c r="BZ122" s="10"/>
      <c r="CA122" s="11"/>
      <c r="CB122" s="10"/>
      <c r="CC122" s="11"/>
      <c r="CD122" s="10"/>
      <c r="CE122" s="11"/>
      <c r="CF122" s="10"/>
      <c r="CG122" s="7"/>
      <c r="CH122" s="11"/>
      <c r="CI122" s="10"/>
      <c r="CJ122" s="11"/>
      <c r="CK122" s="10"/>
      <c r="CL122" s="11"/>
      <c r="CM122" s="10"/>
      <c r="CN122" s="11"/>
      <c r="CO122" s="10"/>
      <c r="CP122" s="7"/>
      <c r="CQ122" s="7">
        <f t="shared" si="99"/>
        <v>0</v>
      </c>
      <c r="CR122" s="11"/>
      <c r="CS122" s="10"/>
      <c r="CT122" s="11"/>
      <c r="CU122" s="10"/>
      <c r="CV122" s="11"/>
      <c r="CW122" s="10"/>
      <c r="CX122" s="11"/>
      <c r="CY122" s="10"/>
      <c r="CZ122" s="7"/>
      <c r="DA122" s="11"/>
      <c r="DB122" s="10"/>
      <c r="DC122" s="11"/>
      <c r="DD122" s="10"/>
      <c r="DE122" s="11"/>
      <c r="DF122" s="10"/>
      <c r="DG122" s="11"/>
      <c r="DH122" s="10"/>
      <c r="DI122" s="7"/>
      <c r="DJ122" s="7">
        <f t="shared" si="100"/>
        <v>0</v>
      </c>
      <c r="DK122" s="11"/>
      <c r="DL122" s="10"/>
      <c r="DM122" s="11"/>
      <c r="DN122" s="10"/>
      <c r="DO122" s="11"/>
      <c r="DP122" s="10"/>
      <c r="DQ122" s="11"/>
      <c r="DR122" s="10"/>
      <c r="DS122" s="7"/>
      <c r="DT122" s="11"/>
      <c r="DU122" s="10"/>
      <c r="DV122" s="11"/>
      <c r="DW122" s="10"/>
      <c r="DX122" s="11"/>
      <c r="DY122" s="10"/>
      <c r="DZ122" s="11"/>
      <c r="EA122" s="10"/>
      <c r="EB122" s="7"/>
      <c r="EC122" s="7">
        <f t="shared" si="101"/>
        <v>0</v>
      </c>
      <c r="ED122" s="11">
        <v>9</v>
      </c>
      <c r="EE122" s="10" t="s">
        <v>61</v>
      </c>
      <c r="EF122" s="11">
        <v>9</v>
      </c>
      <c r="EG122" s="10" t="s">
        <v>61</v>
      </c>
      <c r="EH122" s="11"/>
      <c r="EI122" s="10"/>
      <c r="EJ122" s="11"/>
      <c r="EK122" s="10"/>
      <c r="EL122" s="7">
        <v>2</v>
      </c>
      <c r="EM122" s="11"/>
      <c r="EN122" s="10"/>
      <c r="EO122" s="11"/>
      <c r="EP122" s="10"/>
      <c r="EQ122" s="11"/>
      <c r="ER122" s="10"/>
      <c r="ES122" s="11"/>
      <c r="ET122" s="10"/>
      <c r="EU122" s="7"/>
      <c r="EV122" s="7">
        <f t="shared" si="102"/>
        <v>2</v>
      </c>
      <c r="EW122" s="11"/>
      <c r="EX122" s="10"/>
      <c r="EY122" s="11"/>
      <c r="EZ122" s="10"/>
      <c r="FA122" s="11"/>
      <c r="FB122" s="10"/>
      <c r="FC122" s="11"/>
      <c r="FD122" s="10"/>
      <c r="FE122" s="7"/>
      <c r="FF122" s="11"/>
      <c r="FG122" s="10"/>
      <c r="FH122" s="11"/>
      <c r="FI122" s="10"/>
      <c r="FJ122" s="11"/>
      <c r="FK122" s="10"/>
      <c r="FL122" s="11"/>
      <c r="FM122" s="10"/>
      <c r="FN122" s="7"/>
      <c r="FO122" s="7">
        <f t="shared" si="103"/>
        <v>0</v>
      </c>
    </row>
    <row r="123" spans="1:171" ht="12.75">
      <c r="A123" s="15">
        <v>14</v>
      </c>
      <c r="B123" s="15">
        <v>1</v>
      </c>
      <c r="C123" s="6">
        <v>1</v>
      </c>
      <c r="D123" s="6" t="s">
        <v>248</v>
      </c>
      <c r="E123" s="3" t="s">
        <v>249</v>
      </c>
      <c r="F123" s="6">
        <f t="shared" si="83"/>
        <v>0</v>
      </c>
      <c r="G123" s="6">
        <f t="shared" si="84"/>
        <v>3</v>
      </c>
      <c r="H123" s="6">
        <f t="shared" si="85"/>
        <v>18</v>
      </c>
      <c r="I123" s="6">
        <f t="shared" si="86"/>
        <v>6</v>
      </c>
      <c r="J123" s="6">
        <f t="shared" si="87"/>
        <v>6</v>
      </c>
      <c r="K123" s="6">
        <f t="shared" si="88"/>
        <v>0</v>
      </c>
      <c r="L123" s="6">
        <f t="shared" si="89"/>
        <v>0</v>
      </c>
      <c r="M123" s="6">
        <f t="shared" si="90"/>
        <v>6</v>
      </c>
      <c r="N123" s="6">
        <f t="shared" si="91"/>
        <v>0</v>
      </c>
      <c r="O123" s="6">
        <f t="shared" si="92"/>
        <v>0</v>
      </c>
      <c r="P123" s="6">
        <f t="shared" si="93"/>
        <v>0</v>
      </c>
      <c r="Q123" s="7">
        <f t="shared" si="94"/>
        <v>2</v>
      </c>
      <c r="R123" s="7">
        <f t="shared" si="95"/>
        <v>0.7</v>
      </c>
      <c r="S123" s="7">
        <v>1.3</v>
      </c>
      <c r="T123" s="11"/>
      <c r="U123" s="10"/>
      <c r="V123" s="11"/>
      <c r="W123" s="10"/>
      <c r="X123" s="11"/>
      <c r="Y123" s="10"/>
      <c r="Z123" s="11"/>
      <c r="AA123" s="10"/>
      <c r="AB123" s="7"/>
      <c r="AC123" s="11"/>
      <c r="AD123" s="10"/>
      <c r="AE123" s="11"/>
      <c r="AF123" s="10"/>
      <c r="AG123" s="11"/>
      <c r="AH123" s="10"/>
      <c r="AI123" s="11"/>
      <c r="AJ123" s="10"/>
      <c r="AK123" s="7"/>
      <c r="AL123" s="7">
        <f t="shared" si="96"/>
        <v>0</v>
      </c>
      <c r="AM123" s="11"/>
      <c r="AN123" s="10"/>
      <c r="AO123" s="11"/>
      <c r="AP123" s="10"/>
      <c r="AQ123" s="11"/>
      <c r="AR123" s="10"/>
      <c r="AS123" s="11"/>
      <c r="AT123" s="10"/>
      <c r="AU123" s="7"/>
      <c r="AV123" s="11"/>
      <c r="AW123" s="10"/>
      <c r="AX123" s="11"/>
      <c r="AY123" s="10"/>
      <c r="AZ123" s="11"/>
      <c r="BA123" s="10"/>
      <c r="BB123" s="11"/>
      <c r="BC123" s="10"/>
      <c r="BD123" s="7"/>
      <c r="BE123" s="7">
        <f t="shared" si="97"/>
        <v>0</v>
      </c>
      <c r="BF123" s="11"/>
      <c r="BG123" s="10"/>
      <c r="BH123" s="11"/>
      <c r="BI123" s="10"/>
      <c r="BJ123" s="11"/>
      <c r="BK123" s="10"/>
      <c r="BL123" s="11"/>
      <c r="BM123" s="10"/>
      <c r="BN123" s="7"/>
      <c r="BO123" s="11"/>
      <c r="BP123" s="10"/>
      <c r="BQ123" s="11"/>
      <c r="BR123" s="10"/>
      <c r="BS123" s="11"/>
      <c r="BT123" s="10"/>
      <c r="BU123" s="11"/>
      <c r="BV123" s="10"/>
      <c r="BW123" s="7"/>
      <c r="BX123" s="7">
        <f t="shared" si="98"/>
        <v>0</v>
      </c>
      <c r="BY123" s="11"/>
      <c r="BZ123" s="10"/>
      <c r="CA123" s="11"/>
      <c r="CB123" s="10"/>
      <c r="CC123" s="11"/>
      <c r="CD123" s="10"/>
      <c r="CE123" s="11"/>
      <c r="CF123" s="10"/>
      <c r="CG123" s="7"/>
      <c r="CH123" s="11"/>
      <c r="CI123" s="10"/>
      <c r="CJ123" s="11"/>
      <c r="CK123" s="10"/>
      <c r="CL123" s="11"/>
      <c r="CM123" s="10"/>
      <c r="CN123" s="11"/>
      <c r="CO123" s="10"/>
      <c r="CP123" s="7"/>
      <c r="CQ123" s="7">
        <f t="shared" si="99"/>
        <v>0</v>
      </c>
      <c r="CR123" s="11"/>
      <c r="CS123" s="10"/>
      <c r="CT123" s="11"/>
      <c r="CU123" s="10"/>
      <c r="CV123" s="11"/>
      <c r="CW123" s="10"/>
      <c r="CX123" s="11"/>
      <c r="CY123" s="10"/>
      <c r="CZ123" s="7"/>
      <c r="DA123" s="11"/>
      <c r="DB123" s="10"/>
      <c r="DC123" s="11"/>
      <c r="DD123" s="10"/>
      <c r="DE123" s="11"/>
      <c r="DF123" s="10"/>
      <c r="DG123" s="11"/>
      <c r="DH123" s="10"/>
      <c r="DI123" s="7"/>
      <c r="DJ123" s="7">
        <f t="shared" si="100"/>
        <v>0</v>
      </c>
      <c r="DK123" s="11"/>
      <c r="DL123" s="10"/>
      <c r="DM123" s="11"/>
      <c r="DN123" s="10"/>
      <c r="DO123" s="11"/>
      <c r="DP123" s="10"/>
      <c r="DQ123" s="11"/>
      <c r="DR123" s="10"/>
      <c r="DS123" s="7"/>
      <c r="DT123" s="11"/>
      <c r="DU123" s="10"/>
      <c r="DV123" s="11"/>
      <c r="DW123" s="10"/>
      <c r="DX123" s="11"/>
      <c r="DY123" s="10"/>
      <c r="DZ123" s="11"/>
      <c r="EA123" s="10"/>
      <c r="EB123" s="7"/>
      <c r="EC123" s="7">
        <f t="shared" si="101"/>
        <v>0</v>
      </c>
      <c r="ED123" s="11">
        <v>6</v>
      </c>
      <c r="EE123" s="10" t="s">
        <v>61</v>
      </c>
      <c r="EF123" s="11">
        <v>6</v>
      </c>
      <c r="EG123" s="10" t="s">
        <v>61</v>
      </c>
      <c r="EH123" s="11"/>
      <c r="EI123" s="10"/>
      <c r="EJ123" s="11"/>
      <c r="EK123" s="10"/>
      <c r="EL123" s="7">
        <v>1.3</v>
      </c>
      <c r="EM123" s="11">
        <v>6</v>
      </c>
      <c r="EN123" s="10" t="s">
        <v>61</v>
      </c>
      <c r="EO123" s="11"/>
      <c r="EP123" s="10"/>
      <c r="EQ123" s="11"/>
      <c r="ER123" s="10"/>
      <c r="ES123" s="11"/>
      <c r="ET123" s="10"/>
      <c r="EU123" s="7">
        <v>0.7</v>
      </c>
      <c r="EV123" s="7">
        <f t="shared" si="102"/>
        <v>2</v>
      </c>
      <c r="EW123" s="11"/>
      <c r="EX123" s="10"/>
      <c r="EY123" s="11"/>
      <c r="EZ123" s="10"/>
      <c r="FA123" s="11"/>
      <c r="FB123" s="10"/>
      <c r="FC123" s="11"/>
      <c r="FD123" s="10"/>
      <c r="FE123" s="7"/>
      <c r="FF123" s="11"/>
      <c r="FG123" s="10"/>
      <c r="FH123" s="11"/>
      <c r="FI123" s="10"/>
      <c r="FJ123" s="11"/>
      <c r="FK123" s="10"/>
      <c r="FL123" s="11"/>
      <c r="FM123" s="10"/>
      <c r="FN123" s="7"/>
      <c r="FO123" s="7">
        <f t="shared" si="103"/>
        <v>0</v>
      </c>
    </row>
    <row r="124" spans="1:171" ht="12.75">
      <c r="A124" s="15">
        <v>14</v>
      </c>
      <c r="B124" s="15">
        <v>1</v>
      </c>
      <c r="C124" s="6">
        <v>2</v>
      </c>
      <c r="D124" s="6" t="s">
        <v>250</v>
      </c>
      <c r="E124" s="3" t="s">
        <v>251</v>
      </c>
      <c r="F124" s="6">
        <f t="shared" si="83"/>
        <v>0</v>
      </c>
      <c r="G124" s="6">
        <f t="shared" si="84"/>
        <v>3</v>
      </c>
      <c r="H124" s="6">
        <f t="shared" si="85"/>
        <v>18</v>
      </c>
      <c r="I124" s="6">
        <f t="shared" si="86"/>
        <v>6</v>
      </c>
      <c r="J124" s="6">
        <f t="shared" si="87"/>
        <v>6</v>
      </c>
      <c r="K124" s="6">
        <f t="shared" si="88"/>
        <v>0</v>
      </c>
      <c r="L124" s="6">
        <f t="shared" si="89"/>
        <v>0</v>
      </c>
      <c r="M124" s="6">
        <f t="shared" si="90"/>
        <v>6</v>
      </c>
      <c r="N124" s="6">
        <f t="shared" si="91"/>
        <v>0</v>
      </c>
      <c r="O124" s="6">
        <f t="shared" si="92"/>
        <v>0</v>
      </c>
      <c r="P124" s="6">
        <f t="shared" si="93"/>
        <v>0</v>
      </c>
      <c r="Q124" s="7">
        <f t="shared" si="94"/>
        <v>2</v>
      </c>
      <c r="R124" s="7">
        <f t="shared" si="95"/>
        <v>0.7</v>
      </c>
      <c r="S124" s="7">
        <v>1.3</v>
      </c>
      <c r="T124" s="11"/>
      <c r="U124" s="10"/>
      <c r="V124" s="11"/>
      <c r="W124" s="10"/>
      <c r="X124" s="11"/>
      <c r="Y124" s="10"/>
      <c r="Z124" s="11"/>
      <c r="AA124" s="10"/>
      <c r="AB124" s="7"/>
      <c r="AC124" s="11"/>
      <c r="AD124" s="10"/>
      <c r="AE124" s="11"/>
      <c r="AF124" s="10"/>
      <c r="AG124" s="11"/>
      <c r="AH124" s="10"/>
      <c r="AI124" s="11"/>
      <c r="AJ124" s="10"/>
      <c r="AK124" s="7"/>
      <c r="AL124" s="7">
        <f t="shared" si="96"/>
        <v>0</v>
      </c>
      <c r="AM124" s="11"/>
      <c r="AN124" s="10"/>
      <c r="AO124" s="11"/>
      <c r="AP124" s="10"/>
      <c r="AQ124" s="11"/>
      <c r="AR124" s="10"/>
      <c r="AS124" s="11"/>
      <c r="AT124" s="10"/>
      <c r="AU124" s="7"/>
      <c r="AV124" s="11"/>
      <c r="AW124" s="10"/>
      <c r="AX124" s="11"/>
      <c r="AY124" s="10"/>
      <c r="AZ124" s="11"/>
      <c r="BA124" s="10"/>
      <c r="BB124" s="11"/>
      <c r="BC124" s="10"/>
      <c r="BD124" s="7"/>
      <c r="BE124" s="7">
        <f t="shared" si="97"/>
        <v>0</v>
      </c>
      <c r="BF124" s="11"/>
      <c r="BG124" s="10"/>
      <c r="BH124" s="11"/>
      <c r="BI124" s="10"/>
      <c r="BJ124" s="11"/>
      <c r="BK124" s="10"/>
      <c r="BL124" s="11"/>
      <c r="BM124" s="10"/>
      <c r="BN124" s="7"/>
      <c r="BO124" s="11"/>
      <c r="BP124" s="10"/>
      <c r="BQ124" s="11"/>
      <c r="BR124" s="10"/>
      <c r="BS124" s="11"/>
      <c r="BT124" s="10"/>
      <c r="BU124" s="11"/>
      <c r="BV124" s="10"/>
      <c r="BW124" s="7"/>
      <c r="BX124" s="7">
        <f t="shared" si="98"/>
        <v>0</v>
      </c>
      <c r="BY124" s="11"/>
      <c r="BZ124" s="10"/>
      <c r="CA124" s="11"/>
      <c r="CB124" s="10"/>
      <c r="CC124" s="11"/>
      <c r="CD124" s="10"/>
      <c r="CE124" s="11"/>
      <c r="CF124" s="10"/>
      <c r="CG124" s="7"/>
      <c r="CH124" s="11"/>
      <c r="CI124" s="10"/>
      <c r="CJ124" s="11"/>
      <c r="CK124" s="10"/>
      <c r="CL124" s="11"/>
      <c r="CM124" s="10"/>
      <c r="CN124" s="11"/>
      <c r="CO124" s="10"/>
      <c r="CP124" s="7"/>
      <c r="CQ124" s="7">
        <f t="shared" si="99"/>
        <v>0</v>
      </c>
      <c r="CR124" s="11"/>
      <c r="CS124" s="10"/>
      <c r="CT124" s="11"/>
      <c r="CU124" s="10"/>
      <c r="CV124" s="11"/>
      <c r="CW124" s="10"/>
      <c r="CX124" s="11"/>
      <c r="CY124" s="10"/>
      <c r="CZ124" s="7"/>
      <c r="DA124" s="11"/>
      <c r="DB124" s="10"/>
      <c r="DC124" s="11"/>
      <c r="DD124" s="10"/>
      <c r="DE124" s="11"/>
      <c r="DF124" s="10"/>
      <c r="DG124" s="11"/>
      <c r="DH124" s="10"/>
      <c r="DI124" s="7"/>
      <c r="DJ124" s="7">
        <f t="shared" si="100"/>
        <v>0</v>
      </c>
      <c r="DK124" s="11"/>
      <c r="DL124" s="10"/>
      <c r="DM124" s="11"/>
      <c r="DN124" s="10"/>
      <c r="DO124" s="11"/>
      <c r="DP124" s="10"/>
      <c r="DQ124" s="11"/>
      <c r="DR124" s="10"/>
      <c r="DS124" s="7"/>
      <c r="DT124" s="11"/>
      <c r="DU124" s="10"/>
      <c r="DV124" s="11"/>
      <c r="DW124" s="10"/>
      <c r="DX124" s="11"/>
      <c r="DY124" s="10"/>
      <c r="DZ124" s="11"/>
      <c r="EA124" s="10"/>
      <c r="EB124" s="7"/>
      <c r="EC124" s="7">
        <f t="shared" si="101"/>
        <v>0</v>
      </c>
      <c r="ED124" s="11">
        <v>6</v>
      </c>
      <c r="EE124" s="10" t="s">
        <v>61</v>
      </c>
      <c r="EF124" s="11">
        <v>6</v>
      </c>
      <c r="EG124" s="10" t="s">
        <v>61</v>
      </c>
      <c r="EH124" s="11"/>
      <c r="EI124" s="10"/>
      <c r="EJ124" s="11"/>
      <c r="EK124" s="10"/>
      <c r="EL124" s="7">
        <v>1.3</v>
      </c>
      <c r="EM124" s="11">
        <v>6</v>
      </c>
      <c r="EN124" s="10" t="s">
        <v>61</v>
      </c>
      <c r="EO124" s="11"/>
      <c r="EP124" s="10"/>
      <c r="EQ124" s="11"/>
      <c r="ER124" s="10"/>
      <c r="ES124" s="11"/>
      <c r="ET124" s="10"/>
      <c r="EU124" s="7">
        <v>0.7</v>
      </c>
      <c r="EV124" s="7">
        <f t="shared" si="102"/>
        <v>2</v>
      </c>
      <c r="EW124" s="11"/>
      <c r="EX124" s="10"/>
      <c r="EY124" s="11"/>
      <c r="EZ124" s="10"/>
      <c r="FA124" s="11"/>
      <c r="FB124" s="10"/>
      <c r="FC124" s="11"/>
      <c r="FD124" s="10"/>
      <c r="FE124" s="7"/>
      <c r="FF124" s="11"/>
      <c r="FG124" s="10"/>
      <c r="FH124" s="11"/>
      <c r="FI124" s="10"/>
      <c r="FJ124" s="11"/>
      <c r="FK124" s="10"/>
      <c r="FL124" s="11"/>
      <c r="FM124" s="10"/>
      <c r="FN124" s="7"/>
      <c r="FO124" s="7">
        <f t="shared" si="103"/>
        <v>0</v>
      </c>
    </row>
    <row r="125" spans="1:171" ht="12.75">
      <c r="A125" s="15">
        <v>15</v>
      </c>
      <c r="B125" s="15">
        <v>1</v>
      </c>
      <c r="C125" s="6">
        <v>1</v>
      </c>
      <c r="D125" s="6" t="s">
        <v>252</v>
      </c>
      <c r="E125" s="3" t="s">
        <v>253</v>
      </c>
      <c r="F125" s="6">
        <f t="shared" si="83"/>
        <v>0</v>
      </c>
      <c r="G125" s="6">
        <f t="shared" si="84"/>
        <v>3</v>
      </c>
      <c r="H125" s="6">
        <f t="shared" si="85"/>
        <v>18</v>
      </c>
      <c r="I125" s="6">
        <f t="shared" si="86"/>
        <v>9</v>
      </c>
      <c r="J125" s="6">
        <f t="shared" si="87"/>
        <v>7</v>
      </c>
      <c r="K125" s="6">
        <f t="shared" si="88"/>
        <v>0</v>
      </c>
      <c r="L125" s="6">
        <f t="shared" si="89"/>
        <v>0</v>
      </c>
      <c r="M125" s="6">
        <f t="shared" si="90"/>
        <v>2</v>
      </c>
      <c r="N125" s="6">
        <f t="shared" si="91"/>
        <v>0</v>
      </c>
      <c r="O125" s="6">
        <f t="shared" si="92"/>
        <v>0</v>
      </c>
      <c r="P125" s="6">
        <f t="shared" si="93"/>
        <v>0</v>
      </c>
      <c r="Q125" s="7">
        <f t="shared" si="94"/>
        <v>2</v>
      </c>
      <c r="R125" s="7">
        <f t="shared" si="95"/>
        <v>0.5</v>
      </c>
      <c r="S125" s="7">
        <v>1.5</v>
      </c>
      <c r="T125" s="11"/>
      <c r="U125" s="10"/>
      <c r="V125" s="11"/>
      <c r="W125" s="10"/>
      <c r="X125" s="11"/>
      <c r="Y125" s="10"/>
      <c r="Z125" s="11"/>
      <c r="AA125" s="10"/>
      <c r="AB125" s="7"/>
      <c r="AC125" s="11"/>
      <c r="AD125" s="10"/>
      <c r="AE125" s="11"/>
      <c r="AF125" s="10"/>
      <c r="AG125" s="11"/>
      <c r="AH125" s="10"/>
      <c r="AI125" s="11"/>
      <c r="AJ125" s="10"/>
      <c r="AK125" s="7"/>
      <c r="AL125" s="7">
        <f t="shared" si="96"/>
        <v>0</v>
      </c>
      <c r="AM125" s="11"/>
      <c r="AN125" s="10"/>
      <c r="AO125" s="11"/>
      <c r="AP125" s="10"/>
      <c r="AQ125" s="11"/>
      <c r="AR125" s="10"/>
      <c r="AS125" s="11"/>
      <c r="AT125" s="10"/>
      <c r="AU125" s="7"/>
      <c r="AV125" s="11"/>
      <c r="AW125" s="10"/>
      <c r="AX125" s="11"/>
      <c r="AY125" s="10"/>
      <c r="AZ125" s="11"/>
      <c r="BA125" s="10"/>
      <c r="BB125" s="11"/>
      <c r="BC125" s="10"/>
      <c r="BD125" s="7"/>
      <c r="BE125" s="7">
        <f t="shared" si="97"/>
        <v>0</v>
      </c>
      <c r="BF125" s="11"/>
      <c r="BG125" s="10"/>
      <c r="BH125" s="11"/>
      <c r="BI125" s="10"/>
      <c r="BJ125" s="11"/>
      <c r="BK125" s="10"/>
      <c r="BL125" s="11"/>
      <c r="BM125" s="10"/>
      <c r="BN125" s="7"/>
      <c r="BO125" s="11"/>
      <c r="BP125" s="10"/>
      <c r="BQ125" s="11"/>
      <c r="BR125" s="10"/>
      <c r="BS125" s="11"/>
      <c r="BT125" s="10"/>
      <c r="BU125" s="11"/>
      <c r="BV125" s="10"/>
      <c r="BW125" s="7"/>
      <c r="BX125" s="7">
        <f t="shared" si="98"/>
        <v>0</v>
      </c>
      <c r="BY125" s="11"/>
      <c r="BZ125" s="10"/>
      <c r="CA125" s="11"/>
      <c r="CB125" s="10"/>
      <c r="CC125" s="11"/>
      <c r="CD125" s="10"/>
      <c r="CE125" s="11"/>
      <c r="CF125" s="10"/>
      <c r="CG125" s="7"/>
      <c r="CH125" s="11"/>
      <c r="CI125" s="10"/>
      <c r="CJ125" s="11"/>
      <c r="CK125" s="10"/>
      <c r="CL125" s="11"/>
      <c r="CM125" s="10"/>
      <c r="CN125" s="11"/>
      <c r="CO125" s="10"/>
      <c r="CP125" s="7"/>
      <c r="CQ125" s="7">
        <f t="shared" si="99"/>
        <v>0</v>
      </c>
      <c r="CR125" s="11"/>
      <c r="CS125" s="10"/>
      <c r="CT125" s="11"/>
      <c r="CU125" s="10"/>
      <c r="CV125" s="11"/>
      <c r="CW125" s="10"/>
      <c r="CX125" s="11"/>
      <c r="CY125" s="10"/>
      <c r="CZ125" s="7"/>
      <c r="DA125" s="11"/>
      <c r="DB125" s="10"/>
      <c r="DC125" s="11"/>
      <c r="DD125" s="10"/>
      <c r="DE125" s="11"/>
      <c r="DF125" s="10"/>
      <c r="DG125" s="11"/>
      <c r="DH125" s="10"/>
      <c r="DI125" s="7"/>
      <c r="DJ125" s="7">
        <f t="shared" si="100"/>
        <v>0</v>
      </c>
      <c r="DK125" s="11"/>
      <c r="DL125" s="10"/>
      <c r="DM125" s="11"/>
      <c r="DN125" s="10"/>
      <c r="DO125" s="11"/>
      <c r="DP125" s="10"/>
      <c r="DQ125" s="11"/>
      <c r="DR125" s="10"/>
      <c r="DS125" s="7"/>
      <c r="DT125" s="11"/>
      <c r="DU125" s="10"/>
      <c r="DV125" s="11"/>
      <c r="DW125" s="10"/>
      <c r="DX125" s="11"/>
      <c r="DY125" s="10"/>
      <c r="DZ125" s="11"/>
      <c r="EA125" s="10"/>
      <c r="EB125" s="7"/>
      <c r="EC125" s="7">
        <f t="shared" si="101"/>
        <v>0</v>
      </c>
      <c r="ED125" s="11">
        <v>9</v>
      </c>
      <c r="EE125" s="10" t="s">
        <v>61</v>
      </c>
      <c r="EF125" s="11">
        <v>7</v>
      </c>
      <c r="EG125" s="10" t="s">
        <v>61</v>
      </c>
      <c r="EH125" s="11"/>
      <c r="EI125" s="10"/>
      <c r="EJ125" s="11"/>
      <c r="EK125" s="10"/>
      <c r="EL125" s="7">
        <v>1.5</v>
      </c>
      <c r="EM125" s="11">
        <v>2</v>
      </c>
      <c r="EN125" s="10" t="s">
        <v>61</v>
      </c>
      <c r="EO125" s="11"/>
      <c r="EP125" s="10"/>
      <c r="EQ125" s="11"/>
      <c r="ER125" s="10"/>
      <c r="ES125" s="11"/>
      <c r="ET125" s="10"/>
      <c r="EU125" s="7">
        <v>0.5</v>
      </c>
      <c r="EV125" s="7">
        <f t="shared" si="102"/>
        <v>2</v>
      </c>
      <c r="EW125" s="11"/>
      <c r="EX125" s="10"/>
      <c r="EY125" s="11"/>
      <c r="EZ125" s="10"/>
      <c r="FA125" s="11"/>
      <c r="FB125" s="10"/>
      <c r="FC125" s="11"/>
      <c r="FD125" s="10"/>
      <c r="FE125" s="7"/>
      <c r="FF125" s="11"/>
      <c r="FG125" s="10"/>
      <c r="FH125" s="11"/>
      <c r="FI125" s="10"/>
      <c r="FJ125" s="11"/>
      <c r="FK125" s="10"/>
      <c r="FL125" s="11"/>
      <c r="FM125" s="10"/>
      <c r="FN125" s="7"/>
      <c r="FO125" s="7">
        <f t="shared" si="103"/>
        <v>0</v>
      </c>
    </row>
    <row r="126" spans="1:171" ht="12.75">
      <c r="A126" s="15">
        <v>15</v>
      </c>
      <c r="B126" s="15">
        <v>1</v>
      </c>
      <c r="C126" s="6">
        <v>2</v>
      </c>
      <c r="D126" s="6" t="s">
        <v>254</v>
      </c>
      <c r="E126" s="3" t="s">
        <v>255</v>
      </c>
      <c r="F126" s="6">
        <f t="shared" si="83"/>
        <v>0</v>
      </c>
      <c r="G126" s="6">
        <f t="shared" si="84"/>
        <v>3</v>
      </c>
      <c r="H126" s="6">
        <f t="shared" si="85"/>
        <v>18</v>
      </c>
      <c r="I126" s="6">
        <f t="shared" si="86"/>
        <v>9</v>
      </c>
      <c r="J126" s="6">
        <f t="shared" si="87"/>
        <v>7</v>
      </c>
      <c r="K126" s="6">
        <f t="shared" si="88"/>
        <v>0</v>
      </c>
      <c r="L126" s="6">
        <f t="shared" si="89"/>
        <v>0</v>
      </c>
      <c r="M126" s="6">
        <f t="shared" si="90"/>
        <v>2</v>
      </c>
      <c r="N126" s="6">
        <f t="shared" si="91"/>
        <v>0</v>
      </c>
      <c r="O126" s="6">
        <f t="shared" si="92"/>
        <v>0</v>
      </c>
      <c r="P126" s="6">
        <f t="shared" si="93"/>
        <v>0</v>
      </c>
      <c r="Q126" s="7">
        <f t="shared" si="94"/>
        <v>2</v>
      </c>
      <c r="R126" s="7">
        <f t="shared" si="95"/>
        <v>0.5</v>
      </c>
      <c r="S126" s="7">
        <v>1.5</v>
      </c>
      <c r="T126" s="11"/>
      <c r="U126" s="10"/>
      <c r="V126" s="11"/>
      <c r="W126" s="10"/>
      <c r="X126" s="11"/>
      <c r="Y126" s="10"/>
      <c r="Z126" s="11"/>
      <c r="AA126" s="10"/>
      <c r="AB126" s="7"/>
      <c r="AC126" s="11"/>
      <c r="AD126" s="10"/>
      <c r="AE126" s="11"/>
      <c r="AF126" s="10"/>
      <c r="AG126" s="11"/>
      <c r="AH126" s="10"/>
      <c r="AI126" s="11"/>
      <c r="AJ126" s="10"/>
      <c r="AK126" s="7"/>
      <c r="AL126" s="7">
        <f t="shared" si="96"/>
        <v>0</v>
      </c>
      <c r="AM126" s="11"/>
      <c r="AN126" s="10"/>
      <c r="AO126" s="11"/>
      <c r="AP126" s="10"/>
      <c r="AQ126" s="11"/>
      <c r="AR126" s="10"/>
      <c r="AS126" s="11"/>
      <c r="AT126" s="10"/>
      <c r="AU126" s="7"/>
      <c r="AV126" s="11"/>
      <c r="AW126" s="10"/>
      <c r="AX126" s="11"/>
      <c r="AY126" s="10"/>
      <c r="AZ126" s="11"/>
      <c r="BA126" s="10"/>
      <c r="BB126" s="11"/>
      <c r="BC126" s="10"/>
      <c r="BD126" s="7"/>
      <c r="BE126" s="7">
        <f t="shared" si="97"/>
        <v>0</v>
      </c>
      <c r="BF126" s="11"/>
      <c r="BG126" s="10"/>
      <c r="BH126" s="11"/>
      <c r="BI126" s="10"/>
      <c r="BJ126" s="11"/>
      <c r="BK126" s="10"/>
      <c r="BL126" s="11"/>
      <c r="BM126" s="10"/>
      <c r="BN126" s="7"/>
      <c r="BO126" s="11"/>
      <c r="BP126" s="10"/>
      <c r="BQ126" s="11"/>
      <c r="BR126" s="10"/>
      <c r="BS126" s="11"/>
      <c r="BT126" s="10"/>
      <c r="BU126" s="11"/>
      <c r="BV126" s="10"/>
      <c r="BW126" s="7"/>
      <c r="BX126" s="7">
        <f t="shared" si="98"/>
        <v>0</v>
      </c>
      <c r="BY126" s="11"/>
      <c r="BZ126" s="10"/>
      <c r="CA126" s="11"/>
      <c r="CB126" s="10"/>
      <c r="CC126" s="11"/>
      <c r="CD126" s="10"/>
      <c r="CE126" s="11"/>
      <c r="CF126" s="10"/>
      <c r="CG126" s="7"/>
      <c r="CH126" s="11"/>
      <c r="CI126" s="10"/>
      <c r="CJ126" s="11"/>
      <c r="CK126" s="10"/>
      <c r="CL126" s="11"/>
      <c r="CM126" s="10"/>
      <c r="CN126" s="11"/>
      <c r="CO126" s="10"/>
      <c r="CP126" s="7"/>
      <c r="CQ126" s="7">
        <f t="shared" si="99"/>
        <v>0</v>
      </c>
      <c r="CR126" s="11"/>
      <c r="CS126" s="10"/>
      <c r="CT126" s="11"/>
      <c r="CU126" s="10"/>
      <c r="CV126" s="11"/>
      <c r="CW126" s="10"/>
      <c r="CX126" s="11"/>
      <c r="CY126" s="10"/>
      <c r="CZ126" s="7"/>
      <c r="DA126" s="11"/>
      <c r="DB126" s="10"/>
      <c r="DC126" s="11"/>
      <c r="DD126" s="10"/>
      <c r="DE126" s="11"/>
      <c r="DF126" s="10"/>
      <c r="DG126" s="11"/>
      <c r="DH126" s="10"/>
      <c r="DI126" s="7"/>
      <c r="DJ126" s="7">
        <f t="shared" si="100"/>
        <v>0</v>
      </c>
      <c r="DK126" s="11"/>
      <c r="DL126" s="10"/>
      <c r="DM126" s="11"/>
      <c r="DN126" s="10"/>
      <c r="DO126" s="11"/>
      <c r="DP126" s="10"/>
      <c r="DQ126" s="11"/>
      <c r="DR126" s="10"/>
      <c r="DS126" s="7"/>
      <c r="DT126" s="11"/>
      <c r="DU126" s="10"/>
      <c r="DV126" s="11"/>
      <c r="DW126" s="10"/>
      <c r="DX126" s="11"/>
      <c r="DY126" s="10"/>
      <c r="DZ126" s="11"/>
      <c r="EA126" s="10"/>
      <c r="EB126" s="7"/>
      <c r="EC126" s="7">
        <f t="shared" si="101"/>
        <v>0</v>
      </c>
      <c r="ED126" s="11">
        <v>9</v>
      </c>
      <c r="EE126" s="10" t="s">
        <v>61</v>
      </c>
      <c r="EF126" s="11">
        <v>7</v>
      </c>
      <c r="EG126" s="10" t="s">
        <v>61</v>
      </c>
      <c r="EH126" s="11"/>
      <c r="EI126" s="10"/>
      <c r="EJ126" s="11"/>
      <c r="EK126" s="10"/>
      <c r="EL126" s="7">
        <v>1.5</v>
      </c>
      <c r="EM126" s="11">
        <v>2</v>
      </c>
      <c r="EN126" s="10" t="s">
        <v>61</v>
      </c>
      <c r="EO126" s="11"/>
      <c r="EP126" s="10"/>
      <c r="EQ126" s="11"/>
      <c r="ER126" s="10"/>
      <c r="ES126" s="11"/>
      <c r="ET126" s="10"/>
      <c r="EU126" s="7">
        <v>0.5</v>
      </c>
      <c r="EV126" s="7">
        <f t="shared" si="102"/>
        <v>2</v>
      </c>
      <c r="EW126" s="11"/>
      <c r="EX126" s="10"/>
      <c r="EY126" s="11"/>
      <c r="EZ126" s="10"/>
      <c r="FA126" s="11"/>
      <c r="FB126" s="10"/>
      <c r="FC126" s="11"/>
      <c r="FD126" s="10"/>
      <c r="FE126" s="7"/>
      <c r="FF126" s="11"/>
      <c r="FG126" s="10"/>
      <c r="FH126" s="11"/>
      <c r="FI126" s="10"/>
      <c r="FJ126" s="11"/>
      <c r="FK126" s="10"/>
      <c r="FL126" s="11"/>
      <c r="FM126" s="10"/>
      <c r="FN126" s="7"/>
      <c r="FO126" s="7">
        <f t="shared" si="103"/>
        <v>0</v>
      </c>
    </row>
    <row r="127" spans="1:171" ht="12.75">
      <c r="A127" s="15">
        <v>16</v>
      </c>
      <c r="B127" s="15">
        <v>1</v>
      </c>
      <c r="C127" s="6">
        <v>1</v>
      </c>
      <c r="D127" s="6" t="s">
        <v>256</v>
      </c>
      <c r="E127" s="3" t="s">
        <v>257</v>
      </c>
      <c r="F127" s="6">
        <f t="shared" si="83"/>
        <v>0</v>
      </c>
      <c r="G127" s="6">
        <f t="shared" si="84"/>
        <v>3</v>
      </c>
      <c r="H127" s="6">
        <f t="shared" si="85"/>
        <v>24</v>
      </c>
      <c r="I127" s="6">
        <f t="shared" si="86"/>
        <v>15</v>
      </c>
      <c r="J127" s="6">
        <f t="shared" si="87"/>
        <v>8</v>
      </c>
      <c r="K127" s="6">
        <f t="shared" si="88"/>
        <v>0</v>
      </c>
      <c r="L127" s="6">
        <f t="shared" si="89"/>
        <v>0</v>
      </c>
      <c r="M127" s="6">
        <f t="shared" si="90"/>
        <v>1</v>
      </c>
      <c r="N127" s="6">
        <f t="shared" si="91"/>
        <v>0</v>
      </c>
      <c r="O127" s="6">
        <f t="shared" si="92"/>
        <v>0</v>
      </c>
      <c r="P127" s="6">
        <f t="shared" si="93"/>
        <v>0</v>
      </c>
      <c r="Q127" s="7">
        <f t="shared" si="94"/>
        <v>2</v>
      </c>
      <c r="R127" s="7">
        <f t="shared" si="95"/>
        <v>0.3</v>
      </c>
      <c r="S127" s="7">
        <v>1.4</v>
      </c>
      <c r="T127" s="11"/>
      <c r="U127" s="10"/>
      <c r="V127" s="11"/>
      <c r="W127" s="10"/>
      <c r="X127" s="11"/>
      <c r="Y127" s="10"/>
      <c r="Z127" s="11"/>
      <c r="AA127" s="10"/>
      <c r="AB127" s="7"/>
      <c r="AC127" s="11"/>
      <c r="AD127" s="10"/>
      <c r="AE127" s="11"/>
      <c r="AF127" s="10"/>
      <c r="AG127" s="11"/>
      <c r="AH127" s="10"/>
      <c r="AI127" s="11"/>
      <c r="AJ127" s="10"/>
      <c r="AK127" s="7"/>
      <c r="AL127" s="7">
        <f t="shared" si="96"/>
        <v>0</v>
      </c>
      <c r="AM127" s="11"/>
      <c r="AN127" s="10"/>
      <c r="AO127" s="11"/>
      <c r="AP127" s="10"/>
      <c r="AQ127" s="11"/>
      <c r="AR127" s="10"/>
      <c r="AS127" s="11"/>
      <c r="AT127" s="10"/>
      <c r="AU127" s="7"/>
      <c r="AV127" s="11"/>
      <c r="AW127" s="10"/>
      <c r="AX127" s="11"/>
      <c r="AY127" s="10"/>
      <c r="AZ127" s="11"/>
      <c r="BA127" s="10"/>
      <c r="BB127" s="11"/>
      <c r="BC127" s="10"/>
      <c r="BD127" s="7"/>
      <c r="BE127" s="7">
        <f t="shared" si="97"/>
        <v>0</v>
      </c>
      <c r="BF127" s="11"/>
      <c r="BG127" s="10"/>
      <c r="BH127" s="11"/>
      <c r="BI127" s="10"/>
      <c r="BJ127" s="11"/>
      <c r="BK127" s="10"/>
      <c r="BL127" s="11"/>
      <c r="BM127" s="10"/>
      <c r="BN127" s="7"/>
      <c r="BO127" s="11"/>
      <c r="BP127" s="10"/>
      <c r="BQ127" s="11"/>
      <c r="BR127" s="10"/>
      <c r="BS127" s="11"/>
      <c r="BT127" s="10"/>
      <c r="BU127" s="11"/>
      <c r="BV127" s="10"/>
      <c r="BW127" s="7"/>
      <c r="BX127" s="7">
        <f t="shared" si="98"/>
        <v>0</v>
      </c>
      <c r="BY127" s="11"/>
      <c r="BZ127" s="10"/>
      <c r="CA127" s="11"/>
      <c r="CB127" s="10"/>
      <c r="CC127" s="11"/>
      <c r="CD127" s="10"/>
      <c r="CE127" s="11"/>
      <c r="CF127" s="10"/>
      <c r="CG127" s="7"/>
      <c r="CH127" s="11"/>
      <c r="CI127" s="10"/>
      <c r="CJ127" s="11"/>
      <c r="CK127" s="10"/>
      <c r="CL127" s="11"/>
      <c r="CM127" s="10"/>
      <c r="CN127" s="11"/>
      <c r="CO127" s="10"/>
      <c r="CP127" s="7"/>
      <c r="CQ127" s="7">
        <f t="shared" si="99"/>
        <v>0</v>
      </c>
      <c r="CR127" s="11"/>
      <c r="CS127" s="10"/>
      <c r="CT127" s="11"/>
      <c r="CU127" s="10"/>
      <c r="CV127" s="11"/>
      <c r="CW127" s="10"/>
      <c r="CX127" s="11"/>
      <c r="CY127" s="10"/>
      <c r="CZ127" s="7"/>
      <c r="DA127" s="11"/>
      <c r="DB127" s="10"/>
      <c r="DC127" s="11"/>
      <c r="DD127" s="10"/>
      <c r="DE127" s="11"/>
      <c r="DF127" s="10"/>
      <c r="DG127" s="11"/>
      <c r="DH127" s="10"/>
      <c r="DI127" s="7"/>
      <c r="DJ127" s="7">
        <f t="shared" si="100"/>
        <v>0</v>
      </c>
      <c r="DK127" s="11"/>
      <c r="DL127" s="10"/>
      <c r="DM127" s="11"/>
      <c r="DN127" s="10"/>
      <c r="DO127" s="11"/>
      <c r="DP127" s="10"/>
      <c r="DQ127" s="11"/>
      <c r="DR127" s="10"/>
      <c r="DS127" s="7"/>
      <c r="DT127" s="11"/>
      <c r="DU127" s="10"/>
      <c r="DV127" s="11"/>
      <c r="DW127" s="10"/>
      <c r="DX127" s="11"/>
      <c r="DY127" s="10"/>
      <c r="DZ127" s="11"/>
      <c r="EA127" s="10"/>
      <c r="EB127" s="7"/>
      <c r="EC127" s="7">
        <f t="shared" si="101"/>
        <v>0</v>
      </c>
      <c r="ED127" s="11">
        <v>15</v>
      </c>
      <c r="EE127" s="10" t="s">
        <v>61</v>
      </c>
      <c r="EF127" s="11">
        <v>8</v>
      </c>
      <c r="EG127" s="10" t="s">
        <v>61</v>
      </c>
      <c r="EH127" s="11"/>
      <c r="EI127" s="10"/>
      <c r="EJ127" s="11"/>
      <c r="EK127" s="10"/>
      <c r="EL127" s="7">
        <v>1.7</v>
      </c>
      <c r="EM127" s="11">
        <v>1</v>
      </c>
      <c r="EN127" s="10" t="s">
        <v>61</v>
      </c>
      <c r="EO127" s="11"/>
      <c r="EP127" s="10"/>
      <c r="EQ127" s="11"/>
      <c r="ER127" s="10"/>
      <c r="ES127" s="11"/>
      <c r="ET127" s="10"/>
      <c r="EU127" s="7">
        <v>0.3</v>
      </c>
      <c r="EV127" s="7">
        <f t="shared" si="102"/>
        <v>2</v>
      </c>
      <c r="EW127" s="11"/>
      <c r="EX127" s="10"/>
      <c r="EY127" s="11"/>
      <c r="EZ127" s="10"/>
      <c r="FA127" s="11"/>
      <c r="FB127" s="10"/>
      <c r="FC127" s="11"/>
      <c r="FD127" s="10"/>
      <c r="FE127" s="7"/>
      <c r="FF127" s="11"/>
      <c r="FG127" s="10"/>
      <c r="FH127" s="11"/>
      <c r="FI127" s="10"/>
      <c r="FJ127" s="11"/>
      <c r="FK127" s="10"/>
      <c r="FL127" s="11"/>
      <c r="FM127" s="10"/>
      <c r="FN127" s="7"/>
      <c r="FO127" s="7">
        <f t="shared" si="103"/>
        <v>0</v>
      </c>
    </row>
    <row r="128" spans="1:171" ht="12.75">
      <c r="A128" s="15">
        <v>16</v>
      </c>
      <c r="B128" s="15">
        <v>1</v>
      </c>
      <c r="C128" s="6">
        <v>2</v>
      </c>
      <c r="D128" s="6" t="s">
        <v>258</v>
      </c>
      <c r="E128" s="3" t="s">
        <v>259</v>
      </c>
      <c r="F128" s="6">
        <f t="shared" si="83"/>
        <v>0</v>
      </c>
      <c r="G128" s="6">
        <f t="shared" si="84"/>
        <v>3</v>
      </c>
      <c r="H128" s="6">
        <f t="shared" si="85"/>
        <v>24</v>
      </c>
      <c r="I128" s="6">
        <f t="shared" si="86"/>
        <v>15</v>
      </c>
      <c r="J128" s="6">
        <f t="shared" si="87"/>
        <v>8</v>
      </c>
      <c r="K128" s="6">
        <f t="shared" si="88"/>
        <v>0</v>
      </c>
      <c r="L128" s="6">
        <f t="shared" si="89"/>
        <v>0</v>
      </c>
      <c r="M128" s="6">
        <f t="shared" si="90"/>
        <v>1</v>
      </c>
      <c r="N128" s="6">
        <f t="shared" si="91"/>
        <v>0</v>
      </c>
      <c r="O128" s="6">
        <f t="shared" si="92"/>
        <v>0</v>
      </c>
      <c r="P128" s="6">
        <f t="shared" si="93"/>
        <v>0</v>
      </c>
      <c r="Q128" s="7">
        <f t="shared" si="94"/>
        <v>2</v>
      </c>
      <c r="R128" s="7">
        <f t="shared" si="95"/>
        <v>0.3</v>
      </c>
      <c r="S128" s="7">
        <v>1.4</v>
      </c>
      <c r="T128" s="11"/>
      <c r="U128" s="10"/>
      <c r="V128" s="11"/>
      <c r="W128" s="10"/>
      <c r="X128" s="11"/>
      <c r="Y128" s="10"/>
      <c r="Z128" s="11"/>
      <c r="AA128" s="10"/>
      <c r="AB128" s="7"/>
      <c r="AC128" s="11"/>
      <c r="AD128" s="10"/>
      <c r="AE128" s="11"/>
      <c r="AF128" s="10"/>
      <c r="AG128" s="11"/>
      <c r="AH128" s="10"/>
      <c r="AI128" s="11"/>
      <c r="AJ128" s="10"/>
      <c r="AK128" s="7"/>
      <c r="AL128" s="7">
        <f t="shared" si="96"/>
        <v>0</v>
      </c>
      <c r="AM128" s="11"/>
      <c r="AN128" s="10"/>
      <c r="AO128" s="11"/>
      <c r="AP128" s="10"/>
      <c r="AQ128" s="11"/>
      <c r="AR128" s="10"/>
      <c r="AS128" s="11"/>
      <c r="AT128" s="10"/>
      <c r="AU128" s="7"/>
      <c r="AV128" s="11"/>
      <c r="AW128" s="10"/>
      <c r="AX128" s="11"/>
      <c r="AY128" s="10"/>
      <c r="AZ128" s="11"/>
      <c r="BA128" s="10"/>
      <c r="BB128" s="11"/>
      <c r="BC128" s="10"/>
      <c r="BD128" s="7"/>
      <c r="BE128" s="7">
        <f t="shared" si="97"/>
        <v>0</v>
      </c>
      <c r="BF128" s="11"/>
      <c r="BG128" s="10"/>
      <c r="BH128" s="11"/>
      <c r="BI128" s="10"/>
      <c r="BJ128" s="11"/>
      <c r="BK128" s="10"/>
      <c r="BL128" s="11"/>
      <c r="BM128" s="10"/>
      <c r="BN128" s="7"/>
      <c r="BO128" s="11"/>
      <c r="BP128" s="10"/>
      <c r="BQ128" s="11"/>
      <c r="BR128" s="10"/>
      <c r="BS128" s="11"/>
      <c r="BT128" s="10"/>
      <c r="BU128" s="11"/>
      <c r="BV128" s="10"/>
      <c r="BW128" s="7"/>
      <c r="BX128" s="7">
        <f t="shared" si="98"/>
        <v>0</v>
      </c>
      <c r="BY128" s="11"/>
      <c r="BZ128" s="10"/>
      <c r="CA128" s="11"/>
      <c r="CB128" s="10"/>
      <c r="CC128" s="11"/>
      <c r="CD128" s="10"/>
      <c r="CE128" s="11"/>
      <c r="CF128" s="10"/>
      <c r="CG128" s="7"/>
      <c r="CH128" s="11"/>
      <c r="CI128" s="10"/>
      <c r="CJ128" s="11"/>
      <c r="CK128" s="10"/>
      <c r="CL128" s="11"/>
      <c r="CM128" s="10"/>
      <c r="CN128" s="11"/>
      <c r="CO128" s="10"/>
      <c r="CP128" s="7"/>
      <c r="CQ128" s="7">
        <f t="shared" si="99"/>
        <v>0</v>
      </c>
      <c r="CR128" s="11"/>
      <c r="CS128" s="10"/>
      <c r="CT128" s="11"/>
      <c r="CU128" s="10"/>
      <c r="CV128" s="11"/>
      <c r="CW128" s="10"/>
      <c r="CX128" s="11"/>
      <c r="CY128" s="10"/>
      <c r="CZ128" s="7"/>
      <c r="DA128" s="11"/>
      <c r="DB128" s="10"/>
      <c r="DC128" s="11"/>
      <c r="DD128" s="10"/>
      <c r="DE128" s="11"/>
      <c r="DF128" s="10"/>
      <c r="DG128" s="11"/>
      <c r="DH128" s="10"/>
      <c r="DI128" s="7"/>
      <c r="DJ128" s="7">
        <f t="shared" si="100"/>
        <v>0</v>
      </c>
      <c r="DK128" s="11"/>
      <c r="DL128" s="10"/>
      <c r="DM128" s="11"/>
      <c r="DN128" s="10"/>
      <c r="DO128" s="11"/>
      <c r="DP128" s="10"/>
      <c r="DQ128" s="11"/>
      <c r="DR128" s="10"/>
      <c r="DS128" s="7"/>
      <c r="DT128" s="11"/>
      <c r="DU128" s="10"/>
      <c r="DV128" s="11"/>
      <c r="DW128" s="10"/>
      <c r="DX128" s="11"/>
      <c r="DY128" s="10"/>
      <c r="DZ128" s="11"/>
      <c r="EA128" s="10"/>
      <c r="EB128" s="7"/>
      <c r="EC128" s="7">
        <f t="shared" si="101"/>
        <v>0</v>
      </c>
      <c r="ED128" s="11">
        <v>15</v>
      </c>
      <c r="EE128" s="10" t="s">
        <v>61</v>
      </c>
      <c r="EF128" s="11">
        <v>8</v>
      </c>
      <c r="EG128" s="10" t="s">
        <v>61</v>
      </c>
      <c r="EH128" s="11"/>
      <c r="EI128" s="10"/>
      <c r="EJ128" s="11"/>
      <c r="EK128" s="10"/>
      <c r="EL128" s="7">
        <v>1.7</v>
      </c>
      <c r="EM128" s="11">
        <v>1</v>
      </c>
      <c r="EN128" s="10" t="s">
        <v>61</v>
      </c>
      <c r="EO128" s="11"/>
      <c r="EP128" s="10"/>
      <c r="EQ128" s="11"/>
      <c r="ER128" s="10"/>
      <c r="ES128" s="11"/>
      <c r="ET128" s="10"/>
      <c r="EU128" s="7">
        <v>0.3</v>
      </c>
      <c r="EV128" s="7">
        <f t="shared" si="102"/>
        <v>2</v>
      </c>
      <c r="EW128" s="11"/>
      <c r="EX128" s="10"/>
      <c r="EY128" s="11"/>
      <c r="EZ128" s="10"/>
      <c r="FA128" s="11"/>
      <c r="FB128" s="10"/>
      <c r="FC128" s="11"/>
      <c r="FD128" s="10"/>
      <c r="FE128" s="7"/>
      <c r="FF128" s="11"/>
      <c r="FG128" s="10"/>
      <c r="FH128" s="11"/>
      <c r="FI128" s="10"/>
      <c r="FJ128" s="11"/>
      <c r="FK128" s="10"/>
      <c r="FL128" s="11"/>
      <c r="FM128" s="10"/>
      <c r="FN128" s="7"/>
      <c r="FO128" s="7">
        <f t="shared" si="103"/>
        <v>0</v>
      </c>
    </row>
    <row r="129" spans="1:171" ht="12.75">
      <c r="A129" s="15">
        <v>17</v>
      </c>
      <c r="B129" s="15">
        <v>1</v>
      </c>
      <c r="C129" s="6">
        <v>1</v>
      </c>
      <c r="D129" s="6" t="s">
        <v>260</v>
      </c>
      <c r="E129" s="3" t="s">
        <v>261</v>
      </c>
      <c r="F129" s="6">
        <f t="shared" si="83"/>
        <v>0</v>
      </c>
      <c r="G129" s="6">
        <f t="shared" si="84"/>
        <v>2</v>
      </c>
      <c r="H129" s="6">
        <f t="shared" si="85"/>
        <v>18</v>
      </c>
      <c r="I129" s="6">
        <f t="shared" si="86"/>
        <v>9</v>
      </c>
      <c r="J129" s="6">
        <f t="shared" si="87"/>
        <v>9</v>
      </c>
      <c r="K129" s="6">
        <f t="shared" si="88"/>
        <v>0</v>
      </c>
      <c r="L129" s="6">
        <f t="shared" si="89"/>
        <v>0</v>
      </c>
      <c r="M129" s="6">
        <f t="shared" si="90"/>
        <v>0</v>
      </c>
      <c r="N129" s="6">
        <f t="shared" si="91"/>
        <v>0</v>
      </c>
      <c r="O129" s="6">
        <f t="shared" si="92"/>
        <v>0</v>
      </c>
      <c r="P129" s="6">
        <f t="shared" si="93"/>
        <v>0</v>
      </c>
      <c r="Q129" s="7">
        <f t="shared" si="94"/>
        <v>2</v>
      </c>
      <c r="R129" s="7">
        <f t="shared" si="95"/>
        <v>0</v>
      </c>
      <c r="S129" s="7">
        <v>1.3</v>
      </c>
      <c r="T129" s="11"/>
      <c r="U129" s="10"/>
      <c r="V129" s="11"/>
      <c r="W129" s="10"/>
      <c r="X129" s="11"/>
      <c r="Y129" s="10"/>
      <c r="Z129" s="11"/>
      <c r="AA129" s="10"/>
      <c r="AB129" s="7"/>
      <c r="AC129" s="11"/>
      <c r="AD129" s="10"/>
      <c r="AE129" s="11"/>
      <c r="AF129" s="10"/>
      <c r="AG129" s="11"/>
      <c r="AH129" s="10"/>
      <c r="AI129" s="11"/>
      <c r="AJ129" s="10"/>
      <c r="AK129" s="7"/>
      <c r="AL129" s="7">
        <f t="shared" si="96"/>
        <v>0</v>
      </c>
      <c r="AM129" s="11"/>
      <c r="AN129" s="10"/>
      <c r="AO129" s="11"/>
      <c r="AP129" s="10"/>
      <c r="AQ129" s="11"/>
      <c r="AR129" s="10"/>
      <c r="AS129" s="11"/>
      <c r="AT129" s="10"/>
      <c r="AU129" s="7"/>
      <c r="AV129" s="11"/>
      <c r="AW129" s="10"/>
      <c r="AX129" s="11"/>
      <c r="AY129" s="10"/>
      <c r="AZ129" s="11"/>
      <c r="BA129" s="10"/>
      <c r="BB129" s="11"/>
      <c r="BC129" s="10"/>
      <c r="BD129" s="7"/>
      <c r="BE129" s="7">
        <f t="shared" si="97"/>
        <v>0</v>
      </c>
      <c r="BF129" s="11"/>
      <c r="BG129" s="10"/>
      <c r="BH129" s="11"/>
      <c r="BI129" s="10"/>
      <c r="BJ129" s="11"/>
      <c r="BK129" s="10"/>
      <c r="BL129" s="11"/>
      <c r="BM129" s="10"/>
      <c r="BN129" s="7"/>
      <c r="BO129" s="11"/>
      <c r="BP129" s="10"/>
      <c r="BQ129" s="11"/>
      <c r="BR129" s="10"/>
      <c r="BS129" s="11"/>
      <c r="BT129" s="10"/>
      <c r="BU129" s="11"/>
      <c r="BV129" s="10"/>
      <c r="BW129" s="7"/>
      <c r="BX129" s="7">
        <f t="shared" si="98"/>
        <v>0</v>
      </c>
      <c r="BY129" s="11"/>
      <c r="BZ129" s="10"/>
      <c r="CA129" s="11"/>
      <c r="CB129" s="10"/>
      <c r="CC129" s="11"/>
      <c r="CD129" s="10"/>
      <c r="CE129" s="11"/>
      <c r="CF129" s="10"/>
      <c r="CG129" s="7"/>
      <c r="CH129" s="11"/>
      <c r="CI129" s="10"/>
      <c r="CJ129" s="11"/>
      <c r="CK129" s="10"/>
      <c r="CL129" s="11"/>
      <c r="CM129" s="10"/>
      <c r="CN129" s="11"/>
      <c r="CO129" s="10"/>
      <c r="CP129" s="7"/>
      <c r="CQ129" s="7">
        <f t="shared" si="99"/>
        <v>0</v>
      </c>
      <c r="CR129" s="11"/>
      <c r="CS129" s="10"/>
      <c r="CT129" s="11"/>
      <c r="CU129" s="10"/>
      <c r="CV129" s="11"/>
      <c r="CW129" s="10"/>
      <c r="CX129" s="11"/>
      <c r="CY129" s="10"/>
      <c r="CZ129" s="7"/>
      <c r="DA129" s="11"/>
      <c r="DB129" s="10"/>
      <c r="DC129" s="11"/>
      <c r="DD129" s="10"/>
      <c r="DE129" s="11"/>
      <c r="DF129" s="10"/>
      <c r="DG129" s="11"/>
      <c r="DH129" s="10"/>
      <c r="DI129" s="7"/>
      <c r="DJ129" s="7">
        <f t="shared" si="100"/>
        <v>0</v>
      </c>
      <c r="DK129" s="11"/>
      <c r="DL129" s="10"/>
      <c r="DM129" s="11"/>
      <c r="DN129" s="10"/>
      <c r="DO129" s="11"/>
      <c r="DP129" s="10"/>
      <c r="DQ129" s="11"/>
      <c r="DR129" s="10"/>
      <c r="DS129" s="7"/>
      <c r="DT129" s="11"/>
      <c r="DU129" s="10"/>
      <c r="DV129" s="11"/>
      <c r="DW129" s="10"/>
      <c r="DX129" s="11"/>
      <c r="DY129" s="10"/>
      <c r="DZ129" s="11"/>
      <c r="EA129" s="10"/>
      <c r="EB129" s="7"/>
      <c r="EC129" s="7">
        <f t="shared" si="101"/>
        <v>0</v>
      </c>
      <c r="ED129" s="11"/>
      <c r="EE129" s="10"/>
      <c r="EF129" s="11"/>
      <c r="EG129" s="10"/>
      <c r="EH129" s="11"/>
      <c r="EI129" s="10"/>
      <c r="EJ129" s="11"/>
      <c r="EK129" s="10"/>
      <c r="EL129" s="7"/>
      <c r="EM129" s="11"/>
      <c r="EN129" s="10"/>
      <c r="EO129" s="11"/>
      <c r="EP129" s="10"/>
      <c r="EQ129" s="11"/>
      <c r="ER129" s="10"/>
      <c r="ES129" s="11"/>
      <c r="ET129" s="10"/>
      <c r="EU129" s="7"/>
      <c r="EV129" s="7">
        <f t="shared" si="102"/>
        <v>0</v>
      </c>
      <c r="EW129" s="11">
        <v>9</v>
      </c>
      <c r="EX129" s="10" t="s">
        <v>61</v>
      </c>
      <c r="EY129" s="11">
        <v>9</v>
      </c>
      <c r="EZ129" s="10" t="s">
        <v>61</v>
      </c>
      <c r="FA129" s="11"/>
      <c r="FB129" s="10"/>
      <c r="FC129" s="11"/>
      <c r="FD129" s="10"/>
      <c r="FE129" s="7">
        <v>2</v>
      </c>
      <c r="FF129" s="11"/>
      <c r="FG129" s="10"/>
      <c r="FH129" s="11"/>
      <c r="FI129" s="10"/>
      <c r="FJ129" s="11"/>
      <c r="FK129" s="10"/>
      <c r="FL129" s="11"/>
      <c r="FM129" s="10"/>
      <c r="FN129" s="7"/>
      <c r="FO129" s="7">
        <f t="shared" si="103"/>
        <v>2</v>
      </c>
    </row>
    <row r="130" spans="1:171" ht="12.75">
      <c r="A130" s="15">
        <v>17</v>
      </c>
      <c r="B130" s="15">
        <v>1</v>
      </c>
      <c r="C130" s="6">
        <v>2</v>
      </c>
      <c r="D130" s="6" t="s">
        <v>262</v>
      </c>
      <c r="E130" s="3" t="s">
        <v>263</v>
      </c>
      <c r="F130" s="6">
        <f t="shared" si="83"/>
        <v>0</v>
      </c>
      <c r="G130" s="6">
        <f t="shared" si="84"/>
        <v>2</v>
      </c>
      <c r="H130" s="6">
        <f t="shared" si="85"/>
        <v>18</v>
      </c>
      <c r="I130" s="6">
        <f t="shared" si="86"/>
        <v>9</v>
      </c>
      <c r="J130" s="6">
        <f t="shared" si="87"/>
        <v>9</v>
      </c>
      <c r="K130" s="6">
        <f t="shared" si="88"/>
        <v>0</v>
      </c>
      <c r="L130" s="6">
        <f t="shared" si="89"/>
        <v>0</v>
      </c>
      <c r="M130" s="6">
        <f t="shared" si="90"/>
        <v>0</v>
      </c>
      <c r="N130" s="6">
        <f t="shared" si="91"/>
        <v>0</v>
      </c>
      <c r="O130" s="6">
        <f t="shared" si="92"/>
        <v>0</v>
      </c>
      <c r="P130" s="6">
        <f t="shared" si="93"/>
        <v>0</v>
      </c>
      <c r="Q130" s="7">
        <f t="shared" si="94"/>
        <v>2</v>
      </c>
      <c r="R130" s="7">
        <f t="shared" si="95"/>
        <v>0</v>
      </c>
      <c r="S130" s="7">
        <v>1.3</v>
      </c>
      <c r="T130" s="11"/>
      <c r="U130" s="10"/>
      <c r="V130" s="11"/>
      <c r="W130" s="10"/>
      <c r="X130" s="11"/>
      <c r="Y130" s="10"/>
      <c r="Z130" s="11"/>
      <c r="AA130" s="10"/>
      <c r="AB130" s="7"/>
      <c r="AC130" s="11"/>
      <c r="AD130" s="10"/>
      <c r="AE130" s="11"/>
      <c r="AF130" s="10"/>
      <c r="AG130" s="11"/>
      <c r="AH130" s="10"/>
      <c r="AI130" s="11"/>
      <c r="AJ130" s="10"/>
      <c r="AK130" s="7"/>
      <c r="AL130" s="7">
        <f t="shared" si="96"/>
        <v>0</v>
      </c>
      <c r="AM130" s="11"/>
      <c r="AN130" s="10"/>
      <c r="AO130" s="11"/>
      <c r="AP130" s="10"/>
      <c r="AQ130" s="11"/>
      <c r="AR130" s="10"/>
      <c r="AS130" s="11"/>
      <c r="AT130" s="10"/>
      <c r="AU130" s="7"/>
      <c r="AV130" s="11"/>
      <c r="AW130" s="10"/>
      <c r="AX130" s="11"/>
      <c r="AY130" s="10"/>
      <c r="AZ130" s="11"/>
      <c r="BA130" s="10"/>
      <c r="BB130" s="11"/>
      <c r="BC130" s="10"/>
      <c r="BD130" s="7"/>
      <c r="BE130" s="7">
        <f t="shared" si="97"/>
        <v>0</v>
      </c>
      <c r="BF130" s="11"/>
      <c r="BG130" s="10"/>
      <c r="BH130" s="11"/>
      <c r="BI130" s="10"/>
      <c r="BJ130" s="11"/>
      <c r="BK130" s="10"/>
      <c r="BL130" s="11"/>
      <c r="BM130" s="10"/>
      <c r="BN130" s="7"/>
      <c r="BO130" s="11"/>
      <c r="BP130" s="10"/>
      <c r="BQ130" s="11"/>
      <c r="BR130" s="10"/>
      <c r="BS130" s="11"/>
      <c r="BT130" s="10"/>
      <c r="BU130" s="11"/>
      <c r="BV130" s="10"/>
      <c r="BW130" s="7"/>
      <c r="BX130" s="7">
        <f t="shared" si="98"/>
        <v>0</v>
      </c>
      <c r="BY130" s="11"/>
      <c r="BZ130" s="10"/>
      <c r="CA130" s="11"/>
      <c r="CB130" s="10"/>
      <c r="CC130" s="11"/>
      <c r="CD130" s="10"/>
      <c r="CE130" s="11"/>
      <c r="CF130" s="10"/>
      <c r="CG130" s="7"/>
      <c r="CH130" s="11"/>
      <c r="CI130" s="10"/>
      <c r="CJ130" s="11"/>
      <c r="CK130" s="10"/>
      <c r="CL130" s="11"/>
      <c r="CM130" s="10"/>
      <c r="CN130" s="11"/>
      <c r="CO130" s="10"/>
      <c r="CP130" s="7"/>
      <c r="CQ130" s="7">
        <f t="shared" si="99"/>
        <v>0</v>
      </c>
      <c r="CR130" s="11"/>
      <c r="CS130" s="10"/>
      <c r="CT130" s="11"/>
      <c r="CU130" s="10"/>
      <c r="CV130" s="11"/>
      <c r="CW130" s="10"/>
      <c r="CX130" s="11"/>
      <c r="CY130" s="10"/>
      <c r="CZ130" s="7"/>
      <c r="DA130" s="11"/>
      <c r="DB130" s="10"/>
      <c r="DC130" s="11"/>
      <c r="DD130" s="10"/>
      <c r="DE130" s="11"/>
      <c r="DF130" s="10"/>
      <c r="DG130" s="11"/>
      <c r="DH130" s="10"/>
      <c r="DI130" s="7"/>
      <c r="DJ130" s="7">
        <f t="shared" si="100"/>
        <v>0</v>
      </c>
      <c r="DK130" s="11"/>
      <c r="DL130" s="10"/>
      <c r="DM130" s="11"/>
      <c r="DN130" s="10"/>
      <c r="DO130" s="11"/>
      <c r="DP130" s="10"/>
      <c r="DQ130" s="11"/>
      <c r="DR130" s="10"/>
      <c r="DS130" s="7"/>
      <c r="DT130" s="11"/>
      <c r="DU130" s="10"/>
      <c r="DV130" s="11"/>
      <c r="DW130" s="10"/>
      <c r="DX130" s="11"/>
      <c r="DY130" s="10"/>
      <c r="DZ130" s="11"/>
      <c r="EA130" s="10"/>
      <c r="EB130" s="7"/>
      <c r="EC130" s="7">
        <f t="shared" si="101"/>
        <v>0</v>
      </c>
      <c r="ED130" s="11"/>
      <c r="EE130" s="10"/>
      <c r="EF130" s="11"/>
      <c r="EG130" s="10"/>
      <c r="EH130" s="11"/>
      <c r="EI130" s="10"/>
      <c r="EJ130" s="11"/>
      <c r="EK130" s="10"/>
      <c r="EL130" s="7"/>
      <c r="EM130" s="11"/>
      <c r="EN130" s="10"/>
      <c r="EO130" s="11"/>
      <c r="EP130" s="10"/>
      <c r="EQ130" s="11"/>
      <c r="ER130" s="10"/>
      <c r="ES130" s="11"/>
      <c r="ET130" s="10"/>
      <c r="EU130" s="7"/>
      <c r="EV130" s="7">
        <f t="shared" si="102"/>
        <v>0</v>
      </c>
      <c r="EW130" s="11">
        <v>9</v>
      </c>
      <c r="EX130" s="10" t="s">
        <v>61</v>
      </c>
      <c r="EY130" s="11">
        <v>9</v>
      </c>
      <c r="EZ130" s="10" t="s">
        <v>61</v>
      </c>
      <c r="FA130" s="11"/>
      <c r="FB130" s="10"/>
      <c r="FC130" s="11"/>
      <c r="FD130" s="10"/>
      <c r="FE130" s="7">
        <v>2</v>
      </c>
      <c r="FF130" s="11"/>
      <c r="FG130" s="10"/>
      <c r="FH130" s="11"/>
      <c r="FI130" s="10"/>
      <c r="FJ130" s="11"/>
      <c r="FK130" s="10"/>
      <c r="FL130" s="11"/>
      <c r="FM130" s="10"/>
      <c r="FN130" s="7"/>
      <c r="FO130" s="7">
        <f t="shared" si="103"/>
        <v>2</v>
      </c>
    </row>
    <row r="131" spans="1:171" ht="12.75">
      <c r="A131" s="15">
        <v>18</v>
      </c>
      <c r="B131" s="15">
        <v>1</v>
      </c>
      <c r="C131" s="6">
        <v>1</v>
      </c>
      <c r="D131" s="6" t="s">
        <v>264</v>
      </c>
      <c r="E131" s="3" t="s">
        <v>265</v>
      </c>
      <c r="F131" s="6">
        <f t="shared" si="83"/>
        <v>0</v>
      </c>
      <c r="G131" s="6">
        <f t="shared" si="84"/>
        <v>2</v>
      </c>
      <c r="H131" s="6">
        <f t="shared" si="85"/>
        <v>12</v>
      </c>
      <c r="I131" s="6">
        <f t="shared" si="86"/>
        <v>6</v>
      </c>
      <c r="J131" s="6">
        <f t="shared" si="87"/>
        <v>6</v>
      </c>
      <c r="K131" s="6">
        <f t="shared" si="88"/>
        <v>0</v>
      </c>
      <c r="L131" s="6">
        <f t="shared" si="89"/>
        <v>0</v>
      </c>
      <c r="M131" s="6">
        <f t="shared" si="90"/>
        <v>0</v>
      </c>
      <c r="N131" s="6">
        <f t="shared" si="91"/>
        <v>0</v>
      </c>
      <c r="O131" s="6">
        <f t="shared" si="92"/>
        <v>0</v>
      </c>
      <c r="P131" s="6">
        <f t="shared" si="93"/>
        <v>0</v>
      </c>
      <c r="Q131" s="7">
        <f t="shared" si="94"/>
        <v>2</v>
      </c>
      <c r="R131" s="7">
        <f t="shared" si="95"/>
        <v>0</v>
      </c>
      <c r="S131" s="7">
        <v>1.3</v>
      </c>
      <c r="T131" s="11"/>
      <c r="U131" s="10"/>
      <c r="V131" s="11"/>
      <c r="W131" s="10"/>
      <c r="X131" s="11"/>
      <c r="Y131" s="10"/>
      <c r="Z131" s="11"/>
      <c r="AA131" s="10"/>
      <c r="AB131" s="7"/>
      <c r="AC131" s="11"/>
      <c r="AD131" s="10"/>
      <c r="AE131" s="11"/>
      <c r="AF131" s="10"/>
      <c r="AG131" s="11"/>
      <c r="AH131" s="10"/>
      <c r="AI131" s="11"/>
      <c r="AJ131" s="10"/>
      <c r="AK131" s="7"/>
      <c r="AL131" s="7">
        <f t="shared" si="96"/>
        <v>0</v>
      </c>
      <c r="AM131" s="11"/>
      <c r="AN131" s="10"/>
      <c r="AO131" s="11"/>
      <c r="AP131" s="10"/>
      <c r="AQ131" s="11"/>
      <c r="AR131" s="10"/>
      <c r="AS131" s="11"/>
      <c r="AT131" s="10"/>
      <c r="AU131" s="7"/>
      <c r="AV131" s="11"/>
      <c r="AW131" s="10"/>
      <c r="AX131" s="11"/>
      <c r="AY131" s="10"/>
      <c r="AZ131" s="11"/>
      <c r="BA131" s="10"/>
      <c r="BB131" s="11"/>
      <c r="BC131" s="10"/>
      <c r="BD131" s="7"/>
      <c r="BE131" s="7">
        <f t="shared" si="97"/>
        <v>0</v>
      </c>
      <c r="BF131" s="11"/>
      <c r="BG131" s="10"/>
      <c r="BH131" s="11"/>
      <c r="BI131" s="10"/>
      <c r="BJ131" s="11"/>
      <c r="BK131" s="10"/>
      <c r="BL131" s="11"/>
      <c r="BM131" s="10"/>
      <c r="BN131" s="7"/>
      <c r="BO131" s="11"/>
      <c r="BP131" s="10"/>
      <c r="BQ131" s="11"/>
      <c r="BR131" s="10"/>
      <c r="BS131" s="11"/>
      <c r="BT131" s="10"/>
      <c r="BU131" s="11"/>
      <c r="BV131" s="10"/>
      <c r="BW131" s="7"/>
      <c r="BX131" s="7">
        <f t="shared" si="98"/>
        <v>0</v>
      </c>
      <c r="BY131" s="11"/>
      <c r="BZ131" s="10"/>
      <c r="CA131" s="11"/>
      <c r="CB131" s="10"/>
      <c r="CC131" s="11"/>
      <c r="CD131" s="10"/>
      <c r="CE131" s="11"/>
      <c r="CF131" s="10"/>
      <c r="CG131" s="7"/>
      <c r="CH131" s="11"/>
      <c r="CI131" s="10"/>
      <c r="CJ131" s="11"/>
      <c r="CK131" s="10"/>
      <c r="CL131" s="11"/>
      <c r="CM131" s="10"/>
      <c r="CN131" s="11"/>
      <c r="CO131" s="10"/>
      <c r="CP131" s="7"/>
      <c r="CQ131" s="7">
        <f t="shared" si="99"/>
        <v>0</v>
      </c>
      <c r="CR131" s="11"/>
      <c r="CS131" s="10"/>
      <c r="CT131" s="11"/>
      <c r="CU131" s="10"/>
      <c r="CV131" s="11"/>
      <c r="CW131" s="10"/>
      <c r="CX131" s="11"/>
      <c r="CY131" s="10"/>
      <c r="CZ131" s="7"/>
      <c r="DA131" s="11"/>
      <c r="DB131" s="10"/>
      <c r="DC131" s="11"/>
      <c r="DD131" s="10"/>
      <c r="DE131" s="11"/>
      <c r="DF131" s="10"/>
      <c r="DG131" s="11"/>
      <c r="DH131" s="10"/>
      <c r="DI131" s="7"/>
      <c r="DJ131" s="7">
        <f t="shared" si="100"/>
        <v>0</v>
      </c>
      <c r="DK131" s="11"/>
      <c r="DL131" s="10"/>
      <c r="DM131" s="11"/>
      <c r="DN131" s="10"/>
      <c r="DO131" s="11"/>
      <c r="DP131" s="10"/>
      <c r="DQ131" s="11"/>
      <c r="DR131" s="10"/>
      <c r="DS131" s="7"/>
      <c r="DT131" s="11"/>
      <c r="DU131" s="10"/>
      <c r="DV131" s="11"/>
      <c r="DW131" s="10"/>
      <c r="DX131" s="11"/>
      <c r="DY131" s="10"/>
      <c r="DZ131" s="11"/>
      <c r="EA131" s="10"/>
      <c r="EB131" s="7"/>
      <c r="EC131" s="7">
        <f t="shared" si="101"/>
        <v>0</v>
      </c>
      <c r="ED131" s="11"/>
      <c r="EE131" s="10"/>
      <c r="EF131" s="11"/>
      <c r="EG131" s="10"/>
      <c r="EH131" s="11"/>
      <c r="EI131" s="10"/>
      <c r="EJ131" s="11"/>
      <c r="EK131" s="10"/>
      <c r="EL131" s="7"/>
      <c r="EM131" s="11"/>
      <c r="EN131" s="10"/>
      <c r="EO131" s="11"/>
      <c r="EP131" s="10"/>
      <c r="EQ131" s="11"/>
      <c r="ER131" s="10"/>
      <c r="ES131" s="11"/>
      <c r="ET131" s="10"/>
      <c r="EU131" s="7"/>
      <c r="EV131" s="7">
        <f t="shared" si="102"/>
        <v>0</v>
      </c>
      <c r="EW131" s="11">
        <v>6</v>
      </c>
      <c r="EX131" s="10" t="s">
        <v>61</v>
      </c>
      <c r="EY131" s="11">
        <v>6</v>
      </c>
      <c r="EZ131" s="10" t="s">
        <v>61</v>
      </c>
      <c r="FA131" s="11"/>
      <c r="FB131" s="10"/>
      <c r="FC131" s="11"/>
      <c r="FD131" s="10"/>
      <c r="FE131" s="7">
        <v>2</v>
      </c>
      <c r="FF131" s="11"/>
      <c r="FG131" s="10"/>
      <c r="FH131" s="11"/>
      <c r="FI131" s="10"/>
      <c r="FJ131" s="11"/>
      <c r="FK131" s="10"/>
      <c r="FL131" s="11"/>
      <c r="FM131" s="10"/>
      <c r="FN131" s="7"/>
      <c r="FO131" s="7">
        <f t="shared" si="103"/>
        <v>2</v>
      </c>
    </row>
    <row r="132" spans="1:171" ht="12.75">
      <c r="A132" s="15">
        <v>18</v>
      </c>
      <c r="B132" s="15">
        <v>1</v>
      </c>
      <c r="C132" s="6">
        <v>2</v>
      </c>
      <c r="D132" s="6" t="s">
        <v>266</v>
      </c>
      <c r="E132" s="3" t="s">
        <v>267</v>
      </c>
      <c r="F132" s="6">
        <f t="shared" si="83"/>
        <v>0</v>
      </c>
      <c r="G132" s="6">
        <f t="shared" si="84"/>
        <v>2</v>
      </c>
      <c r="H132" s="6">
        <f t="shared" si="85"/>
        <v>12</v>
      </c>
      <c r="I132" s="6">
        <f t="shared" si="86"/>
        <v>6</v>
      </c>
      <c r="J132" s="6">
        <f t="shared" si="87"/>
        <v>6</v>
      </c>
      <c r="K132" s="6">
        <f t="shared" si="88"/>
        <v>0</v>
      </c>
      <c r="L132" s="6">
        <f t="shared" si="89"/>
        <v>0</v>
      </c>
      <c r="M132" s="6">
        <f t="shared" si="90"/>
        <v>0</v>
      </c>
      <c r="N132" s="6">
        <f t="shared" si="91"/>
        <v>0</v>
      </c>
      <c r="O132" s="6">
        <f t="shared" si="92"/>
        <v>0</v>
      </c>
      <c r="P132" s="6">
        <f t="shared" si="93"/>
        <v>0</v>
      </c>
      <c r="Q132" s="7">
        <f t="shared" si="94"/>
        <v>2</v>
      </c>
      <c r="R132" s="7">
        <f t="shared" si="95"/>
        <v>0</v>
      </c>
      <c r="S132" s="7">
        <v>1.3</v>
      </c>
      <c r="T132" s="11"/>
      <c r="U132" s="10"/>
      <c r="V132" s="11"/>
      <c r="W132" s="10"/>
      <c r="X132" s="11"/>
      <c r="Y132" s="10"/>
      <c r="Z132" s="11"/>
      <c r="AA132" s="10"/>
      <c r="AB132" s="7"/>
      <c r="AC132" s="11"/>
      <c r="AD132" s="10"/>
      <c r="AE132" s="11"/>
      <c r="AF132" s="10"/>
      <c r="AG132" s="11"/>
      <c r="AH132" s="10"/>
      <c r="AI132" s="11"/>
      <c r="AJ132" s="10"/>
      <c r="AK132" s="7"/>
      <c r="AL132" s="7">
        <f t="shared" si="96"/>
        <v>0</v>
      </c>
      <c r="AM132" s="11"/>
      <c r="AN132" s="10"/>
      <c r="AO132" s="11"/>
      <c r="AP132" s="10"/>
      <c r="AQ132" s="11"/>
      <c r="AR132" s="10"/>
      <c r="AS132" s="11"/>
      <c r="AT132" s="10"/>
      <c r="AU132" s="7"/>
      <c r="AV132" s="11"/>
      <c r="AW132" s="10"/>
      <c r="AX132" s="11"/>
      <c r="AY132" s="10"/>
      <c r="AZ132" s="11"/>
      <c r="BA132" s="10"/>
      <c r="BB132" s="11"/>
      <c r="BC132" s="10"/>
      <c r="BD132" s="7"/>
      <c r="BE132" s="7">
        <f t="shared" si="97"/>
        <v>0</v>
      </c>
      <c r="BF132" s="11"/>
      <c r="BG132" s="10"/>
      <c r="BH132" s="11"/>
      <c r="BI132" s="10"/>
      <c r="BJ132" s="11"/>
      <c r="BK132" s="10"/>
      <c r="BL132" s="11"/>
      <c r="BM132" s="10"/>
      <c r="BN132" s="7"/>
      <c r="BO132" s="11"/>
      <c r="BP132" s="10"/>
      <c r="BQ132" s="11"/>
      <c r="BR132" s="10"/>
      <c r="BS132" s="11"/>
      <c r="BT132" s="10"/>
      <c r="BU132" s="11"/>
      <c r="BV132" s="10"/>
      <c r="BW132" s="7"/>
      <c r="BX132" s="7">
        <f t="shared" si="98"/>
        <v>0</v>
      </c>
      <c r="BY132" s="11"/>
      <c r="BZ132" s="10"/>
      <c r="CA132" s="11"/>
      <c r="CB132" s="10"/>
      <c r="CC132" s="11"/>
      <c r="CD132" s="10"/>
      <c r="CE132" s="11"/>
      <c r="CF132" s="10"/>
      <c r="CG132" s="7"/>
      <c r="CH132" s="11"/>
      <c r="CI132" s="10"/>
      <c r="CJ132" s="11"/>
      <c r="CK132" s="10"/>
      <c r="CL132" s="11"/>
      <c r="CM132" s="10"/>
      <c r="CN132" s="11"/>
      <c r="CO132" s="10"/>
      <c r="CP132" s="7"/>
      <c r="CQ132" s="7">
        <f t="shared" si="99"/>
        <v>0</v>
      </c>
      <c r="CR132" s="11"/>
      <c r="CS132" s="10"/>
      <c r="CT132" s="11"/>
      <c r="CU132" s="10"/>
      <c r="CV132" s="11"/>
      <c r="CW132" s="10"/>
      <c r="CX132" s="11"/>
      <c r="CY132" s="10"/>
      <c r="CZ132" s="7"/>
      <c r="DA132" s="11"/>
      <c r="DB132" s="10"/>
      <c r="DC132" s="11"/>
      <c r="DD132" s="10"/>
      <c r="DE132" s="11"/>
      <c r="DF132" s="10"/>
      <c r="DG132" s="11"/>
      <c r="DH132" s="10"/>
      <c r="DI132" s="7"/>
      <c r="DJ132" s="7">
        <f t="shared" si="100"/>
        <v>0</v>
      </c>
      <c r="DK132" s="11"/>
      <c r="DL132" s="10"/>
      <c r="DM132" s="11"/>
      <c r="DN132" s="10"/>
      <c r="DO132" s="11"/>
      <c r="DP132" s="10"/>
      <c r="DQ132" s="11"/>
      <c r="DR132" s="10"/>
      <c r="DS132" s="7"/>
      <c r="DT132" s="11"/>
      <c r="DU132" s="10"/>
      <c r="DV132" s="11"/>
      <c r="DW132" s="10"/>
      <c r="DX132" s="11"/>
      <c r="DY132" s="10"/>
      <c r="DZ132" s="11"/>
      <c r="EA132" s="10"/>
      <c r="EB132" s="7"/>
      <c r="EC132" s="7">
        <f t="shared" si="101"/>
        <v>0</v>
      </c>
      <c r="ED132" s="11"/>
      <c r="EE132" s="10"/>
      <c r="EF132" s="11"/>
      <c r="EG132" s="10"/>
      <c r="EH132" s="11"/>
      <c r="EI132" s="10"/>
      <c r="EJ132" s="11"/>
      <c r="EK132" s="10"/>
      <c r="EL132" s="7"/>
      <c r="EM132" s="11"/>
      <c r="EN132" s="10"/>
      <c r="EO132" s="11"/>
      <c r="EP132" s="10"/>
      <c r="EQ132" s="11"/>
      <c r="ER132" s="10"/>
      <c r="ES132" s="11"/>
      <c r="ET132" s="10"/>
      <c r="EU132" s="7"/>
      <c r="EV132" s="7">
        <f t="shared" si="102"/>
        <v>0</v>
      </c>
      <c r="EW132" s="11">
        <v>6</v>
      </c>
      <c r="EX132" s="10" t="s">
        <v>61</v>
      </c>
      <c r="EY132" s="11">
        <v>6</v>
      </c>
      <c r="EZ132" s="10" t="s">
        <v>61</v>
      </c>
      <c r="FA132" s="11"/>
      <c r="FB132" s="10"/>
      <c r="FC132" s="11"/>
      <c r="FD132" s="10"/>
      <c r="FE132" s="7">
        <v>2</v>
      </c>
      <c r="FF132" s="11"/>
      <c r="FG132" s="10"/>
      <c r="FH132" s="11"/>
      <c r="FI132" s="10"/>
      <c r="FJ132" s="11"/>
      <c r="FK132" s="10"/>
      <c r="FL132" s="11"/>
      <c r="FM132" s="10"/>
      <c r="FN132" s="7"/>
      <c r="FO132" s="7">
        <f t="shared" si="103"/>
        <v>2</v>
      </c>
    </row>
    <row r="133" spans="1:171" ht="12.75">
      <c r="A133" s="15">
        <v>19</v>
      </c>
      <c r="B133" s="15">
        <v>1</v>
      </c>
      <c r="C133" s="6">
        <v>1</v>
      </c>
      <c r="D133" s="6" t="s">
        <v>268</v>
      </c>
      <c r="E133" s="3" t="s">
        <v>269</v>
      </c>
      <c r="F133" s="6">
        <f t="shared" si="83"/>
        <v>0</v>
      </c>
      <c r="G133" s="6">
        <f t="shared" si="84"/>
        <v>2</v>
      </c>
      <c r="H133" s="6">
        <f t="shared" si="85"/>
        <v>15</v>
      </c>
      <c r="I133" s="6">
        <f t="shared" si="86"/>
        <v>12</v>
      </c>
      <c r="J133" s="6">
        <f t="shared" si="87"/>
        <v>3</v>
      </c>
      <c r="K133" s="6">
        <f t="shared" si="88"/>
        <v>0</v>
      </c>
      <c r="L133" s="6">
        <f t="shared" si="89"/>
        <v>0</v>
      </c>
      <c r="M133" s="6">
        <f t="shared" si="90"/>
        <v>0</v>
      </c>
      <c r="N133" s="6">
        <f t="shared" si="91"/>
        <v>0</v>
      </c>
      <c r="O133" s="6">
        <f t="shared" si="92"/>
        <v>0</v>
      </c>
      <c r="P133" s="6">
        <f t="shared" si="93"/>
        <v>0</v>
      </c>
      <c r="Q133" s="7">
        <f t="shared" si="94"/>
        <v>2</v>
      </c>
      <c r="R133" s="7">
        <f t="shared" si="95"/>
        <v>0</v>
      </c>
      <c r="S133" s="7">
        <v>1.3</v>
      </c>
      <c r="T133" s="11"/>
      <c r="U133" s="10"/>
      <c r="V133" s="11"/>
      <c r="W133" s="10"/>
      <c r="X133" s="11"/>
      <c r="Y133" s="10"/>
      <c r="Z133" s="11"/>
      <c r="AA133" s="10"/>
      <c r="AB133" s="7"/>
      <c r="AC133" s="11"/>
      <c r="AD133" s="10"/>
      <c r="AE133" s="11"/>
      <c r="AF133" s="10"/>
      <c r="AG133" s="11"/>
      <c r="AH133" s="10"/>
      <c r="AI133" s="11"/>
      <c r="AJ133" s="10"/>
      <c r="AK133" s="7"/>
      <c r="AL133" s="7">
        <f t="shared" si="96"/>
        <v>0</v>
      </c>
      <c r="AM133" s="11"/>
      <c r="AN133" s="10"/>
      <c r="AO133" s="11"/>
      <c r="AP133" s="10"/>
      <c r="AQ133" s="11"/>
      <c r="AR133" s="10"/>
      <c r="AS133" s="11"/>
      <c r="AT133" s="10"/>
      <c r="AU133" s="7"/>
      <c r="AV133" s="11"/>
      <c r="AW133" s="10"/>
      <c r="AX133" s="11"/>
      <c r="AY133" s="10"/>
      <c r="AZ133" s="11"/>
      <c r="BA133" s="10"/>
      <c r="BB133" s="11"/>
      <c r="BC133" s="10"/>
      <c r="BD133" s="7"/>
      <c r="BE133" s="7">
        <f t="shared" si="97"/>
        <v>0</v>
      </c>
      <c r="BF133" s="11"/>
      <c r="BG133" s="10"/>
      <c r="BH133" s="11"/>
      <c r="BI133" s="10"/>
      <c r="BJ133" s="11"/>
      <c r="BK133" s="10"/>
      <c r="BL133" s="11"/>
      <c r="BM133" s="10"/>
      <c r="BN133" s="7"/>
      <c r="BO133" s="11"/>
      <c r="BP133" s="10"/>
      <c r="BQ133" s="11"/>
      <c r="BR133" s="10"/>
      <c r="BS133" s="11"/>
      <c r="BT133" s="10"/>
      <c r="BU133" s="11"/>
      <c r="BV133" s="10"/>
      <c r="BW133" s="7"/>
      <c r="BX133" s="7">
        <f t="shared" si="98"/>
        <v>0</v>
      </c>
      <c r="BY133" s="11"/>
      <c r="BZ133" s="10"/>
      <c r="CA133" s="11"/>
      <c r="CB133" s="10"/>
      <c r="CC133" s="11"/>
      <c r="CD133" s="10"/>
      <c r="CE133" s="11"/>
      <c r="CF133" s="10"/>
      <c r="CG133" s="7"/>
      <c r="CH133" s="11"/>
      <c r="CI133" s="10"/>
      <c r="CJ133" s="11"/>
      <c r="CK133" s="10"/>
      <c r="CL133" s="11"/>
      <c r="CM133" s="10"/>
      <c r="CN133" s="11"/>
      <c r="CO133" s="10"/>
      <c r="CP133" s="7"/>
      <c r="CQ133" s="7">
        <f t="shared" si="99"/>
        <v>0</v>
      </c>
      <c r="CR133" s="11"/>
      <c r="CS133" s="10"/>
      <c r="CT133" s="11"/>
      <c r="CU133" s="10"/>
      <c r="CV133" s="11"/>
      <c r="CW133" s="10"/>
      <c r="CX133" s="11"/>
      <c r="CY133" s="10"/>
      <c r="CZ133" s="7"/>
      <c r="DA133" s="11"/>
      <c r="DB133" s="10"/>
      <c r="DC133" s="11"/>
      <c r="DD133" s="10"/>
      <c r="DE133" s="11"/>
      <c r="DF133" s="10"/>
      <c r="DG133" s="11"/>
      <c r="DH133" s="10"/>
      <c r="DI133" s="7"/>
      <c r="DJ133" s="7">
        <f t="shared" si="100"/>
        <v>0</v>
      </c>
      <c r="DK133" s="11"/>
      <c r="DL133" s="10"/>
      <c r="DM133" s="11"/>
      <c r="DN133" s="10"/>
      <c r="DO133" s="11"/>
      <c r="DP133" s="10"/>
      <c r="DQ133" s="11"/>
      <c r="DR133" s="10"/>
      <c r="DS133" s="7"/>
      <c r="DT133" s="11"/>
      <c r="DU133" s="10"/>
      <c r="DV133" s="11"/>
      <c r="DW133" s="10"/>
      <c r="DX133" s="11"/>
      <c r="DY133" s="10"/>
      <c r="DZ133" s="11"/>
      <c r="EA133" s="10"/>
      <c r="EB133" s="7"/>
      <c r="EC133" s="7">
        <f t="shared" si="101"/>
        <v>0</v>
      </c>
      <c r="ED133" s="11"/>
      <c r="EE133" s="10"/>
      <c r="EF133" s="11"/>
      <c r="EG133" s="10"/>
      <c r="EH133" s="11"/>
      <c r="EI133" s="10"/>
      <c r="EJ133" s="11"/>
      <c r="EK133" s="10"/>
      <c r="EL133" s="7"/>
      <c r="EM133" s="11"/>
      <c r="EN133" s="10"/>
      <c r="EO133" s="11"/>
      <c r="EP133" s="10"/>
      <c r="EQ133" s="11"/>
      <c r="ER133" s="10"/>
      <c r="ES133" s="11"/>
      <c r="ET133" s="10"/>
      <c r="EU133" s="7"/>
      <c r="EV133" s="7">
        <f t="shared" si="102"/>
        <v>0</v>
      </c>
      <c r="EW133" s="11">
        <v>12</v>
      </c>
      <c r="EX133" s="10" t="s">
        <v>61</v>
      </c>
      <c r="EY133" s="11">
        <v>3</v>
      </c>
      <c r="EZ133" s="10" t="s">
        <v>61</v>
      </c>
      <c r="FA133" s="11"/>
      <c r="FB133" s="10"/>
      <c r="FC133" s="11"/>
      <c r="FD133" s="10"/>
      <c r="FE133" s="7">
        <v>2</v>
      </c>
      <c r="FF133" s="11"/>
      <c r="FG133" s="10"/>
      <c r="FH133" s="11"/>
      <c r="FI133" s="10"/>
      <c r="FJ133" s="11"/>
      <c r="FK133" s="10"/>
      <c r="FL133" s="11"/>
      <c r="FM133" s="10"/>
      <c r="FN133" s="7"/>
      <c r="FO133" s="7">
        <f t="shared" si="103"/>
        <v>2</v>
      </c>
    </row>
    <row r="134" spans="1:171" ht="12.75">
      <c r="A134" s="15">
        <v>19</v>
      </c>
      <c r="B134" s="15">
        <v>1</v>
      </c>
      <c r="C134" s="6">
        <v>2</v>
      </c>
      <c r="D134" s="6" t="s">
        <v>270</v>
      </c>
      <c r="E134" s="3" t="s">
        <v>271</v>
      </c>
      <c r="F134" s="6">
        <f t="shared" si="83"/>
        <v>0</v>
      </c>
      <c r="G134" s="6">
        <f t="shared" si="84"/>
        <v>2</v>
      </c>
      <c r="H134" s="6">
        <f t="shared" si="85"/>
        <v>15</v>
      </c>
      <c r="I134" s="6">
        <f t="shared" si="86"/>
        <v>12</v>
      </c>
      <c r="J134" s="6">
        <f t="shared" si="87"/>
        <v>3</v>
      </c>
      <c r="K134" s="6">
        <f t="shared" si="88"/>
        <v>0</v>
      </c>
      <c r="L134" s="6">
        <f t="shared" si="89"/>
        <v>0</v>
      </c>
      <c r="M134" s="6">
        <f t="shared" si="90"/>
        <v>0</v>
      </c>
      <c r="N134" s="6">
        <f t="shared" si="91"/>
        <v>0</v>
      </c>
      <c r="O134" s="6">
        <f t="shared" si="92"/>
        <v>0</v>
      </c>
      <c r="P134" s="6">
        <f t="shared" si="93"/>
        <v>0</v>
      </c>
      <c r="Q134" s="7">
        <f t="shared" si="94"/>
        <v>2</v>
      </c>
      <c r="R134" s="7">
        <f t="shared" si="95"/>
        <v>0</v>
      </c>
      <c r="S134" s="7">
        <v>1.3</v>
      </c>
      <c r="T134" s="11"/>
      <c r="U134" s="10"/>
      <c r="V134" s="11"/>
      <c r="W134" s="10"/>
      <c r="X134" s="11"/>
      <c r="Y134" s="10"/>
      <c r="Z134" s="11"/>
      <c r="AA134" s="10"/>
      <c r="AB134" s="7"/>
      <c r="AC134" s="11"/>
      <c r="AD134" s="10"/>
      <c r="AE134" s="11"/>
      <c r="AF134" s="10"/>
      <c r="AG134" s="11"/>
      <c r="AH134" s="10"/>
      <c r="AI134" s="11"/>
      <c r="AJ134" s="10"/>
      <c r="AK134" s="7"/>
      <c r="AL134" s="7">
        <f t="shared" si="96"/>
        <v>0</v>
      </c>
      <c r="AM134" s="11"/>
      <c r="AN134" s="10"/>
      <c r="AO134" s="11"/>
      <c r="AP134" s="10"/>
      <c r="AQ134" s="11"/>
      <c r="AR134" s="10"/>
      <c r="AS134" s="11"/>
      <c r="AT134" s="10"/>
      <c r="AU134" s="7"/>
      <c r="AV134" s="11"/>
      <c r="AW134" s="10"/>
      <c r="AX134" s="11"/>
      <c r="AY134" s="10"/>
      <c r="AZ134" s="11"/>
      <c r="BA134" s="10"/>
      <c r="BB134" s="11"/>
      <c r="BC134" s="10"/>
      <c r="BD134" s="7"/>
      <c r="BE134" s="7">
        <f t="shared" si="97"/>
        <v>0</v>
      </c>
      <c r="BF134" s="11"/>
      <c r="BG134" s="10"/>
      <c r="BH134" s="11"/>
      <c r="BI134" s="10"/>
      <c r="BJ134" s="11"/>
      <c r="BK134" s="10"/>
      <c r="BL134" s="11"/>
      <c r="BM134" s="10"/>
      <c r="BN134" s="7"/>
      <c r="BO134" s="11"/>
      <c r="BP134" s="10"/>
      <c r="BQ134" s="11"/>
      <c r="BR134" s="10"/>
      <c r="BS134" s="11"/>
      <c r="BT134" s="10"/>
      <c r="BU134" s="11"/>
      <c r="BV134" s="10"/>
      <c r="BW134" s="7"/>
      <c r="BX134" s="7">
        <f t="shared" si="98"/>
        <v>0</v>
      </c>
      <c r="BY134" s="11"/>
      <c r="BZ134" s="10"/>
      <c r="CA134" s="11"/>
      <c r="CB134" s="10"/>
      <c r="CC134" s="11"/>
      <c r="CD134" s="10"/>
      <c r="CE134" s="11"/>
      <c r="CF134" s="10"/>
      <c r="CG134" s="7"/>
      <c r="CH134" s="11"/>
      <c r="CI134" s="10"/>
      <c r="CJ134" s="11"/>
      <c r="CK134" s="10"/>
      <c r="CL134" s="11"/>
      <c r="CM134" s="10"/>
      <c r="CN134" s="11"/>
      <c r="CO134" s="10"/>
      <c r="CP134" s="7"/>
      <c r="CQ134" s="7">
        <f t="shared" si="99"/>
        <v>0</v>
      </c>
      <c r="CR134" s="11"/>
      <c r="CS134" s="10"/>
      <c r="CT134" s="11"/>
      <c r="CU134" s="10"/>
      <c r="CV134" s="11"/>
      <c r="CW134" s="10"/>
      <c r="CX134" s="11"/>
      <c r="CY134" s="10"/>
      <c r="CZ134" s="7"/>
      <c r="DA134" s="11"/>
      <c r="DB134" s="10"/>
      <c r="DC134" s="11"/>
      <c r="DD134" s="10"/>
      <c r="DE134" s="11"/>
      <c r="DF134" s="10"/>
      <c r="DG134" s="11"/>
      <c r="DH134" s="10"/>
      <c r="DI134" s="7"/>
      <c r="DJ134" s="7">
        <f t="shared" si="100"/>
        <v>0</v>
      </c>
      <c r="DK134" s="11"/>
      <c r="DL134" s="10"/>
      <c r="DM134" s="11"/>
      <c r="DN134" s="10"/>
      <c r="DO134" s="11"/>
      <c r="DP134" s="10"/>
      <c r="DQ134" s="11"/>
      <c r="DR134" s="10"/>
      <c r="DS134" s="7"/>
      <c r="DT134" s="11"/>
      <c r="DU134" s="10"/>
      <c r="DV134" s="11"/>
      <c r="DW134" s="10"/>
      <c r="DX134" s="11"/>
      <c r="DY134" s="10"/>
      <c r="DZ134" s="11"/>
      <c r="EA134" s="10"/>
      <c r="EB134" s="7"/>
      <c r="EC134" s="7">
        <f t="shared" si="101"/>
        <v>0</v>
      </c>
      <c r="ED134" s="11"/>
      <c r="EE134" s="10"/>
      <c r="EF134" s="11"/>
      <c r="EG134" s="10"/>
      <c r="EH134" s="11"/>
      <c r="EI134" s="10"/>
      <c r="EJ134" s="11"/>
      <c r="EK134" s="10"/>
      <c r="EL134" s="7"/>
      <c r="EM134" s="11"/>
      <c r="EN134" s="10"/>
      <c r="EO134" s="11"/>
      <c r="EP134" s="10"/>
      <c r="EQ134" s="11"/>
      <c r="ER134" s="10"/>
      <c r="ES134" s="11"/>
      <c r="ET134" s="10"/>
      <c r="EU134" s="7"/>
      <c r="EV134" s="7">
        <f t="shared" si="102"/>
        <v>0</v>
      </c>
      <c r="EW134" s="11">
        <v>12</v>
      </c>
      <c r="EX134" s="10" t="s">
        <v>61</v>
      </c>
      <c r="EY134" s="11">
        <v>3</v>
      </c>
      <c r="EZ134" s="10" t="s">
        <v>61</v>
      </c>
      <c r="FA134" s="11"/>
      <c r="FB134" s="10"/>
      <c r="FC134" s="11"/>
      <c r="FD134" s="10"/>
      <c r="FE134" s="7">
        <v>2</v>
      </c>
      <c r="FF134" s="11"/>
      <c r="FG134" s="10"/>
      <c r="FH134" s="11"/>
      <c r="FI134" s="10"/>
      <c r="FJ134" s="11"/>
      <c r="FK134" s="10"/>
      <c r="FL134" s="11"/>
      <c r="FM134" s="10"/>
      <c r="FN134" s="7"/>
      <c r="FO134" s="7">
        <f t="shared" si="103"/>
        <v>2</v>
      </c>
    </row>
    <row r="135" spans="1:171" ht="12.75">
      <c r="A135" s="15">
        <v>20</v>
      </c>
      <c r="B135" s="15">
        <v>1</v>
      </c>
      <c r="C135" s="6">
        <v>1</v>
      </c>
      <c r="D135" s="6" t="s">
        <v>272</v>
      </c>
      <c r="E135" s="3" t="s">
        <v>273</v>
      </c>
      <c r="F135" s="6">
        <f t="shared" si="83"/>
        <v>0</v>
      </c>
      <c r="G135" s="6">
        <f t="shared" si="84"/>
        <v>1</v>
      </c>
      <c r="H135" s="6">
        <f t="shared" si="85"/>
        <v>9</v>
      </c>
      <c r="I135" s="6">
        <f t="shared" si="86"/>
        <v>9</v>
      </c>
      <c r="J135" s="6">
        <f t="shared" si="87"/>
        <v>0</v>
      </c>
      <c r="K135" s="6">
        <f t="shared" si="88"/>
        <v>0</v>
      </c>
      <c r="L135" s="6">
        <f t="shared" si="89"/>
        <v>0</v>
      </c>
      <c r="M135" s="6">
        <f t="shared" si="90"/>
        <v>0</v>
      </c>
      <c r="N135" s="6">
        <f t="shared" si="91"/>
        <v>0</v>
      </c>
      <c r="O135" s="6">
        <f t="shared" si="92"/>
        <v>0</v>
      </c>
      <c r="P135" s="6">
        <f t="shared" si="93"/>
        <v>0</v>
      </c>
      <c r="Q135" s="7">
        <f t="shared" si="94"/>
        <v>1</v>
      </c>
      <c r="R135" s="7">
        <f t="shared" si="95"/>
        <v>0</v>
      </c>
      <c r="S135" s="7">
        <v>0.7</v>
      </c>
      <c r="T135" s="11"/>
      <c r="U135" s="10"/>
      <c r="V135" s="11"/>
      <c r="W135" s="10"/>
      <c r="X135" s="11"/>
      <c r="Y135" s="10"/>
      <c r="Z135" s="11"/>
      <c r="AA135" s="10"/>
      <c r="AB135" s="7"/>
      <c r="AC135" s="11"/>
      <c r="AD135" s="10"/>
      <c r="AE135" s="11"/>
      <c r="AF135" s="10"/>
      <c r="AG135" s="11"/>
      <c r="AH135" s="10"/>
      <c r="AI135" s="11"/>
      <c r="AJ135" s="10"/>
      <c r="AK135" s="7"/>
      <c r="AL135" s="7">
        <f t="shared" si="96"/>
        <v>0</v>
      </c>
      <c r="AM135" s="11"/>
      <c r="AN135" s="10"/>
      <c r="AO135" s="11"/>
      <c r="AP135" s="10"/>
      <c r="AQ135" s="11"/>
      <c r="AR135" s="10"/>
      <c r="AS135" s="11"/>
      <c r="AT135" s="10"/>
      <c r="AU135" s="7"/>
      <c r="AV135" s="11"/>
      <c r="AW135" s="10"/>
      <c r="AX135" s="11"/>
      <c r="AY135" s="10"/>
      <c r="AZ135" s="11"/>
      <c r="BA135" s="10"/>
      <c r="BB135" s="11"/>
      <c r="BC135" s="10"/>
      <c r="BD135" s="7"/>
      <c r="BE135" s="7">
        <f t="shared" si="97"/>
        <v>0</v>
      </c>
      <c r="BF135" s="11"/>
      <c r="BG135" s="10"/>
      <c r="BH135" s="11"/>
      <c r="BI135" s="10"/>
      <c r="BJ135" s="11"/>
      <c r="BK135" s="10"/>
      <c r="BL135" s="11"/>
      <c r="BM135" s="10"/>
      <c r="BN135" s="7"/>
      <c r="BO135" s="11"/>
      <c r="BP135" s="10"/>
      <c r="BQ135" s="11"/>
      <c r="BR135" s="10"/>
      <c r="BS135" s="11"/>
      <c r="BT135" s="10"/>
      <c r="BU135" s="11"/>
      <c r="BV135" s="10"/>
      <c r="BW135" s="7"/>
      <c r="BX135" s="7">
        <f t="shared" si="98"/>
        <v>0</v>
      </c>
      <c r="BY135" s="11"/>
      <c r="BZ135" s="10"/>
      <c r="CA135" s="11"/>
      <c r="CB135" s="10"/>
      <c r="CC135" s="11"/>
      <c r="CD135" s="10"/>
      <c r="CE135" s="11"/>
      <c r="CF135" s="10"/>
      <c r="CG135" s="7"/>
      <c r="CH135" s="11"/>
      <c r="CI135" s="10"/>
      <c r="CJ135" s="11"/>
      <c r="CK135" s="10"/>
      <c r="CL135" s="11"/>
      <c r="CM135" s="10"/>
      <c r="CN135" s="11"/>
      <c r="CO135" s="10"/>
      <c r="CP135" s="7"/>
      <c r="CQ135" s="7">
        <f t="shared" si="99"/>
        <v>0</v>
      </c>
      <c r="CR135" s="11"/>
      <c r="CS135" s="10"/>
      <c r="CT135" s="11"/>
      <c r="CU135" s="10"/>
      <c r="CV135" s="11"/>
      <c r="CW135" s="10"/>
      <c r="CX135" s="11"/>
      <c r="CY135" s="10"/>
      <c r="CZ135" s="7"/>
      <c r="DA135" s="11"/>
      <c r="DB135" s="10"/>
      <c r="DC135" s="11"/>
      <c r="DD135" s="10"/>
      <c r="DE135" s="11"/>
      <c r="DF135" s="10"/>
      <c r="DG135" s="11"/>
      <c r="DH135" s="10"/>
      <c r="DI135" s="7"/>
      <c r="DJ135" s="7">
        <f t="shared" si="100"/>
        <v>0</v>
      </c>
      <c r="DK135" s="11"/>
      <c r="DL135" s="10"/>
      <c r="DM135" s="11"/>
      <c r="DN135" s="10"/>
      <c r="DO135" s="11"/>
      <c r="DP135" s="10"/>
      <c r="DQ135" s="11"/>
      <c r="DR135" s="10"/>
      <c r="DS135" s="7"/>
      <c r="DT135" s="11"/>
      <c r="DU135" s="10"/>
      <c r="DV135" s="11"/>
      <c r="DW135" s="10"/>
      <c r="DX135" s="11"/>
      <c r="DY135" s="10"/>
      <c r="DZ135" s="11"/>
      <c r="EA135" s="10"/>
      <c r="EB135" s="7"/>
      <c r="EC135" s="7">
        <f t="shared" si="101"/>
        <v>0</v>
      </c>
      <c r="ED135" s="11"/>
      <c r="EE135" s="10"/>
      <c r="EF135" s="11"/>
      <c r="EG135" s="10"/>
      <c r="EH135" s="11"/>
      <c r="EI135" s="10"/>
      <c r="EJ135" s="11"/>
      <c r="EK135" s="10"/>
      <c r="EL135" s="7"/>
      <c r="EM135" s="11"/>
      <c r="EN135" s="10"/>
      <c r="EO135" s="11"/>
      <c r="EP135" s="10"/>
      <c r="EQ135" s="11"/>
      <c r="ER135" s="10"/>
      <c r="ES135" s="11"/>
      <c r="ET135" s="10"/>
      <c r="EU135" s="7"/>
      <c r="EV135" s="7">
        <f t="shared" si="102"/>
        <v>0</v>
      </c>
      <c r="EW135" s="11">
        <v>9</v>
      </c>
      <c r="EX135" s="10" t="s">
        <v>61</v>
      </c>
      <c r="EY135" s="11"/>
      <c r="EZ135" s="10"/>
      <c r="FA135" s="11"/>
      <c r="FB135" s="10"/>
      <c r="FC135" s="11"/>
      <c r="FD135" s="10"/>
      <c r="FE135" s="7">
        <v>1</v>
      </c>
      <c r="FF135" s="11"/>
      <c r="FG135" s="10"/>
      <c r="FH135" s="11"/>
      <c r="FI135" s="10"/>
      <c r="FJ135" s="11"/>
      <c r="FK135" s="10"/>
      <c r="FL135" s="11"/>
      <c r="FM135" s="10"/>
      <c r="FN135" s="7"/>
      <c r="FO135" s="7">
        <f t="shared" si="103"/>
        <v>1</v>
      </c>
    </row>
    <row r="136" spans="1:171" ht="12.75">
      <c r="A136" s="15">
        <v>20</v>
      </c>
      <c r="B136" s="15">
        <v>1</v>
      </c>
      <c r="C136" s="6">
        <v>2</v>
      </c>
      <c r="D136" s="6" t="s">
        <v>274</v>
      </c>
      <c r="E136" s="3" t="s">
        <v>275</v>
      </c>
      <c r="F136" s="6">
        <f t="shared" si="83"/>
        <v>0</v>
      </c>
      <c r="G136" s="6">
        <f t="shared" si="84"/>
        <v>1</v>
      </c>
      <c r="H136" s="6">
        <f t="shared" si="85"/>
        <v>9</v>
      </c>
      <c r="I136" s="6">
        <f t="shared" si="86"/>
        <v>9</v>
      </c>
      <c r="J136" s="6">
        <f t="shared" si="87"/>
        <v>0</v>
      </c>
      <c r="K136" s="6">
        <f t="shared" si="88"/>
        <v>0</v>
      </c>
      <c r="L136" s="6">
        <f t="shared" si="89"/>
        <v>0</v>
      </c>
      <c r="M136" s="6">
        <f t="shared" si="90"/>
        <v>0</v>
      </c>
      <c r="N136" s="6">
        <f t="shared" si="91"/>
        <v>0</v>
      </c>
      <c r="O136" s="6">
        <f t="shared" si="92"/>
        <v>0</v>
      </c>
      <c r="P136" s="6">
        <f t="shared" si="93"/>
        <v>0</v>
      </c>
      <c r="Q136" s="7">
        <f t="shared" si="94"/>
        <v>1</v>
      </c>
      <c r="R136" s="7">
        <f t="shared" si="95"/>
        <v>0</v>
      </c>
      <c r="S136" s="7">
        <v>0.7</v>
      </c>
      <c r="T136" s="11"/>
      <c r="U136" s="10"/>
      <c r="V136" s="11"/>
      <c r="W136" s="10"/>
      <c r="X136" s="11"/>
      <c r="Y136" s="10"/>
      <c r="Z136" s="11"/>
      <c r="AA136" s="10"/>
      <c r="AB136" s="7"/>
      <c r="AC136" s="11"/>
      <c r="AD136" s="10"/>
      <c r="AE136" s="11"/>
      <c r="AF136" s="10"/>
      <c r="AG136" s="11"/>
      <c r="AH136" s="10"/>
      <c r="AI136" s="11"/>
      <c r="AJ136" s="10"/>
      <c r="AK136" s="7"/>
      <c r="AL136" s="7">
        <f t="shared" si="96"/>
        <v>0</v>
      </c>
      <c r="AM136" s="11"/>
      <c r="AN136" s="10"/>
      <c r="AO136" s="11"/>
      <c r="AP136" s="10"/>
      <c r="AQ136" s="11"/>
      <c r="AR136" s="10"/>
      <c r="AS136" s="11"/>
      <c r="AT136" s="10"/>
      <c r="AU136" s="7"/>
      <c r="AV136" s="11"/>
      <c r="AW136" s="10"/>
      <c r="AX136" s="11"/>
      <c r="AY136" s="10"/>
      <c r="AZ136" s="11"/>
      <c r="BA136" s="10"/>
      <c r="BB136" s="11"/>
      <c r="BC136" s="10"/>
      <c r="BD136" s="7"/>
      <c r="BE136" s="7">
        <f t="shared" si="97"/>
        <v>0</v>
      </c>
      <c r="BF136" s="11"/>
      <c r="BG136" s="10"/>
      <c r="BH136" s="11"/>
      <c r="BI136" s="10"/>
      <c r="BJ136" s="11"/>
      <c r="BK136" s="10"/>
      <c r="BL136" s="11"/>
      <c r="BM136" s="10"/>
      <c r="BN136" s="7"/>
      <c r="BO136" s="11"/>
      <c r="BP136" s="10"/>
      <c r="BQ136" s="11"/>
      <c r="BR136" s="10"/>
      <c r="BS136" s="11"/>
      <c r="BT136" s="10"/>
      <c r="BU136" s="11"/>
      <c r="BV136" s="10"/>
      <c r="BW136" s="7"/>
      <c r="BX136" s="7">
        <f t="shared" si="98"/>
        <v>0</v>
      </c>
      <c r="BY136" s="11"/>
      <c r="BZ136" s="10"/>
      <c r="CA136" s="11"/>
      <c r="CB136" s="10"/>
      <c r="CC136" s="11"/>
      <c r="CD136" s="10"/>
      <c r="CE136" s="11"/>
      <c r="CF136" s="10"/>
      <c r="CG136" s="7"/>
      <c r="CH136" s="11"/>
      <c r="CI136" s="10"/>
      <c r="CJ136" s="11"/>
      <c r="CK136" s="10"/>
      <c r="CL136" s="11"/>
      <c r="CM136" s="10"/>
      <c r="CN136" s="11"/>
      <c r="CO136" s="10"/>
      <c r="CP136" s="7"/>
      <c r="CQ136" s="7">
        <f t="shared" si="99"/>
        <v>0</v>
      </c>
      <c r="CR136" s="11"/>
      <c r="CS136" s="10"/>
      <c r="CT136" s="11"/>
      <c r="CU136" s="10"/>
      <c r="CV136" s="11"/>
      <c r="CW136" s="10"/>
      <c r="CX136" s="11"/>
      <c r="CY136" s="10"/>
      <c r="CZ136" s="7"/>
      <c r="DA136" s="11"/>
      <c r="DB136" s="10"/>
      <c r="DC136" s="11"/>
      <c r="DD136" s="10"/>
      <c r="DE136" s="11"/>
      <c r="DF136" s="10"/>
      <c r="DG136" s="11"/>
      <c r="DH136" s="10"/>
      <c r="DI136" s="7"/>
      <c r="DJ136" s="7">
        <f t="shared" si="100"/>
        <v>0</v>
      </c>
      <c r="DK136" s="11"/>
      <c r="DL136" s="10"/>
      <c r="DM136" s="11"/>
      <c r="DN136" s="10"/>
      <c r="DO136" s="11"/>
      <c r="DP136" s="10"/>
      <c r="DQ136" s="11"/>
      <c r="DR136" s="10"/>
      <c r="DS136" s="7"/>
      <c r="DT136" s="11"/>
      <c r="DU136" s="10"/>
      <c r="DV136" s="11"/>
      <c r="DW136" s="10"/>
      <c r="DX136" s="11"/>
      <c r="DY136" s="10"/>
      <c r="DZ136" s="11"/>
      <c r="EA136" s="10"/>
      <c r="EB136" s="7"/>
      <c r="EC136" s="7">
        <f t="shared" si="101"/>
        <v>0</v>
      </c>
      <c r="ED136" s="11"/>
      <c r="EE136" s="10"/>
      <c r="EF136" s="11"/>
      <c r="EG136" s="10"/>
      <c r="EH136" s="11"/>
      <c r="EI136" s="10"/>
      <c r="EJ136" s="11"/>
      <c r="EK136" s="10"/>
      <c r="EL136" s="7"/>
      <c r="EM136" s="11"/>
      <c r="EN136" s="10"/>
      <c r="EO136" s="11"/>
      <c r="EP136" s="10"/>
      <c r="EQ136" s="11"/>
      <c r="ER136" s="10"/>
      <c r="ES136" s="11"/>
      <c r="ET136" s="10"/>
      <c r="EU136" s="7"/>
      <c r="EV136" s="7">
        <f t="shared" si="102"/>
        <v>0</v>
      </c>
      <c r="EW136" s="11">
        <v>9</v>
      </c>
      <c r="EX136" s="10" t="s">
        <v>61</v>
      </c>
      <c r="EY136" s="11"/>
      <c r="EZ136" s="10"/>
      <c r="FA136" s="11"/>
      <c r="FB136" s="10"/>
      <c r="FC136" s="11"/>
      <c r="FD136" s="10"/>
      <c r="FE136" s="7">
        <v>1</v>
      </c>
      <c r="FF136" s="11"/>
      <c r="FG136" s="10"/>
      <c r="FH136" s="11"/>
      <c r="FI136" s="10"/>
      <c r="FJ136" s="11"/>
      <c r="FK136" s="10"/>
      <c r="FL136" s="11"/>
      <c r="FM136" s="10"/>
      <c r="FN136" s="7"/>
      <c r="FO136" s="7">
        <f t="shared" si="103"/>
        <v>1</v>
      </c>
    </row>
    <row r="137" spans="1:171" ht="19.5" customHeight="1">
      <c r="A137" s="12" t="s">
        <v>276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2"/>
      <c r="FO137" s="13"/>
    </row>
    <row r="138" spans="1:171" ht="12.75">
      <c r="A138" s="6"/>
      <c r="B138" s="6"/>
      <c r="C138" s="6"/>
      <c r="D138" s="6" t="s">
        <v>277</v>
      </c>
      <c r="E138" s="3" t="s">
        <v>278</v>
      </c>
      <c r="F138" s="6">
        <f>COUNTIF(T138:FM138,"e")</f>
        <v>1</v>
      </c>
      <c r="G138" s="6">
        <f>COUNTIF(T138:FM138,"z")</f>
        <v>0</v>
      </c>
      <c r="H138" s="6">
        <f>SUM(I138:P138)</f>
        <v>6</v>
      </c>
      <c r="I138" s="6">
        <f>T138+AM138+BF138+BY138+CR138+DK138+ED138+EW138</f>
        <v>0</v>
      </c>
      <c r="J138" s="6">
        <f>V138+AO138+BH138+CA138+CT138+DM138+EF138+EY138</f>
        <v>0</v>
      </c>
      <c r="K138" s="6">
        <f>X138+AQ138+BJ138+CC138+CV138+DO138+EH138+FA138</f>
        <v>0</v>
      </c>
      <c r="L138" s="6">
        <f>Z138+AS138+BL138+CE138+CX138+DQ138+EJ138+FC138</f>
        <v>0</v>
      </c>
      <c r="M138" s="6">
        <f>AC138+AV138+BO138+CH138+DA138+DT138+EM138+FF138</f>
        <v>0</v>
      </c>
      <c r="N138" s="6">
        <f>AE138+AX138+BQ138+CJ138+DC138+DV138+EO138+FH138</f>
        <v>0</v>
      </c>
      <c r="O138" s="6">
        <f>AG138+AZ138+BS138+CL138+DE138+DX138+EQ138+FJ138</f>
        <v>6</v>
      </c>
      <c r="P138" s="6">
        <f>AI138+BB138+BU138+CN138+DG138+DZ138+ES138+FL138</f>
        <v>0</v>
      </c>
      <c r="Q138" s="7">
        <f>AL138+BE138+BX138+CQ138+DJ138+EC138+EV138+FO138</f>
        <v>6</v>
      </c>
      <c r="R138" s="7">
        <f>AK138+BD138+BW138+CP138+DI138+EB138+EU138+FN138</f>
        <v>6</v>
      </c>
      <c r="S138" s="7">
        <v>0</v>
      </c>
      <c r="T138" s="11"/>
      <c r="U138" s="10"/>
      <c r="V138" s="11"/>
      <c r="W138" s="10"/>
      <c r="X138" s="11"/>
      <c r="Y138" s="10"/>
      <c r="Z138" s="11"/>
      <c r="AA138" s="10"/>
      <c r="AB138" s="7"/>
      <c r="AC138" s="11"/>
      <c r="AD138" s="10"/>
      <c r="AE138" s="11"/>
      <c r="AF138" s="10"/>
      <c r="AG138" s="11"/>
      <c r="AH138" s="10"/>
      <c r="AI138" s="11"/>
      <c r="AJ138" s="10"/>
      <c r="AK138" s="7"/>
      <c r="AL138" s="7">
        <f>AB138+AK138</f>
        <v>0</v>
      </c>
      <c r="AM138" s="11"/>
      <c r="AN138" s="10"/>
      <c r="AO138" s="11"/>
      <c r="AP138" s="10"/>
      <c r="AQ138" s="11"/>
      <c r="AR138" s="10"/>
      <c r="AS138" s="11"/>
      <c r="AT138" s="10"/>
      <c r="AU138" s="7"/>
      <c r="AV138" s="11"/>
      <c r="AW138" s="10"/>
      <c r="AX138" s="11"/>
      <c r="AY138" s="10"/>
      <c r="AZ138" s="11"/>
      <c r="BA138" s="10"/>
      <c r="BB138" s="11"/>
      <c r="BC138" s="10"/>
      <c r="BD138" s="7"/>
      <c r="BE138" s="7">
        <f>AU138+BD138</f>
        <v>0</v>
      </c>
      <c r="BF138" s="11"/>
      <c r="BG138" s="10"/>
      <c r="BH138" s="11"/>
      <c r="BI138" s="10"/>
      <c r="BJ138" s="11"/>
      <c r="BK138" s="10"/>
      <c r="BL138" s="11"/>
      <c r="BM138" s="10"/>
      <c r="BN138" s="7"/>
      <c r="BO138" s="11"/>
      <c r="BP138" s="10"/>
      <c r="BQ138" s="11"/>
      <c r="BR138" s="10"/>
      <c r="BS138" s="11"/>
      <c r="BT138" s="10"/>
      <c r="BU138" s="11"/>
      <c r="BV138" s="10"/>
      <c r="BW138" s="7"/>
      <c r="BX138" s="7">
        <f>BN138+BW138</f>
        <v>0</v>
      </c>
      <c r="BY138" s="11"/>
      <c r="BZ138" s="10"/>
      <c r="CA138" s="11"/>
      <c r="CB138" s="10"/>
      <c r="CC138" s="11"/>
      <c r="CD138" s="10"/>
      <c r="CE138" s="11"/>
      <c r="CF138" s="10"/>
      <c r="CG138" s="7"/>
      <c r="CH138" s="11"/>
      <c r="CI138" s="10"/>
      <c r="CJ138" s="11"/>
      <c r="CK138" s="10"/>
      <c r="CL138" s="11"/>
      <c r="CM138" s="10"/>
      <c r="CN138" s="11"/>
      <c r="CO138" s="10"/>
      <c r="CP138" s="7"/>
      <c r="CQ138" s="7">
        <f>CG138+CP138</f>
        <v>0</v>
      </c>
      <c r="CR138" s="11"/>
      <c r="CS138" s="10"/>
      <c r="CT138" s="11"/>
      <c r="CU138" s="10"/>
      <c r="CV138" s="11"/>
      <c r="CW138" s="10"/>
      <c r="CX138" s="11"/>
      <c r="CY138" s="10"/>
      <c r="CZ138" s="7"/>
      <c r="DA138" s="11"/>
      <c r="DB138" s="10"/>
      <c r="DC138" s="11"/>
      <c r="DD138" s="10"/>
      <c r="DE138" s="11"/>
      <c r="DF138" s="10"/>
      <c r="DG138" s="11"/>
      <c r="DH138" s="10"/>
      <c r="DI138" s="7"/>
      <c r="DJ138" s="7">
        <f>CZ138+DI138</f>
        <v>0</v>
      </c>
      <c r="DK138" s="11"/>
      <c r="DL138" s="10"/>
      <c r="DM138" s="11"/>
      <c r="DN138" s="10"/>
      <c r="DO138" s="11"/>
      <c r="DP138" s="10"/>
      <c r="DQ138" s="11"/>
      <c r="DR138" s="10"/>
      <c r="DS138" s="7"/>
      <c r="DT138" s="11"/>
      <c r="DU138" s="10"/>
      <c r="DV138" s="11"/>
      <c r="DW138" s="10"/>
      <c r="DX138" s="11">
        <v>6</v>
      </c>
      <c r="DY138" s="10" t="s">
        <v>92</v>
      </c>
      <c r="DZ138" s="11"/>
      <c r="EA138" s="10"/>
      <c r="EB138" s="7">
        <v>6</v>
      </c>
      <c r="EC138" s="7">
        <f>DS138+EB138</f>
        <v>6</v>
      </c>
      <c r="ED138" s="11"/>
      <c r="EE138" s="10"/>
      <c r="EF138" s="11"/>
      <c r="EG138" s="10"/>
      <c r="EH138" s="11"/>
      <c r="EI138" s="10"/>
      <c r="EJ138" s="11"/>
      <c r="EK138" s="10"/>
      <c r="EL138" s="7"/>
      <c r="EM138" s="11"/>
      <c r="EN138" s="10"/>
      <c r="EO138" s="11"/>
      <c r="EP138" s="10"/>
      <c r="EQ138" s="11"/>
      <c r="ER138" s="10"/>
      <c r="ES138" s="11"/>
      <c r="ET138" s="10"/>
      <c r="EU138" s="7"/>
      <c r="EV138" s="7">
        <f>EL138+EU138</f>
        <v>0</v>
      </c>
      <c r="EW138" s="11"/>
      <c r="EX138" s="10"/>
      <c r="EY138" s="11"/>
      <c r="EZ138" s="10"/>
      <c r="FA138" s="11"/>
      <c r="FB138" s="10"/>
      <c r="FC138" s="11"/>
      <c r="FD138" s="10"/>
      <c r="FE138" s="7"/>
      <c r="FF138" s="11"/>
      <c r="FG138" s="10"/>
      <c r="FH138" s="11"/>
      <c r="FI138" s="10"/>
      <c r="FJ138" s="11"/>
      <c r="FK138" s="10"/>
      <c r="FL138" s="11"/>
      <c r="FM138" s="10"/>
      <c r="FN138" s="7"/>
      <c r="FO138" s="7">
        <f>FE138+FN138</f>
        <v>0</v>
      </c>
    </row>
    <row r="139" spans="1:171" ht="15.75" customHeight="1">
      <c r="A139" s="6"/>
      <c r="B139" s="6"/>
      <c r="C139" s="6"/>
      <c r="D139" s="6"/>
      <c r="E139" s="6" t="s">
        <v>78</v>
      </c>
      <c r="F139" s="6">
        <f aca="true" t="shared" si="104" ref="F139:T139">SUM(F138:F138)</f>
        <v>1</v>
      </c>
      <c r="G139" s="6">
        <f t="shared" si="104"/>
        <v>0</v>
      </c>
      <c r="H139" s="6">
        <f t="shared" si="104"/>
        <v>6</v>
      </c>
      <c r="I139" s="6">
        <f t="shared" si="104"/>
        <v>0</v>
      </c>
      <c r="J139" s="6">
        <f t="shared" si="104"/>
        <v>0</v>
      </c>
      <c r="K139" s="6">
        <f t="shared" si="104"/>
        <v>0</v>
      </c>
      <c r="L139" s="6">
        <f t="shared" si="104"/>
        <v>0</v>
      </c>
      <c r="M139" s="6">
        <f t="shared" si="104"/>
        <v>0</v>
      </c>
      <c r="N139" s="6">
        <f t="shared" si="104"/>
        <v>0</v>
      </c>
      <c r="O139" s="6">
        <f t="shared" si="104"/>
        <v>6</v>
      </c>
      <c r="P139" s="6">
        <f t="shared" si="104"/>
        <v>0</v>
      </c>
      <c r="Q139" s="7">
        <f t="shared" si="104"/>
        <v>6</v>
      </c>
      <c r="R139" s="7">
        <f t="shared" si="104"/>
        <v>6</v>
      </c>
      <c r="S139" s="7">
        <f t="shared" si="104"/>
        <v>0</v>
      </c>
      <c r="T139" s="11">
        <f t="shared" si="104"/>
        <v>0</v>
      </c>
      <c r="U139" s="10"/>
      <c r="V139" s="11">
        <f>SUM(V138:V138)</f>
        <v>0</v>
      </c>
      <c r="W139" s="10"/>
      <c r="X139" s="11">
        <f>SUM(X138:X138)</f>
        <v>0</v>
      </c>
      <c r="Y139" s="10"/>
      <c r="Z139" s="11">
        <f>SUM(Z138:Z138)</f>
        <v>0</v>
      </c>
      <c r="AA139" s="10"/>
      <c r="AB139" s="7">
        <f>SUM(AB138:AB138)</f>
        <v>0</v>
      </c>
      <c r="AC139" s="11">
        <f>SUM(AC138:AC138)</f>
        <v>0</v>
      </c>
      <c r="AD139" s="10"/>
      <c r="AE139" s="11">
        <f>SUM(AE138:AE138)</f>
        <v>0</v>
      </c>
      <c r="AF139" s="10"/>
      <c r="AG139" s="11">
        <f>SUM(AG138:AG138)</f>
        <v>0</v>
      </c>
      <c r="AH139" s="10"/>
      <c r="AI139" s="11">
        <f>SUM(AI138:AI138)</f>
        <v>0</v>
      </c>
      <c r="AJ139" s="10"/>
      <c r="AK139" s="7">
        <f>SUM(AK138:AK138)</f>
        <v>0</v>
      </c>
      <c r="AL139" s="7">
        <f>SUM(AL138:AL138)</f>
        <v>0</v>
      </c>
      <c r="AM139" s="11">
        <f>SUM(AM138:AM138)</f>
        <v>0</v>
      </c>
      <c r="AN139" s="10"/>
      <c r="AO139" s="11">
        <f>SUM(AO138:AO138)</f>
        <v>0</v>
      </c>
      <c r="AP139" s="10"/>
      <c r="AQ139" s="11">
        <f>SUM(AQ138:AQ138)</f>
        <v>0</v>
      </c>
      <c r="AR139" s="10"/>
      <c r="AS139" s="11">
        <f>SUM(AS138:AS138)</f>
        <v>0</v>
      </c>
      <c r="AT139" s="10"/>
      <c r="AU139" s="7">
        <f>SUM(AU138:AU138)</f>
        <v>0</v>
      </c>
      <c r="AV139" s="11">
        <f>SUM(AV138:AV138)</f>
        <v>0</v>
      </c>
      <c r="AW139" s="10"/>
      <c r="AX139" s="11">
        <f>SUM(AX138:AX138)</f>
        <v>0</v>
      </c>
      <c r="AY139" s="10"/>
      <c r="AZ139" s="11">
        <f>SUM(AZ138:AZ138)</f>
        <v>0</v>
      </c>
      <c r="BA139" s="10"/>
      <c r="BB139" s="11">
        <f>SUM(BB138:BB138)</f>
        <v>0</v>
      </c>
      <c r="BC139" s="10"/>
      <c r="BD139" s="7">
        <f>SUM(BD138:BD138)</f>
        <v>0</v>
      </c>
      <c r="BE139" s="7">
        <f>SUM(BE138:BE138)</f>
        <v>0</v>
      </c>
      <c r="BF139" s="11">
        <f>SUM(BF138:BF138)</f>
        <v>0</v>
      </c>
      <c r="BG139" s="10"/>
      <c r="BH139" s="11">
        <f>SUM(BH138:BH138)</f>
        <v>0</v>
      </c>
      <c r="BI139" s="10"/>
      <c r="BJ139" s="11">
        <f>SUM(BJ138:BJ138)</f>
        <v>0</v>
      </c>
      <c r="BK139" s="10"/>
      <c r="BL139" s="11">
        <f>SUM(BL138:BL138)</f>
        <v>0</v>
      </c>
      <c r="BM139" s="10"/>
      <c r="BN139" s="7">
        <f>SUM(BN138:BN138)</f>
        <v>0</v>
      </c>
      <c r="BO139" s="11">
        <f>SUM(BO138:BO138)</f>
        <v>0</v>
      </c>
      <c r="BP139" s="10"/>
      <c r="BQ139" s="11">
        <f>SUM(BQ138:BQ138)</f>
        <v>0</v>
      </c>
      <c r="BR139" s="10"/>
      <c r="BS139" s="11">
        <f>SUM(BS138:BS138)</f>
        <v>0</v>
      </c>
      <c r="BT139" s="10"/>
      <c r="BU139" s="11">
        <f>SUM(BU138:BU138)</f>
        <v>0</v>
      </c>
      <c r="BV139" s="10"/>
      <c r="BW139" s="7">
        <f>SUM(BW138:BW138)</f>
        <v>0</v>
      </c>
      <c r="BX139" s="7">
        <f>SUM(BX138:BX138)</f>
        <v>0</v>
      </c>
      <c r="BY139" s="11">
        <f>SUM(BY138:BY138)</f>
        <v>0</v>
      </c>
      <c r="BZ139" s="10"/>
      <c r="CA139" s="11">
        <f>SUM(CA138:CA138)</f>
        <v>0</v>
      </c>
      <c r="CB139" s="10"/>
      <c r="CC139" s="11">
        <f>SUM(CC138:CC138)</f>
        <v>0</v>
      </c>
      <c r="CD139" s="10"/>
      <c r="CE139" s="11">
        <f>SUM(CE138:CE138)</f>
        <v>0</v>
      </c>
      <c r="CF139" s="10"/>
      <c r="CG139" s="7">
        <f>SUM(CG138:CG138)</f>
        <v>0</v>
      </c>
      <c r="CH139" s="11">
        <f>SUM(CH138:CH138)</f>
        <v>0</v>
      </c>
      <c r="CI139" s="10"/>
      <c r="CJ139" s="11">
        <f>SUM(CJ138:CJ138)</f>
        <v>0</v>
      </c>
      <c r="CK139" s="10"/>
      <c r="CL139" s="11">
        <f>SUM(CL138:CL138)</f>
        <v>0</v>
      </c>
      <c r="CM139" s="10"/>
      <c r="CN139" s="11">
        <f>SUM(CN138:CN138)</f>
        <v>0</v>
      </c>
      <c r="CO139" s="10"/>
      <c r="CP139" s="7">
        <f>SUM(CP138:CP138)</f>
        <v>0</v>
      </c>
      <c r="CQ139" s="7">
        <f>SUM(CQ138:CQ138)</f>
        <v>0</v>
      </c>
      <c r="CR139" s="11">
        <f>SUM(CR138:CR138)</f>
        <v>0</v>
      </c>
      <c r="CS139" s="10"/>
      <c r="CT139" s="11">
        <f>SUM(CT138:CT138)</f>
        <v>0</v>
      </c>
      <c r="CU139" s="10"/>
      <c r="CV139" s="11">
        <f>SUM(CV138:CV138)</f>
        <v>0</v>
      </c>
      <c r="CW139" s="10"/>
      <c r="CX139" s="11">
        <f>SUM(CX138:CX138)</f>
        <v>0</v>
      </c>
      <c r="CY139" s="10"/>
      <c r="CZ139" s="7">
        <f>SUM(CZ138:CZ138)</f>
        <v>0</v>
      </c>
      <c r="DA139" s="11">
        <f>SUM(DA138:DA138)</f>
        <v>0</v>
      </c>
      <c r="DB139" s="10"/>
      <c r="DC139" s="11">
        <f>SUM(DC138:DC138)</f>
        <v>0</v>
      </c>
      <c r="DD139" s="10"/>
      <c r="DE139" s="11">
        <f>SUM(DE138:DE138)</f>
        <v>0</v>
      </c>
      <c r="DF139" s="10"/>
      <c r="DG139" s="11">
        <f>SUM(DG138:DG138)</f>
        <v>0</v>
      </c>
      <c r="DH139" s="10"/>
      <c r="DI139" s="7">
        <f>SUM(DI138:DI138)</f>
        <v>0</v>
      </c>
      <c r="DJ139" s="7">
        <f>SUM(DJ138:DJ138)</f>
        <v>0</v>
      </c>
      <c r="DK139" s="11">
        <f>SUM(DK138:DK138)</f>
        <v>0</v>
      </c>
      <c r="DL139" s="10"/>
      <c r="DM139" s="11">
        <f>SUM(DM138:DM138)</f>
        <v>0</v>
      </c>
      <c r="DN139" s="10"/>
      <c r="DO139" s="11">
        <f>SUM(DO138:DO138)</f>
        <v>0</v>
      </c>
      <c r="DP139" s="10"/>
      <c r="DQ139" s="11">
        <f>SUM(DQ138:DQ138)</f>
        <v>0</v>
      </c>
      <c r="DR139" s="10"/>
      <c r="DS139" s="7">
        <f>SUM(DS138:DS138)</f>
        <v>0</v>
      </c>
      <c r="DT139" s="11">
        <f>SUM(DT138:DT138)</f>
        <v>0</v>
      </c>
      <c r="DU139" s="10"/>
      <c r="DV139" s="11">
        <f>SUM(DV138:DV138)</f>
        <v>0</v>
      </c>
      <c r="DW139" s="10"/>
      <c r="DX139" s="11">
        <f>SUM(DX138:DX138)</f>
        <v>6</v>
      </c>
      <c r="DY139" s="10"/>
      <c r="DZ139" s="11">
        <f>SUM(DZ138:DZ138)</f>
        <v>0</v>
      </c>
      <c r="EA139" s="10"/>
      <c r="EB139" s="7">
        <f>SUM(EB138:EB138)</f>
        <v>6</v>
      </c>
      <c r="EC139" s="7">
        <f>SUM(EC138:EC138)</f>
        <v>6</v>
      </c>
      <c r="ED139" s="11">
        <f>SUM(ED138:ED138)</f>
        <v>0</v>
      </c>
      <c r="EE139" s="10"/>
      <c r="EF139" s="11">
        <f>SUM(EF138:EF138)</f>
        <v>0</v>
      </c>
      <c r="EG139" s="10"/>
      <c r="EH139" s="11">
        <f>SUM(EH138:EH138)</f>
        <v>0</v>
      </c>
      <c r="EI139" s="10"/>
      <c r="EJ139" s="11">
        <f>SUM(EJ138:EJ138)</f>
        <v>0</v>
      </c>
      <c r="EK139" s="10"/>
      <c r="EL139" s="7">
        <f>SUM(EL138:EL138)</f>
        <v>0</v>
      </c>
      <c r="EM139" s="11">
        <f>SUM(EM138:EM138)</f>
        <v>0</v>
      </c>
      <c r="EN139" s="10"/>
      <c r="EO139" s="11">
        <f>SUM(EO138:EO138)</f>
        <v>0</v>
      </c>
      <c r="EP139" s="10"/>
      <c r="EQ139" s="11">
        <f>SUM(EQ138:EQ138)</f>
        <v>0</v>
      </c>
      <c r="ER139" s="10"/>
      <c r="ES139" s="11">
        <f>SUM(ES138:ES138)</f>
        <v>0</v>
      </c>
      <c r="ET139" s="10"/>
      <c r="EU139" s="7">
        <f>SUM(EU138:EU138)</f>
        <v>0</v>
      </c>
      <c r="EV139" s="7">
        <f>SUM(EV138:EV138)</f>
        <v>0</v>
      </c>
      <c r="EW139" s="11">
        <f>SUM(EW138:EW138)</f>
        <v>0</v>
      </c>
      <c r="EX139" s="10"/>
      <c r="EY139" s="11">
        <f>SUM(EY138:EY138)</f>
        <v>0</v>
      </c>
      <c r="EZ139" s="10"/>
      <c r="FA139" s="11">
        <f>SUM(FA138:FA138)</f>
        <v>0</v>
      </c>
      <c r="FB139" s="10"/>
      <c r="FC139" s="11">
        <f>SUM(FC138:FC138)</f>
        <v>0</v>
      </c>
      <c r="FD139" s="10"/>
      <c r="FE139" s="7">
        <f>SUM(FE138:FE138)</f>
        <v>0</v>
      </c>
      <c r="FF139" s="11">
        <f>SUM(FF138:FF138)</f>
        <v>0</v>
      </c>
      <c r="FG139" s="10"/>
      <c r="FH139" s="11">
        <f>SUM(FH138:FH138)</f>
        <v>0</v>
      </c>
      <c r="FI139" s="10"/>
      <c r="FJ139" s="11">
        <f>SUM(FJ138:FJ138)</f>
        <v>0</v>
      </c>
      <c r="FK139" s="10"/>
      <c r="FL139" s="11">
        <f>SUM(FL138:FL138)</f>
        <v>0</v>
      </c>
      <c r="FM139" s="10"/>
      <c r="FN139" s="7">
        <f>SUM(FN138:FN138)</f>
        <v>0</v>
      </c>
      <c r="FO139" s="7">
        <f>SUM(FO138:FO138)</f>
        <v>0</v>
      </c>
    </row>
    <row r="140" spans="1:171" ht="19.5" customHeight="1">
      <c r="A140" s="12" t="s">
        <v>279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2"/>
      <c r="FO140" s="13"/>
    </row>
    <row r="141" spans="1:171" ht="12.75">
      <c r="A141" s="6"/>
      <c r="B141" s="6"/>
      <c r="C141" s="6"/>
      <c r="D141" s="6" t="s">
        <v>280</v>
      </c>
      <c r="E141" s="3" t="s">
        <v>281</v>
      </c>
      <c r="F141" s="6">
        <f>COUNTIF(T141:FM141,"e")</f>
        <v>0</v>
      </c>
      <c r="G141" s="6">
        <f>COUNTIF(T141:FM141,"z")</f>
        <v>1</v>
      </c>
      <c r="H141" s="6">
        <f>SUM(I141:P141)</f>
        <v>0</v>
      </c>
      <c r="I141" s="6">
        <f>T141+AM141+BF141+BY141+CR141+DK141+ED141+EW141</f>
        <v>0</v>
      </c>
      <c r="J141" s="6">
        <f>V141+AO141+BH141+CA141+CT141+DM141+EF141+EY141</f>
        <v>0</v>
      </c>
      <c r="K141" s="6">
        <f>X141+AQ141+BJ141+CC141+CV141+DO141+EH141+FA141</f>
        <v>0</v>
      </c>
      <c r="L141" s="6">
        <f>Z141+AS141+BL141+CE141+CX141+DQ141+EJ141+FC141</f>
        <v>0</v>
      </c>
      <c r="M141" s="6">
        <f>AC141+AV141+BO141+CH141+DA141+DT141+EM141+FF141</f>
        <v>0</v>
      </c>
      <c r="N141" s="6">
        <f>AE141+AX141+BQ141+CJ141+DC141+DV141+EO141+FH141</f>
        <v>0</v>
      </c>
      <c r="O141" s="6">
        <f>AG141+AZ141+BS141+CL141+DE141+DX141+EQ141+FJ141</f>
        <v>0</v>
      </c>
      <c r="P141" s="6">
        <f>AI141+BB141+BU141+CN141+DG141+DZ141+ES141+FL141</f>
        <v>0</v>
      </c>
      <c r="Q141" s="7">
        <f>AL141+BE141+BX141+CQ141+DJ141+EC141+EV141+FO141</f>
        <v>0</v>
      </c>
      <c r="R141" s="7">
        <f>AK141+BD141+BW141+CP141+DI141+EB141+EU141+FN141</f>
        <v>0</v>
      </c>
      <c r="S141" s="7">
        <v>0</v>
      </c>
      <c r="T141" s="11">
        <v>0</v>
      </c>
      <c r="U141" s="10" t="s">
        <v>61</v>
      </c>
      <c r="V141" s="11"/>
      <c r="W141" s="10"/>
      <c r="X141" s="11"/>
      <c r="Y141" s="10"/>
      <c r="Z141" s="11"/>
      <c r="AA141" s="10"/>
      <c r="AB141" s="7">
        <v>0</v>
      </c>
      <c r="AC141" s="11"/>
      <c r="AD141" s="10"/>
      <c r="AE141" s="11"/>
      <c r="AF141" s="10"/>
      <c r="AG141" s="11"/>
      <c r="AH141" s="10"/>
      <c r="AI141" s="11"/>
      <c r="AJ141" s="10"/>
      <c r="AK141" s="7"/>
      <c r="AL141" s="7">
        <f>AB141+AK141</f>
        <v>0</v>
      </c>
      <c r="AM141" s="11"/>
      <c r="AN141" s="10"/>
      <c r="AO141" s="11"/>
      <c r="AP141" s="10"/>
      <c r="AQ141" s="11"/>
      <c r="AR141" s="10"/>
      <c r="AS141" s="11"/>
      <c r="AT141" s="10"/>
      <c r="AU141" s="7"/>
      <c r="AV141" s="11"/>
      <c r="AW141" s="10"/>
      <c r="AX141" s="11"/>
      <c r="AY141" s="10"/>
      <c r="AZ141" s="11"/>
      <c r="BA141" s="10"/>
      <c r="BB141" s="11"/>
      <c r="BC141" s="10"/>
      <c r="BD141" s="7"/>
      <c r="BE141" s="7">
        <f>AU141+BD141</f>
        <v>0</v>
      </c>
      <c r="BF141" s="11"/>
      <c r="BG141" s="10"/>
      <c r="BH141" s="11"/>
      <c r="BI141" s="10"/>
      <c r="BJ141" s="11"/>
      <c r="BK141" s="10"/>
      <c r="BL141" s="11"/>
      <c r="BM141" s="10"/>
      <c r="BN141" s="7"/>
      <c r="BO141" s="11"/>
      <c r="BP141" s="10"/>
      <c r="BQ141" s="11"/>
      <c r="BR141" s="10"/>
      <c r="BS141" s="11"/>
      <c r="BT141" s="10"/>
      <c r="BU141" s="11"/>
      <c r="BV141" s="10"/>
      <c r="BW141" s="7"/>
      <c r="BX141" s="7">
        <f>BN141+BW141</f>
        <v>0</v>
      </c>
      <c r="BY141" s="11"/>
      <c r="BZ141" s="10"/>
      <c r="CA141" s="11"/>
      <c r="CB141" s="10"/>
      <c r="CC141" s="11"/>
      <c r="CD141" s="10"/>
      <c r="CE141" s="11"/>
      <c r="CF141" s="10"/>
      <c r="CG141" s="7"/>
      <c r="CH141" s="11"/>
      <c r="CI141" s="10"/>
      <c r="CJ141" s="11"/>
      <c r="CK141" s="10"/>
      <c r="CL141" s="11"/>
      <c r="CM141" s="10"/>
      <c r="CN141" s="11"/>
      <c r="CO141" s="10"/>
      <c r="CP141" s="7"/>
      <c r="CQ141" s="7">
        <f>CG141+CP141</f>
        <v>0</v>
      </c>
      <c r="CR141" s="11"/>
      <c r="CS141" s="10"/>
      <c r="CT141" s="11"/>
      <c r="CU141" s="10"/>
      <c r="CV141" s="11"/>
      <c r="CW141" s="10"/>
      <c r="CX141" s="11"/>
      <c r="CY141" s="10"/>
      <c r="CZ141" s="7"/>
      <c r="DA141" s="11"/>
      <c r="DB141" s="10"/>
      <c r="DC141" s="11"/>
      <c r="DD141" s="10"/>
      <c r="DE141" s="11"/>
      <c r="DF141" s="10"/>
      <c r="DG141" s="11"/>
      <c r="DH141" s="10"/>
      <c r="DI141" s="7"/>
      <c r="DJ141" s="7">
        <f>CZ141+DI141</f>
        <v>0</v>
      </c>
      <c r="DK141" s="11"/>
      <c r="DL141" s="10"/>
      <c r="DM141" s="11"/>
      <c r="DN141" s="10"/>
      <c r="DO141" s="11"/>
      <c r="DP141" s="10"/>
      <c r="DQ141" s="11"/>
      <c r="DR141" s="10"/>
      <c r="DS141" s="7"/>
      <c r="DT141" s="11"/>
      <c r="DU141" s="10"/>
      <c r="DV141" s="11"/>
      <c r="DW141" s="10"/>
      <c r="DX141" s="11"/>
      <c r="DY141" s="10"/>
      <c r="DZ141" s="11"/>
      <c r="EA141" s="10"/>
      <c r="EB141" s="7"/>
      <c r="EC141" s="7">
        <f>DS141+EB141</f>
        <v>0</v>
      </c>
      <c r="ED141" s="11"/>
      <c r="EE141" s="10"/>
      <c r="EF141" s="11"/>
      <c r="EG141" s="10"/>
      <c r="EH141" s="11"/>
      <c r="EI141" s="10"/>
      <c r="EJ141" s="11"/>
      <c r="EK141" s="10"/>
      <c r="EL141" s="7"/>
      <c r="EM141" s="11"/>
      <c r="EN141" s="10"/>
      <c r="EO141" s="11"/>
      <c r="EP141" s="10"/>
      <c r="EQ141" s="11"/>
      <c r="ER141" s="10"/>
      <c r="ES141" s="11"/>
      <c r="ET141" s="10"/>
      <c r="EU141" s="7"/>
      <c r="EV141" s="7">
        <f>EL141+EU141</f>
        <v>0</v>
      </c>
      <c r="EW141" s="11"/>
      <c r="EX141" s="10"/>
      <c r="EY141" s="11"/>
      <c r="EZ141" s="10"/>
      <c r="FA141" s="11"/>
      <c r="FB141" s="10"/>
      <c r="FC141" s="11"/>
      <c r="FD141" s="10"/>
      <c r="FE141" s="7"/>
      <c r="FF141" s="11"/>
      <c r="FG141" s="10"/>
      <c r="FH141" s="11"/>
      <c r="FI141" s="10"/>
      <c r="FJ141" s="11"/>
      <c r="FK141" s="10"/>
      <c r="FL141" s="11"/>
      <c r="FM141" s="10"/>
      <c r="FN141" s="7"/>
      <c r="FO141" s="7">
        <f>FE141+FN141</f>
        <v>0</v>
      </c>
    </row>
    <row r="142" spans="1:171" ht="12.75">
      <c r="A142" s="6"/>
      <c r="B142" s="6"/>
      <c r="C142" s="6"/>
      <c r="D142" s="6" t="s">
        <v>282</v>
      </c>
      <c r="E142" s="3" t="s">
        <v>283</v>
      </c>
      <c r="F142" s="6">
        <f>COUNTIF(T142:FM142,"e")</f>
        <v>0</v>
      </c>
      <c r="G142" s="6">
        <f>COUNTIF(T142:FM142,"z")</f>
        <v>1</v>
      </c>
      <c r="H142" s="6">
        <f>SUM(I142:P142)</f>
        <v>4</v>
      </c>
      <c r="I142" s="6">
        <f>T142+AM142+BF142+BY142+CR142+DK142+ED142+EW142</f>
        <v>4</v>
      </c>
      <c r="J142" s="6">
        <f>V142+AO142+BH142+CA142+CT142+DM142+EF142+EY142</f>
        <v>0</v>
      </c>
      <c r="K142" s="6">
        <f>X142+AQ142+BJ142+CC142+CV142+DO142+EH142+FA142</f>
        <v>0</v>
      </c>
      <c r="L142" s="6">
        <f>Z142+AS142+BL142+CE142+CX142+DQ142+EJ142+FC142</f>
        <v>0</v>
      </c>
      <c r="M142" s="6">
        <f>AC142+AV142+BO142+CH142+DA142+DT142+EM142+FF142</f>
        <v>0</v>
      </c>
      <c r="N142" s="6">
        <f>AE142+AX142+BQ142+CJ142+DC142+DV142+EO142+FH142</f>
        <v>0</v>
      </c>
      <c r="O142" s="6">
        <f>AG142+AZ142+BS142+CL142+DE142+DX142+EQ142+FJ142</f>
        <v>0</v>
      </c>
      <c r="P142" s="6">
        <f>AI142+BB142+BU142+CN142+DG142+DZ142+ES142+FL142</f>
        <v>0</v>
      </c>
      <c r="Q142" s="7">
        <f>AL142+BE142+BX142+CQ142+DJ142+EC142+EV142+FO142</f>
        <v>0</v>
      </c>
      <c r="R142" s="7">
        <f>AK142+BD142+BW142+CP142+DI142+EB142+EU142+FN142</f>
        <v>0</v>
      </c>
      <c r="S142" s="7">
        <v>0</v>
      </c>
      <c r="T142" s="11">
        <v>4</v>
      </c>
      <c r="U142" s="10" t="s">
        <v>61</v>
      </c>
      <c r="V142" s="11"/>
      <c r="W142" s="10"/>
      <c r="X142" s="11"/>
      <c r="Y142" s="10"/>
      <c r="Z142" s="11"/>
      <c r="AA142" s="10"/>
      <c r="AB142" s="7">
        <v>0</v>
      </c>
      <c r="AC142" s="11"/>
      <c r="AD142" s="10"/>
      <c r="AE142" s="11"/>
      <c r="AF142" s="10"/>
      <c r="AG142" s="11"/>
      <c r="AH142" s="10"/>
      <c r="AI142" s="11"/>
      <c r="AJ142" s="10"/>
      <c r="AK142" s="7"/>
      <c r="AL142" s="7">
        <f>AB142+AK142</f>
        <v>0</v>
      </c>
      <c r="AM142" s="11"/>
      <c r="AN142" s="10"/>
      <c r="AO142" s="11"/>
      <c r="AP142" s="10"/>
      <c r="AQ142" s="11"/>
      <c r="AR142" s="10"/>
      <c r="AS142" s="11"/>
      <c r="AT142" s="10"/>
      <c r="AU142" s="7"/>
      <c r="AV142" s="11"/>
      <c r="AW142" s="10"/>
      <c r="AX142" s="11"/>
      <c r="AY142" s="10"/>
      <c r="AZ142" s="11"/>
      <c r="BA142" s="10"/>
      <c r="BB142" s="11"/>
      <c r="BC142" s="10"/>
      <c r="BD142" s="7"/>
      <c r="BE142" s="7">
        <f>AU142+BD142</f>
        <v>0</v>
      </c>
      <c r="BF142" s="11"/>
      <c r="BG142" s="10"/>
      <c r="BH142" s="11"/>
      <c r="BI142" s="10"/>
      <c r="BJ142" s="11"/>
      <c r="BK142" s="10"/>
      <c r="BL142" s="11"/>
      <c r="BM142" s="10"/>
      <c r="BN142" s="7"/>
      <c r="BO142" s="11"/>
      <c r="BP142" s="10"/>
      <c r="BQ142" s="11"/>
      <c r="BR142" s="10"/>
      <c r="BS142" s="11"/>
      <c r="BT142" s="10"/>
      <c r="BU142" s="11"/>
      <c r="BV142" s="10"/>
      <c r="BW142" s="7"/>
      <c r="BX142" s="7">
        <f>BN142+BW142</f>
        <v>0</v>
      </c>
      <c r="BY142" s="11"/>
      <c r="BZ142" s="10"/>
      <c r="CA142" s="11"/>
      <c r="CB142" s="10"/>
      <c r="CC142" s="11"/>
      <c r="CD142" s="10"/>
      <c r="CE142" s="11"/>
      <c r="CF142" s="10"/>
      <c r="CG142" s="7"/>
      <c r="CH142" s="11"/>
      <c r="CI142" s="10"/>
      <c r="CJ142" s="11"/>
      <c r="CK142" s="10"/>
      <c r="CL142" s="11"/>
      <c r="CM142" s="10"/>
      <c r="CN142" s="11"/>
      <c r="CO142" s="10"/>
      <c r="CP142" s="7"/>
      <c r="CQ142" s="7">
        <f>CG142+CP142</f>
        <v>0</v>
      </c>
      <c r="CR142" s="11"/>
      <c r="CS142" s="10"/>
      <c r="CT142" s="11"/>
      <c r="CU142" s="10"/>
      <c r="CV142" s="11"/>
      <c r="CW142" s="10"/>
      <c r="CX142" s="11"/>
      <c r="CY142" s="10"/>
      <c r="CZ142" s="7"/>
      <c r="DA142" s="11"/>
      <c r="DB142" s="10"/>
      <c r="DC142" s="11"/>
      <c r="DD142" s="10"/>
      <c r="DE142" s="11"/>
      <c r="DF142" s="10"/>
      <c r="DG142" s="11"/>
      <c r="DH142" s="10"/>
      <c r="DI142" s="7"/>
      <c r="DJ142" s="7">
        <f>CZ142+DI142</f>
        <v>0</v>
      </c>
      <c r="DK142" s="11"/>
      <c r="DL142" s="10"/>
      <c r="DM142" s="11"/>
      <c r="DN142" s="10"/>
      <c r="DO142" s="11"/>
      <c r="DP142" s="10"/>
      <c r="DQ142" s="11"/>
      <c r="DR142" s="10"/>
      <c r="DS142" s="7"/>
      <c r="DT142" s="11"/>
      <c r="DU142" s="10"/>
      <c r="DV142" s="11"/>
      <c r="DW142" s="10"/>
      <c r="DX142" s="11"/>
      <c r="DY142" s="10"/>
      <c r="DZ142" s="11"/>
      <c r="EA142" s="10"/>
      <c r="EB142" s="7"/>
      <c r="EC142" s="7">
        <f>DS142+EB142</f>
        <v>0</v>
      </c>
      <c r="ED142" s="11"/>
      <c r="EE142" s="10"/>
      <c r="EF142" s="11"/>
      <c r="EG142" s="10"/>
      <c r="EH142" s="11"/>
      <c r="EI142" s="10"/>
      <c r="EJ142" s="11"/>
      <c r="EK142" s="10"/>
      <c r="EL142" s="7"/>
      <c r="EM142" s="11"/>
      <c r="EN142" s="10"/>
      <c r="EO142" s="11"/>
      <c r="EP142" s="10"/>
      <c r="EQ142" s="11"/>
      <c r="ER142" s="10"/>
      <c r="ES142" s="11"/>
      <c r="ET142" s="10"/>
      <c r="EU142" s="7"/>
      <c r="EV142" s="7">
        <f>EL142+EU142</f>
        <v>0</v>
      </c>
      <c r="EW142" s="11"/>
      <c r="EX142" s="10"/>
      <c r="EY142" s="11"/>
      <c r="EZ142" s="10"/>
      <c r="FA142" s="11"/>
      <c r="FB142" s="10"/>
      <c r="FC142" s="11"/>
      <c r="FD142" s="10"/>
      <c r="FE142" s="7"/>
      <c r="FF142" s="11"/>
      <c r="FG142" s="10"/>
      <c r="FH142" s="11"/>
      <c r="FI142" s="10"/>
      <c r="FJ142" s="11"/>
      <c r="FK142" s="10"/>
      <c r="FL142" s="11"/>
      <c r="FM142" s="10"/>
      <c r="FN142" s="7"/>
      <c r="FO142" s="7">
        <f>FE142+FN142</f>
        <v>0</v>
      </c>
    </row>
    <row r="143" spans="1:171" ht="12.75">
      <c r="A143" s="6"/>
      <c r="B143" s="6"/>
      <c r="C143" s="6"/>
      <c r="D143" s="6" t="s">
        <v>284</v>
      </c>
      <c r="E143" s="3" t="s">
        <v>285</v>
      </c>
      <c r="F143" s="6">
        <f>COUNTIF(T143:FM143,"e")</f>
        <v>0</v>
      </c>
      <c r="G143" s="6">
        <f>COUNTIF(T143:FM143,"z")</f>
        <v>1</v>
      </c>
      <c r="H143" s="6">
        <f>SUM(I143:P143)</f>
        <v>2</v>
      </c>
      <c r="I143" s="6">
        <f>T143+AM143+BF143+BY143+CR143+DK143+ED143+EW143</f>
        <v>2</v>
      </c>
      <c r="J143" s="6">
        <f>V143+AO143+BH143+CA143+CT143+DM143+EF143+EY143</f>
        <v>0</v>
      </c>
      <c r="K143" s="6">
        <f>X143+AQ143+BJ143+CC143+CV143+DO143+EH143+FA143</f>
        <v>0</v>
      </c>
      <c r="L143" s="6">
        <f>Z143+AS143+BL143+CE143+CX143+DQ143+EJ143+FC143</f>
        <v>0</v>
      </c>
      <c r="M143" s="6">
        <f>AC143+AV143+BO143+CH143+DA143+DT143+EM143+FF143</f>
        <v>0</v>
      </c>
      <c r="N143" s="6">
        <f>AE143+AX143+BQ143+CJ143+DC143+DV143+EO143+FH143</f>
        <v>0</v>
      </c>
      <c r="O143" s="6">
        <f>AG143+AZ143+BS143+CL143+DE143+DX143+EQ143+FJ143</f>
        <v>0</v>
      </c>
      <c r="P143" s="6">
        <f>AI143+BB143+BU143+CN143+DG143+DZ143+ES143+FL143</f>
        <v>0</v>
      </c>
      <c r="Q143" s="7">
        <f>AL143+BE143+BX143+CQ143+DJ143+EC143+EV143+FO143</f>
        <v>0</v>
      </c>
      <c r="R143" s="7">
        <f>AK143+BD143+BW143+CP143+DI143+EB143+EU143+FN143</f>
        <v>0</v>
      </c>
      <c r="S143" s="7">
        <v>0</v>
      </c>
      <c r="T143" s="11"/>
      <c r="U143" s="10"/>
      <c r="V143" s="11"/>
      <c r="W143" s="10"/>
      <c r="X143" s="11"/>
      <c r="Y143" s="10"/>
      <c r="Z143" s="11"/>
      <c r="AA143" s="10"/>
      <c r="AB143" s="7"/>
      <c r="AC143" s="11"/>
      <c r="AD143" s="10"/>
      <c r="AE143" s="11"/>
      <c r="AF143" s="10"/>
      <c r="AG143" s="11"/>
      <c r="AH143" s="10"/>
      <c r="AI143" s="11"/>
      <c r="AJ143" s="10"/>
      <c r="AK143" s="7"/>
      <c r="AL143" s="7">
        <f>AB143+AK143</f>
        <v>0</v>
      </c>
      <c r="AM143" s="11"/>
      <c r="AN143" s="10"/>
      <c r="AO143" s="11"/>
      <c r="AP143" s="10"/>
      <c r="AQ143" s="11"/>
      <c r="AR143" s="10"/>
      <c r="AS143" s="11"/>
      <c r="AT143" s="10"/>
      <c r="AU143" s="7"/>
      <c r="AV143" s="11"/>
      <c r="AW143" s="10"/>
      <c r="AX143" s="11"/>
      <c r="AY143" s="10"/>
      <c r="AZ143" s="11"/>
      <c r="BA143" s="10"/>
      <c r="BB143" s="11"/>
      <c r="BC143" s="10"/>
      <c r="BD143" s="7"/>
      <c r="BE143" s="7">
        <f>AU143+BD143</f>
        <v>0</v>
      </c>
      <c r="BF143" s="11"/>
      <c r="BG143" s="10"/>
      <c r="BH143" s="11"/>
      <c r="BI143" s="10"/>
      <c r="BJ143" s="11"/>
      <c r="BK143" s="10"/>
      <c r="BL143" s="11"/>
      <c r="BM143" s="10"/>
      <c r="BN143" s="7"/>
      <c r="BO143" s="11"/>
      <c r="BP143" s="10"/>
      <c r="BQ143" s="11"/>
      <c r="BR143" s="10"/>
      <c r="BS143" s="11"/>
      <c r="BT143" s="10"/>
      <c r="BU143" s="11"/>
      <c r="BV143" s="10"/>
      <c r="BW143" s="7"/>
      <c r="BX143" s="7">
        <f>BN143+BW143</f>
        <v>0</v>
      </c>
      <c r="BY143" s="11"/>
      <c r="BZ143" s="10"/>
      <c r="CA143" s="11"/>
      <c r="CB143" s="10"/>
      <c r="CC143" s="11"/>
      <c r="CD143" s="10"/>
      <c r="CE143" s="11"/>
      <c r="CF143" s="10"/>
      <c r="CG143" s="7"/>
      <c r="CH143" s="11"/>
      <c r="CI143" s="10"/>
      <c r="CJ143" s="11"/>
      <c r="CK143" s="10"/>
      <c r="CL143" s="11"/>
      <c r="CM143" s="10"/>
      <c r="CN143" s="11"/>
      <c r="CO143" s="10"/>
      <c r="CP143" s="7"/>
      <c r="CQ143" s="7">
        <f>CG143+CP143</f>
        <v>0</v>
      </c>
      <c r="CR143" s="11"/>
      <c r="CS143" s="10"/>
      <c r="CT143" s="11"/>
      <c r="CU143" s="10"/>
      <c r="CV143" s="11"/>
      <c r="CW143" s="10"/>
      <c r="CX143" s="11"/>
      <c r="CY143" s="10"/>
      <c r="CZ143" s="7"/>
      <c r="DA143" s="11"/>
      <c r="DB143" s="10"/>
      <c r="DC143" s="11"/>
      <c r="DD143" s="10"/>
      <c r="DE143" s="11"/>
      <c r="DF143" s="10"/>
      <c r="DG143" s="11"/>
      <c r="DH143" s="10"/>
      <c r="DI143" s="7"/>
      <c r="DJ143" s="7">
        <f>CZ143+DI143</f>
        <v>0</v>
      </c>
      <c r="DK143" s="11"/>
      <c r="DL143" s="10"/>
      <c r="DM143" s="11"/>
      <c r="DN143" s="10"/>
      <c r="DO143" s="11"/>
      <c r="DP143" s="10"/>
      <c r="DQ143" s="11"/>
      <c r="DR143" s="10"/>
      <c r="DS143" s="7"/>
      <c r="DT143" s="11"/>
      <c r="DU143" s="10"/>
      <c r="DV143" s="11"/>
      <c r="DW143" s="10"/>
      <c r="DX143" s="11"/>
      <c r="DY143" s="10"/>
      <c r="DZ143" s="11"/>
      <c r="EA143" s="10"/>
      <c r="EB143" s="7"/>
      <c r="EC143" s="7">
        <f>DS143+EB143</f>
        <v>0</v>
      </c>
      <c r="ED143" s="11">
        <v>2</v>
      </c>
      <c r="EE143" s="10" t="s">
        <v>61</v>
      </c>
      <c r="EF143" s="11"/>
      <c r="EG143" s="10"/>
      <c r="EH143" s="11"/>
      <c r="EI143" s="10"/>
      <c r="EJ143" s="11"/>
      <c r="EK143" s="10"/>
      <c r="EL143" s="7">
        <v>0</v>
      </c>
      <c r="EM143" s="11"/>
      <c r="EN143" s="10"/>
      <c r="EO143" s="11"/>
      <c r="EP143" s="10"/>
      <c r="EQ143" s="11"/>
      <c r="ER143" s="10"/>
      <c r="ES143" s="11"/>
      <c r="ET143" s="10"/>
      <c r="EU143" s="7"/>
      <c r="EV143" s="7">
        <f>EL143+EU143</f>
        <v>0</v>
      </c>
      <c r="EW143" s="11"/>
      <c r="EX143" s="10"/>
      <c r="EY143" s="11"/>
      <c r="EZ143" s="10"/>
      <c r="FA143" s="11"/>
      <c r="FB143" s="10"/>
      <c r="FC143" s="11"/>
      <c r="FD143" s="10"/>
      <c r="FE143" s="7"/>
      <c r="FF143" s="11"/>
      <c r="FG143" s="10"/>
      <c r="FH143" s="11"/>
      <c r="FI143" s="10"/>
      <c r="FJ143" s="11"/>
      <c r="FK143" s="10"/>
      <c r="FL143" s="11"/>
      <c r="FM143" s="10"/>
      <c r="FN143" s="7"/>
      <c r="FO143" s="7">
        <f>FE143+FN143</f>
        <v>0</v>
      </c>
    </row>
    <row r="144" spans="1:171" ht="15.75" customHeight="1">
      <c r="A144" s="6"/>
      <c r="B144" s="6"/>
      <c r="C144" s="6"/>
      <c r="D144" s="6"/>
      <c r="E144" s="6" t="s">
        <v>78</v>
      </c>
      <c r="F144" s="6">
        <f aca="true" t="shared" si="105" ref="F144:T144">SUM(F141:F143)</f>
        <v>0</v>
      </c>
      <c r="G144" s="6">
        <f t="shared" si="105"/>
        <v>3</v>
      </c>
      <c r="H144" s="6">
        <f t="shared" si="105"/>
        <v>6</v>
      </c>
      <c r="I144" s="6">
        <f t="shared" si="105"/>
        <v>6</v>
      </c>
      <c r="J144" s="6">
        <f t="shared" si="105"/>
        <v>0</v>
      </c>
      <c r="K144" s="6">
        <f t="shared" si="105"/>
        <v>0</v>
      </c>
      <c r="L144" s="6">
        <f t="shared" si="105"/>
        <v>0</v>
      </c>
      <c r="M144" s="6">
        <f t="shared" si="105"/>
        <v>0</v>
      </c>
      <c r="N144" s="6">
        <f t="shared" si="105"/>
        <v>0</v>
      </c>
      <c r="O144" s="6">
        <f t="shared" si="105"/>
        <v>0</v>
      </c>
      <c r="P144" s="6">
        <f t="shared" si="105"/>
        <v>0</v>
      </c>
      <c r="Q144" s="7">
        <f t="shared" si="105"/>
        <v>0</v>
      </c>
      <c r="R144" s="7">
        <f t="shared" si="105"/>
        <v>0</v>
      </c>
      <c r="S144" s="7">
        <f t="shared" si="105"/>
        <v>0</v>
      </c>
      <c r="T144" s="11">
        <f t="shared" si="105"/>
        <v>4</v>
      </c>
      <c r="U144" s="10"/>
      <c r="V144" s="11">
        <f>SUM(V141:V143)</f>
        <v>0</v>
      </c>
      <c r="W144" s="10"/>
      <c r="X144" s="11">
        <f>SUM(X141:X143)</f>
        <v>0</v>
      </c>
      <c r="Y144" s="10"/>
      <c r="Z144" s="11">
        <f>SUM(Z141:Z143)</f>
        <v>0</v>
      </c>
      <c r="AA144" s="10"/>
      <c r="AB144" s="7">
        <f>SUM(AB141:AB143)</f>
        <v>0</v>
      </c>
      <c r="AC144" s="11">
        <f>SUM(AC141:AC143)</f>
        <v>0</v>
      </c>
      <c r="AD144" s="10"/>
      <c r="AE144" s="11">
        <f>SUM(AE141:AE143)</f>
        <v>0</v>
      </c>
      <c r="AF144" s="10"/>
      <c r="AG144" s="11">
        <f>SUM(AG141:AG143)</f>
        <v>0</v>
      </c>
      <c r="AH144" s="10"/>
      <c r="AI144" s="11">
        <f>SUM(AI141:AI143)</f>
        <v>0</v>
      </c>
      <c r="AJ144" s="10"/>
      <c r="AK144" s="7">
        <f>SUM(AK141:AK143)</f>
        <v>0</v>
      </c>
      <c r="AL144" s="7">
        <f>SUM(AL141:AL143)</f>
        <v>0</v>
      </c>
      <c r="AM144" s="11">
        <f>SUM(AM141:AM143)</f>
        <v>0</v>
      </c>
      <c r="AN144" s="10"/>
      <c r="AO144" s="11">
        <f>SUM(AO141:AO143)</f>
        <v>0</v>
      </c>
      <c r="AP144" s="10"/>
      <c r="AQ144" s="11">
        <f>SUM(AQ141:AQ143)</f>
        <v>0</v>
      </c>
      <c r="AR144" s="10"/>
      <c r="AS144" s="11">
        <f>SUM(AS141:AS143)</f>
        <v>0</v>
      </c>
      <c r="AT144" s="10"/>
      <c r="AU144" s="7">
        <f>SUM(AU141:AU143)</f>
        <v>0</v>
      </c>
      <c r="AV144" s="11">
        <f>SUM(AV141:AV143)</f>
        <v>0</v>
      </c>
      <c r="AW144" s="10"/>
      <c r="AX144" s="11">
        <f>SUM(AX141:AX143)</f>
        <v>0</v>
      </c>
      <c r="AY144" s="10"/>
      <c r="AZ144" s="11">
        <f>SUM(AZ141:AZ143)</f>
        <v>0</v>
      </c>
      <c r="BA144" s="10"/>
      <c r="BB144" s="11">
        <f>SUM(BB141:BB143)</f>
        <v>0</v>
      </c>
      <c r="BC144" s="10"/>
      <c r="BD144" s="7">
        <f>SUM(BD141:BD143)</f>
        <v>0</v>
      </c>
      <c r="BE144" s="7">
        <f>SUM(BE141:BE143)</f>
        <v>0</v>
      </c>
      <c r="BF144" s="11">
        <f>SUM(BF141:BF143)</f>
        <v>0</v>
      </c>
      <c r="BG144" s="10"/>
      <c r="BH144" s="11">
        <f>SUM(BH141:BH143)</f>
        <v>0</v>
      </c>
      <c r="BI144" s="10"/>
      <c r="BJ144" s="11">
        <f>SUM(BJ141:BJ143)</f>
        <v>0</v>
      </c>
      <c r="BK144" s="10"/>
      <c r="BL144" s="11">
        <f>SUM(BL141:BL143)</f>
        <v>0</v>
      </c>
      <c r="BM144" s="10"/>
      <c r="BN144" s="7">
        <f>SUM(BN141:BN143)</f>
        <v>0</v>
      </c>
      <c r="BO144" s="11">
        <f>SUM(BO141:BO143)</f>
        <v>0</v>
      </c>
      <c r="BP144" s="10"/>
      <c r="BQ144" s="11">
        <f>SUM(BQ141:BQ143)</f>
        <v>0</v>
      </c>
      <c r="BR144" s="10"/>
      <c r="BS144" s="11">
        <f>SUM(BS141:BS143)</f>
        <v>0</v>
      </c>
      <c r="BT144" s="10"/>
      <c r="BU144" s="11">
        <f>SUM(BU141:BU143)</f>
        <v>0</v>
      </c>
      <c r="BV144" s="10"/>
      <c r="BW144" s="7">
        <f>SUM(BW141:BW143)</f>
        <v>0</v>
      </c>
      <c r="BX144" s="7">
        <f>SUM(BX141:BX143)</f>
        <v>0</v>
      </c>
      <c r="BY144" s="11">
        <f>SUM(BY141:BY143)</f>
        <v>0</v>
      </c>
      <c r="BZ144" s="10"/>
      <c r="CA144" s="11">
        <f>SUM(CA141:CA143)</f>
        <v>0</v>
      </c>
      <c r="CB144" s="10"/>
      <c r="CC144" s="11">
        <f>SUM(CC141:CC143)</f>
        <v>0</v>
      </c>
      <c r="CD144" s="10"/>
      <c r="CE144" s="11">
        <f>SUM(CE141:CE143)</f>
        <v>0</v>
      </c>
      <c r="CF144" s="10"/>
      <c r="CG144" s="7">
        <f>SUM(CG141:CG143)</f>
        <v>0</v>
      </c>
      <c r="CH144" s="11">
        <f>SUM(CH141:CH143)</f>
        <v>0</v>
      </c>
      <c r="CI144" s="10"/>
      <c r="CJ144" s="11">
        <f>SUM(CJ141:CJ143)</f>
        <v>0</v>
      </c>
      <c r="CK144" s="10"/>
      <c r="CL144" s="11">
        <f>SUM(CL141:CL143)</f>
        <v>0</v>
      </c>
      <c r="CM144" s="10"/>
      <c r="CN144" s="11">
        <f>SUM(CN141:CN143)</f>
        <v>0</v>
      </c>
      <c r="CO144" s="10"/>
      <c r="CP144" s="7">
        <f>SUM(CP141:CP143)</f>
        <v>0</v>
      </c>
      <c r="CQ144" s="7">
        <f>SUM(CQ141:CQ143)</f>
        <v>0</v>
      </c>
      <c r="CR144" s="11">
        <f>SUM(CR141:CR143)</f>
        <v>0</v>
      </c>
      <c r="CS144" s="10"/>
      <c r="CT144" s="11">
        <f>SUM(CT141:CT143)</f>
        <v>0</v>
      </c>
      <c r="CU144" s="10"/>
      <c r="CV144" s="11">
        <f>SUM(CV141:CV143)</f>
        <v>0</v>
      </c>
      <c r="CW144" s="10"/>
      <c r="CX144" s="11">
        <f>SUM(CX141:CX143)</f>
        <v>0</v>
      </c>
      <c r="CY144" s="10"/>
      <c r="CZ144" s="7">
        <f>SUM(CZ141:CZ143)</f>
        <v>0</v>
      </c>
      <c r="DA144" s="11">
        <f>SUM(DA141:DA143)</f>
        <v>0</v>
      </c>
      <c r="DB144" s="10"/>
      <c r="DC144" s="11">
        <f>SUM(DC141:DC143)</f>
        <v>0</v>
      </c>
      <c r="DD144" s="10"/>
      <c r="DE144" s="11">
        <f>SUM(DE141:DE143)</f>
        <v>0</v>
      </c>
      <c r="DF144" s="10"/>
      <c r="DG144" s="11">
        <f>SUM(DG141:DG143)</f>
        <v>0</v>
      </c>
      <c r="DH144" s="10"/>
      <c r="DI144" s="7">
        <f>SUM(DI141:DI143)</f>
        <v>0</v>
      </c>
      <c r="DJ144" s="7">
        <f>SUM(DJ141:DJ143)</f>
        <v>0</v>
      </c>
      <c r="DK144" s="11">
        <f>SUM(DK141:DK143)</f>
        <v>0</v>
      </c>
      <c r="DL144" s="10"/>
      <c r="DM144" s="11">
        <f>SUM(DM141:DM143)</f>
        <v>0</v>
      </c>
      <c r="DN144" s="10"/>
      <c r="DO144" s="11">
        <f>SUM(DO141:DO143)</f>
        <v>0</v>
      </c>
      <c r="DP144" s="10"/>
      <c r="DQ144" s="11">
        <f>SUM(DQ141:DQ143)</f>
        <v>0</v>
      </c>
      <c r="DR144" s="10"/>
      <c r="DS144" s="7">
        <f>SUM(DS141:DS143)</f>
        <v>0</v>
      </c>
      <c r="DT144" s="11">
        <f>SUM(DT141:DT143)</f>
        <v>0</v>
      </c>
      <c r="DU144" s="10"/>
      <c r="DV144" s="11">
        <f>SUM(DV141:DV143)</f>
        <v>0</v>
      </c>
      <c r="DW144" s="10"/>
      <c r="DX144" s="11">
        <f>SUM(DX141:DX143)</f>
        <v>0</v>
      </c>
      <c r="DY144" s="10"/>
      <c r="DZ144" s="11">
        <f>SUM(DZ141:DZ143)</f>
        <v>0</v>
      </c>
      <c r="EA144" s="10"/>
      <c r="EB144" s="7">
        <f>SUM(EB141:EB143)</f>
        <v>0</v>
      </c>
      <c r="EC144" s="7">
        <f>SUM(EC141:EC143)</f>
        <v>0</v>
      </c>
      <c r="ED144" s="11">
        <f>SUM(ED141:ED143)</f>
        <v>2</v>
      </c>
      <c r="EE144" s="10"/>
      <c r="EF144" s="11">
        <f>SUM(EF141:EF143)</f>
        <v>0</v>
      </c>
      <c r="EG144" s="10"/>
      <c r="EH144" s="11">
        <f>SUM(EH141:EH143)</f>
        <v>0</v>
      </c>
      <c r="EI144" s="10"/>
      <c r="EJ144" s="11">
        <f>SUM(EJ141:EJ143)</f>
        <v>0</v>
      </c>
      <c r="EK144" s="10"/>
      <c r="EL144" s="7">
        <f>SUM(EL141:EL143)</f>
        <v>0</v>
      </c>
      <c r="EM144" s="11">
        <f>SUM(EM141:EM143)</f>
        <v>0</v>
      </c>
      <c r="EN144" s="10"/>
      <c r="EO144" s="11">
        <f>SUM(EO141:EO143)</f>
        <v>0</v>
      </c>
      <c r="EP144" s="10"/>
      <c r="EQ144" s="11">
        <f>SUM(EQ141:EQ143)</f>
        <v>0</v>
      </c>
      <c r="ER144" s="10"/>
      <c r="ES144" s="11">
        <f>SUM(ES141:ES143)</f>
        <v>0</v>
      </c>
      <c r="ET144" s="10"/>
      <c r="EU144" s="7">
        <f>SUM(EU141:EU143)</f>
        <v>0</v>
      </c>
      <c r="EV144" s="7">
        <f>SUM(EV141:EV143)</f>
        <v>0</v>
      </c>
      <c r="EW144" s="11">
        <f>SUM(EW141:EW143)</f>
        <v>0</v>
      </c>
      <c r="EX144" s="10"/>
      <c r="EY144" s="11">
        <f>SUM(EY141:EY143)</f>
        <v>0</v>
      </c>
      <c r="EZ144" s="10"/>
      <c r="FA144" s="11">
        <f>SUM(FA141:FA143)</f>
        <v>0</v>
      </c>
      <c r="FB144" s="10"/>
      <c r="FC144" s="11">
        <f>SUM(FC141:FC143)</f>
        <v>0</v>
      </c>
      <c r="FD144" s="10"/>
      <c r="FE144" s="7">
        <f>SUM(FE141:FE143)</f>
        <v>0</v>
      </c>
      <c r="FF144" s="11">
        <f>SUM(FF141:FF143)</f>
        <v>0</v>
      </c>
      <c r="FG144" s="10"/>
      <c r="FH144" s="11">
        <f>SUM(FH141:FH143)</f>
        <v>0</v>
      </c>
      <c r="FI144" s="10"/>
      <c r="FJ144" s="11">
        <f>SUM(FJ141:FJ143)</f>
        <v>0</v>
      </c>
      <c r="FK144" s="10"/>
      <c r="FL144" s="11">
        <f>SUM(FL141:FL143)</f>
        <v>0</v>
      </c>
      <c r="FM144" s="10"/>
      <c r="FN144" s="7">
        <f>SUM(FN141:FN143)</f>
        <v>0</v>
      </c>
      <c r="FO144" s="7">
        <f>SUM(FO141:FO143)</f>
        <v>0</v>
      </c>
    </row>
    <row r="145" spans="1:171" ht="19.5" customHeight="1">
      <c r="A145" s="6"/>
      <c r="B145" s="6"/>
      <c r="C145" s="6"/>
      <c r="D145" s="6"/>
      <c r="E145" s="8" t="s">
        <v>286</v>
      </c>
      <c r="F145" s="6">
        <f>F26+F35+F95+F139+F144</f>
        <v>14</v>
      </c>
      <c r="G145" s="6">
        <f>G26+G35+G95+G139+G144</f>
        <v>153</v>
      </c>
      <c r="H145" s="6">
        <f aca="true" t="shared" si="106" ref="H145:P145">H26+H35+H95+H144</f>
        <v>1529</v>
      </c>
      <c r="I145" s="6">
        <f t="shared" si="106"/>
        <v>769</v>
      </c>
      <c r="J145" s="6">
        <f t="shared" si="106"/>
        <v>380</v>
      </c>
      <c r="K145" s="6">
        <f t="shared" si="106"/>
        <v>0</v>
      </c>
      <c r="L145" s="6">
        <f t="shared" si="106"/>
        <v>12</v>
      </c>
      <c r="M145" s="6">
        <f t="shared" si="106"/>
        <v>229</v>
      </c>
      <c r="N145" s="6">
        <f t="shared" si="106"/>
        <v>100</v>
      </c>
      <c r="O145" s="6">
        <f t="shared" si="106"/>
        <v>0</v>
      </c>
      <c r="P145" s="6">
        <f t="shared" si="106"/>
        <v>39</v>
      </c>
      <c r="Q145" s="7">
        <f>Q26+Q35+Q95+Q139+Q144</f>
        <v>210</v>
      </c>
      <c r="R145" s="7">
        <f>R26+R35+R95+R139+R144</f>
        <v>50.3</v>
      </c>
      <c r="S145" s="7">
        <f>S26+S35+S95+S139+S144</f>
        <v>129.29999999999998</v>
      </c>
      <c r="T145" s="11">
        <f>T26+T35+T95+T144</f>
        <v>93</v>
      </c>
      <c r="U145" s="10"/>
      <c r="V145" s="11">
        <f>V26+V35+V95+V144</f>
        <v>31</v>
      </c>
      <c r="W145" s="10"/>
      <c r="X145" s="11">
        <f>X26+X35+X95+X144</f>
        <v>0</v>
      </c>
      <c r="Y145" s="10"/>
      <c r="Z145" s="11">
        <f>Z26+Z35+Z95+Z144</f>
        <v>0</v>
      </c>
      <c r="AA145" s="10"/>
      <c r="AB145" s="7">
        <f>AB26+AB35+AB95+AB139+AB144</f>
        <v>18</v>
      </c>
      <c r="AC145" s="11">
        <f>AC26+AC35+AC95+AC144</f>
        <v>57</v>
      </c>
      <c r="AD145" s="10"/>
      <c r="AE145" s="11">
        <f>AE26+AE35+AE95+AE144</f>
        <v>0</v>
      </c>
      <c r="AF145" s="10"/>
      <c r="AG145" s="11">
        <f>AG26+AG35+AG95+AG144</f>
        <v>0</v>
      </c>
      <c r="AH145" s="10"/>
      <c r="AI145" s="11">
        <f>AI26+AI35+AI95+AI144</f>
        <v>0</v>
      </c>
      <c r="AJ145" s="10"/>
      <c r="AK145" s="7">
        <f>AK26+AK35+AK95+AK139+AK144</f>
        <v>9</v>
      </c>
      <c r="AL145" s="7">
        <f>AL26+AL35+AL95+AL139+AL144</f>
        <v>27</v>
      </c>
      <c r="AM145" s="11">
        <f>AM26+AM35+AM95+AM144</f>
        <v>114</v>
      </c>
      <c r="AN145" s="10"/>
      <c r="AO145" s="11">
        <f>AO26+AO35+AO95+AO144</f>
        <v>47</v>
      </c>
      <c r="AP145" s="10"/>
      <c r="AQ145" s="11">
        <f>AQ26+AQ35+AQ95+AQ144</f>
        <v>0</v>
      </c>
      <c r="AR145" s="10"/>
      <c r="AS145" s="11">
        <f>AS26+AS35+AS95+AS144</f>
        <v>0</v>
      </c>
      <c r="AT145" s="10"/>
      <c r="AU145" s="7">
        <f>AU26+AU35+AU95+AU139+AU144</f>
        <v>21</v>
      </c>
      <c r="AV145" s="11">
        <f>AV26+AV35+AV95+AV144</f>
        <v>40</v>
      </c>
      <c r="AW145" s="10"/>
      <c r="AX145" s="11">
        <f>AX26+AX35+AX95+AX144</f>
        <v>0</v>
      </c>
      <c r="AY145" s="10"/>
      <c r="AZ145" s="11">
        <f>AZ26+AZ35+AZ95+AZ144</f>
        <v>0</v>
      </c>
      <c r="BA145" s="10"/>
      <c r="BB145" s="11">
        <f>BB26+BB35+BB95+BB144</f>
        <v>3</v>
      </c>
      <c r="BC145" s="10"/>
      <c r="BD145" s="7">
        <f>BD26+BD35+BD95+BD139+BD144</f>
        <v>6</v>
      </c>
      <c r="BE145" s="7">
        <f>BE26+BE35+BE95+BE139+BE144</f>
        <v>27</v>
      </c>
      <c r="BF145" s="11">
        <f>BF26+BF35+BF95+BF144</f>
        <v>93</v>
      </c>
      <c r="BG145" s="10"/>
      <c r="BH145" s="11">
        <f>BH26+BH35+BH95+BH144</f>
        <v>66</v>
      </c>
      <c r="BI145" s="10"/>
      <c r="BJ145" s="11">
        <f>BJ26+BJ35+BJ95+BJ144</f>
        <v>0</v>
      </c>
      <c r="BK145" s="10"/>
      <c r="BL145" s="11">
        <f>BL26+BL35+BL95+BL144</f>
        <v>0</v>
      </c>
      <c r="BM145" s="10"/>
      <c r="BN145" s="7">
        <f>BN26+BN35+BN95+BN139+BN144</f>
        <v>20.3</v>
      </c>
      <c r="BO145" s="11">
        <f>BO26+BO35+BO95+BO144</f>
        <v>27</v>
      </c>
      <c r="BP145" s="10"/>
      <c r="BQ145" s="11">
        <f>BQ26+BQ35+BQ95+BQ144</f>
        <v>30</v>
      </c>
      <c r="BR145" s="10"/>
      <c r="BS145" s="11">
        <f>BS26+BS35+BS95+BS144</f>
        <v>0</v>
      </c>
      <c r="BT145" s="10"/>
      <c r="BU145" s="11">
        <f>BU26+BU35+BU95+BU144</f>
        <v>0</v>
      </c>
      <c r="BV145" s="10"/>
      <c r="BW145" s="7">
        <f>BW26+BW35+BW95+BW139+BW144</f>
        <v>5.7</v>
      </c>
      <c r="BX145" s="7">
        <f>BX26+BX35+BX95+BX139+BX144</f>
        <v>26</v>
      </c>
      <c r="BY145" s="11">
        <f>BY26+BY35+BY95+BY144</f>
        <v>98</v>
      </c>
      <c r="BZ145" s="10"/>
      <c r="CA145" s="11">
        <f>CA26+CA35+CA95+CA144</f>
        <v>47</v>
      </c>
      <c r="CB145" s="10"/>
      <c r="CC145" s="11">
        <f>CC26+CC35+CC95+CC144</f>
        <v>0</v>
      </c>
      <c r="CD145" s="10"/>
      <c r="CE145" s="11">
        <f>CE26+CE35+CE95+CE144</f>
        <v>0</v>
      </c>
      <c r="CF145" s="10"/>
      <c r="CG145" s="7">
        <f>CG26+CG35+CG95+CG139+CG144</f>
        <v>19.2</v>
      </c>
      <c r="CH145" s="11">
        <f>CH26+CH35+CH95+CH144</f>
        <v>24</v>
      </c>
      <c r="CI145" s="10"/>
      <c r="CJ145" s="11">
        <f>CJ26+CJ35+CJ95+CJ144</f>
        <v>30</v>
      </c>
      <c r="CK145" s="10"/>
      <c r="CL145" s="11">
        <f>CL26+CL35+CL95+CL144</f>
        <v>0</v>
      </c>
      <c r="CM145" s="10"/>
      <c r="CN145" s="11">
        <f>CN26+CN35+CN95+CN144</f>
        <v>15</v>
      </c>
      <c r="CO145" s="10"/>
      <c r="CP145" s="7">
        <f>CP26+CP35+CP95+CP139+CP144</f>
        <v>6.8</v>
      </c>
      <c r="CQ145" s="7">
        <f>CQ26+CQ35+CQ95+CQ139+CQ144</f>
        <v>26</v>
      </c>
      <c r="CR145" s="11">
        <f>CR26+CR35+CR95+CR144</f>
        <v>84</v>
      </c>
      <c r="CS145" s="10"/>
      <c r="CT145" s="11">
        <f>CT26+CT35+CT95+CT144</f>
        <v>36</v>
      </c>
      <c r="CU145" s="10"/>
      <c r="CV145" s="11">
        <f>CV26+CV35+CV95+CV144</f>
        <v>0</v>
      </c>
      <c r="CW145" s="10"/>
      <c r="CX145" s="11">
        <f>CX26+CX35+CX95+CX144</f>
        <v>0</v>
      </c>
      <c r="CY145" s="10"/>
      <c r="CZ145" s="7">
        <f>CZ26+CZ35+CZ95+CZ139+CZ144</f>
        <v>13.899999999999999</v>
      </c>
      <c r="DA145" s="11">
        <f>DA26+DA35+DA95+DA144</f>
        <v>27</v>
      </c>
      <c r="DB145" s="10"/>
      <c r="DC145" s="11">
        <f>DC26+DC35+DC95+DC144</f>
        <v>40</v>
      </c>
      <c r="DD145" s="10"/>
      <c r="DE145" s="11">
        <f>DE26+DE35+DE95+DE144</f>
        <v>0</v>
      </c>
      <c r="DF145" s="10"/>
      <c r="DG145" s="11">
        <f>DG26+DG35+DG95+DG144</f>
        <v>21</v>
      </c>
      <c r="DH145" s="10"/>
      <c r="DI145" s="7">
        <f>DI26+DI35+DI95+DI139+DI144</f>
        <v>10.1</v>
      </c>
      <c r="DJ145" s="7">
        <f>DJ26+DJ35+DJ95+DJ139+DJ144</f>
        <v>24</v>
      </c>
      <c r="DK145" s="11">
        <f>DK26+DK35+DK95+DK144</f>
        <v>108</v>
      </c>
      <c r="DL145" s="10"/>
      <c r="DM145" s="11">
        <f>DM26+DM35+DM95+DM144</f>
        <v>63</v>
      </c>
      <c r="DN145" s="10"/>
      <c r="DO145" s="11">
        <f>DO26+DO35+DO95+DO144</f>
        <v>0</v>
      </c>
      <c r="DP145" s="10"/>
      <c r="DQ145" s="11">
        <f>DQ26+DQ35+DQ95+DQ144</f>
        <v>0</v>
      </c>
      <c r="DR145" s="10"/>
      <c r="DS145" s="7">
        <f>DS26+DS35+DS95+DS139+DS144</f>
        <v>20.2</v>
      </c>
      <c r="DT145" s="11">
        <f>DT26+DT35+DT95+DT144</f>
        <v>30</v>
      </c>
      <c r="DU145" s="10"/>
      <c r="DV145" s="11">
        <f>DV26+DV35+DV95+DV144</f>
        <v>0</v>
      </c>
      <c r="DW145" s="10"/>
      <c r="DX145" s="11">
        <f>DX26+DX35+DX95+DX144</f>
        <v>0</v>
      </c>
      <c r="DY145" s="10"/>
      <c r="DZ145" s="11">
        <f>DZ26+DZ35+DZ95+DZ144</f>
        <v>0</v>
      </c>
      <c r="EA145" s="10"/>
      <c r="EB145" s="7">
        <f>EB26+EB35+EB95+EB139+EB144</f>
        <v>8.8</v>
      </c>
      <c r="EC145" s="7">
        <f>EC26+EC35+EC95+EC139+EC144</f>
        <v>29</v>
      </c>
      <c r="ED145" s="11">
        <f>ED26+ED35+ED95+ED144</f>
        <v>110</v>
      </c>
      <c r="EE145" s="10"/>
      <c r="EF145" s="11">
        <f>EF26+EF35+EF95+EF144</f>
        <v>60</v>
      </c>
      <c r="EG145" s="10"/>
      <c r="EH145" s="11">
        <f>EH26+EH35+EH95+EH144</f>
        <v>0</v>
      </c>
      <c r="EI145" s="10"/>
      <c r="EJ145" s="11">
        <f>EJ26+EJ35+EJ95+EJ144</f>
        <v>6</v>
      </c>
      <c r="EK145" s="10"/>
      <c r="EL145" s="7">
        <f>EL26+EL35+EL95+EL139+EL144</f>
        <v>20.5</v>
      </c>
      <c r="EM145" s="11">
        <f>EM26+EM35+EM95+EM144</f>
        <v>15</v>
      </c>
      <c r="EN145" s="10"/>
      <c r="EO145" s="11">
        <f>EO26+EO35+EO95+EO144</f>
        <v>0</v>
      </c>
      <c r="EP145" s="10"/>
      <c r="EQ145" s="11">
        <f>EQ26+EQ35+EQ95+EQ144</f>
        <v>0</v>
      </c>
      <c r="ER145" s="10"/>
      <c r="ES145" s="11">
        <f>ES26+ES35+ES95+ES144</f>
        <v>0</v>
      </c>
      <c r="ET145" s="10"/>
      <c r="EU145" s="7">
        <f>EU26+EU35+EU95+EU139+EU144</f>
        <v>2.5</v>
      </c>
      <c r="EV145" s="7">
        <f>EV26+EV35+EV95+EV139+EV144</f>
        <v>23</v>
      </c>
      <c r="EW145" s="11">
        <f>EW26+EW35+EW95+EW144</f>
        <v>69</v>
      </c>
      <c r="EX145" s="10"/>
      <c r="EY145" s="11">
        <f>EY26+EY35+EY95+EY144</f>
        <v>30</v>
      </c>
      <c r="EZ145" s="10"/>
      <c r="FA145" s="11">
        <f>FA26+FA35+FA95+FA144</f>
        <v>0</v>
      </c>
      <c r="FB145" s="10"/>
      <c r="FC145" s="11">
        <f>FC26+FC35+FC95+FC144</f>
        <v>6</v>
      </c>
      <c r="FD145" s="10"/>
      <c r="FE145" s="7">
        <f>FE26+FE35+FE95+FE139+FE144</f>
        <v>26.6</v>
      </c>
      <c r="FF145" s="11">
        <f>FF26+FF35+FF95+FF144</f>
        <v>9</v>
      </c>
      <c r="FG145" s="10"/>
      <c r="FH145" s="11">
        <f>FH26+FH35+FH95+FH144</f>
        <v>0</v>
      </c>
      <c r="FI145" s="10"/>
      <c r="FJ145" s="11">
        <f>FJ26+FJ35+FJ95+FJ144</f>
        <v>0</v>
      </c>
      <c r="FK145" s="10"/>
      <c r="FL145" s="11">
        <f>FL26+FL35+FL95+FL144</f>
        <v>0</v>
      </c>
      <c r="FM145" s="10"/>
      <c r="FN145" s="7">
        <f>FN26+FN35+FN95+FN139+FN144</f>
        <v>1.4</v>
      </c>
      <c r="FO145" s="7">
        <f>FO26+FO35+FO95+FO139+FO144</f>
        <v>28</v>
      </c>
    </row>
    <row r="147" spans="4:5" ht="12.75">
      <c r="D147" s="3" t="s">
        <v>23</v>
      </c>
      <c r="E147" s="3" t="s">
        <v>287</v>
      </c>
    </row>
    <row r="148" spans="4:5" ht="12.75">
      <c r="D148" s="3" t="s">
        <v>27</v>
      </c>
      <c r="E148" s="3" t="s">
        <v>288</v>
      </c>
    </row>
    <row r="149" spans="4:5" ht="12.75">
      <c r="D149" s="14" t="s">
        <v>46</v>
      </c>
      <c r="E149" s="14"/>
    </row>
    <row r="150" spans="4:5" ht="12.75">
      <c r="D150" s="3" t="s">
        <v>33</v>
      </c>
      <c r="E150" s="3" t="s">
        <v>289</v>
      </c>
    </row>
    <row r="151" spans="4:5" ht="12.75">
      <c r="D151" s="3" t="s">
        <v>34</v>
      </c>
      <c r="E151" s="3" t="s">
        <v>290</v>
      </c>
    </row>
    <row r="152" spans="4:5" ht="12.75">
      <c r="D152" s="3" t="s">
        <v>35</v>
      </c>
      <c r="E152" s="3" t="s">
        <v>291</v>
      </c>
    </row>
    <row r="153" spans="4:29" ht="12.75">
      <c r="D153" s="3" t="s">
        <v>36</v>
      </c>
      <c r="E153" s="3" t="s">
        <v>292</v>
      </c>
      <c r="M153" s="9"/>
      <c r="U153" s="9"/>
      <c r="AC153" s="9"/>
    </row>
    <row r="154" spans="4:5" ht="12.75">
      <c r="D154" s="14" t="s">
        <v>48</v>
      </c>
      <c r="E154" s="14"/>
    </row>
    <row r="155" spans="4:5" ht="12.75">
      <c r="D155" s="3" t="s">
        <v>37</v>
      </c>
      <c r="E155" s="3" t="s">
        <v>293</v>
      </c>
    </row>
    <row r="156" spans="4:5" ht="12.75">
      <c r="D156" s="3" t="s">
        <v>38</v>
      </c>
      <c r="E156" s="3" t="s">
        <v>294</v>
      </c>
    </row>
    <row r="157" spans="4:5" ht="12.75">
      <c r="D157" s="3" t="s">
        <v>39</v>
      </c>
      <c r="E157" s="3" t="s">
        <v>295</v>
      </c>
    </row>
    <row r="158" spans="4:5" ht="12.75">
      <c r="D158" s="3" t="s">
        <v>40</v>
      </c>
      <c r="E158" s="3" t="s">
        <v>296</v>
      </c>
    </row>
  </sheetData>
  <sheetProtection/>
  <mergeCells count="175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AK14:AK15"/>
    <mergeCell ref="AL14:AL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D14:BD15"/>
    <mergeCell ref="BE14:BE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BW14:BW15"/>
    <mergeCell ref="BX14:BX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CP14:CP15"/>
    <mergeCell ref="CQ14:CQ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DI14:DI15"/>
    <mergeCell ref="DJ14:DJ15"/>
    <mergeCell ref="EB14:EB15"/>
    <mergeCell ref="EC14:EC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FE14:FE15"/>
    <mergeCell ref="FF14:FM14"/>
    <mergeCell ref="EM14:ET14"/>
    <mergeCell ref="EM15:EN15"/>
    <mergeCell ref="EO15:EP15"/>
    <mergeCell ref="EQ15:ER15"/>
    <mergeCell ref="ES15:ET15"/>
    <mergeCell ref="FJ15:FK15"/>
    <mergeCell ref="FL15:FM15"/>
    <mergeCell ref="EU14:EU15"/>
    <mergeCell ref="EV14:EV15"/>
    <mergeCell ref="EW13:FO13"/>
    <mergeCell ref="EW14:FD14"/>
    <mergeCell ref="EW15:EX15"/>
    <mergeCell ref="EY15:EZ15"/>
    <mergeCell ref="FA15:FB15"/>
    <mergeCell ref="FC15:FD15"/>
    <mergeCell ref="A36:FO36"/>
    <mergeCell ref="A96:FO96"/>
    <mergeCell ref="A97:A100"/>
    <mergeCell ref="B97:B100"/>
    <mergeCell ref="FN14:FN15"/>
    <mergeCell ref="FO14:FO15"/>
    <mergeCell ref="A16:FO16"/>
    <mergeCell ref="A27:FO27"/>
    <mergeCell ref="FF15:FG15"/>
    <mergeCell ref="FH15:FI15"/>
    <mergeCell ref="A105:A106"/>
    <mergeCell ref="B105:B106"/>
    <mergeCell ref="A107:A108"/>
    <mergeCell ref="B107:B108"/>
    <mergeCell ref="A101:A102"/>
    <mergeCell ref="B101:B102"/>
    <mergeCell ref="A103:A104"/>
    <mergeCell ref="B103:B104"/>
    <mergeCell ref="A113:A114"/>
    <mergeCell ref="B113:B114"/>
    <mergeCell ref="A115:A116"/>
    <mergeCell ref="B115:B116"/>
    <mergeCell ref="A109:A110"/>
    <mergeCell ref="B109:B110"/>
    <mergeCell ref="A111:A112"/>
    <mergeCell ref="B111:B112"/>
    <mergeCell ref="A121:A122"/>
    <mergeCell ref="B121:B122"/>
    <mergeCell ref="A123:A124"/>
    <mergeCell ref="B123:B124"/>
    <mergeCell ref="A117:A118"/>
    <mergeCell ref="B117:B118"/>
    <mergeCell ref="A119:A120"/>
    <mergeCell ref="B119:B120"/>
    <mergeCell ref="A129:A130"/>
    <mergeCell ref="B129:B130"/>
    <mergeCell ref="A131:A132"/>
    <mergeCell ref="B131:B132"/>
    <mergeCell ref="A125:A126"/>
    <mergeCell ref="B125:B126"/>
    <mergeCell ref="A127:A128"/>
    <mergeCell ref="B127:B128"/>
    <mergeCell ref="A137:FO137"/>
    <mergeCell ref="A140:FO140"/>
    <mergeCell ref="D149:E149"/>
    <mergeCell ref="D154:E154"/>
    <mergeCell ref="A133:A134"/>
    <mergeCell ref="B133:B134"/>
    <mergeCell ref="A135:A136"/>
    <mergeCell ref="B135:B13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2019-09-24T11:18:05Z</dcterms:modified>
  <cp:category/>
  <cp:version/>
  <cp:contentType/>
  <cp:contentStatus/>
</cp:coreProperties>
</file>