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olnictwo" sheetId="1" r:id="rId1"/>
  </sheets>
  <definedNames/>
  <calcPr fullCalcOnLoad="1"/>
</workbook>
</file>

<file path=xl/sharedStrings.xml><?xml version="1.0" encoding="utf-8"?>
<sst xmlns="http://schemas.openxmlformats.org/spreadsheetml/2006/main" count="569" uniqueCount="270">
  <si>
    <t>Wydział Kształtowania Środowiska i Rolnictwa</t>
  </si>
  <si>
    <t>Nazwa kierunku studiów:</t>
  </si>
  <si>
    <t>Rolnictwo</t>
  </si>
  <si>
    <t>Dziedziny nauki:</t>
  </si>
  <si>
    <t>dziedzina nauk rolniczych, dziedzina nauk inżynieryjno-technicznych</t>
  </si>
  <si>
    <t>Dyscypliny naukowe:</t>
  </si>
  <si>
    <t>rolnictwo i ogrodnictwo (90%), inżynieria środowiska, górnictwo i energetyka (10%)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</si>
  <si>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</si>
  <si>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</si>
  <si>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</si>
  <si>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</si>
  <si>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</si>
  <si>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</si>
  <si>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</si>
  <si>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</si>
  <si>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</si>
  <si>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</si>
  <si>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</si>
  <si>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ROL_1A_N_2019_2020_Z</t>
  </si>
  <si>
    <t>Uchwała Rady Wydziału nr: 566, 2019-05-17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</si>
  <si>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</si>
  <si>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</si>
  <si>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</si>
  <si>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</si>
  <si>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</si>
  <si>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</si>
  <si>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</si>
  <si>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</si>
  <si>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</si>
  <si>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</si>
  <si>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</si>
  <si>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</si>
  <si>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</si>
  <si>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</si>
  <si>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</si>
  <si>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PD</t>
  </si>
  <si>
    <t>S</t>
  </si>
  <si>
    <t>L</t>
  </si>
  <si>
    <t>LK</t>
  </si>
  <si>
    <t>PR</t>
  </si>
  <si>
    <t>T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</si>
  <si>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</si>
  <si>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</si>
  <si>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</si>
  <si>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</si>
  <si>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</si>
  <si>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</si>
  <si>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</si>
  <si>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</si>
  <si>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</si>
  <si>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</si>
  <si>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</si>
  <si>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</si>
  <si>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</si>
  <si>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</si>
  <si>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</si>
  <si>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</si>
  <si>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</si>
  <si>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</si>
  <si>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</si>
  <si>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</si>
  <si>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</si>
  <si>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</si>
  <si>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Technologia informacyjna</t>
  </si>
  <si>
    <t>A02</t>
  </si>
  <si>
    <t>Bezpieczeństwo i higiena pracy</t>
  </si>
  <si>
    <t>A03</t>
  </si>
  <si>
    <t>Podstawy prawa</t>
  </si>
  <si>
    <t>A04</t>
  </si>
  <si>
    <t>Ekonomia</t>
  </si>
  <si>
    <t>A05</t>
  </si>
  <si>
    <t>Zdrowy tryb życia</t>
  </si>
  <si>
    <t>Blok obieralny 1</t>
  </si>
  <si>
    <t>A07</t>
  </si>
  <si>
    <t>Ochrona własności intelektualnej</t>
  </si>
  <si>
    <t>A08</t>
  </si>
  <si>
    <t>Podstawy zarządzania</t>
  </si>
  <si>
    <t>Blok obieralny 2</t>
  </si>
  <si>
    <t>Razem</t>
  </si>
  <si>
    <t>Moduły/Przedmioty kształcenia podstawowego</t>
  </si>
  <si>
    <t>B01</t>
  </si>
  <si>
    <t>Matematyka</t>
  </si>
  <si>
    <t>B02</t>
  </si>
  <si>
    <t>Chemia</t>
  </si>
  <si>
    <t>B03</t>
  </si>
  <si>
    <t>Botanika 1</t>
  </si>
  <si>
    <t>B04</t>
  </si>
  <si>
    <t>Fizyka</t>
  </si>
  <si>
    <t>B05</t>
  </si>
  <si>
    <t>Statystyka matematyczna</t>
  </si>
  <si>
    <t>B06</t>
  </si>
  <si>
    <t>Grafika inżynierska</t>
  </si>
  <si>
    <t>e</t>
  </si>
  <si>
    <t>B07</t>
  </si>
  <si>
    <t>Biochemia</t>
  </si>
  <si>
    <t>B08</t>
  </si>
  <si>
    <t>Fizjologia zwierząt z anatomią</t>
  </si>
  <si>
    <t>B09</t>
  </si>
  <si>
    <t>Analiza danych i modelowanie</t>
  </si>
  <si>
    <t>Moduły/Przedmioty kształcenia kierunkowego</t>
  </si>
  <si>
    <t>C01</t>
  </si>
  <si>
    <t>Podstawy ekologii</t>
  </si>
  <si>
    <t>C02</t>
  </si>
  <si>
    <t>Podstawy produkcji roślinnej</t>
  </si>
  <si>
    <t>C03</t>
  </si>
  <si>
    <t>Geologia i gleboznawstwo</t>
  </si>
  <si>
    <t>C04</t>
  </si>
  <si>
    <t>Fizjologia roślin</t>
  </si>
  <si>
    <t>C05</t>
  </si>
  <si>
    <t>Botanika 2</t>
  </si>
  <si>
    <t>C06</t>
  </si>
  <si>
    <t>Meteorologia i klimatologia</t>
  </si>
  <si>
    <t>C07</t>
  </si>
  <si>
    <t>Meteorologia stosowana</t>
  </si>
  <si>
    <t>C08</t>
  </si>
  <si>
    <t>Gleboznawstwo</t>
  </si>
  <si>
    <t>C09</t>
  </si>
  <si>
    <t>Marketing i obrót</t>
  </si>
  <si>
    <t>C10</t>
  </si>
  <si>
    <t>Melioracje wodne</t>
  </si>
  <si>
    <t>C11</t>
  </si>
  <si>
    <t>Genetyka</t>
  </si>
  <si>
    <t>C12</t>
  </si>
  <si>
    <t>Mikrobiologia</t>
  </si>
  <si>
    <t>C13</t>
  </si>
  <si>
    <t>Produkcja zwierzęca</t>
  </si>
  <si>
    <t>C14</t>
  </si>
  <si>
    <t>Fitopatologia</t>
  </si>
  <si>
    <t>C15</t>
  </si>
  <si>
    <t>Entomologia</t>
  </si>
  <si>
    <t>C16</t>
  </si>
  <si>
    <t>Ogólna uprawa roślin</t>
  </si>
  <si>
    <t>C17</t>
  </si>
  <si>
    <t>Chemia rolna</t>
  </si>
  <si>
    <t>C18</t>
  </si>
  <si>
    <t>Produkcja ogrodnicza</t>
  </si>
  <si>
    <t>C19</t>
  </si>
  <si>
    <t>Szczegółowa uprawa roślin 1</t>
  </si>
  <si>
    <t>C20</t>
  </si>
  <si>
    <t>Maszyny i urządzenia rolnicze</t>
  </si>
  <si>
    <t>C21</t>
  </si>
  <si>
    <t>Łąkarstwo</t>
  </si>
  <si>
    <t>C22</t>
  </si>
  <si>
    <t>Nawadnianie roślin rolniczych</t>
  </si>
  <si>
    <t>C23</t>
  </si>
  <si>
    <t>Szczegółowa uprawa roślin 2</t>
  </si>
  <si>
    <t>C24</t>
  </si>
  <si>
    <t>Hodowla roślin i biotechnologia</t>
  </si>
  <si>
    <t>C25</t>
  </si>
  <si>
    <t>Użytkowanie maszyn i urządzeń</t>
  </si>
  <si>
    <t>C26</t>
  </si>
  <si>
    <t>Przechowalnictwo</t>
  </si>
  <si>
    <t>C27</t>
  </si>
  <si>
    <t>Przetwórstwo</t>
  </si>
  <si>
    <t>C28</t>
  </si>
  <si>
    <t>Seminarium inżynierskie</t>
  </si>
  <si>
    <t>C29</t>
  </si>
  <si>
    <t>Ochrona środowiska</t>
  </si>
  <si>
    <t>C30</t>
  </si>
  <si>
    <t>Przygotowanie pracy inżynierskiej i do egzaminu dyplomowego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</si>
  <si>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</si>
  <si>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</si>
  <si>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</si>
  <si>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</si>
  <si>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</si>
  <si>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</si>
  <si>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</si>
  <si>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</si>
  <si>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</si>
  <si>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</si>
  <si>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</si>
  <si>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</si>
  <si>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</si>
  <si>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</si>
  <si>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</si>
  <si>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Moduły/Przedmioty obieralne</t>
  </si>
  <si>
    <t>A06-1</t>
  </si>
  <si>
    <t>Filozofia</t>
  </si>
  <si>
    <t>A06-2</t>
  </si>
  <si>
    <t>Socjologia</t>
  </si>
  <si>
    <t>A06-3</t>
  </si>
  <si>
    <t>Historia sztuki</t>
  </si>
  <si>
    <t>A06-4</t>
  </si>
  <si>
    <t>Estetyka</t>
  </si>
  <si>
    <t>A09-A</t>
  </si>
  <si>
    <t>Język obcy-angielski</t>
  </si>
  <si>
    <t>A09-N</t>
  </si>
  <si>
    <t>Język obcy-niemiecki</t>
  </si>
  <si>
    <t>O01-1</t>
  </si>
  <si>
    <t>Infrastruktura obszarów wiejskich</t>
  </si>
  <si>
    <t>O01-2</t>
  </si>
  <si>
    <t>Budownictwo rolnicze i leśne</t>
  </si>
  <si>
    <t>O02-1</t>
  </si>
  <si>
    <t>Fundusze pomocowe na obszarach wiejskich</t>
  </si>
  <si>
    <t>O02-2</t>
  </si>
  <si>
    <t>Komunikacja społeczna i negocjacje w agrobiznesie</t>
  </si>
  <si>
    <t>O03-1</t>
  </si>
  <si>
    <t>Regulatory roślinne stosowane w rolnictwie</t>
  </si>
  <si>
    <t>O03 -2</t>
  </si>
  <si>
    <t>Podstawy fizjologiczne odporności roślin na stres</t>
  </si>
  <si>
    <t>O04-1</t>
  </si>
  <si>
    <t>Topoklimat i mikroklimat</t>
  </si>
  <si>
    <t>O04-2</t>
  </si>
  <si>
    <t>Metody opracowań w agrometeorologii</t>
  </si>
  <si>
    <t>O05-1</t>
  </si>
  <si>
    <t>Ochrona bioróżnorodności w krajobrazie</t>
  </si>
  <si>
    <t>O05-2</t>
  </si>
  <si>
    <t>Zagospodarowanie terenów zieleni</t>
  </si>
  <si>
    <t>O06-1</t>
  </si>
  <si>
    <t>Herbologia</t>
  </si>
  <si>
    <t>O06-2</t>
  </si>
  <si>
    <t>Współczesne systemy uprawy roli</t>
  </si>
  <si>
    <t>O07-1</t>
  </si>
  <si>
    <t>Rolnicze surowce energetyczne</t>
  </si>
  <si>
    <t>O07-2</t>
  </si>
  <si>
    <t>Alternatywne źródła energii</t>
  </si>
  <si>
    <t>O08-1</t>
  </si>
  <si>
    <t>Przyrodnicze skutki chemizacji rolnictwa</t>
  </si>
  <si>
    <t>O08-2</t>
  </si>
  <si>
    <t>Utylizacja i zagospodarowanie odpadów</t>
  </si>
  <si>
    <t>O09-1</t>
  </si>
  <si>
    <t>Biopreparaty w rolnictwie</t>
  </si>
  <si>
    <t>O09 -2</t>
  </si>
  <si>
    <t>Szczepionki mikrobiologiczne stosowane w rolnictwie</t>
  </si>
  <si>
    <t>O10-1</t>
  </si>
  <si>
    <t>Podstawy elektrotechniki i elektroniki</t>
  </si>
  <si>
    <t>O10-2</t>
  </si>
  <si>
    <t>Podstawy automatyki</t>
  </si>
  <si>
    <t>O11-1</t>
  </si>
  <si>
    <t>Komputerowe systemy wspomagania decyzji</t>
  </si>
  <si>
    <t>O11-2</t>
  </si>
  <si>
    <t>Budowa, prowadzenie i bezpieczeństwo witryn w sieci Internet</t>
  </si>
  <si>
    <t>O12-1</t>
  </si>
  <si>
    <t>Materiały eksploatacyjne w rolnictwie</t>
  </si>
  <si>
    <t>O12-2</t>
  </si>
  <si>
    <t>Eksploatacja pojazów rolniczych</t>
  </si>
  <si>
    <t>O13-1</t>
  </si>
  <si>
    <t>Towaroznawcza ocena jakości surowców rolniczych</t>
  </si>
  <si>
    <t>O13-2</t>
  </si>
  <si>
    <t>Współczesne kierunki w produkcji żywności</t>
  </si>
  <si>
    <t>O14-1</t>
  </si>
  <si>
    <t>Użytkowanie roślin modyfikowanych genetycznie w Europie i na świecie</t>
  </si>
  <si>
    <t>O14 -2</t>
  </si>
  <si>
    <t>Diagnostyka molekularna roślin uprawnych</t>
  </si>
  <si>
    <t>O15-1</t>
  </si>
  <si>
    <t>Podstawy rolnictwa precyzyjnego</t>
  </si>
  <si>
    <t>O15-2</t>
  </si>
  <si>
    <t>Systemy zarządzania jakością</t>
  </si>
  <si>
    <t>Praktyki zawodowe</t>
  </si>
  <si>
    <t>P01</t>
  </si>
  <si>
    <t>Praktyka zawodowa</t>
  </si>
  <si>
    <t>Przedmioty jednorazowe</t>
  </si>
  <si>
    <t>01</t>
  </si>
  <si>
    <t>Szkolenie biblioteczne</t>
  </si>
  <si>
    <t>02</t>
  </si>
  <si>
    <t>Szkolenie -bezpieczeństwo i higiena pracy</t>
  </si>
  <si>
    <t>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</si>
  <si>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</si>
  <si>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</si>
  <si>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</si>
  <si>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</si>
  <si>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</si>
  <si>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</si>
  <si>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</si>
  <si>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</si>
  <si>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</si>
  <si>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</si>
  <si>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</si>
  <si>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zajęcia terenowe</t>
  </si>
  <si>
    <t xml:space="preserve">Załącznik nr 22 do uchwały nr 107 Senatu ZUT z dnia 23 września 2019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</si>
</sst>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43"/>
  <sheetViews>
    <sheetView tabSelected="1" zoomScalePageLayoutView="0" workbookViewId="0" topLeftCell="CP1">
      <selection activeCell="EU2" sqref="EU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151" ht="12.75">
      <c r="E2" t="s">
        <v>1</v>
      </c>
      <c r="F2" s="1" t="s">
        <v>2</v>
      </c>
      <c r="EU2" t="s">
        <v>269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41</v>
      </c>
      <c r="R12" s="20" t="s">
        <v>42</v>
      </c>
      <c r="S12" s="20" t="s">
        <v>43</v>
      </c>
      <c r="T12" s="18" t="s">
        <v>44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51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54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57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50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52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53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55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56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58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59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46</v>
      </c>
      <c r="U14" s="19"/>
      <c r="V14" s="19"/>
      <c r="W14" s="19"/>
      <c r="X14" s="19"/>
      <c r="Y14" s="19"/>
      <c r="Z14" s="19"/>
      <c r="AA14" s="19"/>
      <c r="AB14" s="16" t="s">
        <v>47</v>
      </c>
      <c r="AC14" s="19" t="s">
        <v>48</v>
      </c>
      <c r="AD14" s="19"/>
      <c r="AE14" s="19"/>
      <c r="AF14" s="19"/>
      <c r="AG14" s="19"/>
      <c r="AH14" s="19"/>
      <c r="AI14" s="19"/>
      <c r="AJ14" s="19"/>
      <c r="AK14" s="16" t="s">
        <v>47</v>
      </c>
      <c r="AL14" s="16" t="s">
        <v>49</v>
      </c>
      <c r="AM14" s="19" t="s">
        <v>46</v>
      </c>
      <c r="AN14" s="19"/>
      <c r="AO14" s="19"/>
      <c r="AP14" s="19"/>
      <c r="AQ14" s="19"/>
      <c r="AR14" s="19"/>
      <c r="AS14" s="19"/>
      <c r="AT14" s="19"/>
      <c r="AU14" s="16" t="s">
        <v>47</v>
      </c>
      <c r="AV14" s="19" t="s">
        <v>48</v>
      </c>
      <c r="AW14" s="19"/>
      <c r="AX14" s="19"/>
      <c r="AY14" s="19"/>
      <c r="AZ14" s="19"/>
      <c r="BA14" s="19"/>
      <c r="BB14" s="19"/>
      <c r="BC14" s="19"/>
      <c r="BD14" s="16" t="s">
        <v>47</v>
      </c>
      <c r="BE14" s="16" t="s">
        <v>49</v>
      </c>
      <c r="BF14" s="19" t="s">
        <v>46</v>
      </c>
      <c r="BG14" s="19"/>
      <c r="BH14" s="19"/>
      <c r="BI14" s="19"/>
      <c r="BJ14" s="19"/>
      <c r="BK14" s="19"/>
      <c r="BL14" s="19"/>
      <c r="BM14" s="19"/>
      <c r="BN14" s="16" t="s">
        <v>47</v>
      </c>
      <c r="BO14" s="19" t="s">
        <v>48</v>
      </c>
      <c r="BP14" s="19"/>
      <c r="BQ14" s="19"/>
      <c r="BR14" s="19"/>
      <c r="BS14" s="19"/>
      <c r="BT14" s="19"/>
      <c r="BU14" s="19"/>
      <c r="BV14" s="19"/>
      <c r="BW14" s="16" t="s">
        <v>47</v>
      </c>
      <c r="BX14" s="16" t="s">
        <v>49</v>
      </c>
      <c r="BY14" s="19" t="s">
        <v>46</v>
      </c>
      <c r="BZ14" s="19"/>
      <c r="CA14" s="19"/>
      <c r="CB14" s="19"/>
      <c r="CC14" s="19"/>
      <c r="CD14" s="19"/>
      <c r="CE14" s="19"/>
      <c r="CF14" s="19"/>
      <c r="CG14" s="16" t="s">
        <v>47</v>
      </c>
      <c r="CH14" s="19" t="s">
        <v>48</v>
      </c>
      <c r="CI14" s="19"/>
      <c r="CJ14" s="19"/>
      <c r="CK14" s="19"/>
      <c r="CL14" s="19"/>
      <c r="CM14" s="19"/>
      <c r="CN14" s="19"/>
      <c r="CO14" s="19"/>
      <c r="CP14" s="16" t="s">
        <v>47</v>
      </c>
      <c r="CQ14" s="16" t="s">
        <v>49</v>
      </c>
      <c r="CR14" s="19" t="s">
        <v>46</v>
      </c>
      <c r="CS14" s="19"/>
      <c r="CT14" s="19"/>
      <c r="CU14" s="19"/>
      <c r="CV14" s="19"/>
      <c r="CW14" s="19"/>
      <c r="CX14" s="19"/>
      <c r="CY14" s="19"/>
      <c r="CZ14" s="16" t="s">
        <v>47</v>
      </c>
      <c r="DA14" s="19" t="s">
        <v>48</v>
      </c>
      <c r="DB14" s="19"/>
      <c r="DC14" s="19"/>
      <c r="DD14" s="19"/>
      <c r="DE14" s="19"/>
      <c r="DF14" s="19"/>
      <c r="DG14" s="19"/>
      <c r="DH14" s="19"/>
      <c r="DI14" s="16" t="s">
        <v>47</v>
      </c>
      <c r="DJ14" s="16" t="s">
        <v>49</v>
      </c>
      <c r="DK14" s="19" t="s">
        <v>46</v>
      </c>
      <c r="DL14" s="19"/>
      <c r="DM14" s="19"/>
      <c r="DN14" s="19"/>
      <c r="DO14" s="19"/>
      <c r="DP14" s="19"/>
      <c r="DQ14" s="19"/>
      <c r="DR14" s="19"/>
      <c r="DS14" s="16" t="s">
        <v>47</v>
      </c>
      <c r="DT14" s="19" t="s">
        <v>48</v>
      </c>
      <c r="DU14" s="19"/>
      <c r="DV14" s="19"/>
      <c r="DW14" s="19"/>
      <c r="DX14" s="19"/>
      <c r="DY14" s="19"/>
      <c r="DZ14" s="19"/>
      <c r="EA14" s="19"/>
      <c r="EB14" s="16" t="s">
        <v>47</v>
      </c>
      <c r="EC14" s="16" t="s">
        <v>49</v>
      </c>
      <c r="ED14" s="19" t="s">
        <v>46</v>
      </c>
      <c r="EE14" s="19"/>
      <c r="EF14" s="19"/>
      <c r="EG14" s="19"/>
      <c r="EH14" s="19"/>
      <c r="EI14" s="19"/>
      <c r="EJ14" s="19"/>
      <c r="EK14" s="19"/>
      <c r="EL14" s="16" t="s">
        <v>47</v>
      </c>
      <c r="EM14" s="19" t="s">
        <v>48</v>
      </c>
      <c r="EN14" s="19"/>
      <c r="EO14" s="19"/>
      <c r="EP14" s="19"/>
      <c r="EQ14" s="19"/>
      <c r="ER14" s="19"/>
      <c r="ES14" s="19"/>
      <c r="ET14" s="19"/>
      <c r="EU14" s="16" t="s">
        <v>47</v>
      </c>
      <c r="EV14" s="16" t="s">
        <v>49</v>
      </c>
      <c r="EW14" s="19" t="s">
        <v>46</v>
      </c>
      <c r="EX14" s="19"/>
      <c r="EY14" s="19"/>
      <c r="EZ14" s="19"/>
      <c r="FA14" s="19"/>
      <c r="FB14" s="19"/>
      <c r="FC14" s="19"/>
      <c r="FD14" s="19"/>
      <c r="FE14" s="16" t="s">
        <v>47</v>
      </c>
      <c r="FF14" s="19" t="s">
        <v>48</v>
      </c>
      <c r="FG14" s="19"/>
      <c r="FH14" s="19"/>
      <c r="FI14" s="19"/>
      <c r="FJ14" s="19"/>
      <c r="FK14" s="19"/>
      <c r="FL14" s="19"/>
      <c r="FM14" s="19"/>
      <c r="FN14" s="16" t="s">
        <v>47</v>
      </c>
      <c r="FO14" s="16" t="s">
        <v>49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37</v>
      </c>
      <c r="AD15" s="17"/>
      <c r="AE15" s="17" t="s">
        <v>38</v>
      </c>
      <c r="AF15" s="17"/>
      <c r="AG15" s="17" t="s">
        <v>39</v>
      </c>
      <c r="AH15" s="17"/>
      <c r="AI15" s="17" t="s">
        <v>40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37</v>
      </c>
      <c r="AW15" s="17"/>
      <c r="AX15" s="17" t="s">
        <v>38</v>
      </c>
      <c r="AY15" s="17"/>
      <c r="AZ15" s="17" t="s">
        <v>39</v>
      </c>
      <c r="BA15" s="17"/>
      <c r="BB15" s="17" t="s">
        <v>40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37</v>
      </c>
      <c r="BP15" s="17"/>
      <c r="BQ15" s="17" t="s">
        <v>38</v>
      </c>
      <c r="BR15" s="17"/>
      <c r="BS15" s="17" t="s">
        <v>39</v>
      </c>
      <c r="BT15" s="17"/>
      <c r="BU15" s="17" t="s">
        <v>40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37</v>
      </c>
      <c r="CI15" s="17"/>
      <c r="CJ15" s="17" t="s">
        <v>38</v>
      </c>
      <c r="CK15" s="17"/>
      <c r="CL15" s="17" t="s">
        <v>39</v>
      </c>
      <c r="CM15" s="17"/>
      <c r="CN15" s="17" t="s">
        <v>40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37</v>
      </c>
      <c r="DB15" s="17"/>
      <c r="DC15" s="17" t="s">
        <v>38</v>
      </c>
      <c r="DD15" s="17"/>
      <c r="DE15" s="17" t="s">
        <v>39</v>
      </c>
      <c r="DF15" s="17"/>
      <c r="DG15" s="17" t="s">
        <v>40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37</v>
      </c>
      <c r="DU15" s="17"/>
      <c r="DV15" s="17" t="s">
        <v>38</v>
      </c>
      <c r="DW15" s="17"/>
      <c r="DX15" s="17" t="s">
        <v>39</v>
      </c>
      <c r="DY15" s="17"/>
      <c r="DZ15" s="17" t="s">
        <v>40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37</v>
      </c>
      <c r="EN15" s="17"/>
      <c r="EO15" s="17" t="s">
        <v>38</v>
      </c>
      <c r="EP15" s="17"/>
      <c r="EQ15" s="17" t="s">
        <v>39</v>
      </c>
      <c r="ER15" s="17"/>
      <c r="ES15" s="17" t="s">
        <v>40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37</v>
      </c>
      <c r="FG15" s="17"/>
      <c r="FH15" s="17" t="s">
        <v>38</v>
      </c>
      <c r="FI15" s="17"/>
      <c r="FJ15" s="17" t="s">
        <v>39</v>
      </c>
      <c r="FK15" s="17"/>
      <c r="FL15" s="17" t="s">
        <v>40</v>
      </c>
      <c r="FM15" s="17"/>
      <c r="FN15" s="16"/>
      <c r="FO15" s="16"/>
    </row>
    <row r="16" spans="1:171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ht="12.75">
      <c r="A17" s="6"/>
      <c r="B17" s="6"/>
      <c r="C17" s="6"/>
      <c r="D17" s="6" t="s">
        <v>62</v>
      </c>
      <c r="E17" s="3" t="s">
        <v>63</v>
      </c>
      <c r="F17" s="6">
        <f>COUNTIF(T17:FM17,"e")</f>
        <v>0</v>
      </c>
      <c r="G17" s="6">
        <f>COUNTIF(T17:FM17,"z")</f>
        <v>1</v>
      </c>
      <c r="H17" s="6">
        <f aca="true" t="shared" si="0" ref="H17:H25">SUM(I17:P17)</f>
        <v>18</v>
      </c>
      <c r="I17" s="6">
        <f aca="true" t="shared" si="1" ref="I17:I25">T17+AM17+BF17+BY17+CR17+DK17+ED17+EW17</f>
        <v>0</v>
      </c>
      <c r="J17" s="6">
        <f aca="true" t="shared" si="2" ref="J17:J25">V17+AO17+BH17+CA17+CT17+DM17+EF17+EY17</f>
        <v>0</v>
      </c>
      <c r="K17" s="6">
        <f aca="true" t="shared" si="3" ref="K17:K25">X17+AQ17+BJ17+CC17+CV17+DO17+EH17+FA17</f>
        <v>0</v>
      </c>
      <c r="L17" s="6">
        <f aca="true" t="shared" si="4" ref="L17:L25">Z17+AS17+BL17+CE17+CX17+DQ17+EJ17+FC17</f>
        <v>0</v>
      </c>
      <c r="M17" s="6">
        <f aca="true" t="shared" si="5" ref="M17:M25">AC17+AV17+BO17+CH17+DA17+DT17+EM17+FF17</f>
        <v>18</v>
      </c>
      <c r="N17" s="6">
        <f aca="true" t="shared" si="6" ref="N17:N25">AE17+AX17+BQ17+CJ17+DC17+DV17+EO17+FH17</f>
        <v>0</v>
      </c>
      <c r="O17" s="6">
        <f aca="true" t="shared" si="7" ref="O17:O25">AG17+AZ17+BS17+CL17+DE17+DX17+EQ17+FJ17</f>
        <v>0</v>
      </c>
      <c r="P17" s="6">
        <f aca="true" t="shared" si="8" ref="P17:P25">AI17+BB17+BU17+CN17+DG17+DZ17+ES17+FL17</f>
        <v>0</v>
      </c>
      <c r="Q17" s="7">
        <f aca="true" t="shared" si="9" ref="Q17:Q25">AL17+BE17+BX17+CQ17+DJ17+EC17+EV17+FO17</f>
        <v>3</v>
      </c>
      <c r="R17" s="7">
        <f aca="true" t="shared" si="10" ref="R17:R25">AK17+BD17+BW17+CP17+DI17+EB17+EU17+FN17</f>
        <v>3</v>
      </c>
      <c r="S17" s="7">
        <v>0.6</v>
      </c>
      <c r="T17" s="11"/>
      <c r="U17" s="10"/>
      <c r="V17" s="11"/>
      <c r="W17" s="10"/>
      <c r="X17" s="11"/>
      <c r="Y17" s="10"/>
      <c r="Z17" s="11"/>
      <c r="AA17" s="10"/>
      <c r="AB17" s="7"/>
      <c r="AC17" s="11">
        <v>18</v>
      </c>
      <c r="AD17" s="10" t="s">
        <v>61</v>
      </c>
      <c r="AE17" s="11"/>
      <c r="AF17" s="10"/>
      <c r="AG17" s="11"/>
      <c r="AH17" s="10"/>
      <c r="AI17" s="11"/>
      <c r="AJ17" s="10"/>
      <c r="AK17" s="7">
        <v>3</v>
      </c>
      <c r="AL17" s="7">
        <f aca="true" t="shared" si="11" ref="AL17:AL25">AB17+AK17</f>
        <v>3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5">AU17+BD17</f>
        <v>0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5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5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5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5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5">FE17+FN17</f>
        <v>0</v>
      </c>
    </row>
    <row r="18" spans="1:171" ht="12.75">
      <c r="A18" s="6"/>
      <c r="B18" s="6"/>
      <c r="C18" s="6"/>
      <c r="D18" s="6" t="s">
        <v>64</v>
      </c>
      <c r="E18" s="3" t="s">
        <v>65</v>
      </c>
      <c r="F18" s="6">
        <f>COUNTIF(T18:FM18,"e")</f>
        <v>0</v>
      </c>
      <c r="G18" s="6">
        <f>COUNTIF(T18:FM18,"z")</f>
        <v>2</v>
      </c>
      <c r="H18" s="6">
        <f t="shared" si="0"/>
        <v>12</v>
      </c>
      <c r="I18" s="6">
        <f t="shared" si="1"/>
        <v>8</v>
      </c>
      <c r="J18" s="6">
        <f t="shared" si="2"/>
        <v>4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0.5</v>
      </c>
      <c r="T18" s="11">
        <v>8</v>
      </c>
      <c r="U18" s="10" t="s">
        <v>61</v>
      </c>
      <c r="V18" s="11">
        <v>4</v>
      </c>
      <c r="W18" s="10" t="s">
        <v>61</v>
      </c>
      <c r="X18" s="11"/>
      <c r="Y18" s="10"/>
      <c r="Z18" s="11"/>
      <c r="AA18" s="10"/>
      <c r="AB18" s="7">
        <v>2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2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/>
      <c r="B19" s="6"/>
      <c r="C19" s="6"/>
      <c r="D19" s="6" t="s">
        <v>66</v>
      </c>
      <c r="E19" s="3" t="s">
        <v>67</v>
      </c>
      <c r="F19" s="6">
        <f>COUNTIF(T19:FM19,"e")</f>
        <v>0</v>
      </c>
      <c r="G19" s="6">
        <f>COUNTIF(T19:FM19,"z")</f>
        <v>1</v>
      </c>
      <c r="H19" s="6">
        <f t="shared" si="0"/>
        <v>6</v>
      </c>
      <c r="I19" s="6">
        <f t="shared" si="1"/>
        <v>6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0.2</v>
      </c>
      <c r="T19" s="11">
        <v>6</v>
      </c>
      <c r="U19" s="10" t="s">
        <v>61</v>
      </c>
      <c r="V19" s="11"/>
      <c r="W19" s="10"/>
      <c r="X19" s="11"/>
      <c r="Y19" s="10"/>
      <c r="Z19" s="11"/>
      <c r="AA19" s="10"/>
      <c r="AB19" s="7">
        <v>1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.75">
      <c r="A20" s="6"/>
      <c r="B20" s="6"/>
      <c r="C20" s="6"/>
      <c r="D20" s="6" t="s">
        <v>68</v>
      </c>
      <c r="E20" s="3" t="s">
        <v>69</v>
      </c>
      <c r="F20" s="6">
        <f>COUNTIF(T20:FM20,"e")</f>
        <v>0</v>
      </c>
      <c r="G20" s="6">
        <f>COUNTIF(T20:FM20,"z")</f>
        <v>1</v>
      </c>
      <c r="H20" s="6">
        <f t="shared" si="0"/>
        <v>6</v>
      </c>
      <c r="I20" s="6">
        <f t="shared" si="1"/>
        <v>6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0.2</v>
      </c>
      <c r="T20" s="11">
        <v>6</v>
      </c>
      <c r="U20" s="10" t="s">
        <v>61</v>
      </c>
      <c r="V20" s="11"/>
      <c r="W20" s="10"/>
      <c r="X20" s="11"/>
      <c r="Y20" s="10"/>
      <c r="Z20" s="11"/>
      <c r="AA20" s="10"/>
      <c r="AB20" s="7">
        <v>1</v>
      </c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1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.75">
      <c r="A21" s="6"/>
      <c r="B21" s="6"/>
      <c r="C21" s="6"/>
      <c r="D21" s="6" t="s">
        <v>70</v>
      </c>
      <c r="E21" s="3" t="s">
        <v>71</v>
      </c>
      <c r="F21" s="6">
        <f>COUNTIF(T21:FM21,"e")</f>
        <v>0</v>
      </c>
      <c r="G21" s="6">
        <f>COUNTIF(T21:FM21,"z")</f>
        <v>1</v>
      </c>
      <c r="H21" s="6">
        <f t="shared" si="0"/>
        <v>18</v>
      </c>
      <c r="I21" s="6">
        <f t="shared" si="1"/>
        <v>0</v>
      </c>
      <c r="J21" s="6">
        <f t="shared" si="2"/>
        <v>18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0</v>
      </c>
      <c r="R21" s="7">
        <f t="shared" si="10"/>
        <v>0</v>
      </c>
      <c r="S21" s="7">
        <v>0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>
        <v>18</v>
      </c>
      <c r="AP21" s="10" t="s">
        <v>61</v>
      </c>
      <c r="AQ21" s="11"/>
      <c r="AR21" s="10"/>
      <c r="AS21" s="11"/>
      <c r="AT21" s="10"/>
      <c r="AU21" s="7">
        <v>0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>
        <v>1</v>
      </c>
      <c r="B22" s="6">
        <v>1</v>
      </c>
      <c r="C22" s="6">
        <v>1</v>
      </c>
      <c r="D22" s="6"/>
      <c r="E22" s="3" t="s">
        <v>72</v>
      </c>
      <c r="F22" s="6"/>
      <c r="G22" s="6">
        <f>$B$22*1</f>
        <v>1</v>
      </c>
      <c r="H22" s="6">
        <f t="shared" si="0"/>
        <v>27</v>
      </c>
      <c r="I22" s="6">
        <f t="shared" si="1"/>
        <v>27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3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f>$B$22*27</f>
        <v>27</v>
      </c>
      <c r="AN22" s="10"/>
      <c r="AO22" s="11"/>
      <c r="AP22" s="10"/>
      <c r="AQ22" s="11"/>
      <c r="AR22" s="10"/>
      <c r="AS22" s="11"/>
      <c r="AT22" s="10"/>
      <c r="AU22" s="7">
        <f>$B$22*3</f>
        <v>3</v>
      </c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3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73</v>
      </c>
      <c r="E23" s="3" t="s">
        <v>74</v>
      </c>
      <c r="F23" s="6">
        <f>COUNTIF(T23:FM23,"e")</f>
        <v>0</v>
      </c>
      <c r="G23" s="6">
        <f>COUNTIF(T23:FM23,"z")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0.3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>
        <v>9</v>
      </c>
      <c r="AN23" s="10" t="s">
        <v>61</v>
      </c>
      <c r="AO23" s="11"/>
      <c r="AP23" s="10"/>
      <c r="AQ23" s="11"/>
      <c r="AR23" s="10"/>
      <c r="AS23" s="11"/>
      <c r="AT23" s="10"/>
      <c r="AU23" s="7">
        <v>1</v>
      </c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1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.75">
      <c r="A24" s="6"/>
      <c r="B24" s="6"/>
      <c r="C24" s="6"/>
      <c r="D24" s="6" t="s">
        <v>75</v>
      </c>
      <c r="E24" s="3" t="s">
        <v>76</v>
      </c>
      <c r="F24" s="6">
        <f>COUNTIF(T24:FM24,"e")</f>
        <v>0</v>
      </c>
      <c r="G24" s="6">
        <f>COUNTIF(T24:FM24,"z")</f>
        <v>1</v>
      </c>
      <c r="H24" s="6">
        <f t="shared" si="0"/>
        <v>6</v>
      </c>
      <c r="I24" s="6">
        <f t="shared" si="1"/>
        <v>6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</v>
      </c>
      <c r="R24" s="7">
        <f t="shared" si="10"/>
        <v>0</v>
      </c>
      <c r="S24" s="7">
        <v>0.2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6</v>
      </c>
      <c r="AN24" s="10" t="s">
        <v>61</v>
      </c>
      <c r="AO24" s="11"/>
      <c r="AP24" s="10"/>
      <c r="AQ24" s="11"/>
      <c r="AR24" s="10"/>
      <c r="AS24" s="11"/>
      <c r="AT24" s="10"/>
      <c r="AU24" s="7">
        <v>1</v>
      </c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1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2.75">
      <c r="A25" s="6">
        <v>2</v>
      </c>
      <c r="B25" s="6">
        <v>1</v>
      </c>
      <c r="C25" s="6">
        <v>1</v>
      </c>
      <c r="D25" s="6"/>
      <c r="E25" s="3" t="s">
        <v>77</v>
      </c>
      <c r="F25" s="6">
        <f>$B$25*1</f>
        <v>1</v>
      </c>
      <c r="G25" s="6">
        <f>$B$25*2</f>
        <v>2</v>
      </c>
      <c r="H25" s="6">
        <f t="shared" si="0"/>
        <v>100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100</v>
      </c>
      <c r="O25" s="6">
        <f t="shared" si="7"/>
        <v>0</v>
      </c>
      <c r="P25" s="6">
        <f t="shared" si="8"/>
        <v>0</v>
      </c>
      <c r="Q25" s="7">
        <f t="shared" si="9"/>
        <v>7</v>
      </c>
      <c r="R25" s="7">
        <f t="shared" si="10"/>
        <v>7</v>
      </c>
      <c r="S25" s="7">
        <f>$B$25*3.3</f>
        <v>3.3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>
        <f>$B$25*30</f>
        <v>30</v>
      </c>
      <c r="BR25" s="10"/>
      <c r="BS25" s="11"/>
      <c r="BT25" s="10"/>
      <c r="BU25" s="11"/>
      <c r="BV25" s="10"/>
      <c r="BW25" s="7">
        <f>$B$25*2</f>
        <v>2</v>
      </c>
      <c r="BX25" s="7">
        <f t="shared" si="13"/>
        <v>2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>
        <f>$B$25*30</f>
        <v>30</v>
      </c>
      <c r="CK25" s="10"/>
      <c r="CL25" s="11"/>
      <c r="CM25" s="10"/>
      <c r="CN25" s="11"/>
      <c r="CO25" s="10"/>
      <c r="CP25" s="7">
        <f>$B$25*2</f>
        <v>2</v>
      </c>
      <c r="CQ25" s="7">
        <f t="shared" si="14"/>
        <v>2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>
        <f>$B$25*40</f>
        <v>40</v>
      </c>
      <c r="DD25" s="10"/>
      <c r="DE25" s="11"/>
      <c r="DF25" s="10"/>
      <c r="DG25" s="11"/>
      <c r="DH25" s="10"/>
      <c r="DI25" s="7">
        <f>$B$25*3</f>
        <v>3</v>
      </c>
      <c r="DJ25" s="7">
        <f t="shared" si="15"/>
        <v>3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5.75" customHeight="1">
      <c r="A26" s="6"/>
      <c r="B26" s="6"/>
      <c r="C26" s="6"/>
      <c r="D26" s="6"/>
      <c r="E26" s="6" t="s">
        <v>78</v>
      </c>
      <c r="F26" s="6">
        <f aca="true" t="shared" si="19" ref="F26:T26">SUM(F17:F25)</f>
        <v>1</v>
      </c>
      <c r="G26" s="6">
        <f t="shared" si="19"/>
        <v>11</v>
      </c>
      <c r="H26" s="6">
        <f t="shared" si="19"/>
        <v>202</v>
      </c>
      <c r="I26" s="6">
        <f t="shared" si="19"/>
        <v>62</v>
      </c>
      <c r="J26" s="6">
        <f t="shared" si="19"/>
        <v>22</v>
      </c>
      <c r="K26" s="6">
        <f t="shared" si="19"/>
        <v>0</v>
      </c>
      <c r="L26" s="6">
        <f t="shared" si="19"/>
        <v>0</v>
      </c>
      <c r="M26" s="6">
        <f t="shared" si="19"/>
        <v>18</v>
      </c>
      <c r="N26" s="6">
        <f t="shared" si="19"/>
        <v>100</v>
      </c>
      <c r="O26" s="6">
        <f t="shared" si="19"/>
        <v>0</v>
      </c>
      <c r="P26" s="6">
        <f t="shared" si="19"/>
        <v>0</v>
      </c>
      <c r="Q26" s="7">
        <f t="shared" si="19"/>
        <v>19</v>
      </c>
      <c r="R26" s="7">
        <f t="shared" si="19"/>
        <v>10</v>
      </c>
      <c r="S26" s="7">
        <f t="shared" si="19"/>
        <v>6.3</v>
      </c>
      <c r="T26" s="11">
        <f t="shared" si="19"/>
        <v>20</v>
      </c>
      <c r="U26" s="10"/>
      <c r="V26" s="11">
        <f>SUM(V17:V25)</f>
        <v>4</v>
      </c>
      <c r="W26" s="10"/>
      <c r="X26" s="11">
        <f>SUM(X17:X25)</f>
        <v>0</v>
      </c>
      <c r="Y26" s="10"/>
      <c r="Z26" s="11">
        <f>SUM(Z17:Z25)</f>
        <v>0</v>
      </c>
      <c r="AA26" s="10"/>
      <c r="AB26" s="7">
        <f>SUM(AB17:AB25)</f>
        <v>4</v>
      </c>
      <c r="AC26" s="11">
        <f>SUM(AC17:AC25)</f>
        <v>18</v>
      </c>
      <c r="AD26" s="10"/>
      <c r="AE26" s="11">
        <f>SUM(AE17:AE25)</f>
        <v>0</v>
      </c>
      <c r="AF26" s="10"/>
      <c r="AG26" s="11">
        <f>SUM(AG17:AG25)</f>
        <v>0</v>
      </c>
      <c r="AH26" s="10"/>
      <c r="AI26" s="11">
        <f>SUM(AI17:AI25)</f>
        <v>0</v>
      </c>
      <c r="AJ26" s="10"/>
      <c r="AK26" s="7">
        <f>SUM(AK17:AK25)</f>
        <v>3</v>
      </c>
      <c r="AL26" s="7">
        <f>SUM(AL17:AL25)</f>
        <v>7</v>
      </c>
      <c r="AM26" s="11">
        <f>SUM(AM17:AM25)</f>
        <v>42</v>
      </c>
      <c r="AN26" s="10"/>
      <c r="AO26" s="11">
        <f>SUM(AO17:AO25)</f>
        <v>18</v>
      </c>
      <c r="AP26" s="10"/>
      <c r="AQ26" s="11">
        <f>SUM(AQ17:AQ25)</f>
        <v>0</v>
      </c>
      <c r="AR26" s="10"/>
      <c r="AS26" s="11">
        <f>SUM(AS17:AS25)</f>
        <v>0</v>
      </c>
      <c r="AT26" s="10"/>
      <c r="AU26" s="7">
        <f>SUM(AU17:AU25)</f>
        <v>5</v>
      </c>
      <c r="AV26" s="11">
        <f>SUM(AV17:AV25)</f>
        <v>0</v>
      </c>
      <c r="AW26" s="10"/>
      <c r="AX26" s="11">
        <f>SUM(AX17:AX25)</f>
        <v>0</v>
      </c>
      <c r="AY26" s="10"/>
      <c r="AZ26" s="11">
        <f>SUM(AZ17:AZ25)</f>
        <v>0</v>
      </c>
      <c r="BA26" s="10"/>
      <c r="BB26" s="11">
        <f>SUM(BB17:BB25)</f>
        <v>0</v>
      </c>
      <c r="BC26" s="10"/>
      <c r="BD26" s="7">
        <f>SUM(BD17:BD25)</f>
        <v>0</v>
      </c>
      <c r="BE26" s="7">
        <f>SUM(BE17:BE25)</f>
        <v>5</v>
      </c>
      <c r="BF26" s="11">
        <f>SUM(BF17:BF25)</f>
        <v>0</v>
      </c>
      <c r="BG26" s="10"/>
      <c r="BH26" s="11">
        <f>SUM(BH17:BH25)</f>
        <v>0</v>
      </c>
      <c r="BI26" s="10"/>
      <c r="BJ26" s="11">
        <f>SUM(BJ17:BJ25)</f>
        <v>0</v>
      </c>
      <c r="BK26" s="10"/>
      <c r="BL26" s="11">
        <f>SUM(BL17:BL25)</f>
        <v>0</v>
      </c>
      <c r="BM26" s="10"/>
      <c r="BN26" s="7">
        <f>SUM(BN17:BN25)</f>
        <v>0</v>
      </c>
      <c r="BO26" s="11">
        <f>SUM(BO17:BO25)</f>
        <v>0</v>
      </c>
      <c r="BP26" s="10"/>
      <c r="BQ26" s="11">
        <f>SUM(BQ17:BQ25)</f>
        <v>30</v>
      </c>
      <c r="BR26" s="10"/>
      <c r="BS26" s="11">
        <f>SUM(BS17:BS25)</f>
        <v>0</v>
      </c>
      <c r="BT26" s="10"/>
      <c r="BU26" s="11">
        <f>SUM(BU17:BU25)</f>
        <v>0</v>
      </c>
      <c r="BV26" s="10"/>
      <c r="BW26" s="7">
        <f>SUM(BW17:BW25)</f>
        <v>2</v>
      </c>
      <c r="BX26" s="7">
        <f>SUM(BX17:BX25)</f>
        <v>2</v>
      </c>
      <c r="BY26" s="11">
        <f>SUM(BY17:BY25)</f>
        <v>0</v>
      </c>
      <c r="BZ26" s="10"/>
      <c r="CA26" s="11">
        <f>SUM(CA17:CA25)</f>
        <v>0</v>
      </c>
      <c r="CB26" s="10"/>
      <c r="CC26" s="11">
        <f>SUM(CC17:CC25)</f>
        <v>0</v>
      </c>
      <c r="CD26" s="10"/>
      <c r="CE26" s="11">
        <f>SUM(CE17:CE25)</f>
        <v>0</v>
      </c>
      <c r="CF26" s="10"/>
      <c r="CG26" s="7">
        <f>SUM(CG17:CG25)</f>
        <v>0</v>
      </c>
      <c r="CH26" s="11">
        <f>SUM(CH17:CH25)</f>
        <v>0</v>
      </c>
      <c r="CI26" s="10"/>
      <c r="CJ26" s="11">
        <f>SUM(CJ17:CJ25)</f>
        <v>30</v>
      </c>
      <c r="CK26" s="10"/>
      <c r="CL26" s="11">
        <f>SUM(CL17:CL25)</f>
        <v>0</v>
      </c>
      <c r="CM26" s="10"/>
      <c r="CN26" s="11">
        <f>SUM(CN17:CN25)</f>
        <v>0</v>
      </c>
      <c r="CO26" s="10"/>
      <c r="CP26" s="7">
        <f>SUM(CP17:CP25)</f>
        <v>2</v>
      </c>
      <c r="CQ26" s="7">
        <f>SUM(CQ17:CQ25)</f>
        <v>2</v>
      </c>
      <c r="CR26" s="11">
        <f>SUM(CR17:CR25)</f>
        <v>0</v>
      </c>
      <c r="CS26" s="10"/>
      <c r="CT26" s="11">
        <f>SUM(CT17:CT25)</f>
        <v>0</v>
      </c>
      <c r="CU26" s="10"/>
      <c r="CV26" s="11">
        <f>SUM(CV17:CV25)</f>
        <v>0</v>
      </c>
      <c r="CW26" s="10"/>
      <c r="CX26" s="11">
        <f>SUM(CX17:CX25)</f>
        <v>0</v>
      </c>
      <c r="CY26" s="10"/>
      <c r="CZ26" s="7">
        <f>SUM(CZ17:CZ25)</f>
        <v>0</v>
      </c>
      <c r="DA26" s="11">
        <f>SUM(DA17:DA25)</f>
        <v>0</v>
      </c>
      <c r="DB26" s="10"/>
      <c r="DC26" s="11">
        <f>SUM(DC17:DC25)</f>
        <v>40</v>
      </c>
      <c r="DD26" s="10"/>
      <c r="DE26" s="11">
        <f>SUM(DE17:DE25)</f>
        <v>0</v>
      </c>
      <c r="DF26" s="10"/>
      <c r="DG26" s="11">
        <f>SUM(DG17:DG25)</f>
        <v>0</v>
      </c>
      <c r="DH26" s="10"/>
      <c r="DI26" s="7">
        <f>SUM(DI17:DI25)</f>
        <v>3</v>
      </c>
      <c r="DJ26" s="7">
        <f>SUM(DJ17:DJ25)</f>
        <v>3</v>
      </c>
      <c r="DK26" s="11">
        <f>SUM(DK17:DK25)</f>
        <v>0</v>
      </c>
      <c r="DL26" s="10"/>
      <c r="DM26" s="11">
        <f>SUM(DM17:DM25)</f>
        <v>0</v>
      </c>
      <c r="DN26" s="10"/>
      <c r="DO26" s="11">
        <f>SUM(DO17:DO25)</f>
        <v>0</v>
      </c>
      <c r="DP26" s="10"/>
      <c r="DQ26" s="11">
        <f>SUM(DQ17:DQ25)</f>
        <v>0</v>
      </c>
      <c r="DR26" s="10"/>
      <c r="DS26" s="7">
        <f>SUM(DS17:DS25)</f>
        <v>0</v>
      </c>
      <c r="DT26" s="11">
        <f>SUM(DT17:DT25)</f>
        <v>0</v>
      </c>
      <c r="DU26" s="10"/>
      <c r="DV26" s="11">
        <f>SUM(DV17:DV25)</f>
        <v>0</v>
      </c>
      <c r="DW26" s="10"/>
      <c r="DX26" s="11">
        <f>SUM(DX17:DX25)</f>
        <v>0</v>
      </c>
      <c r="DY26" s="10"/>
      <c r="DZ26" s="11">
        <f>SUM(DZ17:DZ25)</f>
        <v>0</v>
      </c>
      <c r="EA26" s="10"/>
      <c r="EB26" s="7">
        <f>SUM(EB17:EB25)</f>
        <v>0</v>
      </c>
      <c r="EC26" s="7">
        <f>SUM(EC17:EC25)</f>
        <v>0</v>
      </c>
      <c r="ED26" s="11">
        <f>SUM(ED17:ED25)</f>
        <v>0</v>
      </c>
      <c r="EE26" s="10"/>
      <c r="EF26" s="11">
        <f>SUM(EF17:EF25)</f>
        <v>0</v>
      </c>
      <c r="EG26" s="10"/>
      <c r="EH26" s="11">
        <f>SUM(EH17:EH25)</f>
        <v>0</v>
      </c>
      <c r="EI26" s="10"/>
      <c r="EJ26" s="11">
        <f>SUM(EJ17:EJ25)</f>
        <v>0</v>
      </c>
      <c r="EK26" s="10"/>
      <c r="EL26" s="7">
        <f>SUM(EL17:EL25)</f>
        <v>0</v>
      </c>
      <c r="EM26" s="11">
        <f>SUM(EM17:EM25)</f>
        <v>0</v>
      </c>
      <c r="EN26" s="10"/>
      <c r="EO26" s="11">
        <f>SUM(EO17:EO25)</f>
        <v>0</v>
      </c>
      <c r="EP26" s="10"/>
      <c r="EQ26" s="11">
        <f>SUM(EQ17:EQ25)</f>
        <v>0</v>
      </c>
      <c r="ER26" s="10"/>
      <c r="ES26" s="11">
        <f>SUM(ES17:ES25)</f>
        <v>0</v>
      </c>
      <c r="ET26" s="10"/>
      <c r="EU26" s="7">
        <f>SUM(EU17:EU25)</f>
        <v>0</v>
      </c>
      <c r="EV26" s="7">
        <f>SUM(EV17:EV25)</f>
        <v>0</v>
      </c>
      <c r="EW26" s="11">
        <f>SUM(EW17:EW25)</f>
        <v>0</v>
      </c>
      <c r="EX26" s="10"/>
      <c r="EY26" s="11">
        <f>SUM(EY17:EY25)</f>
        <v>0</v>
      </c>
      <c r="EZ26" s="10"/>
      <c r="FA26" s="11">
        <f>SUM(FA17:FA25)</f>
        <v>0</v>
      </c>
      <c r="FB26" s="10"/>
      <c r="FC26" s="11">
        <f>SUM(FC17:FC25)</f>
        <v>0</v>
      </c>
      <c r="FD26" s="10"/>
      <c r="FE26" s="7">
        <f>SUM(FE17:FE25)</f>
        <v>0</v>
      </c>
      <c r="FF26" s="11">
        <f>SUM(FF17:FF25)</f>
        <v>0</v>
      </c>
      <c r="FG26" s="10"/>
      <c r="FH26" s="11">
        <f>SUM(FH17:FH25)</f>
        <v>0</v>
      </c>
      <c r="FI26" s="10"/>
      <c r="FJ26" s="11">
        <f>SUM(FJ17:FJ25)</f>
        <v>0</v>
      </c>
      <c r="FK26" s="10"/>
      <c r="FL26" s="11">
        <f>SUM(FL17:FL25)</f>
        <v>0</v>
      </c>
      <c r="FM26" s="10"/>
      <c r="FN26" s="7">
        <f>SUM(FN17:FN25)</f>
        <v>0</v>
      </c>
      <c r="FO26" s="7">
        <f>SUM(FO17:FO25)</f>
        <v>0</v>
      </c>
    </row>
    <row r="27" spans="1:171" ht="19.5" customHeight="1">
      <c r="A27" s="12" t="s">
        <v>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2"/>
      <c r="FO27" s="13"/>
    </row>
    <row r="28" spans="1:171" ht="12.75">
      <c r="A28" s="6"/>
      <c r="B28" s="6"/>
      <c r="C28" s="6"/>
      <c r="D28" s="6" t="s">
        <v>80</v>
      </c>
      <c r="E28" s="3" t="s">
        <v>81</v>
      </c>
      <c r="F28" s="6">
        <f aca="true" t="shared" si="20" ref="F28:F36">COUNTIF(T28:FM28,"e")</f>
        <v>0</v>
      </c>
      <c r="G28" s="6">
        <f aca="true" t="shared" si="21" ref="G28:G36">COUNTIF(T28:FM28,"z")</f>
        <v>2</v>
      </c>
      <c r="H28" s="6">
        <f aca="true" t="shared" si="22" ref="H28:H36">SUM(I28:P28)</f>
        <v>18</v>
      </c>
      <c r="I28" s="6">
        <f aca="true" t="shared" si="23" ref="I28:I36">T28+AM28+BF28+BY28+CR28+DK28+ED28+EW28</f>
        <v>9</v>
      </c>
      <c r="J28" s="6">
        <f aca="true" t="shared" si="24" ref="J28:J36">V28+AO28+BH28+CA28+CT28+DM28+EF28+EY28</f>
        <v>9</v>
      </c>
      <c r="K28" s="6">
        <f aca="true" t="shared" si="25" ref="K28:K36">X28+AQ28+BJ28+CC28+CV28+DO28+EH28+FA28</f>
        <v>0</v>
      </c>
      <c r="L28" s="6">
        <f aca="true" t="shared" si="26" ref="L28:L36">Z28+AS28+BL28+CE28+CX28+DQ28+EJ28+FC28</f>
        <v>0</v>
      </c>
      <c r="M28" s="6">
        <f aca="true" t="shared" si="27" ref="M28:M36">AC28+AV28+BO28+CH28+DA28+DT28+EM28+FF28</f>
        <v>0</v>
      </c>
      <c r="N28" s="6">
        <f aca="true" t="shared" si="28" ref="N28:N36">AE28+AX28+BQ28+CJ28+DC28+DV28+EO28+FH28</f>
        <v>0</v>
      </c>
      <c r="O28" s="6">
        <f aca="true" t="shared" si="29" ref="O28:O36">AG28+AZ28+BS28+CL28+DE28+DX28+EQ28+FJ28</f>
        <v>0</v>
      </c>
      <c r="P28" s="6">
        <f aca="true" t="shared" si="30" ref="P28:P36">AI28+BB28+BU28+CN28+DG28+DZ28+ES28+FL28</f>
        <v>0</v>
      </c>
      <c r="Q28" s="7">
        <f aca="true" t="shared" si="31" ref="Q28:Q36">AL28+BE28+BX28+CQ28+DJ28+EC28+EV28+FO28</f>
        <v>3</v>
      </c>
      <c r="R28" s="7">
        <f aca="true" t="shared" si="32" ref="R28:R36">AK28+BD28+BW28+CP28+DI28+EB28+EU28+FN28</f>
        <v>0</v>
      </c>
      <c r="S28" s="7">
        <v>0.6</v>
      </c>
      <c r="T28" s="11">
        <v>9</v>
      </c>
      <c r="U28" s="10" t="s">
        <v>61</v>
      </c>
      <c r="V28" s="11">
        <v>9</v>
      </c>
      <c r="W28" s="10" t="s">
        <v>61</v>
      </c>
      <c r="X28" s="11"/>
      <c r="Y28" s="10"/>
      <c r="Z28" s="11"/>
      <c r="AA28" s="10"/>
      <c r="AB28" s="7">
        <v>3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aca="true" t="shared" si="33" ref="AL28:AL36">AB28+AK28</f>
        <v>3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aca="true" t="shared" si="34" ref="BE28:BE36"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aca="true" t="shared" si="35" ref="BX28:BX36"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aca="true" t="shared" si="36" ref="CQ28:CQ36"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aca="true" t="shared" si="37" ref="DJ28:DJ36"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aca="true" t="shared" si="38" ref="EC28:EC36"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aca="true" t="shared" si="39" ref="EV28:EV36"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aca="true" t="shared" si="40" ref="FO28:FO36">FE28+FN28</f>
        <v>0</v>
      </c>
    </row>
    <row r="29" spans="1:171" ht="12.75">
      <c r="A29" s="6"/>
      <c r="B29" s="6"/>
      <c r="C29" s="6"/>
      <c r="D29" s="6" t="s">
        <v>82</v>
      </c>
      <c r="E29" s="3" t="s">
        <v>83</v>
      </c>
      <c r="F29" s="6">
        <f t="shared" si="20"/>
        <v>0</v>
      </c>
      <c r="G29" s="6">
        <f t="shared" si="21"/>
        <v>2</v>
      </c>
      <c r="H29" s="6">
        <f t="shared" si="22"/>
        <v>27</v>
      </c>
      <c r="I29" s="6">
        <f t="shared" si="23"/>
        <v>12</v>
      </c>
      <c r="J29" s="6">
        <f t="shared" si="24"/>
        <v>0</v>
      </c>
      <c r="K29" s="6">
        <f t="shared" si="25"/>
        <v>0</v>
      </c>
      <c r="L29" s="6">
        <f t="shared" si="26"/>
        <v>0</v>
      </c>
      <c r="M29" s="6">
        <f t="shared" si="27"/>
        <v>15</v>
      </c>
      <c r="N29" s="6">
        <f t="shared" si="28"/>
        <v>0</v>
      </c>
      <c r="O29" s="6">
        <f t="shared" si="29"/>
        <v>0</v>
      </c>
      <c r="P29" s="6">
        <f t="shared" si="30"/>
        <v>0</v>
      </c>
      <c r="Q29" s="7">
        <f t="shared" si="31"/>
        <v>4</v>
      </c>
      <c r="R29" s="7">
        <f t="shared" si="32"/>
        <v>2</v>
      </c>
      <c r="S29" s="7">
        <v>0.9</v>
      </c>
      <c r="T29" s="11">
        <v>12</v>
      </c>
      <c r="U29" s="10" t="s">
        <v>61</v>
      </c>
      <c r="V29" s="11"/>
      <c r="W29" s="10"/>
      <c r="X29" s="11"/>
      <c r="Y29" s="10"/>
      <c r="Z29" s="11"/>
      <c r="AA29" s="10"/>
      <c r="AB29" s="7">
        <v>2</v>
      </c>
      <c r="AC29" s="11">
        <v>15</v>
      </c>
      <c r="AD29" s="10" t="s">
        <v>61</v>
      </c>
      <c r="AE29" s="11"/>
      <c r="AF29" s="10"/>
      <c r="AG29" s="11"/>
      <c r="AH29" s="10"/>
      <c r="AI29" s="11"/>
      <c r="AJ29" s="10"/>
      <c r="AK29" s="7">
        <v>2</v>
      </c>
      <c r="AL29" s="7">
        <f t="shared" si="33"/>
        <v>4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4"/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5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6"/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37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38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39"/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0"/>
        <v>0</v>
      </c>
    </row>
    <row r="30" spans="1:171" ht="12.75">
      <c r="A30" s="6"/>
      <c r="B30" s="6"/>
      <c r="C30" s="6"/>
      <c r="D30" s="6" t="s">
        <v>84</v>
      </c>
      <c r="E30" s="3" t="s">
        <v>85</v>
      </c>
      <c r="F30" s="6">
        <f t="shared" si="20"/>
        <v>0</v>
      </c>
      <c r="G30" s="6">
        <f t="shared" si="21"/>
        <v>2</v>
      </c>
      <c r="H30" s="6">
        <f t="shared" si="22"/>
        <v>18</v>
      </c>
      <c r="I30" s="6">
        <f t="shared" si="23"/>
        <v>9</v>
      </c>
      <c r="J30" s="6">
        <f t="shared" si="24"/>
        <v>0</v>
      </c>
      <c r="K30" s="6">
        <f t="shared" si="25"/>
        <v>0</v>
      </c>
      <c r="L30" s="6">
        <f t="shared" si="26"/>
        <v>0</v>
      </c>
      <c r="M30" s="6">
        <f t="shared" si="27"/>
        <v>9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3</v>
      </c>
      <c r="R30" s="7">
        <f t="shared" si="32"/>
        <v>1.5</v>
      </c>
      <c r="S30" s="7">
        <v>0.6</v>
      </c>
      <c r="T30" s="11">
        <v>9</v>
      </c>
      <c r="U30" s="10" t="s">
        <v>61</v>
      </c>
      <c r="V30" s="11"/>
      <c r="W30" s="10"/>
      <c r="X30" s="11"/>
      <c r="Y30" s="10"/>
      <c r="Z30" s="11"/>
      <c r="AA30" s="10"/>
      <c r="AB30" s="7">
        <v>1.5</v>
      </c>
      <c r="AC30" s="11">
        <v>9</v>
      </c>
      <c r="AD30" s="10" t="s">
        <v>61</v>
      </c>
      <c r="AE30" s="11"/>
      <c r="AF30" s="10"/>
      <c r="AG30" s="11"/>
      <c r="AH30" s="10"/>
      <c r="AI30" s="11"/>
      <c r="AJ30" s="10"/>
      <c r="AK30" s="7">
        <v>1.5</v>
      </c>
      <c r="AL30" s="7">
        <f t="shared" si="33"/>
        <v>3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37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38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39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0"/>
        <v>0</v>
      </c>
    </row>
    <row r="31" spans="1:171" ht="12.75">
      <c r="A31" s="6"/>
      <c r="B31" s="6"/>
      <c r="C31" s="6"/>
      <c r="D31" s="6" t="s">
        <v>86</v>
      </c>
      <c r="E31" s="3" t="s">
        <v>87</v>
      </c>
      <c r="F31" s="6">
        <f t="shared" si="20"/>
        <v>0</v>
      </c>
      <c r="G31" s="6">
        <f t="shared" si="21"/>
        <v>2</v>
      </c>
      <c r="H31" s="6">
        <f t="shared" si="22"/>
        <v>27</v>
      </c>
      <c r="I31" s="6">
        <f t="shared" si="23"/>
        <v>12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15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4</v>
      </c>
      <c r="R31" s="7">
        <f t="shared" si="32"/>
        <v>2</v>
      </c>
      <c r="S31" s="7">
        <v>0.9</v>
      </c>
      <c r="T31" s="11">
        <v>12</v>
      </c>
      <c r="U31" s="10" t="s">
        <v>61</v>
      </c>
      <c r="V31" s="11"/>
      <c r="W31" s="10"/>
      <c r="X31" s="11"/>
      <c r="Y31" s="10"/>
      <c r="Z31" s="11"/>
      <c r="AA31" s="10"/>
      <c r="AB31" s="7">
        <v>2</v>
      </c>
      <c r="AC31" s="11">
        <v>15</v>
      </c>
      <c r="AD31" s="10" t="s">
        <v>61</v>
      </c>
      <c r="AE31" s="11"/>
      <c r="AF31" s="10"/>
      <c r="AG31" s="11"/>
      <c r="AH31" s="10"/>
      <c r="AI31" s="11"/>
      <c r="AJ31" s="10"/>
      <c r="AK31" s="7">
        <v>2</v>
      </c>
      <c r="AL31" s="7">
        <f t="shared" si="33"/>
        <v>4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4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37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38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39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0"/>
        <v>0</v>
      </c>
    </row>
    <row r="32" spans="1:171" ht="12.75">
      <c r="A32" s="6"/>
      <c r="B32" s="6"/>
      <c r="C32" s="6"/>
      <c r="D32" s="6" t="s">
        <v>88</v>
      </c>
      <c r="E32" s="3" t="s">
        <v>89</v>
      </c>
      <c r="F32" s="6">
        <f t="shared" si="20"/>
        <v>0</v>
      </c>
      <c r="G32" s="6">
        <f t="shared" si="21"/>
        <v>3</v>
      </c>
      <c r="H32" s="6">
        <f t="shared" si="22"/>
        <v>18</v>
      </c>
      <c r="I32" s="6">
        <f t="shared" si="23"/>
        <v>9</v>
      </c>
      <c r="J32" s="6">
        <f t="shared" si="24"/>
        <v>5</v>
      </c>
      <c r="K32" s="6">
        <f t="shared" si="25"/>
        <v>0</v>
      </c>
      <c r="L32" s="6">
        <f t="shared" si="26"/>
        <v>0</v>
      </c>
      <c r="M32" s="6">
        <f t="shared" si="27"/>
        <v>4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3</v>
      </c>
      <c r="R32" s="7">
        <f t="shared" si="32"/>
        <v>1</v>
      </c>
      <c r="S32" s="7">
        <v>0.7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0</v>
      </c>
      <c r="AM32" s="11">
        <v>9</v>
      </c>
      <c r="AN32" s="10" t="s">
        <v>61</v>
      </c>
      <c r="AO32" s="11">
        <v>5</v>
      </c>
      <c r="AP32" s="10" t="s">
        <v>61</v>
      </c>
      <c r="AQ32" s="11"/>
      <c r="AR32" s="10"/>
      <c r="AS32" s="11"/>
      <c r="AT32" s="10"/>
      <c r="AU32" s="7">
        <v>2</v>
      </c>
      <c r="AV32" s="11">
        <v>4</v>
      </c>
      <c r="AW32" s="10" t="s">
        <v>61</v>
      </c>
      <c r="AX32" s="11"/>
      <c r="AY32" s="10"/>
      <c r="AZ32" s="11"/>
      <c r="BA32" s="10"/>
      <c r="BB32" s="11"/>
      <c r="BC32" s="10"/>
      <c r="BD32" s="7">
        <v>1</v>
      </c>
      <c r="BE32" s="7">
        <f t="shared" si="34"/>
        <v>3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37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38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39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0"/>
        <v>0</v>
      </c>
    </row>
    <row r="33" spans="1:171" ht="12.75">
      <c r="A33" s="6"/>
      <c r="B33" s="6"/>
      <c r="C33" s="6"/>
      <c r="D33" s="6" t="s">
        <v>90</v>
      </c>
      <c r="E33" s="3" t="s">
        <v>91</v>
      </c>
      <c r="F33" s="6">
        <f t="shared" si="20"/>
        <v>0</v>
      </c>
      <c r="G33" s="6">
        <f t="shared" si="21"/>
        <v>2</v>
      </c>
      <c r="H33" s="6">
        <f t="shared" si="22"/>
        <v>27</v>
      </c>
      <c r="I33" s="6">
        <f t="shared" si="23"/>
        <v>9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18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4</v>
      </c>
      <c r="R33" s="7">
        <f t="shared" si="32"/>
        <v>2.5</v>
      </c>
      <c r="S33" s="7">
        <v>0.9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0</v>
      </c>
      <c r="AM33" s="11">
        <v>9</v>
      </c>
      <c r="AN33" s="10" t="s">
        <v>61</v>
      </c>
      <c r="AO33" s="11"/>
      <c r="AP33" s="10"/>
      <c r="AQ33" s="11"/>
      <c r="AR33" s="10"/>
      <c r="AS33" s="11"/>
      <c r="AT33" s="10"/>
      <c r="AU33" s="7">
        <v>1.5</v>
      </c>
      <c r="AV33" s="11">
        <v>18</v>
      </c>
      <c r="AW33" s="10" t="s">
        <v>61</v>
      </c>
      <c r="AX33" s="11"/>
      <c r="AY33" s="10"/>
      <c r="AZ33" s="11"/>
      <c r="BA33" s="10"/>
      <c r="BB33" s="11"/>
      <c r="BC33" s="10"/>
      <c r="BD33" s="7">
        <v>2.5</v>
      </c>
      <c r="BE33" s="7">
        <f t="shared" si="34"/>
        <v>4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37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38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39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0"/>
        <v>0</v>
      </c>
    </row>
    <row r="34" spans="1:171" ht="12.75">
      <c r="A34" s="6"/>
      <c r="B34" s="6"/>
      <c r="C34" s="6"/>
      <c r="D34" s="6" t="s">
        <v>93</v>
      </c>
      <c r="E34" s="3" t="s">
        <v>94</v>
      </c>
      <c r="F34" s="6">
        <f t="shared" si="20"/>
        <v>1</v>
      </c>
      <c r="G34" s="6">
        <f t="shared" si="21"/>
        <v>2</v>
      </c>
      <c r="H34" s="6">
        <f t="shared" si="22"/>
        <v>36</v>
      </c>
      <c r="I34" s="6">
        <f t="shared" si="23"/>
        <v>18</v>
      </c>
      <c r="J34" s="6">
        <f t="shared" si="24"/>
        <v>6</v>
      </c>
      <c r="K34" s="6">
        <f t="shared" si="25"/>
        <v>0</v>
      </c>
      <c r="L34" s="6">
        <f t="shared" si="26"/>
        <v>0</v>
      </c>
      <c r="M34" s="6">
        <f t="shared" si="27"/>
        <v>12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5</v>
      </c>
      <c r="R34" s="7">
        <f t="shared" si="32"/>
        <v>1.5</v>
      </c>
      <c r="S34" s="7">
        <v>1.2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0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0</v>
      </c>
      <c r="BF34" s="11">
        <v>18</v>
      </c>
      <c r="BG34" s="10" t="s">
        <v>92</v>
      </c>
      <c r="BH34" s="11">
        <v>6</v>
      </c>
      <c r="BI34" s="10" t="s">
        <v>61</v>
      </c>
      <c r="BJ34" s="11"/>
      <c r="BK34" s="10"/>
      <c r="BL34" s="11"/>
      <c r="BM34" s="10"/>
      <c r="BN34" s="7">
        <v>3.5</v>
      </c>
      <c r="BO34" s="11">
        <v>12</v>
      </c>
      <c r="BP34" s="10" t="s">
        <v>61</v>
      </c>
      <c r="BQ34" s="11"/>
      <c r="BR34" s="10"/>
      <c r="BS34" s="11"/>
      <c r="BT34" s="10"/>
      <c r="BU34" s="11"/>
      <c r="BV34" s="10"/>
      <c r="BW34" s="7">
        <v>1.5</v>
      </c>
      <c r="BX34" s="7">
        <f t="shared" si="35"/>
        <v>5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37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38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39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0"/>
        <v>0</v>
      </c>
    </row>
    <row r="35" spans="1:171" ht="12.75">
      <c r="A35" s="6"/>
      <c r="B35" s="6"/>
      <c r="C35" s="6"/>
      <c r="D35" s="6" t="s">
        <v>95</v>
      </c>
      <c r="E35" s="3" t="s">
        <v>96</v>
      </c>
      <c r="F35" s="6">
        <f t="shared" si="20"/>
        <v>0</v>
      </c>
      <c r="G35" s="6">
        <f t="shared" si="21"/>
        <v>2</v>
      </c>
      <c r="H35" s="6">
        <f t="shared" si="22"/>
        <v>18</v>
      </c>
      <c r="I35" s="6">
        <f t="shared" si="23"/>
        <v>12</v>
      </c>
      <c r="J35" s="6">
        <f t="shared" si="24"/>
        <v>6</v>
      </c>
      <c r="K35" s="6">
        <f t="shared" si="25"/>
        <v>0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7">
        <f t="shared" si="31"/>
        <v>3</v>
      </c>
      <c r="R35" s="7">
        <f t="shared" si="32"/>
        <v>0</v>
      </c>
      <c r="S35" s="7">
        <v>0.6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3"/>
        <v>0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4"/>
        <v>0</v>
      </c>
      <c r="BF35" s="11">
        <v>12</v>
      </c>
      <c r="BG35" s="10" t="s">
        <v>61</v>
      </c>
      <c r="BH35" s="11">
        <v>6</v>
      </c>
      <c r="BI35" s="10" t="s">
        <v>61</v>
      </c>
      <c r="BJ35" s="11"/>
      <c r="BK35" s="10"/>
      <c r="BL35" s="11"/>
      <c r="BM35" s="10"/>
      <c r="BN35" s="7">
        <v>3</v>
      </c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5"/>
        <v>3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6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37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38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39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0"/>
        <v>0</v>
      </c>
    </row>
    <row r="36" spans="1:171" ht="12.75">
      <c r="A36" s="6"/>
      <c r="B36" s="6"/>
      <c r="C36" s="6"/>
      <c r="D36" s="6" t="s">
        <v>97</v>
      </c>
      <c r="E36" s="3" t="s">
        <v>98</v>
      </c>
      <c r="F36" s="6">
        <f t="shared" si="20"/>
        <v>0</v>
      </c>
      <c r="G36" s="6">
        <f t="shared" si="21"/>
        <v>2</v>
      </c>
      <c r="H36" s="6">
        <f t="shared" si="22"/>
        <v>18</v>
      </c>
      <c r="I36" s="6">
        <f t="shared" si="23"/>
        <v>0</v>
      </c>
      <c r="J36" s="6">
        <f t="shared" si="24"/>
        <v>8</v>
      </c>
      <c r="K36" s="6">
        <f t="shared" si="25"/>
        <v>0</v>
      </c>
      <c r="L36" s="6">
        <f t="shared" si="26"/>
        <v>0</v>
      </c>
      <c r="M36" s="6">
        <f t="shared" si="27"/>
        <v>10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7">
        <f t="shared" si="31"/>
        <v>2</v>
      </c>
      <c r="R36" s="7">
        <f t="shared" si="32"/>
        <v>1</v>
      </c>
      <c r="S36" s="7">
        <v>0.6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3"/>
        <v>0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4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5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6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37"/>
        <v>0</v>
      </c>
      <c r="DK36" s="11"/>
      <c r="DL36" s="10"/>
      <c r="DM36" s="11">
        <v>8</v>
      </c>
      <c r="DN36" s="10" t="s">
        <v>61</v>
      </c>
      <c r="DO36" s="11"/>
      <c r="DP36" s="10"/>
      <c r="DQ36" s="11"/>
      <c r="DR36" s="10"/>
      <c r="DS36" s="7">
        <v>1</v>
      </c>
      <c r="DT36" s="11">
        <v>10</v>
      </c>
      <c r="DU36" s="10" t="s">
        <v>61</v>
      </c>
      <c r="DV36" s="11"/>
      <c r="DW36" s="10"/>
      <c r="DX36" s="11"/>
      <c r="DY36" s="10"/>
      <c r="DZ36" s="11"/>
      <c r="EA36" s="10"/>
      <c r="EB36" s="7">
        <v>1</v>
      </c>
      <c r="EC36" s="7">
        <f t="shared" si="38"/>
        <v>2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39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0"/>
        <v>0</v>
      </c>
    </row>
    <row r="37" spans="1:171" ht="15.75" customHeight="1">
      <c r="A37" s="6"/>
      <c r="B37" s="6"/>
      <c r="C37" s="6"/>
      <c r="D37" s="6"/>
      <c r="E37" s="6" t="s">
        <v>78</v>
      </c>
      <c r="F37" s="6">
        <f aca="true" t="shared" si="41" ref="F37:T37">SUM(F28:F36)</f>
        <v>1</v>
      </c>
      <c r="G37" s="6">
        <f t="shared" si="41"/>
        <v>19</v>
      </c>
      <c r="H37" s="6">
        <f t="shared" si="41"/>
        <v>207</v>
      </c>
      <c r="I37" s="6">
        <f t="shared" si="41"/>
        <v>90</v>
      </c>
      <c r="J37" s="6">
        <f t="shared" si="41"/>
        <v>34</v>
      </c>
      <c r="K37" s="6">
        <f t="shared" si="41"/>
        <v>0</v>
      </c>
      <c r="L37" s="6">
        <f t="shared" si="41"/>
        <v>0</v>
      </c>
      <c r="M37" s="6">
        <f t="shared" si="41"/>
        <v>83</v>
      </c>
      <c r="N37" s="6">
        <f t="shared" si="41"/>
        <v>0</v>
      </c>
      <c r="O37" s="6">
        <f t="shared" si="41"/>
        <v>0</v>
      </c>
      <c r="P37" s="6">
        <f t="shared" si="41"/>
        <v>0</v>
      </c>
      <c r="Q37" s="7">
        <f t="shared" si="41"/>
        <v>31</v>
      </c>
      <c r="R37" s="7">
        <f t="shared" si="41"/>
        <v>11.5</v>
      </c>
      <c r="S37" s="7">
        <f t="shared" si="41"/>
        <v>7</v>
      </c>
      <c r="T37" s="11">
        <f t="shared" si="41"/>
        <v>42</v>
      </c>
      <c r="U37" s="10"/>
      <c r="V37" s="11">
        <f>SUM(V28:V36)</f>
        <v>9</v>
      </c>
      <c r="W37" s="10"/>
      <c r="X37" s="11">
        <f>SUM(X28:X36)</f>
        <v>0</v>
      </c>
      <c r="Y37" s="10"/>
      <c r="Z37" s="11">
        <f>SUM(Z28:Z36)</f>
        <v>0</v>
      </c>
      <c r="AA37" s="10"/>
      <c r="AB37" s="7">
        <f>SUM(AB28:AB36)</f>
        <v>8.5</v>
      </c>
      <c r="AC37" s="11">
        <f>SUM(AC28:AC36)</f>
        <v>39</v>
      </c>
      <c r="AD37" s="10"/>
      <c r="AE37" s="11">
        <f>SUM(AE28:AE36)</f>
        <v>0</v>
      </c>
      <c r="AF37" s="10"/>
      <c r="AG37" s="11">
        <f>SUM(AG28:AG36)</f>
        <v>0</v>
      </c>
      <c r="AH37" s="10"/>
      <c r="AI37" s="11">
        <f>SUM(AI28:AI36)</f>
        <v>0</v>
      </c>
      <c r="AJ37" s="10"/>
      <c r="AK37" s="7">
        <f>SUM(AK28:AK36)</f>
        <v>5.5</v>
      </c>
      <c r="AL37" s="7">
        <f>SUM(AL28:AL36)</f>
        <v>14</v>
      </c>
      <c r="AM37" s="11">
        <f>SUM(AM28:AM36)</f>
        <v>18</v>
      </c>
      <c r="AN37" s="10"/>
      <c r="AO37" s="11">
        <f>SUM(AO28:AO36)</f>
        <v>5</v>
      </c>
      <c r="AP37" s="10"/>
      <c r="AQ37" s="11">
        <f>SUM(AQ28:AQ36)</f>
        <v>0</v>
      </c>
      <c r="AR37" s="10"/>
      <c r="AS37" s="11">
        <f>SUM(AS28:AS36)</f>
        <v>0</v>
      </c>
      <c r="AT37" s="10"/>
      <c r="AU37" s="7">
        <f>SUM(AU28:AU36)</f>
        <v>3.5</v>
      </c>
      <c r="AV37" s="11">
        <f>SUM(AV28:AV36)</f>
        <v>22</v>
      </c>
      <c r="AW37" s="10"/>
      <c r="AX37" s="11">
        <f>SUM(AX28:AX36)</f>
        <v>0</v>
      </c>
      <c r="AY37" s="10"/>
      <c r="AZ37" s="11">
        <f>SUM(AZ28:AZ36)</f>
        <v>0</v>
      </c>
      <c r="BA37" s="10"/>
      <c r="BB37" s="11">
        <f>SUM(BB28:BB36)</f>
        <v>0</v>
      </c>
      <c r="BC37" s="10"/>
      <c r="BD37" s="7">
        <f>SUM(BD28:BD36)</f>
        <v>3.5</v>
      </c>
      <c r="BE37" s="7">
        <f>SUM(BE28:BE36)</f>
        <v>7</v>
      </c>
      <c r="BF37" s="11">
        <f>SUM(BF28:BF36)</f>
        <v>30</v>
      </c>
      <c r="BG37" s="10"/>
      <c r="BH37" s="11">
        <f>SUM(BH28:BH36)</f>
        <v>12</v>
      </c>
      <c r="BI37" s="10"/>
      <c r="BJ37" s="11">
        <f>SUM(BJ28:BJ36)</f>
        <v>0</v>
      </c>
      <c r="BK37" s="10"/>
      <c r="BL37" s="11">
        <f>SUM(BL28:BL36)</f>
        <v>0</v>
      </c>
      <c r="BM37" s="10"/>
      <c r="BN37" s="7">
        <f>SUM(BN28:BN36)</f>
        <v>6.5</v>
      </c>
      <c r="BO37" s="11">
        <f>SUM(BO28:BO36)</f>
        <v>12</v>
      </c>
      <c r="BP37" s="10"/>
      <c r="BQ37" s="11">
        <f>SUM(BQ28:BQ36)</f>
        <v>0</v>
      </c>
      <c r="BR37" s="10"/>
      <c r="BS37" s="11">
        <f>SUM(BS28:BS36)</f>
        <v>0</v>
      </c>
      <c r="BT37" s="10"/>
      <c r="BU37" s="11">
        <f>SUM(BU28:BU36)</f>
        <v>0</v>
      </c>
      <c r="BV37" s="10"/>
      <c r="BW37" s="7">
        <f>SUM(BW28:BW36)</f>
        <v>1.5</v>
      </c>
      <c r="BX37" s="7">
        <f>SUM(BX28:BX36)</f>
        <v>8</v>
      </c>
      <c r="BY37" s="11">
        <f>SUM(BY28:BY36)</f>
        <v>0</v>
      </c>
      <c r="BZ37" s="10"/>
      <c r="CA37" s="11">
        <f>SUM(CA28:CA36)</f>
        <v>0</v>
      </c>
      <c r="CB37" s="10"/>
      <c r="CC37" s="11">
        <f>SUM(CC28:CC36)</f>
        <v>0</v>
      </c>
      <c r="CD37" s="10"/>
      <c r="CE37" s="11">
        <f>SUM(CE28:CE36)</f>
        <v>0</v>
      </c>
      <c r="CF37" s="10"/>
      <c r="CG37" s="7">
        <f>SUM(CG28:CG36)</f>
        <v>0</v>
      </c>
      <c r="CH37" s="11">
        <f>SUM(CH28:CH36)</f>
        <v>0</v>
      </c>
      <c r="CI37" s="10"/>
      <c r="CJ37" s="11">
        <f>SUM(CJ28:CJ36)</f>
        <v>0</v>
      </c>
      <c r="CK37" s="10"/>
      <c r="CL37" s="11">
        <f>SUM(CL28:CL36)</f>
        <v>0</v>
      </c>
      <c r="CM37" s="10"/>
      <c r="CN37" s="11">
        <f>SUM(CN28:CN36)</f>
        <v>0</v>
      </c>
      <c r="CO37" s="10"/>
      <c r="CP37" s="7">
        <f>SUM(CP28:CP36)</f>
        <v>0</v>
      </c>
      <c r="CQ37" s="7">
        <f>SUM(CQ28:CQ36)</f>
        <v>0</v>
      </c>
      <c r="CR37" s="11">
        <f>SUM(CR28:CR36)</f>
        <v>0</v>
      </c>
      <c r="CS37" s="10"/>
      <c r="CT37" s="11">
        <f>SUM(CT28:CT36)</f>
        <v>0</v>
      </c>
      <c r="CU37" s="10"/>
      <c r="CV37" s="11">
        <f>SUM(CV28:CV36)</f>
        <v>0</v>
      </c>
      <c r="CW37" s="10"/>
      <c r="CX37" s="11">
        <f>SUM(CX28:CX36)</f>
        <v>0</v>
      </c>
      <c r="CY37" s="10"/>
      <c r="CZ37" s="7">
        <f>SUM(CZ28:CZ36)</f>
        <v>0</v>
      </c>
      <c r="DA37" s="11">
        <f>SUM(DA28:DA36)</f>
        <v>0</v>
      </c>
      <c r="DB37" s="10"/>
      <c r="DC37" s="11">
        <f>SUM(DC28:DC36)</f>
        <v>0</v>
      </c>
      <c r="DD37" s="10"/>
      <c r="DE37" s="11">
        <f>SUM(DE28:DE36)</f>
        <v>0</v>
      </c>
      <c r="DF37" s="10"/>
      <c r="DG37" s="11">
        <f>SUM(DG28:DG36)</f>
        <v>0</v>
      </c>
      <c r="DH37" s="10"/>
      <c r="DI37" s="7">
        <f>SUM(DI28:DI36)</f>
        <v>0</v>
      </c>
      <c r="DJ37" s="7">
        <f>SUM(DJ28:DJ36)</f>
        <v>0</v>
      </c>
      <c r="DK37" s="11">
        <f>SUM(DK28:DK36)</f>
        <v>0</v>
      </c>
      <c r="DL37" s="10"/>
      <c r="DM37" s="11">
        <f>SUM(DM28:DM36)</f>
        <v>8</v>
      </c>
      <c r="DN37" s="10"/>
      <c r="DO37" s="11">
        <f>SUM(DO28:DO36)</f>
        <v>0</v>
      </c>
      <c r="DP37" s="10"/>
      <c r="DQ37" s="11">
        <f>SUM(DQ28:DQ36)</f>
        <v>0</v>
      </c>
      <c r="DR37" s="10"/>
      <c r="DS37" s="7">
        <f>SUM(DS28:DS36)</f>
        <v>1</v>
      </c>
      <c r="DT37" s="11">
        <f>SUM(DT28:DT36)</f>
        <v>10</v>
      </c>
      <c r="DU37" s="10"/>
      <c r="DV37" s="11">
        <f>SUM(DV28:DV36)</f>
        <v>0</v>
      </c>
      <c r="DW37" s="10"/>
      <c r="DX37" s="11">
        <f>SUM(DX28:DX36)</f>
        <v>0</v>
      </c>
      <c r="DY37" s="10"/>
      <c r="DZ37" s="11">
        <f>SUM(DZ28:DZ36)</f>
        <v>0</v>
      </c>
      <c r="EA37" s="10"/>
      <c r="EB37" s="7">
        <f>SUM(EB28:EB36)</f>
        <v>1</v>
      </c>
      <c r="EC37" s="7">
        <f>SUM(EC28:EC36)</f>
        <v>2</v>
      </c>
      <c r="ED37" s="11">
        <f>SUM(ED28:ED36)</f>
        <v>0</v>
      </c>
      <c r="EE37" s="10"/>
      <c r="EF37" s="11">
        <f>SUM(EF28:EF36)</f>
        <v>0</v>
      </c>
      <c r="EG37" s="10"/>
      <c r="EH37" s="11">
        <f>SUM(EH28:EH36)</f>
        <v>0</v>
      </c>
      <c r="EI37" s="10"/>
      <c r="EJ37" s="11">
        <f>SUM(EJ28:EJ36)</f>
        <v>0</v>
      </c>
      <c r="EK37" s="10"/>
      <c r="EL37" s="7">
        <f>SUM(EL28:EL36)</f>
        <v>0</v>
      </c>
      <c r="EM37" s="11">
        <f>SUM(EM28:EM36)</f>
        <v>0</v>
      </c>
      <c r="EN37" s="10"/>
      <c r="EO37" s="11">
        <f>SUM(EO28:EO36)</f>
        <v>0</v>
      </c>
      <c r="EP37" s="10"/>
      <c r="EQ37" s="11">
        <f>SUM(EQ28:EQ36)</f>
        <v>0</v>
      </c>
      <c r="ER37" s="10"/>
      <c r="ES37" s="11">
        <f>SUM(ES28:ES36)</f>
        <v>0</v>
      </c>
      <c r="ET37" s="10"/>
      <c r="EU37" s="7">
        <f>SUM(EU28:EU36)</f>
        <v>0</v>
      </c>
      <c r="EV37" s="7">
        <f>SUM(EV28:EV36)</f>
        <v>0</v>
      </c>
      <c r="EW37" s="11">
        <f>SUM(EW28:EW36)</f>
        <v>0</v>
      </c>
      <c r="EX37" s="10"/>
      <c r="EY37" s="11">
        <f>SUM(EY28:EY36)</f>
        <v>0</v>
      </c>
      <c r="EZ37" s="10"/>
      <c r="FA37" s="11">
        <f>SUM(FA28:FA36)</f>
        <v>0</v>
      </c>
      <c r="FB37" s="10"/>
      <c r="FC37" s="11">
        <f>SUM(FC28:FC36)</f>
        <v>0</v>
      </c>
      <c r="FD37" s="10"/>
      <c r="FE37" s="7">
        <f>SUM(FE28:FE36)</f>
        <v>0</v>
      </c>
      <c r="FF37" s="11">
        <f>SUM(FF28:FF36)</f>
        <v>0</v>
      </c>
      <c r="FG37" s="10"/>
      <c r="FH37" s="11">
        <f>SUM(FH28:FH36)</f>
        <v>0</v>
      </c>
      <c r="FI37" s="10"/>
      <c r="FJ37" s="11">
        <f>SUM(FJ28:FJ36)</f>
        <v>0</v>
      </c>
      <c r="FK37" s="10"/>
      <c r="FL37" s="11">
        <f>SUM(FL28:FL36)</f>
        <v>0</v>
      </c>
      <c r="FM37" s="10"/>
      <c r="FN37" s="7">
        <f>SUM(FN28:FN36)</f>
        <v>0</v>
      </c>
      <c r="FO37" s="7">
        <f>SUM(FO28:FO36)</f>
        <v>0</v>
      </c>
    </row>
    <row r="38" spans="1:171" ht="19.5" customHeight="1">
      <c r="A38" s="12" t="s">
        <v>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2"/>
      <c r="FO38" s="13"/>
    </row>
    <row r="39" spans="1:171" ht="12.75">
      <c r="A39" s="6"/>
      <c r="B39" s="6"/>
      <c r="C39" s="6"/>
      <c r="D39" s="6" t="s">
        <v>100</v>
      </c>
      <c r="E39" s="3" t="s">
        <v>101</v>
      </c>
      <c r="F39" s="6">
        <f aca="true" t="shared" si="42" ref="F39:F68">COUNTIF(T39:FM39,"e")</f>
        <v>0</v>
      </c>
      <c r="G39" s="6">
        <f aca="true" t="shared" si="43" ref="G39:G68">COUNTIF(T39:FM39,"z")</f>
        <v>2</v>
      </c>
      <c r="H39" s="6">
        <f aca="true" t="shared" si="44" ref="H39:H83">SUM(I39:P39)</f>
        <v>27</v>
      </c>
      <c r="I39" s="6">
        <f aca="true" t="shared" si="45" ref="I39:I83">T39+AM39+BF39+BY39+CR39+DK39+ED39+EW39</f>
        <v>18</v>
      </c>
      <c r="J39" s="6">
        <f aca="true" t="shared" si="46" ref="J39:J83">V39+AO39+BH39+CA39+CT39+DM39+EF39+EY39</f>
        <v>9</v>
      </c>
      <c r="K39" s="6">
        <f aca="true" t="shared" si="47" ref="K39:K83">X39+AQ39+BJ39+CC39+CV39+DO39+EH39+FA39</f>
        <v>0</v>
      </c>
      <c r="L39" s="6">
        <f aca="true" t="shared" si="48" ref="L39:L83">Z39+AS39+BL39+CE39+CX39+DQ39+EJ39+FC39</f>
        <v>0</v>
      </c>
      <c r="M39" s="6">
        <f aca="true" t="shared" si="49" ref="M39:M83">AC39+AV39+BO39+CH39+DA39+DT39+EM39+FF39</f>
        <v>0</v>
      </c>
      <c r="N39" s="6">
        <f aca="true" t="shared" si="50" ref="N39:N83">AE39+AX39+BQ39+CJ39+DC39+DV39+EO39+FH39</f>
        <v>0</v>
      </c>
      <c r="O39" s="6">
        <f aca="true" t="shared" si="51" ref="O39:O83">AG39+AZ39+BS39+CL39+DE39+DX39+EQ39+FJ39</f>
        <v>0</v>
      </c>
      <c r="P39" s="6">
        <f aca="true" t="shared" si="52" ref="P39:P83">AI39+BB39+BU39+CN39+DG39+DZ39+ES39+FL39</f>
        <v>0</v>
      </c>
      <c r="Q39" s="7">
        <f aca="true" t="shared" si="53" ref="Q39:Q83">AL39+BE39+BX39+CQ39+DJ39+EC39+EV39+FO39</f>
        <v>4</v>
      </c>
      <c r="R39" s="7">
        <f aca="true" t="shared" si="54" ref="R39:R83">AK39+BD39+BW39+CP39+DI39+EB39+EU39+FN39</f>
        <v>0</v>
      </c>
      <c r="S39" s="7">
        <v>0.9</v>
      </c>
      <c r="T39" s="11">
        <v>18</v>
      </c>
      <c r="U39" s="10" t="s">
        <v>61</v>
      </c>
      <c r="V39" s="11">
        <v>9</v>
      </c>
      <c r="W39" s="10" t="s">
        <v>61</v>
      </c>
      <c r="X39" s="11"/>
      <c r="Y39" s="10"/>
      <c r="Z39" s="11"/>
      <c r="AA39" s="10"/>
      <c r="AB39" s="7">
        <v>4</v>
      </c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aca="true" t="shared" si="55" ref="AL39:AL83">AB39+AK39</f>
        <v>4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aca="true" t="shared" si="56" ref="BE39:BE83">AU39+BD39</f>
        <v>0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aca="true" t="shared" si="57" ref="BX39:BX83">BN39+BW39</f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aca="true" t="shared" si="58" ref="CQ39:CQ83">CG39+CP39</f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aca="true" t="shared" si="59" ref="DJ39:DJ83">CZ39+DI39</f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aca="true" t="shared" si="60" ref="EC39:EC83">DS39+EB39</f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aca="true" t="shared" si="61" ref="EV39:EV83">EL39+EU39</f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aca="true" t="shared" si="62" ref="FO39:FO83">FE39+FN39</f>
        <v>0</v>
      </c>
    </row>
    <row r="40" spans="1:171" ht="12.75">
      <c r="A40" s="6"/>
      <c r="B40" s="6"/>
      <c r="C40" s="6"/>
      <c r="D40" s="6" t="s">
        <v>102</v>
      </c>
      <c r="E40" s="3" t="s">
        <v>103</v>
      </c>
      <c r="F40" s="6">
        <f t="shared" si="42"/>
        <v>0</v>
      </c>
      <c r="G40" s="6">
        <f t="shared" si="43"/>
        <v>2</v>
      </c>
      <c r="H40" s="6">
        <f t="shared" si="44"/>
        <v>18</v>
      </c>
      <c r="I40" s="6">
        <f t="shared" si="45"/>
        <v>9</v>
      </c>
      <c r="J40" s="6">
        <f t="shared" si="46"/>
        <v>9</v>
      </c>
      <c r="K40" s="6">
        <f t="shared" si="47"/>
        <v>0</v>
      </c>
      <c r="L40" s="6">
        <f t="shared" si="48"/>
        <v>0</v>
      </c>
      <c r="M40" s="6">
        <f t="shared" si="49"/>
        <v>0</v>
      </c>
      <c r="N40" s="6">
        <f t="shared" si="50"/>
        <v>0</v>
      </c>
      <c r="O40" s="6">
        <f t="shared" si="51"/>
        <v>0</v>
      </c>
      <c r="P40" s="6">
        <f t="shared" si="52"/>
        <v>0</v>
      </c>
      <c r="Q40" s="7">
        <f t="shared" si="53"/>
        <v>2</v>
      </c>
      <c r="R40" s="7">
        <f t="shared" si="54"/>
        <v>0</v>
      </c>
      <c r="S40" s="7">
        <v>0.6</v>
      </c>
      <c r="T40" s="11">
        <v>9</v>
      </c>
      <c r="U40" s="10" t="s">
        <v>61</v>
      </c>
      <c r="V40" s="11">
        <v>9</v>
      </c>
      <c r="W40" s="10" t="s">
        <v>61</v>
      </c>
      <c r="X40" s="11"/>
      <c r="Y40" s="10"/>
      <c r="Z40" s="11"/>
      <c r="AA40" s="10"/>
      <c r="AB40" s="7">
        <v>2</v>
      </c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5"/>
        <v>2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59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60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6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62"/>
        <v>0</v>
      </c>
    </row>
    <row r="41" spans="1:171" ht="12.75">
      <c r="A41" s="6"/>
      <c r="B41" s="6"/>
      <c r="C41" s="6"/>
      <c r="D41" s="6" t="s">
        <v>104</v>
      </c>
      <c r="E41" s="3" t="s">
        <v>105</v>
      </c>
      <c r="F41" s="6">
        <f t="shared" si="42"/>
        <v>0</v>
      </c>
      <c r="G41" s="6">
        <f t="shared" si="43"/>
        <v>2</v>
      </c>
      <c r="H41" s="6">
        <f t="shared" si="44"/>
        <v>27</v>
      </c>
      <c r="I41" s="6">
        <f t="shared" si="45"/>
        <v>18</v>
      </c>
      <c r="J41" s="6">
        <f t="shared" si="46"/>
        <v>0</v>
      </c>
      <c r="K41" s="6">
        <f t="shared" si="47"/>
        <v>0</v>
      </c>
      <c r="L41" s="6">
        <f t="shared" si="48"/>
        <v>0</v>
      </c>
      <c r="M41" s="6">
        <f t="shared" si="49"/>
        <v>9</v>
      </c>
      <c r="N41" s="6">
        <f t="shared" si="50"/>
        <v>0</v>
      </c>
      <c r="O41" s="6">
        <f t="shared" si="51"/>
        <v>0</v>
      </c>
      <c r="P41" s="6">
        <f t="shared" si="52"/>
        <v>0</v>
      </c>
      <c r="Q41" s="7">
        <f t="shared" si="53"/>
        <v>4</v>
      </c>
      <c r="R41" s="7">
        <f t="shared" si="54"/>
        <v>2</v>
      </c>
      <c r="S41" s="7">
        <v>0.9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5"/>
        <v>0</v>
      </c>
      <c r="AM41" s="11">
        <v>18</v>
      </c>
      <c r="AN41" s="10" t="s">
        <v>61</v>
      </c>
      <c r="AO41" s="11"/>
      <c r="AP41" s="10"/>
      <c r="AQ41" s="11"/>
      <c r="AR41" s="10"/>
      <c r="AS41" s="11"/>
      <c r="AT41" s="10"/>
      <c r="AU41" s="7">
        <v>2</v>
      </c>
      <c r="AV41" s="11">
        <v>9</v>
      </c>
      <c r="AW41" s="10" t="s">
        <v>61</v>
      </c>
      <c r="AX41" s="11"/>
      <c r="AY41" s="10"/>
      <c r="AZ41" s="11"/>
      <c r="BA41" s="10"/>
      <c r="BB41" s="11"/>
      <c r="BC41" s="10"/>
      <c r="BD41" s="7">
        <v>2</v>
      </c>
      <c r="BE41" s="7">
        <f t="shared" si="56"/>
        <v>4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7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5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6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6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62"/>
        <v>0</v>
      </c>
    </row>
    <row r="42" spans="1:171" ht="12.75">
      <c r="A42" s="6"/>
      <c r="B42" s="6"/>
      <c r="C42" s="6"/>
      <c r="D42" s="6" t="s">
        <v>106</v>
      </c>
      <c r="E42" s="3" t="s">
        <v>107</v>
      </c>
      <c r="F42" s="6">
        <f t="shared" si="42"/>
        <v>1</v>
      </c>
      <c r="G42" s="6">
        <f t="shared" si="43"/>
        <v>2</v>
      </c>
      <c r="H42" s="6">
        <f t="shared" si="44"/>
        <v>36</v>
      </c>
      <c r="I42" s="6">
        <f t="shared" si="45"/>
        <v>18</v>
      </c>
      <c r="J42" s="6">
        <f t="shared" si="46"/>
        <v>9</v>
      </c>
      <c r="K42" s="6">
        <f t="shared" si="47"/>
        <v>0</v>
      </c>
      <c r="L42" s="6">
        <f t="shared" si="48"/>
        <v>0</v>
      </c>
      <c r="M42" s="6">
        <f t="shared" si="49"/>
        <v>9</v>
      </c>
      <c r="N42" s="6">
        <f t="shared" si="50"/>
        <v>0</v>
      </c>
      <c r="O42" s="6">
        <f t="shared" si="51"/>
        <v>0</v>
      </c>
      <c r="P42" s="6">
        <f t="shared" si="52"/>
        <v>0</v>
      </c>
      <c r="Q42" s="7">
        <f t="shared" si="53"/>
        <v>5</v>
      </c>
      <c r="R42" s="7">
        <f t="shared" si="54"/>
        <v>1.5</v>
      </c>
      <c r="S42" s="7">
        <v>1.2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5"/>
        <v>0</v>
      </c>
      <c r="AM42" s="11">
        <v>18</v>
      </c>
      <c r="AN42" s="10" t="s">
        <v>92</v>
      </c>
      <c r="AO42" s="11">
        <v>9</v>
      </c>
      <c r="AP42" s="10" t="s">
        <v>61</v>
      </c>
      <c r="AQ42" s="11"/>
      <c r="AR42" s="10"/>
      <c r="AS42" s="11"/>
      <c r="AT42" s="10"/>
      <c r="AU42" s="7">
        <v>3.5</v>
      </c>
      <c r="AV42" s="11">
        <v>9</v>
      </c>
      <c r="AW42" s="10" t="s">
        <v>61</v>
      </c>
      <c r="AX42" s="11"/>
      <c r="AY42" s="10"/>
      <c r="AZ42" s="11"/>
      <c r="BA42" s="10"/>
      <c r="BB42" s="11"/>
      <c r="BC42" s="10"/>
      <c r="BD42" s="7">
        <v>1.5</v>
      </c>
      <c r="BE42" s="7">
        <f t="shared" si="56"/>
        <v>5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7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5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62"/>
        <v>0</v>
      </c>
    </row>
    <row r="43" spans="1:171" ht="12.75">
      <c r="A43" s="6"/>
      <c r="B43" s="6"/>
      <c r="C43" s="6"/>
      <c r="D43" s="6" t="s">
        <v>108</v>
      </c>
      <c r="E43" s="3" t="s">
        <v>109</v>
      </c>
      <c r="F43" s="6">
        <f t="shared" si="42"/>
        <v>1</v>
      </c>
      <c r="G43" s="6">
        <f t="shared" si="43"/>
        <v>2</v>
      </c>
      <c r="H43" s="6">
        <f t="shared" si="44"/>
        <v>18</v>
      </c>
      <c r="I43" s="6">
        <f t="shared" si="45"/>
        <v>9</v>
      </c>
      <c r="J43" s="6">
        <f t="shared" si="46"/>
        <v>6</v>
      </c>
      <c r="K43" s="6">
        <f t="shared" si="47"/>
        <v>0</v>
      </c>
      <c r="L43" s="6">
        <f t="shared" si="48"/>
        <v>0</v>
      </c>
      <c r="M43" s="6">
        <f t="shared" si="49"/>
        <v>0</v>
      </c>
      <c r="N43" s="6">
        <f t="shared" si="50"/>
        <v>0</v>
      </c>
      <c r="O43" s="6">
        <f t="shared" si="51"/>
        <v>0</v>
      </c>
      <c r="P43" s="6">
        <f t="shared" si="52"/>
        <v>3</v>
      </c>
      <c r="Q43" s="7">
        <f t="shared" si="53"/>
        <v>3</v>
      </c>
      <c r="R43" s="7">
        <f t="shared" si="54"/>
        <v>0.5</v>
      </c>
      <c r="S43" s="7">
        <v>0.7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5"/>
        <v>0</v>
      </c>
      <c r="AM43" s="11">
        <v>9</v>
      </c>
      <c r="AN43" s="10" t="s">
        <v>92</v>
      </c>
      <c r="AO43" s="11">
        <v>6</v>
      </c>
      <c r="AP43" s="10" t="s">
        <v>61</v>
      </c>
      <c r="AQ43" s="11"/>
      <c r="AR43" s="10"/>
      <c r="AS43" s="11"/>
      <c r="AT43" s="10"/>
      <c r="AU43" s="7">
        <v>2.5</v>
      </c>
      <c r="AV43" s="11"/>
      <c r="AW43" s="10"/>
      <c r="AX43" s="11"/>
      <c r="AY43" s="10"/>
      <c r="AZ43" s="11"/>
      <c r="BA43" s="10"/>
      <c r="BB43" s="11">
        <v>3</v>
      </c>
      <c r="BC43" s="10" t="s">
        <v>61</v>
      </c>
      <c r="BD43" s="7">
        <v>0.5</v>
      </c>
      <c r="BE43" s="7">
        <f t="shared" si="56"/>
        <v>3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7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5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62"/>
        <v>0</v>
      </c>
    </row>
    <row r="44" spans="1:171" ht="12.75">
      <c r="A44" s="6"/>
      <c r="B44" s="6"/>
      <c r="C44" s="6"/>
      <c r="D44" s="6" t="s">
        <v>110</v>
      </c>
      <c r="E44" s="3" t="s">
        <v>111</v>
      </c>
      <c r="F44" s="6">
        <f t="shared" si="42"/>
        <v>0</v>
      </c>
      <c r="G44" s="6">
        <f t="shared" si="43"/>
        <v>2</v>
      </c>
      <c r="H44" s="6">
        <f t="shared" si="44"/>
        <v>18</v>
      </c>
      <c r="I44" s="6">
        <f t="shared" si="45"/>
        <v>9</v>
      </c>
      <c r="J44" s="6">
        <f t="shared" si="46"/>
        <v>9</v>
      </c>
      <c r="K44" s="6">
        <f t="shared" si="47"/>
        <v>0</v>
      </c>
      <c r="L44" s="6">
        <f t="shared" si="48"/>
        <v>0</v>
      </c>
      <c r="M44" s="6">
        <f t="shared" si="49"/>
        <v>0</v>
      </c>
      <c r="N44" s="6">
        <f t="shared" si="50"/>
        <v>0</v>
      </c>
      <c r="O44" s="6">
        <f t="shared" si="51"/>
        <v>0</v>
      </c>
      <c r="P44" s="6">
        <f t="shared" si="52"/>
        <v>0</v>
      </c>
      <c r="Q44" s="7">
        <f t="shared" si="53"/>
        <v>3</v>
      </c>
      <c r="R44" s="7">
        <f t="shared" si="54"/>
        <v>0</v>
      </c>
      <c r="S44" s="7">
        <v>0.6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5"/>
        <v>0</v>
      </c>
      <c r="AM44" s="11">
        <v>9</v>
      </c>
      <c r="AN44" s="10" t="s">
        <v>61</v>
      </c>
      <c r="AO44" s="11">
        <v>9</v>
      </c>
      <c r="AP44" s="10" t="s">
        <v>61</v>
      </c>
      <c r="AQ44" s="11"/>
      <c r="AR44" s="10"/>
      <c r="AS44" s="11"/>
      <c r="AT44" s="10"/>
      <c r="AU44" s="7">
        <v>3</v>
      </c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6"/>
        <v>3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7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8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5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62"/>
        <v>0</v>
      </c>
    </row>
    <row r="45" spans="1:171" ht="12.75">
      <c r="A45" s="6"/>
      <c r="B45" s="6"/>
      <c r="C45" s="6"/>
      <c r="D45" s="6" t="s">
        <v>112</v>
      </c>
      <c r="E45" s="3" t="s">
        <v>113</v>
      </c>
      <c r="F45" s="6">
        <f t="shared" si="42"/>
        <v>0</v>
      </c>
      <c r="G45" s="6">
        <f t="shared" si="43"/>
        <v>3</v>
      </c>
      <c r="H45" s="6">
        <f t="shared" si="44"/>
        <v>18</v>
      </c>
      <c r="I45" s="6">
        <f t="shared" si="45"/>
        <v>6</v>
      </c>
      <c r="J45" s="6">
        <f t="shared" si="46"/>
        <v>6</v>
      </c>
      <c r="K45" s="6">
        <f t="shared" si="47"/>
        <v>0</v>
      </c>
      <c r="L45" s="6">
        <f t="shared" si="48"/>
        <v>0</v>
      </c>
      <c r="M45" s="6">
        <f t="shared" si="49"/>
        <v>6</v>
      </c>
      <c r="N45" s="6">
        <f t="shared" si="50"/>
        <v>0</v>
      </c>
      <c r="O45" s="6">
        <f t="shared" si="51"/>
        <v>0</v>
      </c>
      <c r="P45" s="6">
        <f t="shared" si="52"/>
        <v>0</v>
      </c>
      <c r="Q45" s="7">
        <f t="shared" si="53"/>
        <v>3</v>
      </c>
      <c r="R45" s="7">
        <f t="shared" si="54"/>
        <v>1</v>
      </c>
      <c r="S45" s="7">
        <v>0.6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6"/>
        <v>0</v>
      </c>
      <c r="BF45" s="11">
        <v>6</v>
      </c>
      <c r="BG45" s="10" t="s">
        <v>61</v>
      </c>
      <c r="BH45" s="11">
        <v>6</v>
      </c>
      <c r="BI45" s="10" t="s">
        <v>61</v>
      </c>
      <c r="BJ45" s="11"/>
      <c r="BK45" s="10"/>
      <c r="BL45" s="11"/>
      <c r="BM45" s="10"/>
      <c r="BN45" s="7">
        <v>2</v>
      </c>
      <c r="BO45" s="11">
        <v>6</v>
      </c>
      <c r="BP45" s="10" t="s">
        <v>61</v>
      </c>
      <c r="BQ45" s="11"/>
      <c r="BR45" s="10"/>
      <c r="BS45" s="11"/>
      <c r="BT45" s="10"/>
      <c r="BU45" s="11"/>
      <c r="BV45" s="10"/>
      <c r="BW45" s="7">
        <v>1</v>
      </c>
      <c r="BX45" s="7">
        <f t="shared" si="57"/>
        <v>3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8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5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0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1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62"/>
        <v>0</v>
      </c>
    </row>
    <row r="46" spans="1:171" ht="12.75">
      <c r="A46" s="6"/>
      <c r="B46" s="6"/>
      <c r="C46" s="6"/>
      <c r="D46" s="6" t="s">
        <v>114</v>
      </c>
      <c r="E46" s="3" t="s">
        <v>115</v>
      </c>
      <c r="F46" s="6">
        <f t="shared" si="42"/>
        <v>1</v>
      </c>
      <c r="G46" s="6">
        <f t="shared" si="43"/>
        <v>3</v>
      </c>
      <c r="H46" s="6">
        <f t="shared" si="44"/>
        <v>36</v>
      </c>
      <c r="I46" s="6">
        <f t="shared" si="45"/>
        <v>18</v>
      </c>
      <c r="J46" s="6">
        <f t="shared" si="46"/>
        <v>6</v>
      </c>
      <c r="K46" s="6">
        <f t="shared" si="47"/>
        <v>0</v>
      </c>
      <c r="L46" s="6">
        <f t="shared" si="48"/>
        <v>0</v>
      </c>
      <c r="M46" s="6">
        <f t="shared" si="49"/>
        <v>9</v>
      </c>
      <c r="N46" s="6">
        <f t="shared" si="50"/>
        <v>0</v>
      </c>
      <c r="O46" s="6">
        <f t="shared" si="51"/>
        <v>0</v>
      </c>
      <c r="P46" s="6">
        <f t="shared" si="52"/>
        <v>3</v>
      </c>
      <c r="Q46" s="7">
        <f t="shared" si="53"/>
        <v>5</v>
      </c>
      <c r="R46" s="7">
        <f t="shared" si="54"/>
        <v>2</v>
      </c>
      <c r="S46" s="7">
        <v>1.3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5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6"/>
        <v>0</v>
      </c>
      <c r="BF46" s="11">
        <v>18</v>
      </c>
      <c r="BG46" s="10" t="s">
        <v>92</v>
      </c>
      <c r="BH46" s="11">
        <v>6</v>
      </c>
      <c r="BI46" s="10" t="s">
        <v>61</v>
      </c>
      <c r="BJ46" s="11"/>
      <c r="BK46" s="10"/>
      <c r="BL46" s="11"/>
      <c r="BM46" s="10"/>
      <c r="BN46" s="7">
        <v>3</v>
      </c>
      <c r="BO46" s="11">
        <v>9</v>
      </c>
      <c r="BP46" s="10" t="s">
        <v>61</v>
      </c>
      <c r="BQ46" s="11"/>
      <c r="BR46" s="10"/>
      <c r="BS46" s="11"/>
      <c r="BT46" s="10"/>
      <c r="BU46" s="11">
        <v>3</v>
      </c>
      <c r="BV46" s="10" t="s">
        <v>61</v>
      </c>
      <c r="BW46" s="7">
        <v>2</v>
      </c>
      <c r="BX46" s="7">
        <f t="shared" si="57"/>
        <v>5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5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62"/>
        <v>0</v>
      </c>
    </row>
    <row r="47" spans="1:171" ht="12.75">
      <c r="A47" s="6"/>
      <c r="B47" s="6"/>
      <c r="C47" s="6"/>
      <c r="D47" s="6" t="s">
        <v>116</v>
      </c>
      <c r="E47" s="3" t="s">
        <v>117</v>
      </c>
      <c r="F47" s="6">
        <f t="shared" si="42"/>
        <v>0</v>
      </c>
      <c r="G47" s="6">
        <f t="shared" si="43"/>
        <v>1</v>
      </c>
      <c r="H47" s="6">
        <f t="shared" si="44"/>
        <v>18</v>
      </c>
      <c r="I47" s="6">
        <f t="shared" si="45"/>
        <v>18</v>
      </c>
      <c r="J47" s="6">
        <f t="shared" si="46"/>
        <v>0</v>
      </c>
      <c r="K47" s="6">
        <f t="shared" si="47"/>
        <v>0</v>
      </c>
      <c r="L47" s="6">
        <f t="shared" si="48"/>
        <v>0</v>
      </c>
      <c r="M47" s="6">
        <f t="shared" si="49"/>
        <v>0</v>
      </c>
      <c r="N47" s="6">
        <f t="shared" si="50"/>
        <v>0</v>
      </c>
      <c r="O47" s="6">
        <f t="shared" si="51"/>
        <v>0</v>
      </c>
      <c r="P47" s="6">
        <f t="shared" si="52"/>
        <v>0</v>
      </c>
      <c r="Q47" s="7">
        <f t="shared" si="53"/>
        <v>2</v>
      </c>
      <c r="R47" s="7">
        <f t="shared" si="54"/>
        <v>0</v>
      </c>
      <c r="S47" s="7">
        <v>0.6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6"/>
        <v>0</v>
      </c>
      <c r="BF47" s="11">
        <v>18</v>
      </c>
      <c r="BG47" s="10" t="s">
        <v>61</v>
      </c>
      <c r="BH47" s="11"/>
      <c r="BI47" s="10"/>
      <c r="BJ47" s="11"/>
      <c r="BK47" s="10"/>
      <c r="BL47" s="11"/>
      <c r="BM47" s="10"/>
      <c r="BN47" s="7">
        <v>2</v>
      </c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7"/>
        <v>2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8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5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0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61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62"/>
        <v>0</v>
      </c>
    </row>
    <row r="48" spans="1:171" ht="12.75">
      <c r="A48" s="6"/>
      <c r="B48" s="6"/>
      <c r="C48" s="6"/>
      <c r="D48" s="6" t="s">
        <v>118</v>
      </c>
      <c r="E48" s="3" t="s">
        <v>119</v>
      </c>
      <c r="F48" s="6">
        <f t="shared" si="42"/>
        <v>0</v>
      </c>
      <c r="G48" s="6">
        <f t="shared" si="43"/>
        <v>2</v>
      </c>
      <c r="H48" s="6">
        <f t="shared" si="44"/>
        <v>27</v>
      </c>
      <c r="I48" s="6">
        <f t="shared" si="45"/>
        <v>18</v>
      </c>
      <c r="J48" s="6">
        <f t="shared" si="46"/>
        <v>9</v>
      </c>
      <c r="K48" s="6">
        <f t="shared" si="47"/>
        <v>0</v>
      </c>
      <c r="L48" s="6">
        <f t="shared" si="48"/>
        <v>0</v>
      </c>
      <c r="M48" s="6">
        <f t="shared" si="49"/>
        <v>0</v>
      </c>
      <c r="N48" s="6">
        <f t="shared" si="50"/>
        <v>0</v>
      </c>
      <c r="O48" s="6">
        <f t="shared" si="51"/>
        <v>0</v>
      </c>
      <c r="P48" s="6">
        <f t="shared" si="52"/>
        <v>0</v>
      </c>
      <c r="Q48" s="7">
        <f t="shared" si="53"/>
        <v>4</v>
      </c>
      <c r="R48" s="7">
        <f t="shared" si="54"/>
        <v>0</v>
      </c>
      <c r="S48" s="7">
        <v>0.9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5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6"/>
        <v>0</v>
      </c>
      <c r="BF48" s="11">
        <v>18</v>
      </c>
      <c r="BG48" s="10" t="s">
        <v>61</v>
      </c>
      <c r="BH48" s="11">
        <v>9</v>
      </c>
      <c r="BI48" s="10" t="s">
        <v>61</v>
      </c>
      <c r="BJ48" s="11"/>
      <c r="BK48" s="10"/>
      <c r="BL48" s="11"/>
      <c r="BM48" s="10"/>
      <c r="BN48" s="7">
        <v>4</v>
      </c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7"/>
        <v>4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5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62"/>
        <v>0</v>
      </c>
    </row>
    <row r="49" spans="1:171" ht="12.75">
      <c r="A49" s="6"/>
      <c r="B49" s="6"/>
      <c r="C49" s="6"/>
      <c r="D49" s="6" t="s">
        <v>120</v>
      </c>
      <c r="E49" s="3" t="s">
        <v>121</v>
      </c>
      <c r="F49" s="6">
        <f t="shared" si="42"/>
        <v>1</v>
      </c>
      <c r="G49" s="6">
        <f t="shared" si="43"/>
        <v>2</v>
      </c>
      <c r="H49" s="6">
        <f t="shared" si="44"/>
        <v>36</v>
      </c>
      <c r="I49" s="6">
        <f t="shared" si="45"/>
        <v>18</v>
      </c>
      <c r="J49" s="6">
        <f t="shared" si="46"/>
        <v>6</v>
      </c>
      <c r="K49" s="6">
        <f t="shared" si="47"/>
        <v>0</v>
      </c>
      <c r="L49" s="6">
        <f t="shared" si="48"/>
        <v>0</v>
      </c>
      <c r="M49" s="6">
        <f t="shared" si="49"/>
        <v>12</v>
      </c>
      <c r="N49" s="6">
        <f t="shared" si="50"/>
        <v>0</v>
      </c>
      <c r="O49" s="6">
        <f t="shared" si="51"/>
        <v>0</v>
      </c>
      <c r="P49" s="6">
        <f t="shared" si="52"/>
        <v>0</v>
      </c>
      <c r="Q49" s="7">
        <f t="shared" si="53"/>
        <v>5</v>
      </c>
      <c r="R49" s="7">
        <f t="shared" si="54"/>
        <v>1.5</v>
      </c>
      <c r="S49" s="7">
        <v>1.2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5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6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7"/>
        <v>0</v>
      </c>
      <c r="BY49" s="11">
        <v>18</v>
      </c>
      <c r="BZ49" s="10" t="s">
        <v>92</v>
      </c>
      <c r="CA49" s="11">
        <v>6</v>
      </c>
      <c r="CB49" s="10" t="s">
        <v>61</v>
      </c>
      <c r="CC49" s="11"/>
      <c r="CD49" s="10"/>
      <c r="CE49" s="11"/>
      <c r="CF49" s="10"/>
      <c r="CG49" s="7">
        <v>3.5</v>
      </c>
      <c r="CH49" s="11">
        <v>12</v>
      </c>
      <c r="CI49" s="10" t="s">
        <v>61</v>
      </c>
      <c r="CJ49" s="11"/>
      <c r="CK49" s="10"/>
      <c r="CL49" s="11"/>
      <c r="CM49" s="10"/>
      <c r="CN49" s="11"/>
      <c r="CO49" s="10"/>
      <c r="CP49" s="7">
        <v>1.5</v>
      </c>
      <c r="CQ49" s="7">
        <f t="shared" si="58"/>
        <v>5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5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0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61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62"/>
        <v>0</v>
      </c>
    </row>
    <row r="50" spans="1:171" ht="12.75">
      <c r="A50" s="6"/>
      <c r="B50" s="6"/>
      <c r="C50" s="6"/>
      <c r="D50" s="6" t="s">
        <v>122</v>
      </c>
      <c r="E50" s="3" t="s">
        <v>123</v>
      </c>
      <c r="F50" s="6">
        <f t="shared" si="42"/>
        <v>1</v>
      </c>
      <c r="G50" s="6">
        <f t="shared" si="43"/>
        <v>2</v>
      </c>
      <c r="H50" s="6">
        <f t="shared" si="44"/>
        <v>36</v>
      </c>
      <c r="I50" s="6">
        <f t="shared" si="45"/>
        <v>18</v>
      </c>
      <c r="J50" s="6">
        <f t="shared" si="46"/>
        <v>9</v>
      </c>
      <c r="K50" s="6">
        <f t="shared" si="47"/>
        <v>0</v>
      </c>
      <c r="L50" s="6">
        <f t="shared" si="48"/>
        <v>0</v>
      </c>
      <c r="M50" s="6">
        <f t="shared" si="49"/>
        <v>9</v>
      </c>
      <c r="N50" s="6">
        <f t="shared" si="50"/>
        <v>0</v>
      </c>
      <c r="O50" s="6">
        <f t="shared" si="51"/>
        <v>0</v>
      </c>
      <c r="P50" s="6">
        <f t="shared" si="52"/>
        <v>0</v>
      </c>
      <c r="Q50" s="7">
        <f t="shared" si="53"/>
        <v>5</v>
      </c>
      <c r="R50" s="7">
        <f t="shared" si="54"/>
        <v>1.5</v>
      </c>
      <c r="S50" s="7">
        <v>1.2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5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6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7"/>
        <v>0</v>
      </c>
      <c r="BY50" s="11">
        <v>18</v>
      </c>
      <c r="BZ50" s="10" t="s">
        <v>92</v>
      </c>
      <c r="CA50" s="11">
        <v>9</v>
      </c>
      <c r="CB50" s="10" t="s">
        <v>61</v>
      </c>
      <c r="CC50" s="11"/>
      <c r="CD50" s="10"/>
      <c r="CE50" s="11"/>
      <c r="CF50" s="10"/>
      <c r="CG50" s="7">
        <v>3.5</v>
      </c>
      <c r="CH50" s="11">
        <v>9</v>
      </c>
      <c r="CI50" s="10" t="s">
        <v>61</v>
      </c>
      <c r="CJ50" s="11"/>
      <c r="CK50" s="10"/>
      <c r="CL50" s="11"/>
      <c r="CM50" s="10"/>
      <c r="CN50" s="11"/>
      <c r="CO50" s="10"/>
      <c r="CP50" s="7">
        <v>1.5</v>
      </c>
      <c r="CQ50" s="7">
        <f t="shared" si="58"/>
        <v>5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59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60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61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62"/>
        <v>0</v>
      </c>
    </row>
    <row r="51" spans="1:171" ht="12.75">
      <c r="A51" s="6"/>
      <c r="B51" s="6"/>
      <c r="C51" s="6"/>
      <c r="D51" s="6" t="s">
        <v>124</v>
      </c>
      <c r="E51" s="3" t="s">
        <v>125</v>
      </c>
      <c r="F51" s="6">
        <f t="shared" si="42"/>
        <v>0</v>
      </c>
      <c r="G51" s="6">
        <f t="shared" si="43"/>
        <v>2</v>
      </c>
      <c r="H51" s="6">
        <f t="shared" si="44"/>
        <v>36</v>
      </c>
      <c r="I51" s="6">
        <f t="shared" si="45"/>
        <v>18</v>
      </c>
      <c r="J51" s="6">
        <f t="shared" si="46"/>
        <v>18</v>
      </c>
      <c r="K51" s="6">
        <f t="shared" si="47"/>
        <v>0</v>
      </c>
      <c r="L51" s="6">
        <f t="shared" si="48"/>
        <v>0</v>
      </c>
      <c r="M51" s="6">
        <f t="shared" si="49"/>
        <v>0</v>
      </c>
      <c r="N51" s="6">
        <f t="shared" si="50"/>
        <v>0</v>
      </c>
      <c r="O51" s="6">
        <f t="shared" si="51"/>
        <v>0</v>
      </c>
      <c r="P51" s="6">
        <f t="shared" si="52"/>
        <v>0</v>
      </c>
      <c r="Q51" s="7">
        <f t="shared" si="53"/>
        <v>4</v>
      </c>
      <c r="R51" s="7">
        <f t="shared" si="54"/>
        <v>0</v>
      </c>
      <c r="S51" s="7">
        <v>1.2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5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6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7"/>
        <v>0</v>
      </c>
      <c r="BY51" s="11">
        <v>18</v>
      </c>
      <c r="BZ51" s="10" t="s">
        <v>61</v>
      </c>
      <c r="CA51" s="11">
        <v>18</v>
      </c>
      <c r="CB51" s="10" t="s">
        <v>61</v>
      </c>
      <c r="CC51" s="11"/>
      <c r="CD51" s="10"/>
      <c r="CE51" s="11"/>
      <c r="CF51" s="10"/>
      <c r="CG51" s="7">
        <v>4</v>
      </c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8"/>
        <v>4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59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0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1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62"/>
        <v>0</v>
      </c>
    </row>
    <row r="52" spans="1:171" ht="12.75">
      <c r="A52" s="6"/>
      <c r="B52" s="6"/>
      <c r="C52" s="6"/>
      <c r="D52" s="6" t="s">
        <v>126</v>
      </c>
      <c r="E52" s="3" t="s">
        <v>127</v>
      </c>
      <c r="F52" s="6">
        <f t="shared" si="42"/>
        <v>0</v>
      </c>
      <c r="G52" s="6">
        <f t="shared" si="43"/>
        <v>4</v>
      </c>
      <c r="H52" s="6">
        <f t="shared" si="44"/>
        <v>33</v>
      </c>
      <c r="I52" s="6">
        <f t="shared" si="45"/>
        <v>18</v>
      </c>
      <c r="J52" s="6">
        <f t="shared" si="46"/>
        <v>6</v>
      </c>
      <c r="K52" s="6">
        <f t="shared" si="47"/>
        <v>0</v>
      </c>
      <c r="L52" s="6">
        <f t="shared" si="48"/>
        <v>0</v>
      </c>
      <c r="M52" s="6">
        <f t="shared" si="49"/>
        <v>6</v>
      </c>
      <c r="N52" s="6">
        <f t="shared" si="50"/>
        <v>0</v>
      </c>
      <c r="O52" s="6">
        <f t="shared" si="51"/>
        <v>0</v>
      </c>
      <c r="P52" s="6">
        <f t="shared" si="52"/>
        <v>3</v>
      </c>
      <c r="Q52" s="7">
        <f t="shared" si="53"/>
        <v>4</v>
      </c>
      <c r="R52" s="7">
        <f t="shared" si="54"/>
        <v>1.5</v>
      </c>
      <c r="S52" s="7">
        <v>1.2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5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6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7"/>
        <v>0</v>
      </c>
      <c r="BY52" s="11">
        <v>18</v>
      </c>
      <c r="BZ52" s="10" t="s">
        <v>61</v>
      </c>
      <c r="CA52" s="11">
        <v>6</v>
      </c>
      <c r="CB52" s="10" t="s">
        <v>61</v>
      </c>
      <c r="CC52" s="11"/>
      <c r="CD52" s="10"/>
      <c r="CE52" s="11"/>
      <c r="CF52" s="10"/>
      <c r="CG52" s="7">
        <v>2.5</v>
      </c>
      <c r="CH52" s="11">
        <v>6</v>
      </c>
      <c r="CI52" s="10" t="s">
        <v>61</v>
      </c>
      <c r="CJ52" s="11"/>
      <c r="CK52" s="10"/>
      <c r="CL52" s="11"/>
      <c r="CM52" s="10"/>
      <c r="CN52" s="11">
        <v>3</v>
      </c>
      <c r="CO52" s="10" t="s">
        <v>61</v>
      </c>
      <c r="CP52" s="7">
        <v>1.5</v>
      </c>
      <c r="CQ52" s="7">
        <f t="shared" si="58"/>
        <v>4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59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0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1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62"/>
        <v>0</v>
      </c>
    </row>
    <row r="53" spans="1:171" ht="12.75">
      <c r="A53" s="6"/>
      <c r="B53" s="6"/>
      <c r="C53" s="6"/>
      <c r="D53" s="6" t="s">
        <v>128</v>
      </c>
      <c r="E53" s="3" t="s">
        <v>129</v>
      </c>
      <c r="F53" s="6">
        <f t="shared" si="42"/>
        <v>0</v>
      </c>
      <c r="G53" s="6">
        <f t="shared" si="43"/>
        <v>4</v>
      </c>
      <c r="H53" s="6">
        <f t="shared" si="44"/>
        <v>33</v>
      </c>
      <c r="I53" s="6">
        <f t="shared" si="45"/>
        <v>18</v>
      </c>
      <c r="J53" s="6">
        <f t="shared" si="46"/>
        <v>6</v>
      </c>
      <c r="K53" s="6">
        <f t="shared" si="47"/>
        <v>0</v>
      </c>
      <c r="L53" s="6">
        <f t="shared" si="48"/>
        <v>0</v>
      </c>
      <c r="M53" s="6">
        <f t="shared" si="49"/>
        <v>6</v>
      </c>
      <c r="N53" s="6">
        <f t="shared" si="50"/>
        <v>0</v>
      </c>
      <c r="O53" s="6">
        <f t="shared" si="51"/>
        <v>0</v>
      </c>
      <c r="P53" s="6">
        <f t="shared" si="52"/>
        <v>3</v>
      </c>
      <c r="Q53" s="7">
        <f t="shared" si="53"/>
        <v>4</v>
      </c>
      <c r="R53" s="7">
        <f t="shared" si="54"/>
        <v>1.5</v>
      </c>
      <c r="S53" s="7">
        <v>1.2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5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6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7"/>
        <v>0</v>
      </c>
      <c r="BY53" s="11">
        <v>18</v>
      </c>
      <c r="BZ53" s="10" t="s">
        <v>61</v>
      </c>
      <c r="CA53" s="11">
        <v>6</v>
      </c>
      <c r="CB53" s="10" t="s">
        <v>61</v>
      </c>
      <c r="CC53" s="11"/>
      <c r="CD53" s="10"/>
      <c r="CE53" s="11"/>
      <c r="CF53" s="10"/>
      <c r="CG53" s="7">
        <v>2.5</v>
      </c>
      <c r="CH53" s="11">
        <v>6</v>
      </c>
      <c r="CI53" s="10" t="s">
        <v>61</v>
      </c>
      <c r="CJ53" s="11"/>
      <c r="CK53" s="10"/>
      <c r="CL53" s="11"/>
      <c r="CM53" s="10"/>
      <c r="CN53" s="11">
        <v>3</v>
      </c>
      <c r="CO53" s="10" t="s">
        <v>61</v>
      </c>
      <c r="CP53" s="7">
        <v>1.5</v>
      </c>
      <c r="CQ53" s="7">
        <f t="shared" si="58"/>
        <v>4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59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0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61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62"/>
        <v>0</v>
      </c>
    </row>
    <row r="54" spans="1:171" ht="12.75">
      <c r="A54" s="6"/>
      <c r="B54" s="6"/>
      <c r="C54" s="6"/>
      <c r="D54" s="6" t="s">
        <v>130</v>
      </c>
      <c r="E54" s="3" t="s">
        <v>131</v>
      </c>
      <c r="F54" s="6">
        <f t="shared" si="42"/>
        <v>1</v>
      </c>
      <c r="G54" s="6">
        <f t="shared" si="43"/>
        <v>2</v>
      </c>
      <c r="H54" s="6">
        <f t="shared" si="44"/>
        <v>51</v>
      </c>
      <c r="I54" s="6">
        <f t="shared" si="45"/>
        <v>30</v>
      </c>
      <c r="J54" s="6">
        <f t="shared" si="46"/>
        <v>12</v>
      </c>
      <c r="K54" s="6">
        <f t="shared" si="47"/>
        <v>0</v>
      </c>
      <c r="L54" s="6">
        <f t="shared" si="48"/>
        <v>0</v>
      </c>
      <c r="M54" s="6">
        <f t="shared" si="49"/>
        <v>9</v>
      </c>
      <c r="N54" s="6">
        <f t="shared" si="50"/>
        <v>0</v>
      </c>
      <c r="O54" s="6">
        <f t="shared" si="51"/>
        <v>0</v>
      </c>
      <c r="P54" s="6">
        <f t="shared" si="52"/>
        <v>0</v>
      </c>
      <c r="Q54" s="7">
        <f t="shared" si="53"/>
        <v>5</v>
      </c>
      <c r="R54" s="7">
        <f t="shared" si="54"/>
        <v>1.5</v>
      </c>
      <c r="S54" s="7">
        <v>1.7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5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6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7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8"/>
        <v>0</v>
      </c>
      <c r="CR54" s="11">
        <v>30</v>
      </c>
      <c r="CS54" s="10" t="s">
        <v>92</v>
      </c>
      <c r="CT54" s="11">
        <v>12</v>
      </c>
      <c r="CU54" s="10" t="s">
        <v>61</v>
      </c>
      <c r="CV54" s="11"/>
      <c r="CW54" s="10"/>
      <c r="CX54" s="11"/>
      <c r="CY54" s="10"/>
      <c r="CZ54" s="7">
        <v>3.5</v>
      </c>
      <c r="DA54" s="11">
        <v>9</v>
      </c>
      <c r="DB54" s="10" t="s">
        <v>61</v>
      </c>
      <c r="DC54" s="11"/>
      <c r="DD54" s="10"/>
      <c r="DE54" s="11"/>
      <c r="DF54" s="10"/>
      <c r="DG54" s="11"/>
      <c r="DH54" s="10"/>
      <c r="DI54" s="7">
        <v>1.5</v>
      </c>
      <c r="DJ54" s="7">
        <f t="shared" si="59"/>
        <v>5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60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1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62"/>
        <v>0</v>
      </c>
    </row>
    <row r="55" spans="1:171" ht="12.75">
      <c r="A55" s="6"/>
      <c r="B55" s="6"/>
      <c r="C55" s="6"/>
      <c r="D55" s="6" t="s">
        <v>132</v>
      </c>
      <c r="E55" s="3" t="s">
        <v>133</v>
      </c>
      <c r="F55" s="6">
        <f t="shared" si="42"/>
        <v>1</v>
      </c>
      <c r="G55" s="6">
        <f t="shared" si="43"/>
        <v>3</v>
      </c>
      <c r="H55" s="6">
        <f t="shared" si="44"/>
        <v>48</v>
      </c>
      <c r="I55" s="6">
        <f t="shared" si="45"/>
        <v>21</v>
      </c>
      <c r="J55" s="6">
        <f t="shared" si="46"/>
        <v>15</v>
      </c>
      <c r="K55" s="6">
        <f t="shared" si="47"/>
        <v>0</v>
      </c>
      <c r="L55" s="6">
        <f t="shared" si="48"/>
        <v>0</v>
      </c>
      <c r="M55" s="6">
        <f t="shared" si="49"/>
        <v>9</v>
      </c>
      <c r="N55" s="6">
        <f t="shared" si="50"/>
        <v>0</v>
      </c>
      <c r="O55" s="6">
        <f t="shared" si="51"/>
        <v>0</v>
      </c>
      <c r="P55" s="6">
        <f t="shared" si="52"/>
        <v>3</v>
      </c>
      <c r="Q55" s="7">
        <f t="shared" si="53"/>
        <v>5</v>
      </c>
      <c r="R55" s="7">
        <f t="shared" si="54"/>
        <v>2</v>
      </c>
      <c r="S55" s="7">
        <v>1.7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5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6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7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8"/>
        <v>0</v>
      </c>
      <c r="CR55" s="11">
        <v>21</v>
      </c>
      <c r="CS55" s="10" t="s">
        <v>92</v>
      </c>
      <c r="CT55" s="11">
        <v>15</v>
      </c>
      <c r="CU55" s="10" t="s">
        <v>61</v>
      </c>
      <c r="CV55" s="11"/>
      <c r="CW55" s="10"/>
      <c r="CX55" s="11"/>
      <c r="CY55" s="10"/>
      <c r="CZ55" s="7">
        <v>3</v>
      </c>
      <c r="DA55" s="11">
        <v>9</v>
      </c>
      <c r="DB55" s="10" t="s">
        <v>61</v>
      </c>
      <c r="DC55" s="11"/>
      <c r="DD55" s="10"/>
      <c r="DE55" s="11"/>
      <c r="DF55" s="10"/>
      <c r="DG55" s="11">
        <v>3</v>
      </c>
      <c r="DH55" s="10" t="s">
        <v>61</v>
      </c>
      <c r="DI55" s="7">
        <v>2</v>
      </c>
      <c r="DJ55" s="7">
        <f t="shared" si="59"/>
        <v>5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0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1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62"/>
        <v>0</v>
      </c>
    </row>
    <row r="56" spans="1:171" ht="12.75">
      <c r="A56" s="6"/>
      <c r="B56" s="6"/>
      <c r="C56" s="6"/>
      <c r="D56" s="6" t="s">
        <v>134</v>
      </c>
      <c r="E56" s="3" t="s">
        <v>135</v>
      </c>
      <c r="F56" s="6">
        <f t="shared" si="42"/>
        <v>0</v>
      </c>
      <c r="G56" s="6">
        <f t="shared" si="43"/>
        <v>2</v>
      </c>
      <c r="H56" s="6">
        <f t="shared" si="44"/>
        <v>27</v>
      </c>
      <c r="I56" s="6">
        <f t="shared" si="45"/>
        <v>18</v>
      </c>
      <c r="J56" s="6">
        <f t="shared" si="46"/>
        <v>9</v>
      </c>
      <c r="K56" s="6">
        <f t="shared" si="47"/>
        <v>0</v>
      </c>
      <c r="L56" s="6">
        <f t="shared" si="48"/>
        <v>0</v>
      </c>
      <c r="M56" s="6">
        <f t="shared" si="49"/>
        <v>0</v>
      </c>
      <c r="N56" s="6">
        <f t="shared" si="50"/>
        <v>0</v>
      </c>
      <c r="O56" s="6">
        <f t="shared" si="51"/>
        <v>0</v>
      </c>
      <c r="P56" s="6">
        <f t="shared" si="52"/>
        <v>0</v>
      </c>
      <c r="Q56" s="7">
        <f t="shared" si="53"/>
        <v>3</v>
      </c>
      <c r="R56" s="7">
        <f t="shared" si="54"/>
        <v>0</v>
      </c>
      <c r="S56" s="7">
        <v>0.9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5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56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7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8"/>
        <v>0</v>
      </c>
      <c r="CR56" s="11">
        <v>18</v>
      </c>
      <c r="CS56" s="10" t="s">
        <v>61</v>
      </c>
      <c r="CT56" s="11">
        <v>9</v>
      </c>
      <c r="CU56" s="10" t="s">
        <v>61</v>
      </c>
      <c r="CV56" s="11"/>
      <c r="CW56" s="10"/>
      <c r="CX56" s="11"/>
      <c r="CY56" s="10"/>
      <c r="CZ56" s="7">
        <v>3</v>
      </c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59"/>
        <v>3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0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1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62"/>
        <v>0</v>
      </c>
    </row>
    <row r="57" spans="1:171" ht="12.75">
      <c r="A57" s="6"/>
      <c r="B57" s="6"/>
      <c r="C57" s="6"/>
      <c r="D57" s="6" t="s">
        <v>136</v>
      </c>
      <c r="E57" s="3" t="s">
        <v>137</v>
      </c>
      <c r="F57" s="6">
        <f t="shared" si="42"/>
        <v>0</v>
      </c>
      <c r="G57" s="6">
        <f t="shared" si="43"/>
        <v>4</v>
      </c>
      <c r="H57" s="6">
        <f t="shared" si="44"/>
        <v>39</v>
      </c>
      <c r="I57" s="6">
        <f t="shared" si="45"/>
        <v>20</v>
      </c>
      <c r="J57" s="6">
        <f t="shared" si="46"/>
        <v>10</v>
      </c>
      <c r="K57" s="6">
        <f t="shared" si="47"/>
        <v>0</v>
      </c>
      <c r="L57" s="6">
        <f t="shared" si="48"/>
        <v>0</v>
      </c>
      <c r="M57" s="6">
        <f t="shared" si="49"/>
        <v>6</v>
      </c>
      <c r="N57" s="6">
        <f t="shared" si="50"/>
        <v>0</v>
      </c>
      <c r="O57" s="6">
        <f t="shared" si="51"/>
        <v>0</v>
      </c>
      <c r="P57" s="6">
        <f t="shared" si="52"/>
        <v>3</v>
      </c>
      <c r="Q57" s="7">
        <f t="shared" si="53"/>
        <v>4</v>
      </c>
      <c r="R57" s="7">
        <f t="shared" si="54"/>
        <v>2</v>
      </c>
      <c r="S57" s="7">
        <v>1.4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5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56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7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8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59"/>
        <v>0</v>
      </c>
      <c r="DK57" s="11">
        <v>20</v>
      </c>
      <c r="DL57" s="10" t="s">
        <v>61</v>
      </c>
      <c r="DM57" s="11">
        <v>10</v>
      </c>
      <c r="DN57" s="10" t="s">
        <v>61</v>
      </c>
      <c r="DO57" s="11"/>
      <c r="DP57" s="10"/>
      <c r="DQ57" s="11"/>
      <c r="DR57" s="10"/>
      <c r="DS57" s="7">
        <v>2</v>
      </c>
      <c r="DT57" s="11">
        <v>6</v>
      </c>
      <c r="DU57" s="10" t="s">
        <v>61</v>
      </c>
      <c r="DV57" s="11"/>
      <c r="DW57" s="10"/>
      <c r="DX57" s="11"/>
      <c r="DY57" s="10"/>
      <c r="DZ57" s="11">
        <v>3</v>
      </c>
      <c r="EA57" s="10" t="s">
        <v>61</v>
      </c>
      <c r="EB57" s="7">
        <v>2</v>
      </c>
      <c r="EC57" s="7">
        <f t="shared" si="60"/>
        <v>4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1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62"/>
        <v>0</v>
      </c>
    </row>
    <row r="58" spans="1:171" ht="12.75">
      <c r="A58" s="6"/>
      <c r="B58" s="6"/>
      <c r="C58" s="6"/>
      <c r="D58" s="6" t="s">
        <v>138</v>
      </c>
      <c r="E58" s="3" t="s">
        <v>139</v>
      </c>
      <c r="F58" s="6">
        <f t="shared" si="42"/>
        <v>1</v>
      </c>
      <c r="G58" s="6">
        <f t="shared" si="43"/>
        <v>2</v>
      </c>
      <c r="H58" s="6">
        <f t="shared" si="44"/>
        <v>34</v>
      </c>
      <c r="I58" s="6">
        <f t="shared" si="45"/>
        <v>18</v>
      </c>
      <c r="J58" s="6">
        <f t="shared" si="46"/>
        <v>8</v>
      </c>
      <c r="K58" s="6">
        <f t="shared" si="47"/>
        <v>0</v>
      </c>
      <c r="L58" s="6">
        <f t="shared" si="48"/>
        <v>0</v>
      </c>
      <c r="M58" s="6">
        <f t="shared" si="49"/>
        <v>8</v>
      </c>
      <c r="N58" s="6">
        <f t="shared" si="50"/>
        <v>0</v>
      </c>
      <c r="O58" s="6">
        <f t="shared" si="51"/>
        <v>0</v>
      </c>
      <c r="P58" s="6">
        <f t="shared" si="52"/>
        <v>0</v>
      </c>
      <c r="Q58" s="7">
        <f t="shared" si="53"/>
        <v>4</v>
      </c>
      <c r="R58" s="7">
        <f t="shared" si="54"/>
        <v>1</v>
      </c>
      <c r="S58" s="7">
        <v>1.2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5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6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7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58"/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59"/>
        <v>0</v>
      </c>
      <c r="DK58" s="11">
        <v>18</v>
      </c>
      <c r="DL58" s="10" t="s">
        <v>92</v>
      </c>
      <c r="DM58" s="11">
        <v>8</v>
      </c>
      <c r="DN58" s="10" t="s">
        <v>61</v>
      </c>
      <c r="DO58" s="11"/>
      <c r="DP58" s="10"/>
      <c r="DQ58" s="11"/>
      <c r="DR58" s="10"/>
      <c r="DS58" s="7">
        <v>3</v>
      </c>
      <c r="DT58" s="11">
        <v>8</v>
      </c>
      <c r="DU58" s="10" t="s">
        <v>61</v>
      </c>
      <c r="DV58" s="11"/>
      <c r="DW58" s="10"/>
      <c r="DX58" s="11"/>
      <c r="DY58" s="10"/>
      <c r="DZ58" s="11"/>
      <c r="EA58" s="10"/>
      <c r="EB58" s="7">
        <v>1</v>
      </c>
      <c r="EC58" s="7">
        <f t="shared" si="60"/>
        <v>4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1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62"/>
        <v>0</v>
      </c>
    </row>
    <row r="59" spans="1:171" ht="12.75">
      <c r="A59" s="6"/>
      <c r="B59" s="6"/>
      <c r="C59" s="6"/>
      <c r="D59" s="6" t="s">
        <v>140</v>
      </c>
      <c r="E59" s="3" t="s">
        <v>141</v>
      </c>
      <c r="F59" s="6">
        <f t="shared" si="42"/>
        <v>1</v>
      </c>
      <c r="G59" s="6">
        <f t="shared" si="43"/>
        <v>3</v>
      </c>
      <c r="H59" s="6">
        <f t="shared" si="44"/>
        <v>48</v>
      </c>
      <c r="I59" s="6">
        <f t="shared" si="45"/>
        <v>24</v>
      </c>
      <c r="J59" s="6">
        <f t="shared" si="46"/>
        <v>11</v>
      </c>
      <c r="K59" s="6">
        <f t="shared" si="47"/>
        <v>0</v>
      </c>
      <c r="L59" s="6">
        <f t="shared" si="48"/>
        <v>0</v>
      </c>
      <c r="M59" s="6">
        <f t="shared" si="49"/>
        <v>10</v>
      </c>
      <c r="N59" s="6">
        <f t="shared" si="50"/>
        <v>0</v>
      </c>
      <c r="O59" s="6">
        <f t="shared" si="51"/>
        <v>0</v>
      </c>
      <c r="P59" s="6">
        <f t="shared" si="52"/>
        <v>3</v>
      </c>
      <c r="Q59" s="7">
        <f t="shared" si="53"/>
        <v>5</v>
      </c>
      <c r="R59" s="7">
        <f t="shared" si="54"/>
        <v>2</v>
      </c>
      <c r="S59" s="7">
        <v>1.7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5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6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7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58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59"/>
        <v>0</v>
      </c>
      <c r="DK59" s="11">
        <v>24</v>
      </c>
      <c r="DL59" s="10" t="s">
        <v>92</v>
      </c>
      <c r="DM59" s="11">
        <v>11</v>
      </c>
      <c r="DN59" s="10" t="s">
        <v>61</v>
      </c>
      <c r="DO59" s="11"/>
      <c r="DP59" s="10"/>
      <c r="DQ59" s="11"/>
      <c r="DR59" s="10"/>
      <c r="DS59" s="7">
        <v>3</v>
      </c>
      <c r="DT59" s="11">
        <v>10</v>
      </c>
      <c r="DU59" s="10" t="s">
        <v>61</v>
      </c>
      <c r="DV59" s="11"/>
      <c r="DW59" s="10"/>
      <c r="DX59" s="11"/>
      <c r="DY59" s="10"/>
      <c r="DZ59" s="11">
        <v>3</v>
      </c>
      <c r="EA59" s="10" t="s">
        <v>61</v>
      </c>
      <c r="EB59" s="7">
        <v>2</v>
      </c>
      <c r="EC59" s="7">
        <f t="shared" si="60"/>
        <v>5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61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62"/>
        <v>0</v>
      </c>
    </row>
    <row r="60" spans="1:171" ht="12.75">
      <c r="A60" s="6"/>
      <c r="B60" s="6"/>
      <c r="C60" s="6"/>
      <c r="D60" s="6" t="s">
        <v>142</v>
      </c>
      <c r="E60" s="3" t="s">
        <v>143</v>
      </c>
      <c r="F60" s="6">
        <f t="shared" si="42"/>
        <v>0</v>
      </c>
      <c r="G60" s="6">
        <f t="shared" si="43"/>
        <v>2</v>
      </c>
      <c r="H60" s="6">
        <f t="shared" si="44"/>
        <v>28</v>
      </c>
      <c r="I60" s="6">
        <f t="shared" si="45"/>
        <v>14</v>
      </c>
      <c r="J60" s="6">
        <f t="shared" si="46"/>
        <v>14</v>
      </c>
      <c r="K60" s="6">
        <f t="shared" si="47"/>
        <v>0</v>
      </c>
      <c r="L60" s="6">
        <f t="shared" si="48"/>
        <v>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6">
        <f t="shared" si="52"/>
        <v>0</v>
      </c>
      <c r="Q60" s="7">
        <f t="shared" si="53"/>
        <v>3</v>
      </c>
      <c r="R60" s="7">
        <f t="shared" si="54"/>
        <v>0</v>
      </c>
      <c r="S60" s="7">
        <v>1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5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6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7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58"/>
        <v>0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59"/>
        <v>0</v>
      </c>
      <c r="DK60" s="11">
        <v>14</v>
      </c>
      <c r="DL60" s="10" t="s">
        <v>61</v>
      </c>
      <c r="DM60" s="11">
        <v>14</v>
      </c>
      <c r="DN60" s="10" t="s">
        <v>61</v>
      </c>
      <c r="DO60" s="11"/>
      <c r="DP60" s="10"/>
      <c r="DQ60" s="11"/>
      <c r="DR60" s="10"/>
      <c r="DS60" s="7">
        <v>3</v>
      </c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0"/>
        <v>3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1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62"/>
        <v>0</v>
      </c>
    </row>
    <row r="61" spans="1:171" ht="12.75">
      <c r="A61" s="6"/>
      <c r="B61" s="6"/>
      <c r="C61" s="6"/>
      <c r="D61" s="6" t="s">
        <v>144</v>
      </c>
      <c r="E61" s="3" t="s">
        <v>145</v>
      </c>
      <c r="F61" s="6">
        <f t="shared" si="42"/>
        <v>1</v>
      </c>
      <c r="G61" s="6">
        <f t="shared" si="43"/>
        <v>3</v>
      </c>
      <c r="H61" s="6">
        <f t="shared" si="44"/>
        <v>43</v>
      </c>
      <c r="I61" s="6">
        <f t="shared" si="45"/>
        <v>18</v>
      </c>
      <c r="J61" s="6">
        <f t="shared" si="46"/>
        <v>10</v>
      </c>
      <c r="K61" s="6">
        <f t="shared" si="47"/>
        <v>0</v>
      </c>
      <c r="L61" s="6">
        <f t="shared" si="48"/>
        <v>0</v>
      </c>
      <c r="M61" s="6">
        <f t="shared" si="49"/>
        <v>12</v>
      </c>
      <c r="N61" s="6">
        <f t="shared" si="50"/>
        <v>0</v>
      </c>
      <c r="O61" s="6">
        <f t="shared" si="51"/>
        <v>0</v>
      </c>
      <c r="P61" s="6">
        <f t="shared" si="52"/>
        <v>3</v>
      </c>
      <c r="Q61" s="7">
        <f t="shared" si="53"/>
        <v>5</v>
      </c>
      <c r="R61" s="7">
        <f t="shared" si="54"/>
        <v>1.5</v>
      </c>
      <c r="S61" s="7">
        <v>1.5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5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6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7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58"/>
        <v>0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59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60"/>
        <v>0</v>
      </c>
      <c r="ED61" s="11">
        <v>18</v>
      </c>
      <c r="EE61" s="10" t="s">
        <v>92</v>
      </c>
      <c r="EF61" s="11">
        <v>10</v>
      </c>
      <c r="EG61" s="10" t="s">
        <v>61</v>
      </c>
      <c r="EH61" s="11"/>
      <c r="EI61" s="10"/>
      <c r="EJ61" s="11"/>
      <c r="EK61" s="10"/>
      <c r="EL61" s="7">
        <v>3.5</v>
      </c>
      <c r="EM61" s="11">
        <v>12</v>
      </c>
      <c r="EN61" s="10" t="s">
        <v>61</v>
      </c>
      <c r="EO61" s="11"/>
      <c r="EP61" s="10"/>
      <c r="EQ61" s="11"/>
      <c r="ER61" s="10"/>
      <c r="ES61" s="11">
        <v>3</v>
      </c>
      <c r="ET61" s="10" t="s">
        <v>61</v>
      </c>
      <c r="EU61" s="7">
        <v>1.5</v>
      </c>
      <c r="EV61" s="7">
        <f t="shared" si="61"/>
        <v>5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62"/>
        <v>0</v>
      </c>
    </row>
    <row r="62" spans="1:171" ht="12.75">
      <c r="A62" s="6"/>
      <c r="B62" s="6"/>
      <c r="C62" s="6"/>
      <c r="D62" s="6" t="s">
        <v>146</v>
      </c>
      <c r="E62" s="3" t="s">
        <v>147</v>
      </c>
      <c r="F62" s="6">
        <f t="shared" si="42"/>
        <v>0</v>
      </c>
      <c r="G62" s="6">
        <f t="shared" si="43"/>
        <v>3</v>
      </c>
      <c r="H62" s="6">
        <f t="shared" si="44"/>
        <v>30</v>
      </c>
      <c r="I62" s="6">
        <f t="shared" si="45"/>
        <v>18</v>
      </c>
      <c r="J62" s="6">
        <f t="shared" si="46"/>
        <v>6</v>
      </c>
      <c r="K62" s="6">
        <f t="shared" si="47"/>
        <v>0</v>
      </c>
      <c r="L62" s="6">
        <f t="shared" si="48"/>
        <v>0</v>
      </c>
      <c r="M62" s="6">
        <f t="shared" si="49"/>
        <v>6</v>
      </c>
      <c r="N62" s="6">
        <f t="shared" si="50"/>
        <v>0</v>
      </c>
      <c r="O62" s="6">
        <f t="shared" si="51"/>
        <v>0</v>
      </c>
      <c r="P62" s="6">
        <f t="shared" si="52"/>
        <v>0</v>
      </c>
      <c r="Q62" s="7">
        <f t="shared" si="53"/>
        <v>4</v>
      </c>
      <c r="R62" s="7">
        <f t="shared" si="54"/>
        <v>1</v>
      </c>
      <c r="S62" s="7">
        <v>1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5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6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7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58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59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0"/>
        <v>0</v>
      </c>
      <c r="ED62" s="11">
        <v>18</v>
      </c>
      <c r="EE62" s="10" t="s">
        <v>61</v>
      </c>
      <c r="EF62" s="11">
        <v>6</v>
      </c>
      <c r="EG62" s="10" t="s">
        <v>61</v>
      </c>
      <c r="EH62" s="11"/>
      <c r="EI62" s="10"/>
      <c r="EJ62" s="11"/>
      <c r="EK62" s="10"/>
      <c r="EL62" s="7">
        <v>3</v>
      </c>
      <c r="EM62" s="11">
        <v>6</v>
      </c>
      <c r="EN62" s="10" t="s">
        <v>61</v>
      </c>
      <c r="EO62" s="11"/>
      <c r="EP62" s="10"/>
      <c r="EQ62" s="11"/>
      <c r="ER62" s="10"/>
      <c r="ES62" s="11"/>
      <c r="ET62" s="10"/>
      <c r="EU62" s="7">
        <v>1</v>
      </c>
      <c r="EV62" s="7">
        <f t="shared" si="61"/>
        <v>4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62"/>
        <v>0</v>
      </c>
    </row>
    <row r="63" spans="1:171" ht="12.75">
      <c r="A63" s="6"/>
      <c r="B63" s="6"/>
      <c r="C63" s="6"/>
      <c r="D63" s="6" t="s">
        <v>148</v>
      </c>
      <c r="E63" s="3" t="s">
        <v>149</v>
      </c>
      <c r="F63" s="6">
        <f t="shared" si="42"/>
        <v>1</v>
      </c>
      <c r="G63" s="6">
        <f t="shared" si="43"/>
        <v>2</v>
      </c>
      <c r="H63" s="6">
        <f t="shared" si="44"/>
        <v>36</v>
      </c>
      <c r="I63" s="6">
        <f t="shared" si="45"/>
        <v>18</v>
      </c>
      <c r="J63" s="6">
        <f t="shared" si="46"/>
        <v>12</v>
      </c>
      <c r="K63" s="6">
        <f t="shared" si="47"/>
        <v>0</v>
      </c>
      <c r="L63" s="6">
        <f t="shared" si="48"/>
        <v>0</v>
      </c>
      <c r="M63" s="6">
        <f t="shared" si="49"/>
        <v>6</v>
      </c>
      <c r="N63" s="6">
        <f t="shared" si="50"/>
        <v>0</v>
      </c>
      <c r="O63" s="6">
        <f t="shared" si="51"/>
        <v>0</v>
      </c>
      <c r="P63" s="6">
        <f t="shared" si="52"/>
        <v>0</v>
      </c>
      <c r="Q63" s="7">
        <f t="shared" si="53"/>
        <v>3</v>
      </c>
      <c r="R63" s="7">
        <f t="shared" si="54"/>
        <v>0.5</v>
      </c>
      <c r="S63" s="7">
        <v>1.2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5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6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7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58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59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0"/>
        <v>0</v>
      </c>
      <c r="ED63" s="11">
        <v>18</v>
      </c>
      <c r="EE63" s="10" t="s">
        <v>92</v>
      </c>
      <c r="EF63" s="11">
        <v>12</v>
      </c>
      <c r="EG63" s="10" t="s">
        <v>61</v>
      </c>
      <c r="EH63" s="11"/>
      <c r="EI63" s="10"/>
      <c r="EJ63" s="11"/>
      <c r="EK63" s="10"/>
      <c r="EL63" s="7">
        <v>2.5</v>
      </c>
      <c r="EM63" s="11">
        <v>6</v>
      </c>
      <c r="EN63" s="10" t="s">
        <v>61</v>
      </c>
      <c r="EO63" s="11"/>
      <c r="EP63" s="10"/>
      <c r="EQ63" s="11"/>
      <c r="ER63" s="10"/>
      <c r="ES63" s="11"/>
      <c r="ET63" s="10"/>
      <c r="EU63" s="7">
        <v>0.5</v>
      </c>
      <c r="EV63" s="7">
        <f t="shared" si="61"/>
        <v>3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62"/>
        <v>0</v>
      </c>
    </row>
    <row r="64" spans="1:171" ht="12.75">
      <c r="A64" s="6"/>
      <c r="B64" s="6"/>
      <c r="C64" s="6"/>
      <c r="D64" s="6" t="s">
        <v>150</v>
      </c>
      <c r="E64" s="3" t="s">
        <v>151</v>
      </c>
      <c r="F64" s="6">
        <f t="shared" si="42"/>
        <v>0</v>
      </c>
      <c r="G64" s="6">
        <f t="shared" si="43"/>
        <v>3</v>
      </c>
      <c r="H64" s="6">
        <f t="shared" si="44"/>
        <v>36</v>
      </c>
      <c r="I64" s="6">
        <f t="shared" si="45"/>
        <v>19</v>
      </c>
      <c r="J64" s="6">
        <f t="shared" si="46"/>
        <v>9</v>
      </c>
      <c r="K64" s="6">
        <f t="shared" si="47"/>
        <v>0</v>
      </c>
      <c r="L64" s="6">
        <f t="shared" si="48"/>
        <v>0</v>
      </c>
      <c r="M64" s="6">
        <f t="shared" si="49"/>
        <v>8</v>
      </c>
      <c r="N64" s="6">
        <f t="shared" si="50"/>
        <v>0</v>
      </c>
      <c r="O64" s="6">
        <f t="shared" si="51"/>
        <v>0</v>
      </c>
      <c r="P64" s="6">
        <f t="shared" si="52"/>
        <v>0</v>
      </c>
      <c r="Q64" s="7">
        <f t="shared" si="53"/>
        <v>4</v>
      </c>
      <c r="R64" s="7">
        <f t="shared" si="54"/>
        <v>1</v>
      </c>
      <c r="S64" s="7">
        <v>1.2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5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6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7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58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59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0"/>
        <v>0</v>
      </c>
      <c r="ED64" s="11">
        <v>19</v>
      </c>
      <c r="EE64" s="10" t="s">
        <v>61</v>
      </c>
      <c r="EF64" s="11">
        <v>9</v>
      </c>
      <c r="EG64" s="10" t="s">
        <v>61</v>
      </c>
      <c r="EH64" s="11"/>
      <c r="EI64" s="10"/>
      <c r="EJ64" s="11"/>
      <c r="EK64" s="10"/>
      <c r="EL64" s="7">
        <v>3</v>
      </c>
      <c r="EM64" s="11">
        <v>8</v>
      </c>
      <c r="EN64" s="10" t="s">
        <v>61</v>
      </c>
      <c r="EO64" s="11"/>
      <c r="EP64" s="10"/>
      <c r="EQ64" s="11"/>
      <c r="ER64" s="10"/>
      <c r="ES64" s="11"/>
      <c r="ET64" s="10"/>
      <c r="EU64" s="7">
        <v>1</v>
      </c>
      <c r="EV64" s="7">
        <f t="shared" si="61"/>
        <v>4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62"/>
        <v>0</v>
      </c>
    </row>
    <row r="65" spans="1:171" ht="12.75">
      <c r="A65" s="6"/>
      <c r="B65" s="6"/>
      <c r="C65" s="6"/>
      <c r="D65" s="6" t="s">
        <v>152</v>
      </c>
      <c r="E65" s="3" t="s">
        <v>153</v>
      </c>
      <c r="F65" s="6">
        <f t="shared" si="42"/>
        <v>0</v>
      </c>
      <c r="G65" s="6">
        <f t="shared" si="43"/>
        <v>3</v>
      </c>
      <c r="H65" s="6">
        <f t="shared" si="44"/>
        <v>13</v>
      </c>
      <c r="I65" s="6">
        <f t="shared" si="45"/>
        <v>6</v>
      </c>
      <c r="J65" s="6">
        <f t="shared" si="46"/>
        <v>4</v>
      </c>
      <c r="K65" s="6">
        <f t="shared" si="47"/>
        <v>0</v>
      </c>
      <c r="L65" s="6">
        <f t="shared" si="48"/>
        <v>0</v>
      </c>
      <c r="M65" s="6">
        <f t="shared" si="49"/>
        <v>3</v>
      </c>
      <c r="N65" s="6">
        <f t="shared" si="50"/>
        <v>0</v>
      </c>
      <c r="O65" s="6">
        <f t="shared" si="51"/>
        <v>0</v>
      </c>
      <c r="P65" s="6">
        <f t="shared" si="52"/>
        <v>0</v>
      </c>
      <c r="Q65" s="7">
        <f t="shared" si="53"/>
        <v>2</v>
      </c>
      <c r="R65" s="7">
        <f t="shared" si="54"/>
        <v>0.5</v>
      </c>
      <c r="S65" s="7">
        <v>0.6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5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6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7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58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59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60"/>
        <v>0</v>
      </c>
      <c r="ED65" s="11">
        <v>6</v>
      </c>
      <c r="EE65" s="10" t="s">
        <v>61</v>
      </c>
      <c r="EF65" s="11">
        <v>4</v>
      </c>
      <c r="EG65" s="10" t="s">
        <v>61</v>
      </c>
      <c r="EH65" s="11"/>
      <c r="EI65" s="10"/>
      <c r="EJ65" s="11"/>
      <c r="EK65" s="10"/>
      <c r="EL65" s="7">
        <v>1.5</v>
      </c>
      <c r="EM65" s="11">
        <v>3</v>
      </c>
      <c r="EN65" s="10" t="s">
        <v>61</v>
      </c>
      <c r="EO65" s="11"/>
      <c r="EP65" s="10"/>
      <c r="EQ65" s="11"/>
      <c r="ER65" s="10"/>
      <c r="ES65" s="11"/>
      <c r="ET65" s="10"/>
      <c r="EU65" s="7">
        <v>0.5</v>
      </c>
      <c r="EV65" s="7">
        <f t="shared" si="61"/>
        <v>2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62"/>
        <v>0</v>
      </c>
    </row>
    <row r="66" spans="1:171" ht="12.75">
      <c r="A66" s="6"/>
      <c r="B66" s="6"/>
      <c r="C66" s="6"/>
      <c r="D66" s="6" t="s">
        <v>154</v>
      </c>
      <c r="E66" s="3" t="s">
        <v>155</v>
      </c>
      <c r="F66" s="6">
        <f t="shared" si="42"/>
        <v>0</v>
      </c>
      <c r="G66" s="6">
        <f t="shared" si="43"/>
        <v>2</v>
      </c>
      <c r="H66" s="6">
        <f t="shared" si="44"/>
        <v>12</v>
      </c>
      <c r="I66" s="6">
        <f t="shared" si="45"/>
        <v>0</v>
      </c>
      <c r="J66" s="6">
        <f t="shared" si="46"/>
        <v>0</v>
      </c>
      <c r="K66" s="6">
        <f t="shared" si="47"/>
        <v>0</v>
      </c>
      <c r="L66" s="6">
        <f t="shared" si="48"/>
        <v>12</v>
      </c>
      <c r="M66" s="6">
        <f t="shared" si="49"/>
        <v>0</v>
      </c>
      <c r="N66" s="6">
        <f t="shared" si="50"/>
        <v>0</v>
      </c>
      <c r="O66" s="6">
        <f t="shared" si="51"/>
        <v>0</v>
      </c>
      <c r="P66" s="6">
        <f t="shared" si="52"/>
        <v>0</v>
      </c>
      <c r="Q66" s="7">
        <f t="shared" si="53"/>
        <v>2</v>
      </c>
      <c r="R66" s="7">
        <f t="shared" si="54"/>
        <v>0</v>
      </c>
      <c r="S66" s="7">
        <v>0.4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5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6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57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58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59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0"/>
        <v>0</v>
      </c>
      <c r="ED66" s="11"/>
      <c r="EE66" s="10"/>
      <c r="EF66" s="11"/>
      <c r="EG66" s="10"/>
      <c r="EH66" s="11"/>
      <c r="EI66" s="10"/>
      <c r="EJ66" s="11">
        <v>6</v>
      </c>
      <c r="EK66" s="10" t="s">
        <v>61</v>
      </c>
      <c r="EL66" s="7">
        <v>1</v>
      </c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1"/>
        <v>1</v>
      </c>
      <c r="EW66" s="11"/>
      <c r="EX66" s="10"/>
      <c r="EY66" s="11"/>
      <c r="EZ66" s="10"/>
      <c r="FA66" s="11"/>
      <c r="FB66" s="10"/>
      <c r="FC66" s="11">
        <v>6</v>
      </c>
      <c r="FD66" s="10" t="s">
        <v>61</v>
      </c>
      <c r="FE66" s="7">
        <v>1</v>
      </c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62"/>
        <v>1</v>
      </c>
    </row>
    <row r="67" spans="1:171" ht="12.75">
      <c r="A67" s="6"/>
      <c r="B67" s="6"/>
      <c r="C67" s="6"/>
      <c r="D67" s="6" t="s">
        <v>156</v>
      </c>
      <c r="E67" s="3" t="s">
        <v>157</v>
      </c>
      <c r="F67" s="6">
        <f t="shared" si="42"/>
        <v>0</v>
      </c>
      <c r="G67" s="6">
        <f t="shared" si="43"/>
        <v>2</v>
      </c>
      <c r="H67" s="6">
        <f t="shared" si="44"/>
        <v>27</v>
      </c>
      <c r="I67" s="6">
        <f t="shared" si="45"/>
        <v>18</v>
      </c>
      <c r="J67" s="6">
        <f t="shared" si="46"/>
        <v>9</v>
      </c>
      <c r="K67" s="6">
        <f t="shared" si="47"/>
        <v>0</v>
      </c>
      <c r="L67" s="6">
        <f t="shared" si="48"/>
        <v>0</v>
      </c>
      <c r="M67" s="6">
        <f t="shared" si="49"/>
        <v>0</v>
      </c>
      <c r="N67" s="6">
        <f t="shared" si="50"/>
        <v>0</v>
      </c>
      <c r="O67" s="6">
        <f t="shared" si="51"/>
        <v>0</v>
      </c>
      <c r="P67" s="6">
        <f t="shared" si="52"/>
        <v>0</v>
      </c>
      <c r="Q67" s="7">
        <f t="shared" si="53"/>
        <v>3</v>
      </c>
      <c r="R67" s="7">
        <f t="shared" si="54"/>
        <v>0</v>
      </c>
      <c r="S67" s="7">
        <v>0.9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55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56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57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58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59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60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1"/>
        <v>0</v>
      </c>
      <c r="EW67" s="11">
        <v>18</v>
      </c>
      <c r="EX67" s="10" t="s">
        <v>61</v>
      </c>
      <c r="EY67" s="11">
        <v>9</v>
      </c>
      <c r="EZ67" s="10" t="s">
        <v>61</v>
      </c>
      <c r="FA67" s="11"/>
      <c r="FB67" s="10"/>
      <c r="FC67" s="11"/>
      <c r="FD67" s="10"/>
      <c r="FE67" s="7">
        <v>3</v>
      </c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62"/>
        <v>3</v>
      </c>
    </row>
    <row r="68" spans="1:171" ht="12.75">
      <c r="A68" s="6"/>
      <c r="B68" s="6"/>
      <c r="C68" s="6"/>
      <c r="D68" s="6" t="s">
        <v>158</v>
      </c>
      <c r="E68" s="3" t="s">
        <v>159</v>
      </c>
      <c r="F68" s="6">
        <f t="shared" si="42"/>
        <v>0</v>
      </c>
      <c r="G68" s="6">
        <f t="shared" si="43"/>
        <v>1</v>
      </c>
      <c r="H68" s="6">
        <f t="shared" si="44"/>
        <v>0</v>
      </c>
      <c r="I68" s="6">
        <f t="shared" si="45"/>
        <v>0</v>
      </c>
      <c r="J68" s="6">
        <f t="shared" si="46"/>
        <v>0</v>
      </c>
      <c r="K68" s="6">
        <f t="shared" si="47"/>
        <v>0</v>
      </c>
      <c r="L68" s="6">
        <f t="shared" si="48"/>
        <v>0</v>
      </c>
      <c r="M68" s="6">
        <f t="shared" si="49"/>
        <v>0</v>
      </c>
      <c r="N68" s="6">
        <f t="shared" si="50"/>
        <v>0</v>
      </c>
      <c r="O68" s="6">
        <f t="shared" si="51"/>
        <v>0</v>
      </c>
      <c r="P68" s="6">
        <f t="shared" si="52"/>
        <v>0</v>
      </c>
      <c r="Q68" s="7">
        <f t="shared" si="53"/>
        <v>15</v>
      </c>
      <c r="R68" s="7">
        <f t="shared" si="54"/>
        <v>0</v>
      </c>
      <c r="S68" s="7">
        <v>0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55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56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57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58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59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60"/>
        <v>0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61"/>
        <v>0</v>
      </c>
      <c r="EW68" s="11"/>
      <c r="EX68" s="10"/>
      <c r="EY68" s="11"/>
      <c r="EZ68" s="10"/>
      <c r="FA68" s="11">
        <v>0</v>
      </c>
      <c r="FB68" s="10" t="s">
        <v>61</v>
      </c>
      <c r="FC68" s="11"/>
      <c r="FD68" s="10"/>
      <c r="FE68" s="7">
        <v>15</v>
      </c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62"/>
        <v>15</v>
      </c>
    </row>
    <row r="69" spans="1:171" ht="12.75">
      <c r="A69" s="6">
        <v>3</v>
      </c>
      <c r="B69" s="6">
        <v>1</v>
      </c>
      <c r="C69" s="6">
        <v>1</v>
      </c>
      <c r="D69" s="6"/>
      <c r="E69" s="3" t="s">
        <v>160</v>
      </c>
      <c r="F69" s="6"/>
      <c r="G69" s="6">
        <f>$B$69*2</f>
        <v>2</v>
      </c>
      <c r="H69" s="6">
        <f t="shared" si="44"/>
        <v>15</v>
      </c>
      <c r="I69" s="6">
        <f t="shared" si="45"/>
        <v>9</v>
      </c>
      <c r="J69" s="6">
        <f t="shared" si="46"/>
        <v>6</v>
      </c>
      <c r="K69" s="6">
        <f t="shared" si="47"/>
        <v>0</v>
      </c>
      <c r="L69" s="6">
        <f t="shared" si="48"/>
        <v>0</v>
      </c>
      <c r="M69" s="6">
        <f t="shared" si="49"/>
        <v>0</v>
      </c>
      <c r="N69" s="6">
        <f t="shared" si="50"/>
        <v>0</v>
      </c>
      <c r="O69" s="6">
        <f t="shared" si="51"/>
        <v>0</v>
      </c>
      <c r="P69" s="6">
        <f t="shared" si="52"/>
        <v>0</v>
      </c>
      <c r="Q69" s="7">
        <f t="shared" si="53"/>
        <v>2</v>
      </c>
      <c r="R69" s="7">
        <f t="shared" si="54"/>
        <v>0</v>
      </c>
      <c r="S69" s="7">
        <f>$B$69*0.5</f>
        <v>0.5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55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56"/>
        <v>0</v>
      </c>
      <c r="BF69" s="11">
        <f>$B$69*9</f>
        <v>9</v>
      </c>
      <c r="BG69" s="10"/>
      <c r="BH69" s="11">
        <f>$B$69*6</f>
        <v>6</v>
      </c>
      <c r="BI69" s="10"/>
      <c r="BJ69" s="11"/>
      <c r="BK69" s="10"/>
      <c r="BL69" s="11"/>
      <c r="BM69" s="10"/>
      <c r="BN69" s="7">
        <f>$B$69*2</f>
        <v>2</v>
      </c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57"/>
        <v>2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58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59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60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61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62"/>
        <v>0</v>
      </c>
    </row>
    <row r="70" spans="1:171" ht="12.75">
      <c r="A70" s="6">
        <v>4</v>
      </c>
      <c r="B70" s="6">
        <v>1</v>
      </c>
      <c r="C70" s="6">
        <v>1</v>
      </c>
      <c r="D70" s="6"/>
      <c r="E70" s="3" t="s">
        <v>161</v>
      </c>
      <c r="F70" s="6"/>
      <c r="G70" s="6">
        <f>$B$70*2</f>
        <v>2</v>
      </c>
      <c r="H70" s="6">
        <f t="shared" si="44"/>
        <v>15</v>
      </c>
      <c r="I70" s="6">
        <f t="shared" si="45"/>
        <v>9</v>
      </c>
      <c r="J70" s="6">
        <f t="shared" si="46"/>
        <v>6</v>
      </c>
      <c r="K70" s="6">
        <f t="shared" si="47"/>
        <v>0</v>
      </c>
      <c r="L70" s="6">
        <f t="shared" si="48"/>
        <v>0</v>
      </c>
      <c r="M70" s="6">
        <f t="shared" si="49"/>
        <v>0</v>
      </c>
      <c r="N70" s="6">
        <f t="shared" si="50"/>
        <v>0</v>
      </c>
      <c r="O70" s="6">
        <f t="shared" si="51"/>
        <v>0</v>
      </c>
      <c r="P70" s="6">
        <f t="shared" si="52"/>
        <v>0</v>
      </c>
      <c r="Q70" s="7">
        <f t="shared" si="53"/>
        <v>2</v>
      </c>
      <c r="R70" s="7">
        <f t="shared" si="54"/>
        <v>0</v>
      </c>
      <c r="S70" s="7">
        <f>$B$70*0.5</f>
        <v>0.5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55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56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57"/>
        <v>0</v>
      </c>
      <c r="BY70" s="11">
        <f>$B$70*9</f>
        <v>9</v>
      </c>
      <c r="BZ70" s="10"/>
      <c r="CA70" s="11">
        <f>$B$70*6</f>
        <v>6</v>
      </c>
      <c r="CB70" s="10"/>
      <c r="CC70" s="11"/>
      <c r="CD70" s="10"/>
      <c r="CE70" s="11"/>
      <c r="CF70" s="10"/>
      <c r="CG70" s="7">
        <f>$B$70*2</f>
        <v>2</v>
      </c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58"/>
        <v>2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59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60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61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62"/>
        <v>0</v>
      </c>
    </row>
    <row r="71" spans="1:171" ht="12.75">
      <c r="A71" s="6">
        <v>5</v>
      </c>
      <c r="B71" s="6">
        <v>1</v>
      </c>
      <c r="C71" s="6">
        <v>1</v>
      </c>
      <c r="D71" s="6"/>
      <c r="E71" s="3" t="s">
        <v>162</v>
      </c>
      <c r="F71" s="6"/>
      <c r="G71" s="6">
        <f>$B$71*2</f>
        <v>2</v>
      </c>
      <c r="H71" s="6">
        <f t="shared" si="44"/>
        <v>15</v>
      </c>
      <c r="I71" s="6">
        <f t="shared" si="45"/>
        <v>9</v>
      </c>
      <c r="J71" s="6">
        <f t="shared" si="46"/>
        <v>6</v>
      </c>
      <c r="K71" s="6">
        <f t="shared" si="47"/>
        <v>0</v>
      </c>
      <c r="L71" s="6">
        <f t="shared" si="48"/>
        <v>0</v>
      </c>
      <c r="M71" s="6">
        <f t="shared" si="49"/>
        <v>0</v>
      </c>
      <c r="N71" s="6">
        <f t="shared" si="50"/>
        <v>0</v>
      </c>
      <c r="O71" s="6">
        <f t="shared" si="51"/>
        <v>0</v>
      </c>
      <c r="P71" s="6">
        <f t="shared" si="52"/>
        <v>0</v>
      </c>
      <c r="Q71" s="7">
        <f t="shared" si="53"/>
        <v>2</v>
      </c>
      <c r="R71" s="7">
        <f t="shared" si="54"/>
        <v>0</v>
      </c>
      <c r="S71" s="7">
        <f>$B$71*0.5</f>
        <v>0.5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55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56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57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58"/>
        <v>0</v>
      </c>
      <c r="CR71" s="11">
        <f>$B$71*9</f>
        <v>9</v>
      </c>
      <c r="CS71" s="10"/>
      <c r="CT71" s="11">
        <f>$B$71*6</f>
        <v>6</v>
      </c>
      <c r="CU71" s="10"/>
      <c r="CV71" s="11"/>
      <c r="CW71" s="10"/>
      <c r="CX71" s="11"/>
      <c r="CY71" s="10"/>
      <c r="CZ71" s="7">
        <f>$B$71*2</f>
        <v>2</v>
      </c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59"/>
        <v>2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60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61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62"/>
        <v>0</v>
      </c>
    </row>
    <row r="72" spans="1:171" ht="12.75">
      <c r="A72" s="6">
        <v>6</v>
      </c>
      <c r="B72" s="6">
        <v>1</v>
      </c>
      <c r="C72" s="6">
        <v>1</v>
      </c>
      <c r="D72" s="6"/>
      <c r="E72" s="3" t="s">
        <v>163</v>
      </c>
      <c r="F72" s="6"/>
      <c r="G72" s="6">
        <f>$B$72*2</f>
        <v>2</v>
      </c>
      <c r="H72" s="6">
        <f t="shared" si="44"/>
        <v>15</v>
      </c>
      <c r="I72" s="6">
        <f t="shared" si="45"/>
        <v>9</v>
      </c>
      <c r="J72" s="6">
        <f t="shared" si="46"/>
        <v>6</v>
      </c>
      <c r="K72" s="6">
        <f t="shared" si="47"/>
        <v>0</v>
      </c>
      <c r="L72" s="6">
        <f t="shared" si="48"/>
        <v>0</v>
      </c>
      <c r="M72" s="6">
        <f t="shared" si="49"/>
        <v>0</v>
      </c>
      <c r="N72" s="6">
        <f t="shared" si="50"/>
        <v>0</v>
      </c>
      <c r="O72" s="6">
        <f t="shared" si="51"/>
        <v>0</v>
      </c>
      <c r="P72" s="6">
        <f t="shared" si="52"/>
        <v>0</v>
      </c>
      <c r="Q72" s="7">
        <f t="shared" si="53"/>
        <v>2</v>
      </c>
      <c r="R72" s="7">
        <f t="shared" si="54"/>
        <v>0</v>
      </c>
      <c r="S72" s="7">
        <f>$B$72*0.5</f>
        <v>0.5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55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56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57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58"/>
        <v>0</v>
      </c>
      <c r="CR72" s="11">
        <f>$B$72*9</f>
        <v>9</v>
      </c>
      <c r="CS72" s="10"/>
      <c r="CT72" s="11">
        <f>$B$72*6</f>
        <v>6</v>
      </c>
      <c r="CU72" s="10"/>
      <c r="CV72" s="11"/>
      <c r="CW72" s="10"/>
      <c r="CX72" s="11"/>
      <c r="CY72" s="10"/>
      <c r="CZ72" s="7">
        <f>$B$72*2</f>
        <v>2</v>
      </c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59"/>
        <v>2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60"/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61"/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62"/>
        <v>0</v>
      </c>
    </row>
    <row r="73" spans="1:171" ht="12.75">
      <c r="A73" s="6">
        <v>7</v>
      </c>
      <c r="B73" s="6">
        <v>1</v>
      </c>
      <c r="C73" s="6">
        <v>1</v>
      </c>
      <c r="D73" s="6"/>
      <c r="E73" s="3" t="s">
        <v>164</v>
      </c>
      <c r="F73" s="6"/>
      <c r="G73" s="6">
        <f>$B$73*2</f>
        <v>2</v>
      </c>
      <c r="H73" s="6">
        <f t="shared" si="44"/>
        <v>15</v>
      </c>
      <c r="I73" s="6">
        <f t="shared" si="45"/>
        <v>9</v>
      </c>
      <c r="J73" s="6">
        <f t="shared" si="46"/>
        <v>6</v>
      </c>
      <c r="K73" s="6">
        <f t="shared" si="47"/>
        <v>0</v>
      </c>
      <c r="L73" s="6">
        <f t="shared" si="48"/>
        <v>0</v>
      </c>
      <c r="M73" s="6">
        <f t="shared" si="49"/>
        <v>0</v>
      </c>
      <c r="N73" s="6">
        <f t="shared" si="50"/>
        <v>0</v>
      </c>
      <c r="O73" s="6">
        <f t="shared" si="51"/>
        <v>0</v>
      </c>
      <c r="P73" s="6">
        <f t="shared" si="52"/>
        <v>0</v>
      </c>
      <c r="Q73" s="7">
        <f t="shared" si="53"/>
        <v>2</v>
      </c>
      <c r="R73" s="7">
        <f t="shared" si="54"/>
        <v>0</v>
      </c>
      <c r="S73" s="7">
        <f>$B$73*0.5</f>
        <v>0.5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55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56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57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58"/>
        <v>0</v>
      </c>
      <c r="CR73" s="11">
        <f>$B$73*9</f>
        <v>9</v>
      </c>
      <c r="CS73" s="10"/>
      <c r="CT73" s="11">
        <f>$B$73*6</f>
        <v>6</v>
      </c>
      <c r="CU73" s="10"/>
      <c r="CV73" s="11"/>
      <c r="CW73" s="10"/>
      <c r="CX73" s="11"/>
      <c r="CY73" s="10"/>
      <c r="CZ73" s="7">
        <f>$B$73*2</f>
        <v>2</v>
      </c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59"/>
        <v>2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60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61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62"/>
        <v>0</v>
      </c>
    </row>
    <row r="74" spans="1:171" ht="12.75">
      <c r="A74" s="6">
        <v>8</v>
      </c>
      <c r="B74" s="6">
        <v>1</v>
      </c>
      <c r="C74" s="6">
        <v>1</v>
      </c>
      <c r="D74" s="6"/>
      <c r="E74" s="3" t="s">
        <v>165</v>
      </c>
      <c r="F74" s="6"/>
      <c r="G74" s="6">
        <f>$B$74*2</f>
        <v>2</v>
      </c>
      <c r="H74" s="6">
        <f t="shared" si="44"/>
        <v>15</v>
      </c>
      <c r="I74" s="6">
        <f t="shared" si="45"/>
        <v>9</v>
      </c>
      <c r="J74" s="6">
        <f t="shared" si="46"/>
        <v>6</v>
      </c>
      <c r="K74" s="6">
        <f t="shared" si="47"/>
        <v>0</v>
      </c>
      <c r="L74" s="6">
        <f t="shared" si="48"/>
        <v>0</v>
      </c>
      <c r="M74" s="6">
        <f t="shared" si="49"/>
        <v>0</v>
      </c>
      <c r="N74" s="6">
        <f t="shared" si="50"/>
        <v>0</v>
      </c>
      <c r="O74" s="6">
        <f t="shared" si="51"/>
        <v>0</v>
      </c>
      <c r="P74" s="6">
        <f t="shared" si="52"/>
        <v>0</v>
      </c>
      <c r="Q74" s="7">
        <f t="shared" si="53"/>
        <v>2</v>
      </c>
      <c r="R74" s="7">
        <f t="shared" si="54"/>
        <v>0</v>
      </c>
      <c r="S74" s="7">
        <f>$B$74*0.5</f>
        <v>0.5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55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56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57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58"/>
        <v>0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59"/>
        <v>0</v>
      </c>
      <c r="DK74" s="11">
        <f>$B$74*9</f>
        <v>9</v>
      </c>
      <c r="DL74" s="10"/>
      <c r="DM74" s="11">
        <f>$B$74*6</f>
        <v>6</v>
      </c>
      <c r="DN74" s="10"/>
      <c r="DO74" s="11"/>
      <c r="DP74" s="10"/>
      <c r="DQ74" s="11"/>
      <c r="DR74" s="10"/>
      <c r="DS74" s="7">
        <f>$B$74*2</f>
        <v>2</v>
      </c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60"/>
        <v>2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61"/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62"/>
        <v>0</v>
      </c>
    </row>
    <row r="75" spans="1:171" ht="12.75">
      <c r="A75" s="6">
        <v>9</v>
      </c>
      <c r="B75" s="6">
        <v>1</v>
      </c>
      <c r="C75" s="6">
        <v>1</v>
      </c>
      <c r="D75" s="6"/>
      <c r="E75" s="3" t="s">
        <v>166</v>
      </c>
      <c r="F75" s="6"/>
      <c r="G75" s="6">
        <f>$B$75*2</f>
        <v>2</v>
      </c>
      <c r="H75" s="6">
        <f t="shared" si="44"/>
        <v>15</v>
      </c>
      <c r="I75" s="6">
        <f t="shared" si="45"/>
        <v>9</v>
      </c>
      <c r="J75" s="6">
        <f t="shared" si="46"/>
        <v>6</v>
      </c>
      <c r="K75" s="6">
        <f t="shared" si="47"/>
        <v>0</v>
      </c>
      <c r="L75" s="6">
        <f t="shared" si="48"/>
        <v>0</v>
      </c>
      <c r="M75" s="6">
        <f t="shared" si="49"/>
        <v>0</v>
      </c>
      <c r="N75" s="6">
        <f t="shared" si="50"/>
        <v>0</v>
      </c>
      <c r="O75" s="6">
        <f t="shared" si="51"/>
        <v>0</v>
      </c>
      <c r="P75" s="6">
        <f t="shared" si="52"/>
        <v>0</v>
      </c>
      <c r="Q75" s="7">
        <f t="shared" si="53"/>
        <v>2</v>
      </c>
      <c r="R75" s="7">
        <f t="shared" si="54"/>
        <v>0</v>
      </c>
      <c r="S75" s="7">
        <f>$B$75*0.5</f>
        <v>0.5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55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56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57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58"/>
        <v>0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59"/>
        <v>0</v>
      </c>
      <c r="DK75" s="11">
        <f>$B$75*9</f>
        <v>9</v>
      </c>
      <c r="DL75" s="10"/>
      <c r="DM75" s="11">
        <f>$B$75*6</f>
        <v>6</v>
      </c>
      <c r="DN75" s="10"/>
      <c r="DO75" s="11"/>
      <c r="DP75" s="10"/>
      <c r="DQ75" s="11"/>
      <c r="DR75" s="10"/>
      <c r="DS75" s="7">
        <f>$B$75*2</f>
        <v>2</v>
      </c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60"/>
        <v>2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61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62"/>
        <v>0</v>
      </c>
    </row>
    <row r="76" spans="1:171" ht="12.75">
      <c r="A76" s="6">
        <v>10</v>
      </c>
      <c r="B76" s="6">
        <v>1</v>
      </c>
      <c r="C76" s="6">
        <v>1</v>
      </c>
      <c r="D76" s="6"/>
      <c r="E76" s="3" t="s">
        <v>167</v>
      </c>
      <c r="F76" s="6"/>
      <c r="G76" s="6">
        <f>$B$76*2</f>
        <v>2</v>
      </c>
      <c r="H76" s="6">
        <f t="shared" si="44"/>
        <v>15</v>
      </c>
      <c r="I76" s="6">
        <f t="shared" si="45"/>
        <v>9</v>
      </c>
      <c r="J76" s="6">
        <f t="shared" si="46"/>
        <v>6</v>
      </c>
      <c r="K76" s="6">
        <f t="shared" si="47"/>
        <v>0</v>
      </c>
      <c r="L76" s="6">
        <f t="shared" si="48"/>
        <v>0</v>
      </c>
      <c r="M76" s="6">
        <f t="shared" si="49"/>
        <v>0</v>
      </c>
      <c r="N76" s="6">
        <f t="shared" si="50"/>
        <v>0</v>
      </c>
      <c r="O76" s="6">
        <f t="shared" si="51"/>
        <v>0</v>
      </c>
      <c r="P76" s="6">
        <f t="shared" si="52"/>
        <v>0</v>
      </c>
      <c r="Q76" s="7">
        <f t="shared" si="53"/>
        <v>2</v>
      </c>
      <c r="R76" s="7">
        <f t="shared" si="54"/>
        <v>0</v>
      </c>
      <c r="S76" s="7">
        <f>$B$76*0.5</f>
        <v>0.5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55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56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57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58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59"/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60"/>
        <v>0</v>
      </c>
      <c r="ED76" s="11">
        <f>$B$76*9</f>
        <v>9</v>
      </c>
      <c r="EE76" s="10"/>
      <c r="EF76" s="11">
        <f>$B$76*6</f>
        <v>6</v>
      </c>
      <c r="EG76" s="10"/>
      <c r="EH76" s="11"/>
      <c r="EI76" s="10"/>
      <c r="EJ76" s="11"/>
      <c r="EK76" s="10"/>
      <c r="EL76" s="7">
        <f>$B$76*2</f>
        <v>2</v>
      </c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61"/>
        <v>2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62"/>
        <v>0</v>
      </c>
    </row>
    <row r="77" spans="1:171" ht="12.75">
      <c r="A77" s="6">
        <v>11</v>
      </c>
      <c r="B77" s="6">
        <v>1</v>
      </c>
      <c r="C77" s="6">
        <v>1</v>
      </c>
      <c r="D77" s="6"/>
      <c r="E77" s="3" t="s">
        <v>168</v>
      </c>
      <c r="F77" s="6"/>
      <c r="G77" s="6">
        <f>$B$77*2</f>
        <v>2</v>
      </c>
      <c r="H77" s="6">
        <f t="shared" si="44"/>
        <v>15</v>
      </c>
      <c r="I77" s="6">
        <f t="shared" si="45"/>
        <v>9</v>
      </c>
      <c r="J77" s="6">
        <f t="shared" si="46"/>
        <v>6</v>
      </c>
      <c r="K77" s="6">
        <f t="shared" si="47"/>
        <v>0</v>
      </c>
      <c r="L77" s="6">
        <f t="shared" si="48"/>
        <v>0</v>
      </c>
      <c r="M77" s="6">
        <f t="shared" si="49"/>
        <v>0</v>
      </c>
      <c r="N77" s="6">
        <f t="shared" si="50"/>
        <v>0</v>
      </c>
      <c r="O77" s="6">
        <f t="shared" si="51"/>
        <v>0</v>
      </c>
      <c r="P77" s="6">
        <f t="shared" si="52"/>
        <v>0</v>
      </c>
      <c r="Q77" s="7">
        <f t="shared" si="53"/>
        <v>2</v>
      </c>
      <c r="R77" s="7">
        <f t="shared" si="54"/>
        <v>0</v>
      </c>
      <c r="S77" s="7">
        <f>$B$77*0.5</f>
        <v>0.5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55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56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57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58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59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60"/>
        <v>0</v>
      </c>
      <c r="ED77" s="11">
        <f>$B$77*9</f>
        <v>9</v>
      </c>
      <c r="EE77" s="10"/>
      <c r="EF77" s="11">
        <f>$B$77*6</f>
        <v>6</v>
      </c>
      <c r="EG77" s="10"/>
      <c r="EH77" s="11"/>
      <c r="EI77" s="10"/>
      <c r="EJ77" s="11"/>
      <c r="EK77" s="10"/>
      <c r="EL77" s="7">
        <f>$B$77*2</f>
        <v>2</v>
      </c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61"/>
        <v>2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62"/>
        <v>0</v>
      </c>
    </row>
    <row r="78" spans="1:171" ht="12.75">
      <c r="A78" s="6">
        <v>12</v>
      </c>
      <c r="B78" s="6">
        <v>1</v>
      </c>
      <c r="C78" s="6">
        <v>1</v>
      </c>
      <c r="D78" s="6"/>
      <c r="E78" s="3" t="s">
        <v>169</v>
      </c>
      <c r="F78" s="6"/>
      <c r="G78" s="6">
        <f>$B$78*2</f>
        <v>2</v>
      </c>
      <c r="H78" s="6">
        <f t="shared" si="44"/>
        <v>15</v>
      </c>
      <c r="I78" s="6">
        <f t="shared" si="45"/>
        <v>9</v>
      </c>
      <c r="J78" s="6">
        <f t="shared" si="46"/>
        <v>6</v>
      </c>
      <c r="K78" s="6">
        <f t="shared" si="47"/>
        <v>0</v>
      </c>
      <c r="L78" s="6">
        <f t="shared" si="48"/>
        <v>0</v>
      </c>
      <c r="M78" s="6">
        <f t="shared" si="49"/>
        <v>0</v>
      </c>
      <c r="N78" s="6">
        <f t="shared" si="50"/>
        <v>0</v>
      </c>
      <c r="O78" s="6">
        <f t="shared" si="51"/>
        <v>0</v>
      </c>
      <c r="P78" s="6">
        <f t="shared" si="52"/>
        <v>0</v>
      </c>
      <c r="Q78" s="7">
        <f t="shared" si="53"/>
        <v>2</v>
      </c>
      <c r="R78" s="7">
        <f t="shared" si="54"/>
        <v>0</v>
      </c>
      <c r="S78" s="7">
        <f>$B$78*0.5</f>
        <v>0.5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55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56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57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58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59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60"/>
        <v>0</v>
      </c>
      <c r="ED78" s="11">
        <f>$B$78*9</f>
        <v>9</v>
      </c>
      <c r="EE78" s="10"/>
      <c r="EF78" s="11">
        <f>$B$78*6</f>
        <v>6</v>
      </c>
      <c r="EG78" s="10"/>
      <c r="EH78" s="11"/>
      <c r="EI78" s="10"/>
      <c r="EJ78" s="11"/>
      <c r="EK78" s="10"/>
      <c r="EL78" s="7">
        <f>$B$78*2</f>
        <v>2</v>
      </c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61"/>
        <v>2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62"/>
        <v>0</v>
      </c>
    </row>
    <row r="79" spans="1:171" ht="12.75">
      <c r="A79" s="6">
        <v>13</v>
      </c>
      <c r="B79" s="6">
        <v>1</v>
      </c>
      <c r="C79" s="6">
        <v>1</v>
      </c>
      <c r="D79" s="6"/>
      <c r="E79" s="3" t="s">
        <v>170</v>
      </c>
      <c r="F79" s="6"/>
      <c r="G79" s="6">
        <f>$B$79*2</f>
        <v>2</v>
      </c>
      <c r="H79" s="6">
        <f t="shared" si="44"/>
        <v>15</v>
      </c>
      <c r="I79" s="6">
        <f t="shared" si="45"/>
        <v>9</v>
      </c>
      <c r="J79" s="6">
        <f t="shared" si="46"/>
        <v>6</v>
      </c>
      <c r="K79" s="6">
        <f t="shared" si="47"/>
        <v>0</v>
      </c>
      <c r="L79" s="6">
        <f t="shared" si="48"/>
        <v>0</v>
      </c>
      <c r="M79" s="6">
        <f t="shared" si="49"/>
        <v>0</v>
      </c>
      <c r="N79" s="6">
        <f t="shared" si="50"/>
        <v>0</v>
      </c>
      <c r="O79" s="6">
        <f t="shared" si="51"/>
        <v>0</v>
      </c>
      <c r="P79" s="6">
        <f t="shared" si="52"/>
        <v>0</v>
      </c>
      <c r="Q79" s="7">
        <f t="shared" si="53"/>
        <v>2</v>
      </c>
      <c r="R79" s="7">
        <f t="shared" si="54"/>
        <v>0</v>
      </c>
      <c r="S79" s="7">
        <f>$B$79*0.5</f>
        <v>0.5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55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56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57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58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59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60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61"/>
        <v>0</v>
      </c>
      <c r="EW79" s="11">
        <f>$B$79*9</f>
        <v>9</v>
      </c>
      <c r="EX79" s="10"/>
      <c r="EY79" s="11">
        <f>$B$79*6</f>
        <v>6</v>
      </c>
      <c r="EZ79" s="10"/>
      <c r="FA79" s="11"/>
      <c r="FB79" s="10"/>
      <c r="FC79" s="11"/>
      <c r="FD79" s="10"/>
      <c r="FE79" s="7">
        <f>$B$79*2</f>
        <v>2</v>
      </c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62"/>
        <v>2</v>
      </c>
    </row>
    <row r="80" spans="1:171" ht="12.75">
      <c r="A80" s="6">
        <v>14</v>
      </c>
      <c r="B80" s="6">
        <v>1</v>
      </c>
      <c r="C80" s="6">
        <v>1</v>
      </c>
      <c r="D80" s="6"/>
      <c r="E80" s="3" t="s">
        <v>171</v>
      </c>
      <c r="F80" s="6"/>
      <c r="G80" s="6">
        <f>$B$80*2</f>
        <v>2</v>
      </c>
      <c r="H80" s="6">
        <f t="shared" si="44"/>
        <v>15</v>
      </c>
      <c r="I80" s="6">
        <f t="shared" si="45"/>
        <v>9</v>
      </c>
      <c r="J80" s="6">
        <f t="shared" si="46"/>
        <v>6</v>
      </c>
      <c r="K80" s="6">
        <f t="shared" si="47"/>
        <v>0</v>
      </c>
      <c r="L80" s="6">
        <f t="shared" si="48"/>
        <v>0</v>
      </c>
      <c r="M80" s="6">
        <f t="shared" si="49"/>
        <v>0</v>
      </c>
      <c r="N80" s="6">
        <f t="shared" si="50"/>
        <v>0</v>
      </c>
      <c r="O80" s="6">
        <f t="shared" si="51"/>
        <v>0</v>
      </c>
      <c r="P80" s="6">
        <f t="shared" si="52"/>
        <v>0</v>
      </c>
      <c r="Q80" s="7">
        <f t="shared" si="53"/>
        <v>2</v>
      </c>
      <c r="R80" s="7">
        <f t="shared" si="54"/>
        <v>0</v>
      </c>
      <c r="S80" s="7">
        <f>$B$80*0.5</f>
        <v>0.5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55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56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57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58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59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60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61"/>
        <v>0</v>
      </c>
      <c r="EW80" s="11">
        <f>$B$80*9</f>
        <v>9</v>
      </c>
      <c r="EX80" s="10"/>
      <c r="EY80" s="11">
        <f>$B$80*6</f>
        <v>6</v>
      </c>
      <c r="EZ80" s="10"/>
      <c r="FA80" s="11"/>
      <c r="FB80" s="10"/>
      <c r="FC80" s="11"/>
      <c r="FD80" s="10"/>
      <c r="FE80" s="7">
        <f>$B$80*2</f>
        <v>2</v>
      </c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62"/>
        <v>2</v>
      </c>
    </row>
    <row r="81" spans="1:171" ht="12.75">
      <c r="A81" s="6">
        <v>15</v>
      </c>
      <c r="B81" s="6">
        <v>1</v>
      </c>
      <c r="C81" s="6">
        <v>1</v>
      </c>
      <c r="D81" s="6"/>
      <c r="E81" s="3" t="s">
        <v>172</v>
      </c>
      <c r="F81" s="6"/>
      <c r="G81" s="6">
        <f>$B$81*2</f>
        <v>2</v>
      </c>
      <c r="H81" s="6">
        <f t="shared" si="44"/>
        <v>15</v>
      </c>
      <c r="I81" s="6">
        <f t="shared" si="45"/>
        <v>9</v>
      </c>
      <c r="J81" s="6">
        <f t="shared" si="46"/>
        <v>6</v>
      </c>
      <c r="K81" s="6">
        <f t="shared" si="47"/>
        <v>0</v>
      </c>
      <c r="L81" s="6">
        <f t="shared" si="48"/>
        <v>0</v>
      </c>
      <c r="M81" s="6">
        <f t="shared" si="49"/>
        <v>0</v>
      </c>
      <c r="N81" s="6">
        <f t="shared" si="50"/>
        <v>0</v>
      </c>
      <c r="O81" s="6">
        <f t="shared" si="51"/>
        <v>0</v>
      </c>
      <c r="P81" s="6">
        <f t="shared" si="52"/>
        <v>0</v>
      </c>
      <c r="Q81" s="7">
        <f t="shared" si="53"/>
        <v>2</v>
      </c>
      <c r="R81" s="7">
        <f t="shared" si="54"/>
        <v>0</v>
      </c>
      <c r="S81" s="7">
        <f>$B$81*0.5</f>
        <v>0.5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55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56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57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58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59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60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61"/>
        <v>0</v>
      </c>
      <c r="EW81" s="11">
        <f>$B$81*9</f>
        <v>9</v>
      </c>
      <c r="EX81" s="10"/>
      <c r="EY81" s="11">
        <f>$B$81*6</f>
        <v>6</v>
      </c>
      <c r="EZ81" s="10"/>
      <c r="FA81" s="11"/>
      <c r="FB81" s="10"/>
      <c r="FC81" s="11"/>
      <c r="FD81" s="10"/>
      <c r="FE81" s="7">
        <f>$B$81*2</f>
        <v>2</v>
      </c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62"/>
        <v>2</v>
      </c>
    </row>
    <row r="82" spans="1:171" ht="12.75">
      <c r="A82" s="6">
        <v>16</v>
      </c>
      <c r="B82" s="6">
        <v>1</v>
      </c>
      <c r="C82" s="6">
        <v>1</v>
      </c>
      <c r="D82" s="6"/>
      <c r="E82" s="3" t="s">
        <v>173</v>
      </c>
      <c r="F82" s="6"/>
      <c r="G82" s="6">
        <f>$B$82*2</f>
        <v>2</v>
      </c>
      <c r="H82" s="6">
        <f t="shared" si="44"/>
        <v>15</v>
      </c>
      <c r="I82" s="6">
        <f t="shared" si="45"/>
        <v>9</v>
      </c>
      <c r="J82" s="6">
        <f t="shared" si="46"/>
        <v>6</v>
      </c>
      <c r="K82" s="6">
        <f t="shared" si="47"/>
        <v>0</v>
      </c>
      <c r="L82" s="6">
        <f t="shared" si="48"/>
        <v>0</v>
      </c>
      <c r="M82" s="6">
        <f t="shared" si="49"/>
        <v>0</v>
      </c>
      <c r="N82" s="6">
        <f t="shared" si="50"/>
        <v>0</v>
      </c>
      <c r="O82" s="6">
        <f t="shared" si="51"/>
        <v>0</v>
      </c>
      <c r="P82" s="6">
        <f t="shared" si="52"/>
        <v>0</v>
      </c>
      <c r="Q82" s="7">
        <f t="shared" si="53"/>
        <v>2</v>
      </c>
      <c r="R82" s="7">
        <f t="shared" si="54"/>
        <v>0</v>
      </c>
      <c r="S82" s="7">
        <f>$B$82*0.5</f>
        <v>0.5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55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56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57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58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59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60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61"/>
        <v>0</v>
      </c>
      <c r="EW82" s="11">
        <f>$B$82*9</f>
        <v>9</v>
      </c>
      <c r="EX82" s="10"/>
      <c r="EY82" s="11">
        <f>$B$82*6</f>
        <v>6</v>
      </c>
      <c r="EZ82" s="10"/>
      <c r="FA82" s="11"/>
      <c r="FB82" s="10"/>
      <c r="FC82" s="11"/>
      <c r="FD82" s="10"/>
      <c r="FE82" s="7">
        <f>$B$82*2</f>
        <v>2</v>
      </c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62"/>
        <v>2</v>
      </c>
    </row>
    <row r="83" spans="1:171" ht="12.75">
      <c r="A83" s="6">
        <v>17</v>
      </c>
      <c r="B83" s="6">
        <v>1</v>
      </c>
      <c r="C83" s="6">
        <v>1</v>
      </c>
      <c r="D83" s="6"/>
      <c r="E83" s="3" t="s">
        <v>174</v>
      </c>
      <c r="F83" s="6"/>
      <c r="G83" s="6">
        <f>$B$83*2</f>
        <v>2</v>
      </c>
      <c r="H83" s="6">
        <f t="shared" si="44"/>
        <v>15</v>
      </c>
      <c r="I83" s="6">
        <f t="shared" si="45"/>
        <v>9</v>
      </c>
      <c r="J83" s="6">
        <f t="shared" si="46"/>
        <v>6</v>
      </c>
      <c r="K83" s="6">
        <f t="shared" si="47"/>
        <v>0</v>
      </c>
      <c r="L83" s="6">
        <f t="shared" si="48"/>
        <v>0</v>
      </c>
      <c r="M83" s="6">
        <f t="shared" si="49"/>
        <v>0</v>
      </c>
      <c r="N83" s="6">
        <f t="shared" si="50"/>
        <v>0</v>
      </c>
      <c r="O83" s="6">
        <f t="shared" si="51"/>
        <v>0</v>
      </c>
      <c r="P83" s="6">
        <f t="shared" si="52"/>
        <v>0</v>
      </c>
      <c r="Q83" s="7">
        <f t="shared" si="53"/>
        <v>2</v>
      </c>
      <c r="R83" s="7">
        <f t="shared" si="54"/>
        <v>0</v>
      </c>
      <c r="S83" s="7">
        <f>$B$83*0.5</f>
        <v>0.5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55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56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57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58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59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60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61"/>
        <v>0</v>
      </c>
      <c r="EW83" s="11">
        <f>$B$83*9</f>
        <v>9</v>
      </c>
      <c r="EX83" s="10"/>
      <c r="EY83" s="11">
        <f>$B$83*6</f>
        <v>6</v>
      </c>
      <c r="EZ83" s="10"/>
      <c r="FA83" s="11"/>
      <c r="FB83" s="10"/>
      <c r="FC83" s="11"/>
      <c r="FD83" s="10"/>
      <c r="FE83" s="7">
        <f>$B$83*2</f>
        <v>2</v>
      </c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62"/>
        <v>2</v>
      </c>
    </row>
    <row r="84" spans="1:171" ht="15.75" customHeight="1">
      <c r="A84" s="6"/>
      <c r="B84" s="6"/>
      <c r="C84" s="6"/>
      <c r="D84" s="6"/>
      <c r="E84" s="6" t="s">
        <v>78</v>
      </c>
      <c r="F84" s="6">
        <f aca="true" t="shared" si="63" ref="F84:T84">SUM(F39:F83)</f>
        <v>11</v>
      </c>
      <c r="G84" s="6">
        <f t="shared" si="63"/>
        <v>102</v>
      </c>
      <c r="H84" s="6">
        <f t="shared" si="63"/>
        <v>1114</v>
      </c>
      <c r="I84" s="6">
        <f t="shared" si="63"/>
        <v>608</v>
      </c>
      <c r="J84" s="6">
        <f t="shared" si="63"/>
        <v>327</v>
      </c>
      <c r="K84" s="6">
        <f t="shared" si="63"/>
        <v>0</v>
      </c>
      <c r="L84" s="6">
        <f t="shared" si="63"/>
        <v>12</v>
      </c>
      <c r="M84" s="6">
        <f t="shared" si="63"/>
        <v>143</v>
      </c>
      <c r="N84" s="6">
        <f t="shared" si="63"/>
        <v>0</v>
      </c>
      <c r="O84" s="6">
        <f t="shared" si="63"/>
        <v>0</v>
      </c>
      <c r="P84" s="6">
        <f t="shared" si="63"/>
        <v>24</v>
      </c>
      <c r="Q84" s="7">
        <f t="shared" si="63"/>
        <v>154</v>
      </c>
      <c r="R84" s="7">
        <f t="shared" si="63"/>
        <v>26</v>
      </c>
      <c r="S84" s="7">
        <f t="shared" si="63"/>
        <v>38.19999999999999</v>
      </c>
      <c r="T84" s="11">
        <f t="shared" si="63"/>
        <v>27</v>
      </c>
      <c r="U84" s="10"/>
      <c r="V84" s="11">
        <f>SUM(V39:V83)</f>
        <v>18</v>
      </c>
      <c r="W84" s="10"/>
      <c r="X84" s="11">
        <f>SUM(X39:X83)</f>
        <v>0</v>
      </c>
      <c r="Y84" s="10"/>
      <c r="Z84" s="11">
        <f>SUM(Z39:Z83)</f>
        <v>0</v>
      </c>
      <c r="AA84" s="10"/>
      <c r="AB84" s="7">
        <f>SUM(AB39:AB83)</f>
        <v>6</v>
      </c>
      <c r="AC84" s="11">
        <f>SUM(AC39:AC83)</f>
        <v>0</v>
      </c>
      <c r="AD84" s="10"/>
      <c r="AE84" s="11">
        <f>SUM(AE39:AE83)</f>
        <v>0</v>
      </c>
      <c r="AF84" s="10"/>
      <c r="AG84" s="11">
        <f>SUM(AG39:AG83)</f>
        <v>0</v>
      </c>
      <c r="AH84" s="10"/>
      <c r="AI84" s="11">
        <f>SUM(AI39:AI83)</f>
        <v>0</v>
      </c>
      <c r="AJ84" s="10"/>
      <c r="AK84" s="7">
        <f>SUM(AK39:AK83)</f>
        <v>0</v>
      </c>
      <c r="AL84" s="7">
        <f>SUM(AL39:AL83)</f>
        <v>6</v>
      </c>
      <c r="AM84" s="11">
        <f>SUM(AM39:AM83)</f>
        <v>54</v>
      </c>
      <c r="AN84" s="10"/>
      <c r="AO84" s="11">
        <f>SUM(AO39:AO83)</f>
        <v>24</v>
      </c>
      <c r="AP84" s="10"/>
      <c r="AQ84" s="11">
        <f>SUM(AQ39:AQ83)</f>
        <v>0</v>
      </c>
      <c r="AR84" s="10"/>
      <c r="AS84" s="11">
        <f>SUM(AS39:AS83)</f>
        <v>0</v>
      </c>
      <c r="AT84" s="10"/>
      <c r="AU84" s="7">
        <f>SUM(AU39:AU83)</f>
        <v>11</v>
      </c>
      <c r="AV84" s="11">
        <f>SUM(AV39:AV83)</f>
        <v>18</v>
      </c>
      <c r="AW84" s="10"/>
      <c r="AX84" s="11">
        <f>SUM(AX39:AX83)</f>
        <v>0</v>
      </c>
      <c r="AY84" s="10"/>
      <c r="AZ84" s="11">
        <f>SUM(AZ39:AZ83)</f>
        <v>0</v>
      </c>
      <c r="BA84" s="10"/>
      <c r="BB84" s="11">
        <f>SUM(BB39:BB83)</f>
        <v>3</v>
      </c>
      <c r="BC84" s="10"/>
      <c r="BD84" s="7">
        <f>SUM(BD39:BD83)</f>
        <v>4</v>
      </c>
      <c r="BE84" s="7">
        <f>SUM(BE39:BE83)</f>
        <v>15</v>
      </c>
      <c r="BF84" s="11">
        <f>SUM(BF39:BF83)</f>
        <v>69</v>
      </c>
      <c r="BG84" s="10"/>
      <c r="BH84" s="11">
        <f>SUM(BH39:BH83)</f>
        <v>27</v>
      </c>
      <c r="BI84" s="10"/>
      <c r="BJ84" s="11">
        <f>SUM(BJ39:BJ83)</f>
        <v>0</v>
      </c>
      <c r="BK84" s="10"/>
      <c r="BL84" s="11">
        <f>SUM(BL39:BL83)</f>
        <v>0</v>
      </c>
      <c r="BM84" s="10"/>
      <c r="BN84" s="7">
        <f>SUM(BN39:BN83)</f>
        <v>13</v>
      </c>
      <c r="BO84" s="11">
        <f>SUM(BO39:BO83)</f>
        <v>15</v>
      </c>
      <c r="BP84" s="10"/>
      <c r="BQ84" s="11">
        <f>SUM(BQ39:BQ83)</f>
        <v>0</v>
      </c>
      <c r="BR84" s="10"/>
      <c r="BS84" s="11">
        <f>SUM(BS39:BS83)</f>
        <v>0</v>
      </c>
      <c r="BT84" s="10"/>
      <c r="BU84" s="11">
        <f>SUM(BU39:BU83)</f>
        <v>3</v>
      </c>
      <c r="BV84" s="10"/>
      <c r="BW84" s="7">
        <f>SUM(BW39:BW83)</f>
        <v>3</v>
      </c>
      <c r="BX84" s="7">
        <f>SUM(BX39:BX83)</f>
        <v>16</v>
      </c>
      <c r="BY84" s="11">
        <f>SUM(BY39:BY83)</f>
        <v>99</v>
      </c>
      <c r="BZ84" s="10"/>
      <c r="CA84" s="11">
        <f>SUM(CA39:CA83)</f>
        <v>51</v>
      </c>
      <c r="CB84" s="10"/>
      <c r="CC84" s="11">
        <f>SUM(CC39:CC83)</f>
        <v>0</v>
      </c>
      <c r="CD84" s="10"/>
      <c r="CE84" s="11">
        <f>SUM(CE39:CE83)</f>
        <v>0</v>
      </c>
      <c r="CF84" s="10"/>
      <c r="CG84" s="7">
        <f>SUM(CG39:CG83)</f>
        <v>18</v>
      </c>
      <c r="CH84" s="11">
        <f>SUM(CH39:CH83)</f>
        <v>33</v>
      </c>
      <c r="CI84" s="10"/>
      <c r="CJ84" s="11">
        <f>SUM(CJ39:CJ83)</f>
        <v>0</v>
      </c>
      <c r="CK84" s="10"/>
      <c r="CL84" s="11">
        <f>SUM(CL39:CL83)</f>
        <v>0</v>
      </c>
      <c r="CM84" s="10"/>
      <c r="CN84" s="11">
        <f>SUM(CN39:CN83)</f>
        <v>6</v>
      </c>
      <c r="CO84" s="10"/>
      <c r="CP84" s="7">
        <f>SUM(CP39:CP83)</f>
        <v>6</v>
      </c>
      <c r="CQ84" s="7">
        <f>SUM(CQ39:CQ83)</f>
        <v>24</v>
      </c>
      <c r="CR84" s="11">
        <f>SUM(CR39:CR83)</f>
        <v>96</v>
      </c>
      <c r="CS84" s="10"/>
      <c r="CT84" s="11">
        <f>SUM(CT39:CT83)</f>
        <v>54</v>
      </c>
      <c r="CU84" s="10"/>
      <c r="CV84" s="11">
        <f>SUM(CV39:CV83)</f>
        <v>0</v>
      </c>
      <c r="CW84" s="10"/>
      <c r="CX84" s="11">
        <f>SUM(CX39:CX83)</f>
        <v>0</v>
      </c>
      <c r="CY84" s="10"/>
      <c r="CZ84" s="7">
        <f>SUM(CZ39:CZ83)</f>
        <v>15.5</v>
      </c>
      <c r="DA84" s="11">
        <f>SUM(DA39:DA83)</f>
        <v>18</v>
      </c>
      <c r="DB84" s="10"/>
      <c r="DC84" s="11">
        <f>SUM(DC39:DC83)</f>
        <v>0</v>
      </c>
      <c r="DD84" s="10"/>
      <c r="DE84" s="11">
        <f>SUM(DE39:DE83)</f>
        <v>0</v>
      </c>
      <c r="DF84" s="10"/>
      <c r="DG84" s="11">
        <f>SUM(DG39:DG83)</f>
        <v>3</v>
      </c>
      <c r="DH84" s="10"/>
      <c r="DI84" s="7">
        <f>SUM(DI39:DI83)</f>
        <v>3.5</v>
      </c>
      <c r="DJ84" s="7">
        <f>SUM(DJ39:DJ83)</f>
        <v>19</v>
      </c>
      <c r="DK84" s="11">
        <f>SUM(DK39:DK83)</f>
        <v>94</v>
      </c>
      <c r="DL84" s="10"/>
      <c r="DM84" s="11">
        <f>SUM(DM39:DM83)</f>
        <v>55</v>
      </c>
      <c r="DN84" s="10"/>
      <c r="DO84" s="11">
        <f>SUM(DO39:DO83)</f>
        <v>0</v>
      </c>
      <c r="DP84" s="10"/>
      <c r="DQ84" s="11">
        <f>SUM(DQ39:DQ83)</f>
        <v>0</v>
      </c>
      <c r="DR84" s="10"/>
      <c r="DS84" s="7">
        <f>SUM(DS39:DS83)</f>
        <v>15</v>
      </c>
      <c r="DT84" s="11">
        <f>SUM(DT39:DT83)</f>
        <v>24</v>
      </c>
      <c r="DU84" s="10"/>
      <c r="DV84" s="11">
        <f>SUM(DV39:DV83)</f>
        <v>0</v>
      </c>
      <c r="DW84" s="10"/>
      <c r="DX84" s="11">
        <f>SUM(DX39:DX83)</f>
        <v>0</v>
      </c>
      <c r="DY84" s="10"/>
      <c r="DZ84" s="11">
        <f>SUM(DZ39:DZ83)</f>
        <v>6</v>
      </c>
      <c r="EA84" s="10"/>
      <c r="EB84" s="7">
        <f>SUM(EB39:EB83)</f>
        <v>5</v>
      </c>
      <c r="EC84" s="7">
        <f>SUM(EC39:EC83)</f>
        <v>20</v>
      </c>
      <c r="ED84" s="11">
        <f>SUM(ED39:ED83)</f>
        <v>106</v>
      </c>
      <c r="EE84" s="10"/>
      <c r="EF84" s="11">
        <f>SUM(EF39:EF83)</f>
        <v>59</v>
      </c>
      <c r="EG84" s="10"/>
      <c r="EH84" s="11">
        <f>SUM(EH39:EH83)</f>
        <v>0</v>
      </c>
      <c r="EI84" s="10"/>
      <c r="EJ84" s="11">
        <f>SUM(EJ39:EJ83)</f>
        <v>6</v>
      </c>
      <c r="EK84" s="10"/>
      <c r="EL84" s="7">
        <f>SUM(EL39:EL83)</f>
        <v>20.5</v>
      </c>
      <c r="EM84" s="11">
        <f>SUM(EM39:EM83)</f>
        <v>35</v>
      </c>
      <c r="EN84" s="10"/>
      <c r="EO84" s="11">
        <f>SUM(EO39:EO83)</f>
        <v>0</v>
      </c>
      <c r="EP84" s="10"/>
      <c r="EQ84" s="11">
        <f>SUM(EQ39:EQ83)</f>
        <v>0</v>
      </c>
      <c r="ER84" s="10"/>
      <c r="ES84" s="11">
        <f>SUM(ES39:ES83)</f>
        <v>3</v>
      </c>
      <c r="ET84" s="10"/>
      <c r="EU84" s="7">
        <f>SUM(EU39:EU83)</f>
        <v>4.5</v>
      </c>
      <c r="EV84" s="7">
        <f>SUM(EV39:EV83)</f>
        <v>25</v>
      </c>
      <c r="EW84" s="11">
        <f>SUM(EW39:EW83)</f>
        <v>63</v>
      </c>
      <c r="EX84" s="10"/>
      <c r="EY84" s="11">
        <f>SUM(EY39:EY83)</f>
        <v>39</v>
      </c>
      <c r="EZ84" s="10"/>
      <c r="FA84" s="11">
        <f>SUM(FA39:FA83)</f>
        <v>0</v>
      </c>
      <c r="FB84" s="10"/>
      <c r="FC84" s="11">
        <f>SUM(FC39:FC83)</f>
        <v>6</v>
      </c>
      <c r="FD84" s="10"/>
      <c r="FE84" s="7">
        <f>SUM(FE39:FE83)</f>
        <v>29</v>
      </c>
      <c r="FF84" s="11">
        <f>SUM(FF39:FF83)</f>
        <v>0</v>
      </c>
      <c r="FG84" s="10"/>
      <c r="FH84" s="11">
        <f>SUM(FH39:FH83)</f>
        <v>0</v>
      </c>
      <c r="FI84" s="10"/>
      <c r="FJ84" s="11">
        <f>SUM(FJ39:FJ83)</f>
        <v>0</v>
      </c>
      <c r="FK84" s="10"/>
      <c r="FL84" s="11">
        <f>SUM(FL39:FL83)</f>
        <v>0</v>
      </c>
      <c r="FM84" s="10"/>
      <c r="FN84" s="7">
        <f>SUM(FN39:FN83)</f>
        <v>0</v>
      </c>
      <c r="FO84" s="7">
        <f>SUM(FO39:FO83)</f>
        <v>29</v>
      </c>
    </row>
    <row r="85" spans="1:171" ht="19.5" customHeight="1">
      <c r="A85" s="12" t="s">
        <v>175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2"/>
      <c r="FO85" s="13"/>
    </row>
    <row r="86" spans="1:171" ht="12.75">
      <c r="A86" s="15">
        <v>1</v>
      </c>
      <c r="B86" s="15">
        <v>1</v>
      </c>
      <c r="C86" s="6">
        <v>1</v>
      </c>
      <c r="D86" s="6" t="s">
        <v>176</v>
      </c>
      <c r="E86" s="3" t="s">
        <v>177</v>
      </c>
      <c r="F86" s="6">
        <f aca="true" t="shared" si="64" ref="F86:F121">COUNTIF(T86:FM86,"e")</f>
        <v>0</v>
      </c>
      <c r="G86" s="6">
        <f aca="true" t="shared" si="65" ref="G86:G121">COUNTIF(T86:FM86,"z")</f>
        <v>1</v>
      </c>
      <c r="H86" s="6">
        <f aca="true" t="shared" si="66" ref="H86:H121">SUM(I86:P86)</f>
        <v>27</v>
      </c>
      <c r="I86" s="6">
        <f aca="true" t="shared" si="67" ref="I86:I121">T86+AM86+BF86+BY86+CR86+DK86+ED86+EW86</f>
        <v>27</v>
      </c>
      <c r="J86" s="6">
        <f aca="true" t="shared" si="68" ref="J86:J121">V86+AO86+BH86+CA86+CT86+DM86+EF86+EY86</f>
        <v>0</v>
      </c>
      <c r="K86" s="6">
        <f aca="true" t="shared" si="69" ref="K86:K121">X86+AQ86+BJ86+CC86+CV86+DO86+EH86+FA86</f>
        <v>0</v>
      </c>
      <c r="L86" s="6">
        <f aca="true" t="shared" si="70" ref="L86:L121">Z86+AS86+BL86+CE86+CX86+DQ86+EJ86+FC86</f>
        <v>0</v>
      </c>
      <c r="M86" s="6">
        <f aca="true" t="shared" si="71" ref="M86:M121">AC86+AV86+BO86+CH86+DA86+DT86+EM86+FF86</f>
        <v>0</v>
      </c>
      <c r="N86" s="6">
        <f aca="true" t="shared" si="72" ref="N86:N121">AE86+AX86+BQ86+CJ86+DC86+DV86+EO86+FH86</f>
        <v>0</v>
      </c>
      <c r="O86" s="6">
        <f aca="true" t="shared" si="73" ref="O86:O121">AG86+AZ86+BS86+CL86+DE86+DX86+EQ86+FJ86</f>
        <v>0</v>
      </c>
      <c r="P86" s="6">
        <f aca="true" t="shared" si="74" ref="P86:P121">AI86+BB86+BU86+CN86+DG86+DZ86+ES86+FL86</f>
        <v>0</v>
      </c>
      <c r="Q86" s="7">
        <f aca="true" t="shared" si="75" ref="Q86:Q121">AL86+BE86+BX86+CQ86+DJ86+EC86+EV86+FO86</f>
        <v>3</v>
      </c>
      <c r="R86" s="7">
        <f aca="true" t="shared" si="76" ref="R86:R121">AK86+BD86+BW86+CP86+DI86+EB86+EU86+FN86</f>
        <v>0</v>
      </c>
      <c r="S86" s="7">
        <v>1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aca="true" t="shared" si="77" ref="AL86:AL121">AB86+AK86</f>
        <v>0</v>
      </c>
      <c r="AM86" s="11">
        <v>27</v>
      </c>
      <c r="AN86" s="10" t="s">
        <v>61</v>
      </c>
      <c r="AO86" s="11"/>
      <c r="AP86" s="10"/>
      <c r="AQ86" s="11"/>
      <c r="AR86" s="10"/>
      <c r="AS86" s="11"/>
      <c r="AT86" s="10"/>
      <c r="AU86" s="7">
        <v>3</v>
      </c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aca="true" t="shared" si="78" ref="BE86:BE121">AU86+BD86</f>
        <v>3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aca="true" t="shared" si="79" ref="BX86:BX121">BN86+BW86</f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aca="true" t="shared" si="80" ref="CQ86:CQ121">CG86+CP86</f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aca="true" t="shared" si="81" ref="DJ86:DJ121">CZ86+DI86</f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aca="true" t="shared" si="82" ref="EC86:EC121">DS86+EB86</f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aca="true" t="shared" si="83" ref="EV86:EV121">EL86+EU86</f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aca="true" t="shared" si="84" ref="FO86:FO121">FE86+FN86</f>
        <v>0</v>
      </c>
    </row>
    <row r="87" spans="1:171" ht="12.75">
      <c r="A87" s="15">
        <v>1</v>
      </c>
      <c r="B87" s="15">
        <v>1</v>
      </c>
      <c r="C87" s="6">
        <v>2</v>
      </c>
      <c r="D87" s="6" t="s">
        <v>178</v>
      </c>
      <c r="E87" s="3" t="s">
        <v>179</v>
      </c>
      <c r="F87" s="6">
        <f t="shared" si="64"/>
        <v>0</v>
      </c>
      <c r="G87" s="6">
        <f t="shared" si="65"/>
        <v>1</v>
      </c>
      <c r="H87" s="6">
        <f t="shared" si="66"/>
        <v>27</v>
      </c>
      <c r="I87" s="6">
        <f t="shared" si="67"/>
        <v>27</v>
      </c>
      <c r="J87" s="6">
        <f t="shared" si="68"/>
        <v>0</v>
      </c>
      <c r="K87" s="6">
        <f t="shared" si="69"/>
        <v>0</v>
      </c>
      <c r="L87" s="6">
        <f t="shared" si="70"/>
        <v>0</v>
      </c>
      <c r="M87" s="6">
        <f t="shared" si="71"/>
        <v>0</v>
      </c>
      <c r="N87" s="6">
        <f t="shared" si="72"/>
        <v>0</v>
      </c>
      <c r="O87" s="6">
        <f t="shared" si="73"/>
        <v>0</v>
      </c>
      <c r="P87" s="6">
        <f t="shared" si="74"/>
        <v>0</v>
      </c>
      <c r="Q87" s="7">
        <f t="shared" si="75"/>
        <v>3</v>
      </c>
      <c r="R87" s="7">
        <f t="shared" si="76"/>
        <v>0</v>
      </c>
      <c r="S87" s="7">
        <v>1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77"/>
        <v>0</v>
      </c>
      <c r="AM87" s="11">
        <v>27</v>
      </c>
      <c r="AN87" s="10" t="s">
        <v>61</v>
      </c>
      <c r="AO87" s="11"/>
      <c r="AP87" s="10"/>
      <c r="AQ87" s="11"/>
      <c r="AR87" s="10"/>
      <c r="AS87" s="11"/>
      <c r="AT87" s="10"/>
      <c r="AU87" s="7">
        <v>3</v>
      </c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78"/>
        <v>3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79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80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81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82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83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84"/>
        <v>0</v>
      </c>
    </row>
    <row r="88" spans="1:171" ht="12.75">
      <c r="A88" s="15">
        <v>1</v>
      </c>
      <c r="B88" s="15">
        <v>1</v>
      </c>
      <c r="C88" s="6">
        <v>3</v>
      </c>
      <c r="D88" s="6" t="s">
        <v>180</v>
      </c>
      <c r="E88" s="3" t="s">
        <v>181</v>
      </c>
      <c r="F88" s="6">
        <f t="shared" si="64"/>
        <v>0</v>
      </c>
      <c r="G88" s="6">
        <f t="shared" si="65"/>
        <v>1</v>
      </c>
      <c r="H88" s="6">
        <f t="shared" si="66"/>
        <v>27</v>
      </c>
      <c r="I88" s="6">
        <f t="shared" si="67"/>
        <v>27</v>
      </c>
      <c r="J88" s="6">
        <f t="shared" si="68"/>
        <v>0</v>
      </c>
      <c r="K88" s="6">
        <f t="shared" si="69"/>
        <v>0</v>
      </c>
      <c r="L88" s="6">
        <f t="shared" si="70"/>
        <v>0</v>
      </c>
      <c r="M88" s="6">
        <f t="shared" si="71"/>
        <v>0</v>
      </c>
      <c r="N88" s="6">
        <f t="shared" si="72"/>
        <v>0</v>
      </c>
      <c r="O88" s="6">
        <f t="shared" si="73"/>
        <v>0</v>
      </c>
      <c r="P88" s="6">
        <f t="shared" si="74"/>
        <v>0</v>
      </c>
      <c r="Q88" s="7">
        <f t="shared" si="75"/>
        <v>3</v>
      </c>
      <c r="R88" s="7">
        <f t="shared" si="76"/>
        <v>0</v>
      </c>
      <c r="S88" s="7">
        <v>1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77"/>
        <v>0</v>
      </c>
      <c r="AM88" s="11">
        <v>27</v>
      </c>
      <c r="AN88" s="10" t="s">
        <v>61</v>
      </c>
      <c r="AO88" s="11"/>
      <c r="AP88" s="10"/>
      <c r="AQ88" s="11"/>
      <c r="AR88" s="10"/>
      <c r="AS88" s="11"/>
      <c r="AT88" s="10"/>
      <c r="AU88" s="7">
        <v>3</v>
      </c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78"/>
        <v>3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79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80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81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82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83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84"/>
        <v>0</v>
      </c>
    </row>
    <row r="89" spans="1:171" ht="12.75">
      <c r="A89" s="15">
        <v>1</v>
      </c>
      <c r="B89" s="15">
        <v>1</v>
      </c>
      <c r="C89" s="6">
        <v>4</v>
      </c>
      <c r="D89" s="6" t="s">
        <v>182</v>
      </c>
      <c r="E89" s="3" t="s">
        <v>183</v>
      </c>
      <c r="F89" s="6">
        <f t="shared" si="64"/>
        <v>0</v>
      </c>
      <c r="G89" s="6">
        <f t="shared" si="65"/>
        <v>1</v>
      </c>
      <c r="H89" s="6">
        <f t="shared" si="66"/>
        <v>27</v>
      </c>
      <c r="I89" s="6">
        <f t="shared" si="67"/>
        <v>27</v>
      </c>
      <c r="J89" s="6">
        <f t="shared" si="68"/>
        <v>0</v>
      </c>
      <c r="K89" s="6">
        <f t="shared" si="69"/>
        <v>0</v>
      </c>
      <c r="L89" s="6">
        <f t="shared" si="70"/>
        <v>0</v>
      </c>
      <c r="M89" s="6">
        <f t="shared" si="71"/>
        <v>0</v>
      </c>
      <c r="N89" s="6">
        <f t="shared" si="72"/>
        <v>0</v>
      </c>
      <c r="O89" s="6">
        <f t="shared" si="73"/>
        <v>0</v>
      </c>
      <c r="P89" s="6">
        <f t="shared" si="74"/>
        <v>0</v>
      </c>
      <c r="Q89" s="7">
        <f t="shared" si="75"/>
        <v>3</v>
      </c>
      <c r="R89" s="7">
        <f t="shared" si="76"/>
        <v>0</v>
      </c>
      <c r="S89" s="7">
        <v>1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77"/>
        <v>0</v>
      </c>
      <c r="AM89" s="11">
        <v>27</v>
      </c>
      <c r="AN89" s="10" t="s">
        <v>61</v>
      </c>
      <c r="AO89" s="11"/>
      <c r="AP89" s="10"/>
      <c r="AQ89" s="11"/>
      <c r="AR89" s="10"/>
      <c r="AS89" s="11"/>
      <c r="AT89" s="10"/>
      <c r="AU89" s="7">
        <v>3</v>
      </c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78"/>
        <v>3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79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80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81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82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83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84"/>
        <v>0</v>
      </c>
    </row>
    <row r="90" spans="1:171" ht="12.75">
      <c r="A90" s="15">
        <v>2</v>
      </c>
      <c r="B90" s="15">
        <v>1</v>
      </c>
      <c r="C90" s="6">
        <v>1</v>
      </c>
      <c r="D90" s="6" t="s">
        <v>184</v>
      </c>
      <c r="E90" s="3" t="s">
        <v>185</v>
      </c>
      <c r="F90" s="6">
        <f t="shared" si="64"/>
        <v>1</v>
      </c>
      <c r="G90" s="6">
        <f t="shared" si="65"/>
        <v>2</v>
      </c>
      <c r="H90" s="6">
        <f t="shared" si="66"/>
        <v>100</v>
      </c>
      <c r="I90" s="6">
        <f t="shared" si="67"/>
        <v>0</v>
      </c>
      <c r="J90" s="6">
        <f t="shared" si="68"/>
        <v>0</v>
      </c>
      <c r="K90" s="6">
        <f t="shared" si="69"/>
        <v>0</v>
      </c>
      <c r="L90" s="6">
        <f t="shared" si="70"/>
        <v>0</v>
      </c>
      <c r="M90" s="6">
        <f t="shared" si="71"/>
        <v>0</v>
      </c>
      <c r="N90" s="6">
        <f t="shared" si="72"/>
        <v>100</v>
      </c>
      <c r="O90" s="6">
        <f t="shared" si="73"/>
        <v>0</v>
      </c>
      <c r="P90" s="6">
        <f t="shared" si="74"/>
        <v>0</v>
      </c>
      <c r="Q90" s="7">
        <f t="shared" si="75"/>
        <v>7</v>
      </c>
      <c r="R90" s="7">
        <f t="shared" si="76"/>
        <v>7</v>
      </c>
      <c r="S90" s="7">
        <v>3.3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77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78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>
        <v>30</v>
      </c>
      <c r="BR90" s="10" t="s">
        <v>61</v>
      </c>
      <c r="BS90" s="11"/>
      <c r="BT90" s="10"/>
      <c r="BU90" s="11"/>
      <c r="BV90" s="10"/>
      <c r="BW90" s="7">
        <v>2</v>
      </c>
      <c r="BX90" s="7">
        <f t="shared" si="79"/>
        <v>2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>
        <v>30</v>
      </c>
      <c r="CK90" s="10" t="s">
        <v>61</v>
      </c>
      <c r="CL90" s="11"/>
      <c r="CM90" s="10"/>
      <c r="CN90" s="11"/>
      <c r="CO90" s="10"/>
      <c r="CP90" s="7">
        <v>2</v>
      </c>
      <c r="CQ90" s="7">
        <f t="shared" si="80"/>
        <v>2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>
        <v>40</v>
      </c>
      <c r="DD90" s="10" t="s">
        <v>92</v>
      </c>
      <c r="DE90" s="11"/>
      <c r="DF90" s="10"/>
      <c r="DG90" s="11"/>
      <c r="DH90" s="10"/>
      <c r="DI90" s="7">
        <v>3</v>
      </c>
      <c r="DJ90" s="7">
        <f t="shared" si="81"/>
        <v>3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82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83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84"/>
        <v>0</v>
      </c>
    </row>
    <row r="91" spans="1:171" ht="12.75">
      <c r="A91" s="15">
        <v>2</v>
      </c>
      <c r="B91" s="15">
        <v>1</v>
      </c>
      <c r="C91" s="6">
        <v>2</v>
      </c>
      <c r="D91" s="6" t="s">
        <v>186</v>
      </c>
      <c r="E91" s="3" t="s">
        <v>187</v>
      </c>
      <c r="F91" s="6">
        <f t="shared" si="64"/>
        <v>1</v>
      </c>
      <c r="G91" s="6">
        <f t="shared" si="65"/>
        <v>2</v>
      </c>
      <c r="H91" s="6">
        <f t="shared" si="66"/>
        <v>100</v>
      </c>
      <c r="I91" s="6">
        <f t="shared" si="67"/>
        <v>0</v>
      </c>
      <c r="J91" s="6">
        <f t="shared" si="68"/>
        <v>0</v>
      </c>
      <c r="K91" s="6">
        <f t="shared" si="69"/>
        <v>0</v>
      </c>
      <c r="L91" s="6">
        <f t="shared" si="70"/>
        <v>0</v>
      </c>
      <c r="M91" s="6">
        <f t="shared" si="71"/>
        <v>0</v>
      </c>
      <c r="N91" s="6">
        <f t="shared" si="72"/>
        <v>100</v>
      </c>
      <c r="O91" s="6">
        <f t="shared" si="73"/>
        <v>0</v>
      </c>
      <c r="P91" s="6">
        <f t="shared" si="74"/>
        <v>0</v>
      </c>
      <c r="Q91" s="7">
        <f t="shared" si="75"/>
        <v>7</v>
      </c>
      <c r="R91" s="7">
        <f t="shared" si="76"/>
        <v>7</v>
      </c>
      <c r="S91" s="7">
        <v>3.3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77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78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>
        <v>30</v>
      </c>
      <c r="BR91" s="10" t="s">
        <v>61</v>
      </c>
      <c r="BS91" s="11"/>
      <c r="BT91" s="10"/>
      <c r="BU91" s="11"/>
      <c r="BV91" s="10"/>
      <c r="BW91" s="7">
        <v>2</v>
      </c>
      <c r="BX91" s="7">
        <f t="shared" si="79"/>
        <v>2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>
        <v>30</v>
      </c>
      <c r="CK91" s="10" t="s">
        <v>61</v>
      </c>
      <c r="CL91" s="11"/>
      <c r="CM91" s="10"/>
      <c r="CN91" s="11"/>
      <c r="CO91" s="10"/>
      <c r="CP91" s="7">
        <v>2</v>
      </c>
      <c r="CQ91" s="7">
        <f t="shared" si="80"/>
        <v>2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>
        <v>40</v>
      </c>
      <c r="DD91" s="10" t="s">
        <v>92</v>
      </c>
      <c r="DE91" s="11"/>
      <c r="DF91" s="10"/>
      <c r="DG91" s="11"/>
      <c r="DH91" s="10"/>
      <c r="DI91" s="7">
        <v>3</v>
      </c>
      <c r="DJ91" s="7">
        <f t="shared" si="81"/>
        <v>3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82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83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84"/>
        <v>0</v>
      </c>
    </row>
    <row r="92" spans="1:171" ht="12.75">
      <c r="A92" s="15">
        <v>3</v>
      </c>
      <c r="B92" s="15">
        <v>1</v>
      </c>
      <c r="C92" s="6">
        <v>1</v>
      </c>
      <c r="D92" s="6" t="s">
        <v>188</v>
      </c>
      <c r="E92" s="3" t="s">
        <v>189</v>
      </c>
      <c r="F92" s="6">
        <f t="shared" si="64"/>
        <v>0</v>
      </c>
      <c r="G92" s="6">
        <f t="shared" si="65"/>
        <v>2</v>
      </c>
      <c r="H92" s="6">
        <f t="shared" si="66"/>
        <v>15</v>
      </c>
      <c r="I92" s="6">
        <f t="shared" si="67"/>
        <v>9</v>
      </c>
      <c r="J92" s="6">
        <f t="shared" si="68"/>
        <v>6</v>
      </c>
      <c r="K92" s="6">
        <f t="shared" si="69"/>
        <v>0</v>
      </c>
      <c r="L92" s="6">
        <f t="shared" si="70"/>
        <v>0</v>
      </c>
      <c r="M92" s="6">
        <f t="shared" si="71"/>
        <v>0</v>
      </c>
      <c r="N92" s="6">
        <f t="shared" si="72"/>
        <v>0</v>
      </c>
      <c r="O92" s="6">
        <f t="shared" si="73"/>
        <v>0</v>
      </c>
      <c r="P92" s="6">
        <f t="shared" si="74"/>
        <v>0</v>
      </c>
      <c r="Q92" s="7">
        <f t="shared" si="75"/>
        <v>2</v>
      </c>
      <c r="R92" s="7">
        <f t="shared" si="76"/>
        <v>0</v>
      </c>
      <c r="S92" s="7">
        <v>0.5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77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78"/>
        <v>0</v>
      </c>
      <c r="BF92" s="11">
        <v>9</v>
      </c>
      <c r="BG92" s="10" t="s">
        <v>61</v>
      </c>
      <c r="BH92" s="11">
        <v>6</v>
      </c>
      <c r="BI92" s="10" t="s">
        <v>61</v>
      </c>
      <c r="BJ92" s="11"/>
      <c r="BK92" s="10"/>
      <c r="BL92" s="11"/>
      <c r="BM92" s="10"/>
      <c r="BN92" s="7">
        <v>2</v>
      </c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79"/>
        <v>2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80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81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82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83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84"/>
        <v>0</v>
      </c>
    </row>
    <row r="93" spans="1:171" ht="12.75">
      <c r="A93" s="15">
        <v>3</v>
      </c>
      <c r="B93" s="15">
        <v>1</v>
      </c>
      <c r="C93" s="6">
        <v>2</v>
      </c>
      <c r="D93" s="6" t="s">
        <v>190</v>
      </c>
      <c r="E93" s="3" t="s">
        <v>191</v>
      </c>
      <c r="F93" s="6">
        <f t="shared" si="64"/>
        <v>0</v>
      </c>
      <c r="G93" s="6">
        <f t="shared" si="65"/>
        <v>2</v>
      </c>
      <c r="H93" s="6">
        <f t="shared" si="66"/>
        <v>15</v>
      </c>
      <c r="I93" s="6">
        <f t="shared" si="67"/>
        <v>9</v>
      </c>
      <c r="J93" s="6">
        <f t="shared" si="68"/>
        <v>6</v>
      </c>
      <c r="K93" s="6">
        <f t="shared" si="69"/>
        <v>0</v>
      </c>
      <c r="L93" s="6">
        <f t="shared" si="70"/>
        <v>0</v>
      </c>
      <c r="M93" s="6">
        <f t="shared" si="71"/>
        <v>0</v>
      </c>
      <c r="N93" s="6">
        <f t="shared" si="72"/>
        <v>0</v>
      </c>
      <c r="O93" s="6">
        <f t="shared" si="73"/>
        <v>0</v>
      </c>
      <c r="P93" s="6">
        <f t="shared" si="74"/>
        <v>0</v>
      </c>
      <c r="Q93" s="7">
        <f t="shared" si="75"/>
        <v>2</v>
      </c>
      <c r="R93" s="7">
        <f t="shared" si="76"/>
        <v>0</v>
      </c>
      <c r="S93" s="7">
        <v>0.5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77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78"/>
        <v>0</v>
      </c>
      <c r="BF93" s="11">
        <v>9</v>
      </c>
      <c r="BG93" s="10" t="s">
        <v>61</v>
      </c>
      <c r="BH93" s="11">
        <v>6</v>
      </c>
      <c r="BI93" s="10" t="s">
        <v>61</v>
      </c>
      <c r="BJ93" s="11"/>
      <c r="BK93" s="10"/>
      <c r="BL93" s="11"/>
      <c r="BM93" s="10"/>
      <c r="BN93" s="7">
        <v>2</v>
      </c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79"/>
        <v>2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80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81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82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83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84"/>
        <v>0</v>
      </c>
    </row>
    <row r="94" spans="1:171" ht="12.75">
      <c r="A94" s="15">
        <v>4</v>
      </c>
      <c r="B94" s="15">
        <v>1</v>
      </c>
      <c r="C94" s="6">
        <v>1</v>
      </c>
      <c r="D94" s="6" t="s">
        <v>192</v>
      </c>
      <c r="E94" s="3" t="s">
        <v>193</v>
      </c>
      <c r="F94" s="6">
        <f t="shared" si="64"/>
        <v>0</v>
      </c>
      <c r="G94" s="6">
        <f t="shared" si="65"/>
        <v>2</v>
      </c>
      <c r="H94" s="6">
        <f t="shared" si="66"/>
        <v>15</v>
      </c>
      <c r="I94" s="6">
        <f t="shared" si="67"/>
        <v>9</v>
      </c>
      <c r="J94" s="6">
        <f t="shared" si="68"/>
        <v>6</v>
      </c>
      <c r="K94" s="6">
        <f t="shared" si="69"/>
        <v>0</v>
      </c>
      <c r="L94" s="6">
        <f t="shared" si="70"/>
        <v>0</v>
      </c>
      <c r="M94" s="6">
        <f t="shared" si="71"/>
        <v>0</v>
      </c>
      <c r="N94" s="6">
        <f t="shared" si="72"/>
        <v>0</v>
      </c>
      <c r="O94" s="6">
        <f t="shared" si="73"/>
        <v>0</v>
      </c>
      <c r="P94" s="6">
        <f t="shared" si="74"/>
        <v>0</v>
      </c>
      <c r="Q94" s="7">
        <f t="shared" si="75"/>
        <v>2</v>
      </c>
      <c r="R94" s="7">
        <f t="shared" si="76"/>
        <v>0</v>
      </c>
      <c r="S94" s="7">
        <v>0.5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77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78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79"/>
        <v>0</v>
      </c>
      <c r="BY94" s="11">
        <v>9</v>
      </c>
      <c r="BZ94" s="10" t="s">
        <v>61</v>
      </c>
      <c r="CA94" s="11">
        <v>6</v>
      </c>
      <c r="CB94" s="10" t="s">
        <v>61</v>
      </c>
      <c r="CC94" s="11"/>
      <c r="CD94" s="10"/>
      <c r="CE94" s="11"/>
      <c r="CF94" s="10"/>
      <c r="CG94" s="7">
        <v>2</v>
      </c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80"/>
        <v>2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81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82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83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84"/>
        <v>0</v>
      </c>
    </row>
    <row r="95" spans="1:171" ht="12.75">
      <c r="A95" s="15">
        <v>4</v>
      </c>
      <c r="B95" s="15">
        <v>1</v>
      </c>
      <c r="C95" s="6">
        <v>2</v>
      </c>
      <c r="D95" s="6" t="s">
        <v>194</v>
      </c>
      <c r="E95" s="3" t="s">
        <v>195</v>
      </c>
      <c r="F95" s="6">
        <f t="shared" si="64"/>
        <v>0</v>
      </c>
      <c r="G95" s="6">
        <f t="shared" si="65"/>
        <v>2</v>
      </c>
      <c r="H95" s="6">
        <f t="shared" si="66"/>
        <v>15</v>
      </c>
      <c r="I95" s="6">
        <f t="shared" si="67"/>
        <v>9</v>
      </c>
      <c r="J95" s="6">
        <f t="shared" si="68"/>
        <v>6</v>
      </c>
      <c r="K95" s="6">
        <f t="shared" si="69"/>
        <v>0</v>
      </c>
      <c r="L95" s="6">
        <f t="shared" si="70"/>
        <v>0</v>
      </c>
      <c r="M95" s="6">
        <f t="shared" si="71"/>
        <v>0</v>
      </c>
      <c r="N95" s="6">
        <f t="shared" si="72"/>
        <v>0</v>
      </c>
      <c r="O95" s="6">
        <f t="shared" si="73"/>
        <v>0</v>
      </c>
      <c r="P95" s="6">
        <f t="shared" si="74"/>
        <v>0</v>
      </c>
      <c r="Q95" s="7">
        <f t="shared" si="75"/>
        <v>2</v>
      </c>
      <c r="R95" s="7">
        <f t="shared" si="76"/>
        <v>0</v>
      </c>
      <c r="S95" s="7">
        <v>0.5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77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78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79"/>
        <v>0</v>
      </c>
      <c r="BY95" s="11">
        <v>9</v>
      </c>
      <c r="BZ95" s="10" t="s">
        <v>61</v>
      </c>
      <c r="CA95" s="11">
        <v>6</v>
      </c>
      <c r="CB95" s="10" t="s">
        <v>61</v>
      </c>
      <c r="CC95" s="11"/>
      <c r="CD95" s="10"/>
      <c r="CE95" s="11"/>
      <c r="CF95" s="10"/>
      <c r="CG95" s="7">
        <v>2</v>
      </c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80"/>
        <v>2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81"/>
        <v>0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82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83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84"/>
        <v>0</v>
      </c>
    </row>
    <row r="96" spans="1:171" ht="12.75">
      <c r="A96" s="15">
        <v>5</v>
      </c>
      <c r="B96" s="15">
        <v>1</v>
      </c>
      <c r="C96" s="6">
        <v>1</v>
      </c>
      <c r="D96" s="6" t="s">
        <v>196</v>
      </c>
      <c r="E96" s="3" t="s">
        <v>197</v>
      </c>
      <c r="F96" s="6">
        <f t="shared" si="64"/>
        <v>0</v>
      </c>
      <c r="G96" s="6">
        <f t="shared" si="65"/>
        <v>2</v>
      </c>
      <c r="H96" s="6">
        <f t="shared" si="66"/>
        <v>15</v>
      </c>
      <c r="I96" s="6">
        <f t="shared" si="67"/>
        <v>9</v>
      </c>
      <c r="J96" s="6">
        <f t="shared" si="68"/>
        <v>6</v>
      </c>
      <c r="K96" s="6">
        <f t="shared" si="69"/>
        <v>0</v>
      </c>
      <c r="L96" s="6">
        <f t="shared" si="70"/>
        <v>0</v>
      </c>
      <c r="M96" s="6">
        <f t="shared" si="71"/>
        <v>0</v>
      </c>
      <c r="N96" s="6">
        <f t="shared" si="72"/>
        <v>0</v>
      </c>
      <c r="O96" s="6">
        <f t="shared" si="73"/>
        <v>0</v>
      </c>
      <c r="P96" s="6">
        <f t="shared" si="74"/>
        <v>0</v>
      </c>
      <c r="Q96" s="7">
        <f t="shared" si="75"/>
        <v>2</v>
      </c>
      <c r="R96" s="7">
        <f t="shared" si="76"/>
        <v>0</v>
      </c>
      <c r="S96" s="7">
        <v>0.5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77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78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79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80"/>
        <v>0</v>
      </c>
      <c r="CR96" s="11">
        <v>9</v>
      </c>
      <c r="CS96" s="10" t="s">
        <v>61</v>
      </c>
      <c r="CT96" s="11">
        <v>6</v>
      </c>
      <c r="CU96" s="10" t="s">
        <v>61</v>
      </c>
      <c r="CV96" s="11"/>
      <c r="CW96" s="10"/>
      <c r="CX96" s="11"/>
      <c r="CY96" s="10"/>
      <c r="CZ96" s="7">
        <v>2</v>
      </c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81"/>
        <v>2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82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83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84"/>
        <v>0</v>
      </c>
    </row>
    <row r="97" spans="1:171" ht="12.75">
      <c r="A97" s="15">
        <v>5</v>
      </c>
      <c r="B97" s="15">
        <v>1</v>
      </c>
      <c r="C97" s="6">
        <v>2</v>
      </c>
      <c r="D97" s="6" t="s">
        <v>198</v>
      </c>
      <c r="E97" s="3" t="s">
        <v>199</v>
      </c>
      <c r="F97" s="6">
        <f t="shared" si="64"/>
        <v>0</v>
      </c>
      <c r="G97" s="6">
        <f t="shared" si="65"/>
        <v>2</v>
      </c>
      <c r="H97" s="6">
        <f t="shared" si="66"/>
        <v>15</v>
      </c>
      <c r="I97" s="6">
        <f t="shared" si="67"/>
        <v>9</v>
      </c>
      <c r="J97" s="6">
        <f t="shared" si="68"/>
        <v>6</v>
      </c>
      <c r="K97" s="6">
        <f t="shared" si="69"/>
        <v>0</v>
      </c>
      <c r="L97" s="6">
        <f t="shared" si="70"/>
        <v>0</v>
      </c>
      <c r="M97" s="6">
        <f t="shared" si="71"/>
        <v>0</v>
      </c>
      <c r="N97" s="6">
        <f t="shared" si="72"/>
        <v>0</v>
      </c>
      <c r="O97" s="6">
        <f t="shared" si="73"/>
        <v>0</v>
      </c>
      <c r="P97" s="6">
        <f t="shared" si="74"/>
        <v>0</v>
      </c>
      <c r="Q97" s="7">
        <f t="shared" si="75"/>
        <v>2</v>
      </c>
      <c r="R97" s="7">
        <f t="shared" si="76"/>
        <v>0</v>
      </c>
      <c r="S97" s="7">
        <v>0.5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77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78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79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80"/>
        <v>0</v>
      </c>
      <c r="CR97" s="11">
        <v>9</v>
      </c>
      <c r="CS97" s="10" t="s">
        <v>61</v>
      </c>
      <c r="CT97" s="11">
        <v>6</v>
      </c>
      <c r="CU97" s="10" t="s">
        <v>61</v>
      </c>
      <c r="CV97" s="11"/>
      <c r="CW97" s="10"/>
      <c r="CX97" s="11"/>
      <c r="CY97" s="10"/>
      <c r="CZ97" s="7">
        <v>2</v>
      </c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81"/>
        <v>2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82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83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84"/>
        <v>0</v>
      </c>
    </row>
    <row r="98" spans="1:171" ht="12.75">
      <c r="A98" s="15">
        <v>6</v>
      </c>
      <c r="B98" s="15">
        <v>1</v>
      </c>
      <c r="C98" s="6">
        <v>1</v>
      </c>
      <c r="D98" s="6" t="s">
        <v>200</v>
      </c>
      <c r="E98" s="3" t="s">
        <v>201</v>
      </c>
      <c r="F98" s="6">
        <f t="shared" si="64"/>
        <v>0</v>
      </c>
      <c r="G98" s="6">
        <f t="shared" si="65"/>
        <v>2</v>
      </c>
      <c r="H98" s="6">
        <f t="shared" si="66"/>
        <v>15</v>
      </c>
      <c r="I98" s="6">
        <f t="shared" si="67"/>
        <v>9</v>
      </c>
      <c r="J98" s="6">
        <f t="shared" si="68"/>
        <v>6</v>
      </c>
      <c r="K98" s="6">
        <f t="shared" si="69"/>
        <v>0</v>
      </c>
      <c r="L98" s="6">
        <f t="shared" si="70"/>
        <v>0</v>
      </c>
      <c r="M98" s="6">
        <f t="shared" si="71"/>
        <v>0</v>
      </c>
      <c r="N98" s="6">
        <f t="shared" si="72"/>
        <v>0</v>
      </c>
      <c r="O98" s="6">
        <f t="shared" si="73"/>
        <v>0</v>
      </c>
      <c r="P98" s="6">
        <f t="shared" si="74"/>
        <v>0</v>
      </c>
      <c r="Q98" s="7">
        <f t="shared" si="75"/>
        <v>2</v>
      </c>
      <c r="R98" s="7">
        <f t="shared" si="76"/>
        <v>0</v>
      </c>
      <c r="S98" s="7">
        <v>0.5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77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78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79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80"/>
        <v>0</v>
      </c>
      <c r="CR98" s="11">
        <v>9</v>
      </c>
      <c r="CS98" s="10" t="s">
        <v>61</v>
      </c>
      <c r="CT98" s="11">
        <v>6</v>
      </c>
      <c r="CU98" s="10" t="s">
        <v>61</v>
      </c>
      <c r="CV98" s="11"/>
      <c r="CW98" s="10"/>
      <c r="CX98" s="11"/>
      <c r="CY98" s="10"/>
      <c r="CZ98" s="7">
        <v>2</v>
      </c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81"/>
        <v>2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82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83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84"/>
        <v>0</v>
      </c>
    </row>
    <row r="99" spans="1:171" ht="12.75">
      <c r="A99" s="15">
        <v>6</v>
      </c>
      <c r="B99" s="15">
        <v>1</v>
      </c>
      <c r="C99" s="6">
        <v>2</v>
      </c>
      <c r="D99" s="6" t="s">
        <v>202</v>
      </c>
      <c r="E99" s="3" t="s">
        <v>203</v>
      </c>
      <c r="F99" s="6">
        <f t="shared" si="64"/>
        <v>0</v>
      </c>
      <c r="G99" s="6">
        <f t="shared" si="65"/>
        <v>2</v>
      </c>
      <c r="H99" s="6">
        <f t="shared" si="66"/>
        <v>15</v>
      </c>
      <c r="I99" s="6">
        <f t="shared" si="67"/>
        <v>9</v>
      </c>
      <c r="J99" s="6">
        <f t="shared" si="68"/>
        <v>6</v>
      </c>
      <c r="K99" s="6">
        <f t="shared" si="69"/>
        <v>0</v>
      </c>
      <c r="L99" s="6">
        <f t="shared" si="70"/>
        <v>0</v>
      </c>
      <c r="M99" s="6">
        <f t="shared" si="71"/>
        <v>0</v>
      </c>
      <c r="N99" s="6">
        <f t="shared" si="72"/>
        <v>0</v>
      </c>
      <c r="O99" s="6">
        <f t="shared" si="73"/>
        <v>0</v>
      </c>
      <c r="P99" s="6">
        <f t="shared" si="74"/>
        <v>0</v>
      </c>
      <c r="Q99" s="7">
        <f t="shared" si="75"/>
        <v>2</v>
      </c>
      <c r="R99" s="7">
        <f t="shared" si="76"/>
        <v>0</v>
      </c>
      <c r="S99" s="7">
        <v>0.5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77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78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79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80"/>
        <v>0</v>
      </c>
      <c r="CR99" s="11">
        <v>9</v>
      </c>
      <c r="CS99" s="10" t="s">
        <v>61</v>
      </c>
      <c r="CT99" s="11">
        <v>6</v>
      </c>
      <c r="CU99" s="10" t="s">
        <v>61</v>
      </c>
      <c r="CV99" s="11"/>
      <c r="CW99" s="10"/>
      <c r="CX99" s="11"/>
      <c r="CY99" s="10"/>
      <c r="CZ99" s="7">
        <v>2</v>
      </c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81"/>
        <v>2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82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83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84"/>
        <v>0</v>
      </c>
    </row>
    <row r="100" spans="1:171" ht="12.75">
      <c r="A100" s="15">
        <v>7</v>
      </c>
      <c r="B100" s="15">
        <v>1</v>
      </c>
      <c r="C100" s="6">
        <v>1</v>
      </c>
      <c r="D100" s="6" t="s">
        <v>204</v>
      </c>
      <c r="E100" s="3" t="s">
        <v>205</v>
      </c>
      <c r="F100" s="6">
        <f t="shared" si="64"/>
        <v>0</v>
      </c>
      <c r="G100" s="6">
        <f t="shared" si="65"/>
        <v>2</v>
      </c>
      <c r="H100" s="6">
        <f t="shared" si="66"/>
        <v>15</v>
      </c>
      <c r="I100" s="6">
        <f t="shared" si="67"/>
        <v>9</v>
      </c>
      <c r="J100" s="6">
        <f t="shared" si="68"/>
        <v>6</v>
      </c>
      <c r="K100" s="6">
        <f t="shared" si="69"/>
        <v>0</v>
      </c>
      <c r="L100" s="6">
        <f t="shared" si="70"/>
        <v>0</v>
      </c>
      <c r="M100" s="6">
        <f t="shared" si="71"/>
        <v>0</v>
      </c>
      <c r="N100" s="6">
        <f t="shared" si="72"/>
        <v>0</v>
      </c>
      <c r="O100" s="6">
        <f t="shared" si="73"/>
        <v>0</v>
      </c>
      <c r="P100" s="6">
        <f t="shared" si="74"/>
        <v>0</v>
      </c>
      <c r="Q100" s="7">
        <f t="shared" si="75"/>
        <v>2</v>
      </c>
      <c r="R100" s="7">
        <f t="shared" si="76"/>
        <v>0</v>
      </c>
      <c r="S100" s="7">
        <v>0.5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77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78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79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80"/>
        <v>0</v>
      </c>
      <c r="CR100" s="11">
        <v>9</v>
      </c>
      <c r="CS100" s="10" t="s">
        <v>61</v>
      </c>
      <c r="CT100" s="11">
        <v>6</v>
      </c>
      <c r="CU100" s="10" t="s">
        <v>61</v>
      </c>
      <c r="CV100" s="11"/>
      <c r="CW100" s="10"/>
      <c r="CX100" s="11"/>
      <c r="CY100" s="10"/>
      <c r="CZ100" s="7">
        <v>2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81"/>
        <v>2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82"/>
        <v>0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83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84"/>
        <v>0</v>
      </c>
    </row>
    <row r="101" spans="1:171" ht="12.75">
      <c r="A101" s="15">
        <v>7</v>
      </c>
      <c r="B101" s="15">
        <v>1</v>
      </c>
      <c r="C101" s="6">
        <v>2</v>
      </c>
      <c r="D101" s="6" t="s">
        <v>206</v>
      </c>
      <c r="E101" s="3" t="s">
        <v>207</v>
      </c>
      <c r="F101" s="6">
        <f t="shared" si="64"/>
        <v>0</v>
      </c>
      <c r="G101" s="6">
        <f t="shared" si="65"/>
        <v>2</v>
      </c>
      <c r="H101" s="6">
        <f t="shared" si="66"/>
        <v>15</v>
      </c>
      <c r="I101" s="6">
        <f t="shared" si="67"/>
        <v>9</v>
      </c>
      <c r="J101" s="6">
        <f t="shared" si="68"/>
        <v>6</v>
      </c>
      <c r="K101" s="6">
        <f t="shared" si="69"/>
        <v>0</v>
      </c>
      <c r="L101" s="6">
        <f t="shared" si="70"/>
        <v>0</v>
      </c>
      <c r="M101" s="6">
        <f t="shared" si="71"/>
        <v>0</v>
      </c>
      <c r="N101" s="6">
        <f t="shared" si="72"/>
        <v>0</v>
      </c>
      <c r="O101" s="6">
        <f t="shared" si="73"/>
        <v>0</v>
      </c>
      <c r="P101" s="6">
        <f t="shared" si="74"/>
        <v>0</v>
      </c>
      <c r="Q101" s="7">
        <f t="shared" si="75"/>
        <v>2</v>
      </c>
      <c r="R101" s="7">
        <f t="shared" si="76"/>
        <v>0</v>
      </c>
      <c r="S101" s="7">
        <v>0.5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77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78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79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80"/>
        <v>0</v>
      </c>
      <c r="CR101" s="11">
        <v>9</v>
      </c>
      <c r="CS101" s="10" t="s">
        <v>61</v>
      </c>
      <c r="CT101" s="11">
        <v>6</v>
      </c>
      <c r="CU101" s="10" t="s">
        <v>61</v>
      </c>
      <c r="CV101" s="11"/>
      <c r="CW101" s="10"/>
      <c r="CX101" s="11"/>
      <c r="CY101" s="10"/>
      <c r="CZ101" s="7">
        <v>2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81"/>
        <v>2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82"/>
        <v>0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83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84"/>
        <v>0</v>
      </c>
    </row>
    <row r="102" spans="1:171" ht="12.75">
      <c r="A102" s="15">
        <v>8</v>
      </c>
      <c r="B102" s="15">
        <v>1</v>
      </c>
      <c r="C102" s="6">
        <v>1</v>
      </c>
      <c r="D102" s="6" t="s">
        <v>208</v>
      </c>
      <c r="E102" s="3" t="s">
        <v>209</v>
      </c>
      <c r="F102" s="6">
        <f t="shared" si="64"/>
        <v>0</v>
      </c>
      <c r="G102" s="6">
        <f t="shared" si="65"/>
        <v>2</v>
      </c>
      <c r="H102" s="6">
        <f t="shared" si="66"/>
        <v>15</v>
      </c>
      <c r="I102" s="6">
        <f t="shared" si="67"/>
        <v>9</v>
      </c>
      <c r="J102" s="6">
        <f t="shared" si="68"/>
        <v>6</v>
      </c>
      <c r="K102" s="6">
        <f t="shared" si="69"/>
        <v>0</v>
      </c>
      <c r="L102" s="6">
        <f t="shared" si="70"/>
        <v>0</v>
      </c>
      <c r="M102" s="6">
        <f t="shared" si="71"/>
        <v>0</v>
      </c>
      <c r="N102" s="6">
        <f t="shared" si="72"/>
        <v>0</v>
      </c>
      <c r="O102" s="6">
        <f t="shared" si="73"/>
        <v>0</v>
      </c>
      <c r="P102" s="6">
        <f t="shared" si="74"/>
        <v>0</v>
      </c>
      <c r="Q102" s="7">
        <f t="shared" si="75"/>
        <v>2</v>
      </c>
      <c r="R102" s="7">
        <f t="shared" si="76"/>
        <v>0</v>
      </c>
      <c r="S102" s="7">
        <v>0.5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77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78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79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80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81"/>
        <v>0</v>
      </c>
      <c r="DK102" s="11">
        <v>9</v>
      </c>
      <c r="DL102" s="10" t="s">
        <v>61</v>
      </c>
      <c r="DM102" s="11">
        <v>6</v>
      </c>
      <c r="DN102" s="10" t="s">
        <v>61</v>
      </c>
      <c r="DO102" s="11"/>
      <c r="DP102" s="10"/>
      <c r="DQ102" s="11"/>
      <c r="DR102" s="10"/>
      <c r="DS102" s="7">
        <v>2</v>
      </c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82"/>
        <v>2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83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84"/>
        <v>0</v>
      </c>
    </row>
    <row r="103" spans="1:171" ht="12.75">
      <c r="A103" s="15">
        <v>8</v>
      </c>
      <c r="B103" s="15">
        <v>1</v>
      </c>
      <c r="C103" s="6">
        <v>2</v>
      </c>
      <c r="D103" s="6" t="s">
        <v>210</v>
      </c>
      <c r="E103" s="3" t="s">
        <v>211</v>
      </c>
      <c r="F103" s="6">
        <f t="shared" si="64"/>
        <v>0</v>
      </c>
      <c r="G103" s="6">
        <f t="shared" si="65"/>
        <v>2</v>
      </c>
      <c r="H103" s="6">
        <f t="shared" si="66"/>
        <v>15</v>
      </c>
      <c r="I103" s="6">
        <f t="shared" si="67"/>
        <v>9</v>
      </c>
      <c r="J103" s="6">
        <f t="shared" si="68"/>
        <v>6</v>
      </c>
      <c r="K103" s="6">
        <f t="shared" si="69"/>
        <v>0</v>
      </c>
      <c r="L103" s="6">
        <f t="shared" si="70"/>
        <v>0</v>
      </c>
      <c r="M103" s="6">
        <f t="shared" si="71"/>
        <v>0</v>
      </c>
      <c r="N103" s="6">
        <f t="shared" si="72"/>
        <v>0</v>
      </c>
      <c r="O103" s="6">
        <f t="shared" si="73"/>
        <v>0</v>
      </c>
      <c r="P103" s="6">
        <f t="shared" si="74"/>
        <v>0</v>
      </c>
      <c r="Q103" s="7">
        <f t="shared" si="75"/>
        <v>2</v>
      </c>
      <c r="R103" s="7">
        <f t="shared" si="76"/>
        <v>0</v>
      </c>
      <c r="S103" s="7">
        <v>0.5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77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78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79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80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81"/>
        <v>0</v>
      </c>
      <c r="DK103" s="11">
        <v>9</v>
      </c>
      <c r="DL103" s="10" t="s">
        <v>61</v>
      </c>
      <c r="DM103" s="11">
        <v>6</v>
      </c>
      <c r="DN103" s="10" t="s">
        <v>61</v>
      </c>
      <c r="DO103" s="11"/>
      <c r="DP103" s="10"/>
      <c r="DQ103" s="11"/>
      <c r="DR103" s="10"/>
      <c r="DS103" s="7">
        <v>2</v>
      </c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82"/>
        <v>2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83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84"/>
        <v>0</v>
      </c>
    </row>
    <row r="104" spans="1:171" ht="12.75">
      <c r="A104" s="15">
        <v>9</v>
      </c>
      <c r="B104" s="15">
        <v>1</v>
      </c>
      <c r="C104" s="6">
        <v>1</v>
      </c>
      <c r="D104" s="6" t="s">
        <v>212</v>
      </c>
      <c r="E104" s="3" t="s">
        <v>213</v>
      </c>
      <c r="F104" s="6">
        <f t="shared" si="64"/>
        <v>0</v>
      </c>
      <c r="G104" s="6">
        <f t="shared" si="65"/>
        <v>2</v>
      </c>
      <c r="H104" s="6">
        <f t="shared" si="66"/>
        <v>15</v>
      </c>
      <c r="I104" s="6">
        <f t="shared" si="67"/>
        <v>9</v>
      </c>
      <c r="J104" s="6">
        <f t="shared" si="68"/>
        <v>6</v>
      </c>
      <c r="K104" s="6">
        <f t="shared" si="69"/>
        <v>0</v>
      </c>
      <c r="L104" s="6">
        <f t="shared" si="70"/>
        <v>0</v>
      </c>
      <c r="M104" s="6">
        <f t="shared" si="71"/>
        <v>0</v>
      </c>
      <c r="N104" s="6">
        <f t="shared" si="72"/>
        <v>0</v>
      </c>
      <c r="O104" s="6">
        <f t="shared" si="73"/>
        <v>0</v>
      </c>
      <c r="P104" s="6">
        <f t="shared" si="74"/>
        <v>0</v>
      </c>
      <c r="Q104" s="7">
        <f t="shared" si="75"/>
        <v>2</v>
      </c>
      <c r="R104" s="7">
        <f t="shared" si="76"/>
        <v>0</v>
      </c>
      <c r="S104" s="7">
        <v>0.5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77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78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79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80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81"/>
        <v>0</v>
      </c>
      <c r="DK104" s="11">
        <v>9</v>
      </c>
      <c r="DL104" s="10" t="s">
        <v>61</v>
      </c>
      <c r="DM104" s="11">
        <v>6</v>
      </c>
      <c r="DN104" s="10" t="s">
        <v>61</v>
      </c>
      <c r="DO104" s="11"/>
      <c r="DP104" s="10"/>
      <c r="DQ104" s="11"/>
      <c r="DR104" s="10"/>
      <c r="DS104" s="7">
        <v>2</v>
      </c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82"/>
        <v>2</v>
      </c>
      <c r="ED104" s="11"/>
      <c r="EE104" s="10"/>
      <c r="EF104" s="11"/>
      <c r="EG104" s="10"/>
      <c r="EH104" s="11"/>
      <c r="EI104" s="10"/>
      <c r="EJ104" s="11"/>
      <c r="EK104" s="10"/>
      <c r="EL104" s="7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83"/>
        <v>0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84"/>
        <v>0</v>
      </c>
    </row>
    <row r="105" spans="1:171" ht="12.75">
      <c r="A105" s="15">
        <v>9</v>
      </c>
      <c r="B105" s="15">
        <v>1</v>
      </c>
      <c r="C105" s="6">
        <v>2</v>
      </c>
      <c r="D105" s="6" t="s">
        <v>214</v>
      </c>
      <c r="E105" s="3" t="s">
        <v>215</v>
      </c>
      <c r="F105" s="6">
        <f t="shared" si="64"/>
        <v>0</v>
      </c>
      <c r="G105" s="6">
        <f t="shared" si="65"/>
        <v>2</v>
      </c>
      <c r="H105" s="6">
        <f t="shared" si="66"/>
        <v>15</v>
      </c>
      <c r="I105" s="6">
        <f t="shared" si="67"/>
        <v>9</v>
      </c>
      <c r="J105" s="6">
        <f t="shared" si="68"/>
        <v>6</v>
      </c>
      <c r="K105" s="6">
        <f t="shared" si="69"/>
        <v>0</v>
      </c>
      <c r="L105" s="6">
        <f t="shared" si="70"/>
        <v>0</v>
      </c>
      <c r="M105" s="6">
        <f t="shared" si="71"/>
        <v>0</v>
      </c>
      <c r="N105" s="6">
        <f t="shared" si="72"/>
        <v>0</v>
      </c>
      <c r="O105" s="6">
        <f t="shared" si="73"/>
        <v>0</v>
      </c>
      <c r="P105" s="6">
        <f t="shared" si="74"/>
        <v>0</v>
      </c>
      <c r="Q105" s="7">
        <f t="shared" si="75"/>
        <v>2</v>
      </c>
      <c r="R105" s="7">
        <f t="shared" si="76"/>
        <v>0</v>
      </c>
      <c r="S105" s="7">
        <v>0.5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77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78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79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80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81"/>
        <v>0</v>
      </c>
      <c r="DK105" s="11">
        <v>9</v>
      </c>
      <c r="DL105" s="10" t="s">
        <v>61</v>
      </c>
      <c r="DM105" s="11">
        <v>6</v>
      </c>
      <c r="DN105" s="10" t="s">
        <v>61</v>
      </c>
      <c r="DO105" s="11"/>
      <c r="DP105" s="10"/>
      <c r="DQ105" s="11"/>
      <c r="DR105" s="10"/>
      <c r="DS105" s="7">
        <v>2</v>
      </c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82"/>
        <v>2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83"/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84"/>
        <v>0</v>
      </c>
    </row>
    <row r="106" spans="1:171" ht="12.75">
      <c r="A106" s="15">
        <v>10</v>
      </c>
      <c r="B106" s="15">
        <v>1</v>
      </c>
      <c r="C106" s="6">
        <v>1</v>
      </c>
      <c r="D106" s="6" t="s">
        <v>216</v>
      </c>
      <c r="E106" s="3" t="s">
        <v>217</v>
      </c>
      <c r="F106" s="6">
        <f t="shared" si="64"/>
        <v>0</v>
      </c>
      <c r="G106" s="6">
        <f t="shared" si="65"/>
        <v>2</v>
      </c>
      <c r="H106" s="6">
        <f t="shared" si="66"/>
        <v>15</v>
      </c>
      <c r="I106" s="6">
        <f t="shared" si="67"/>
        <v>9</v>
      </c>
      <c r="J106" s="6">
        <f t="shared" si="68"/>
        <v>6</v>
      </c>
      <c r="K106" s="6">
        <f t="shared" si="69"/>
        <v>0</v>
      </c>
      <c r="L106" s="6">
        <f t="shared" si="70"/>
        <v>0</v>
      </c>
      <c r="M106" s="6">
        <f t="shared" si="71"/>
        <v>0</v>
      </c>
      <c r="N106" s="6">
        <f t="shared" si="72"/>
        <v>0</v>
      </c>
      <c r="O106" s="6">
        <f t="shared" si="73"/>
        <v>0</v>
      </c>
      <c r="P106" s="6">
        <f t="shared" si="74"/>
        <v>0</v>
      </c>
      <c r="Q106" s="7">
        <f t="shared" si="75"/>
        <v>2</v>
      </c>
      <c r="R106" s="7">
        <f t="shared" si="76"/>
        <v>0</v>
      </c>
      <c r="S106" s="7">
        <v>0.5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77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78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79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80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81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82"/>
        <v>0</v>
      </c>
      <c r="ED106" s="11">
        <v>9</v>
      </c>
      <c r="EE106" s="10" t="s">
        <v>61</v>
      </c>
      <c r="EF106" s="11">
        <v>6</v>
      </c>
      <c r="EG106" s="10" t="s">
        <v>61</v>
      </c>
      <c r="EH106" s="11"/>
      <c r="EI106" s="10"/>
      <c r="EJ106" s="11"/>
      <c r="EK106" s="10"/>
      <c r="EL106" s="7">
        <v>2</v>
      </c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83"/>
        <v>2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84"/>
        <v>0</v>
      </c>
    </row>
    <row r="107" spans="1:171" ht="12.75">
      <c r="A107" s="15">
        <v>10</v>
      </c>
      <c r="B107" s="15">
        <v>1</v>
      </c>
      <c r="C107" s="6">
        <v>2</v>
      </c>
      <c r="D107" s="6" t="s">
        <v>218</v>
      </c>
      <c r="E107" s="3" t="s">
        <v>219</v>
      </c>
      <c r="F107" s="6">
        <f t="shared" si="64"/>
        <v>0</v>
      </c>
      <c r="G107" s="6">
        <f t="shared" si="65"/>
        <v>2</v>
      </c>
      <c r="H107" s="6">
        <f t="shared" si="66"/>
        <v>15</v>
      </c>
      <c r="I107" s="6">
        <f t="shared" si="67"/>
        <v>9</v>
      </c>
      <c r="J107" s="6">
        <f t="shared" si="68"/>
        <v>6</v>
      </c>
      <c r="K107" s="6">
        <f t="shared" si="69"/>
        <v>0</v>
      </c>
      <c r="L107" s="6">
        <f t="shared" si="70"/>
        <v>0</v>
      </c>
      <c r="M107" s="6">
        <f t="shared" si="71"/>
        <v>0</v>
      </c>
      <c r="N107" s="6">
        <f t="shared" si="72"/>
        <v>0</v>
      </c>
      <c r="O107" s="6">
        <f t="shared" si="73"/>
        <v>0</v>
      </c>
      <c r="P107" s="6">
        <f t="shared" si="74"/>
        <v>0</v>
      </c>
      <c r="Q107" s="7">
        <f t="shared" si="75"/>
        <v>2</v>
      </c>
      <c r="R107" s="7">
        <f t="shared" si="76"/>
        <v>0</v>
      </c>
      <c r="S107" s="7">
        <v>0.5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77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78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79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80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81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82"/>
        <v>0</v>
      </c>
      <c r="ED107" s="11">
        <v>9</v>
      </c>
      <c r="EE107" s="10" t="s">
        <v>61</v>
      </c>
      <c r="EF107" s="11">
        <v>6</v>
      </c>
      <c r="EG107" s="10" t="s">
        <v>61</v>
      </c>
      <c r="EH107" s="11"/>
      <c r="EI107" s="10"/>
      <c r="EJ107" s="11"/>
      <c r="EK107" s="10"/>
      <c r="EL107" s="7">
        <v>2</v>
      </c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83"/>
        <v>2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84"/>
        <v>0</v>
      </c>
    </row>
    <row r="108" spans="1:171" ht="12.75">
      <c r="A108" s="15">
        <v>11</v>
      </c>
      <c r="B108" s="15">
        <v>1</v>
      </c>
      <c r="C108" s="6">
        <v>1</v>
      </c>
      <c r="D108" s="6" t="s">
        <v>220</v>
      </c>
      <c r="E108" s="3" t="s">
        <v>221</v>
      </c>
      <c r="F108" s="6">
        <f t="shared" si="64"/>
        <v>0</v>
      </c>
      <c r="G108" s="6">
        <f t="shared" si="65"/>
        <v>2</v>
      </c>
      <c r="H108" s="6">
        <f t="shared" si="66"/>
        <v>15</v>
      </c>
      <c r="I108" s="6">
        <f t="shared" si="67"/>
        <v>9</v>
      </c>
      <c r="J108" s="6">
        <f t="shared" si="68"/>
        <v>6</v>
      </c>
      <c r="K108" s="6">
        <f t="shared" si="69"/>
        <v>0</v>
      </c>
      <c r="L108" s="6">
        <f t="shared" si="70"/>
        <v>0</v>
      </c>
      <c r="M108" s="6">
        <f t="shared" si="71"/>
        <v>0</v>
      </c>
      <c r="N108" s="6">
        <f t="shared" si="72"/>
        <v>0</v>
      </c>
      <c r="O108" s="6">
        <f t="shared" si="73"/>
        <v>0</v>
      </c>
      <c r="P108" s="6">
        <f t="shared" si="74"/>
        <v>0</v>
      </c>
      <c r="Q108" s="7">
        <f t="shared" si="75"/>
        <v>2</v>
      </c>
      <c r="R108" s="7">
        <f t="shared" si="76"/>
        <v>0</v>
      </c>
      <c r="S108" s="7">
        <v>0.5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77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78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79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80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81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82"/>
        <v>0</v>
      </c>
      <c r="ED108" s="11">
        <v>9</v>
      </c>
      <c r="EE108" s="10" t="s">
        <v>61</v>
      </c>
      <c r="EF108" s="11">
        <v>6</v>
      </c>
      <c r="EG108" s="10" t="s">
        <v>61</v>
      </c>
      <c r="EH108" s="11"/>
      <c r="EI108" s="10"/>
      <c r="EJ108" s="11"/>
      <c r="EK108" s="10"/>
      <c r="EL108" s="7">
        <v>2</v>
      </c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83"/>
        <v>2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84"/>
        <v>0</v>
      </c>
    </row>
    <row r="109" spans="1:171" ht="12.75">
      <c r="A109" s="15">
        <v>11</v>
      </c>
      <c r="B109" s="15">
        <v>1</v>
      </c>
      <c r="C109" s="6">
        <v>2</v>
      </c>
      <c r="D109" s="6" t="s">
        <v>222</v>
      </c>
      <c r="E109" s="3" t="s">
        <v>223</v>
      </c>
      <c r="F109" s="6">
        <f t="shared" si="64"/>
        <v>0</v>
      </c>
      <c r="G109" s="6">
        <f t="shared" si="65"/>
        <v>2</v>
      </c>
      <c r="H109" s="6">
        <f t="shared" si="66"/>
        <v>15</v>
      </c>
      <c r="I109" s="6">
        <f t="shared" si="67"/>
        <v>9</v>
      </c>
      <c r="J109" s="6">
        <f t="shared" si="68"/>
        <v>6</v>
      </c>
      <c r="K109" s="6">
        <f t="shared" si="69"/>
        <v>0</v>
      </c>
      <c r="L109" s="6">
        <f t="shared" si="70"/>
        <v>0</v>
      </c>
      <c r="M109" s="6">
        <f t="shared" si="71"/>
        <v>0</v>
      </c>
      <c r="N109" s="6">
        <f t="shared" si="72"/>
        <v>0</v>
      </c>
      <c r="O109" s="6">
        <f t="shared" si="73"/>
        <v>0</v>
      </c>
      <c r="P109" s="6">
        <f t="shared" si="74"/>
        <v>0</v>
      </c>
      <c r="Q109" s="7">
        <f t="shared" si="75"/>
        <v>2</v>
      </c>
      <c r="R109" s="7">
        <f t="shared" si="76"/>
        <v>0</v>
      </c>
      <c r="S109" s="7">
        <v>0.5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77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78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79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80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81"/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82"/>
        <v>0</v>
      </c>
      <c r="ED109" s="11">
        <v>9</v>
      </c>
      <c r="EE109" s="10" t="s">
        <v>61</v>
      </c>
      <c r="EF109" s="11">
        <v>6</v>
      </c>
      <c r="EG109" s="10" t="s">
        <v>61</v>
      </c>
      <c r="EH109" s="11"/>
      <c r="EI109" s="10"/>
      <c r="EJ109" s="11"/>
      <c r="EK109" s="10"/>
      <c r="EL109" s="7">
        <v>2</v>
      </c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83"/>
        <v>2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84"/>
        <v>0</v>
      </c>
    </row>
    <row r="110" spans="1:171" ht="12.75">
      <c r="A110" s="15">
        <v>12</v>
      </c>
      <c r="B110" s="15">
        <v>1</v>
      </c>
      <c r="C110" s="6">
        <v>1</v>
      </c>
      <c r="D110" s="6" t="s">
        <v>224</v>
      </c>
      <c r="E110" s="3" t="s">
        <v>225</v>
      </c>
      <c r="F110" s="6">
        <f t="shared" si="64"/>
        <v>0</v>
      </c>
      <c r="G110" s="6">
        <f t="shared" si="65"/>
        <v>2</v>
      </c>
      <c r="H110" s="6">
        <f t="shared" si="66"/>
        <v>15</v>
      </c>
      <c r="I110" s="6">
        <f t="shared" si="67"/>
        <v>9</v>
      </c>
      <c r="J110" s="6">
        <f t="shared" si="68"/>
        <v>6</v>
      </c>
      <c r="K110" s="6">
        <f t="shared" si="69"/>
        <v>0</v>
      </c>
      <c r="L110" s="6">
        <f t="shared" si="70"/>
        <v>0</v>
      </c>
      <c r="M110" s="6">
        <f t="shared" si="71"/>
        <v>0</v>
      </c>
      <c r="N110" s="6">
        <f t="shared" si="72"/>
        <v>0</v>
      </c>
      <c r="O110" s="6">
        <f t="shared" si="73"/>
        <v>0</v>
      </c>
      <c r="P110" s="6">
        <f t="shared" si="74"/>
        <v>0</v>
      </c>
      <c r="Q110" s="7">
        <f t="shared" si="75"/>
        <v>2</v>
      </c>
      <c r="R110" s="7">
        <f t="shared" si="76"/>
        <v>0</v>
      </c>
      <c r="S110" s="7">
        <v>0.5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77"/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78"/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79"/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80"/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81"/>
        <v>0</v>
      </c>
      <c r="DK110" s="11"/>
      <c r="DL110" s="10"/>
      <c r="DM110" s="11"/>
      <c r="DN110" s="10"/>
      <c r="DO110" s="11"/>
      <c r="DP110" s="10"/>
      <c r="DQ110" s="11"/>
      <c r="DR110" s="10"/>
      <c r="DS110" s="7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82"/>
        <v>0</v>
      </c>
      <c r="ED110" s="11">
        <v>9</v>
      </c>
      <c r="EE110" s="10" t="s">
        <v>61</v>
      </c>
      <c r="EF110" s="11">
        <v>6</v>
      </c>
      <c r="EG110" s="10" t="s">
        <v>61</v>
      </c>
      <c r="EH110" s="11"/>
      <c r="EI110" s="10"/>
      <c r="EJ110" s="11"/>
      <c r="EK110" s="10"/>
      <c r="EL110" s="7">
        <v>2</v>
      </c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83"/>
        <v>2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84"/>
        <v>0</v>
      </c>
    </row>
    <row r="111" spans="1:171" ht="12.75">
      <c r="A111" s="15">
        <v>12</v>
      </c>
      <c r="B111" s="15">
        <v>1</v>
      </c>
      <c r="C111" s="6">
        <v>2</v>
      </c>
      <c r="D111" s="6" t="s">
        <v>226</v>
      </c>
      <c r="E111" s="3" t="s">
        <v>227</v>
      </c>
      <c r="F111" s="6">
        <f t="shared" si="64"/>
        <v>0</v>
      </c>
      <c r="G111" s="6">
        <f t="shared" si="65"/>
        <v>2</v>
      </c>
      <c r="H111" s="6">
        <f t="shared" si="66"/>
        <v>15</v>
      </c>
      <c r="I111" s="6">
        <f t="shared" si="67"/>
        <v>9</v>
      </c>
      <c r="J111" s="6">
        <f t="shared" si="68"/>
        <v>6</v>
      </c>
      <c r="K111" s="6">
        <f t="shared" si="69"/>
        <v>0</v>
      </c>
      <c r="L111" s="6">
        <f t="shared" si="70"/>
        <v>0</v>
      </c>
      <c r="M111" s="6">
        <f t="shared" si="71"/>
        <v>0</v>
      </c>
      <c r="N111" s="6">
        <f t="shared" si="72"/>
        <v>0</v>
      </c>
      <c r="O111" s="6">
        <f t="shared" si="73"/>
        <v>0</v>
      </c>
      <c r="P111" s="6">
        <f t="shared" si="74"/>
        <v>0</v>
      </c>
      <c r="Q111" s="7">
        <f t="shared" si="75"/>
        <v>2</v>
      </c>
      <c r="R111" s="7">
        <f t="shared" si="76"/>
        <v>0</v>
      </c>
      <c r="S111" s="7">
        <v>0.5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77"/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78"/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79"/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80"/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81"/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82"/>
        <v>0</v>
      </c>
      <c r="ED111" s="11">
        <v>9</v>
      </c>
      <c r="EE111" s="10" t="s">
        <v>61</v>
      </c>
      <c r="EF111" s="11">
        <v>6</v>
      </c>
      <c r="EG111" s="10" t="s">
        <v>61</v>
      </c>
      <c r="EH111" s="11"/>
      <c r="EI111" s="10"/>
      <c r="EJ111" s="11"/>
      <c r="EK111" s="10"/>
      <c r="EL111" s="7">
        <v>2</v>
      </c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83"/>
        <v>2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84"/>
        <v>0</v>
      </c>
    </row>
    <row r="112" spans="1:171" ht="12.75">
      <c r="A112" s="15">
        <v>13</v>
      </c>
      <c r="B112" s="15">
        <v>1</v>
      </c>
      <c r="C112" s="6">
        <v>1</v>
      </c>
      <c r="D112" s="6" t="s">
        <v>228</v>
      </c>
      <c r="E112" s="3" t="s">
        <v>229</v>
      </c>
      <c r="F112" s="6">
        <f t="shared" si="64"/>
        <v>0</v>
      </c>
      <c r="G112" s="6">
        <f t="shared" si="65"/>
        <v>2</v>
      </c>
      <c r="H112" s="6">
        <f t="shared" si="66"/>
        <v>15</v>
      </c>
      <c r="I112" s="6">
        <f t="shared" si="67"/>
        <v>9</v>
      </c>
      <c r="J112" s="6">
        <f t="shared" si="68"/>
        <v>6</v>
      </c>
      <c r="K112" s="6">
        <f t="shared" si="69"/>
        <v>0</v>
      </c>
      <c r="L112" s="6">
        <f t="shared" si="70"/>
        <v>0</v>
      </c>
      <c r="M112" s="6">
        <f t="shared" si="71"/>
        <v>0</v>
      </c>
      <c r="N112" s="6">
        <f t="shared" si="72"/>
        <v>0</v>
      </c>
      <c r="O112" s="6">
        <f t="shared" si="73"/>
        <v>0</v>
      </c>
      <c r="P112" s="6">
        <f t="shared" si="74"/>
        <v>0</v>
      </c>
      <c r="Q112" s="7">
        <f t="shared" si="75"/>
        <v>2</v>
      </c>
      <c r="R112" s="7">
        <f t="shared" si="76"/>
        <v>0</v>
      </c>
      <c r="S112" s="7">
        <v>0.5</v>
      </c>
      <c r="T112" s="11"/>
      <c r="U112" s="10"/>
      <c r="V112" s="11"/>
      <c r="W112" s="10"/>
      <c r="X112" s="11"/>
      <c r="Y112" s="10"/>
      <c r="Z112" s="11"/>
      <c r="AA112" s="10"/>
      <c r="AB112" s="7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77"/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78"/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79"/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80"/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81"/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82"/>
        <v>0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83"/>
        <v>0</v>
      </c>
      <c r="EW112" s="11">
        <v>9</v>
      </c>
      <c r="EX112" s="10" t="s">
        <v>61</v>
      </c>
      <c r="EY112" s="11">
        <v>6</v>
      </c>
      <c r="EZ112" s="10" t="s">
        <v>61</v>
      </c>
      <c r="FA112" s="11"/>
      <c r="FB112" s="10"/>
      <c r="FC112" s="11"/>
      <c r="FD112" s="10"/>
      <c r="FE112" s="7">
        <v>2</v>
      </c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84"/>
        <v>2</v>
      </c>
    </row>
    <row r="113" spans="1:171" ht="12.75">
      <c r="A113" s="15">
        <v>13</v>
      </c>
      <c r="B113" s="15">
        <v>1</v>
      </c>
      <c r="C113" s="6">
        <v>2</v>
      </c>
      <c r="D113" s="6" t="s">
        <v>230</v>
      </c>
      <c r="E113" s="3" t="s">
        <v>231</v>
      </c>
      <c r="F113" s="6">
        <f t="shared" si="64"/>
        <v>0</v>
      </c>
      <c r="G113" s="6">
        <f t="shared" si="65"/>
        <v>2</v>
      </c>
      <c r="H113" s="6">
        <f t="shared" si="66"/>
        <v>15</v>
      </c>
      <c r="I113" s="6">
        <f t="shared" si="67"/>
        <v>9</v>
      </c>
      <c r="J113" s="6">
        <f t="shared" si="68"/>
        <v>6</v>
      </c>
      <c r="K113" s="6">
        <f t="shared" si="69"/>
        <v>0</v>
      </c>
      <c r="L113" s="6">
        <f t="shared" si="70"/>
        <v>0</v>
      </c>
      <c r="M113" s="6">
        <f t="shared" si="71"/>
        <v>0</v>
      </c>
      <c r="N113" s="6">
        <f t="shared" si="72"/>
        <v>0</v>
      </c>
      <c r="O113" s="6">
        <f t="shared" si="73"/>
        <v>0</v>
      </c>
      <c r="P113" s="6">
        <f t="shared" si="74"/>
        <v>0</v>
      </c>
      <c r="Q113" s="7">
        <f t="shared" si="75"/>
        <v>2</v>
      </c>
      <c r="R113" s="7">
        <f t="shared" si="76"/>
        <v>0</v>
      </c>
      <c r="S113" s="7">
        <v>0.5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77"/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78"/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79"/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80"/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81"/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82"/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83"/>
        <v>0</v>
      </c>
      <c r="EW113" s="11">
        <v>9</v>
      </c>
      <c r="EX113" s="10" t="s">
        <v>61</v>
      </c>
      <c r="EY113" s="11">
        <v>6</v>
      </c>
      <c r="EZ113" s="10" t="s">
        <v>61</v>
      </c>
      <c r="FA113" s="11"/>
      <c r="FB113" s="10"/>
      <c r="FC113" s="11"/>
      <c r="FD113" s="10"/>
      <c r="FE113" s="7">
        <v>2</v>
      </c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84"/>
        <v>2</v>
      </c>
    </row>
    <row r="114" spans="1:171" ht="12.75">
      <c r="A114" s="15">
        <v>14</v>
      </c>
      <c r="B114" s="15">
        <v>1</v>
      </c>
      <c r="C114" s="6">
        <v>1</v>
      </c>
      <c r="D114" s="6" t="s">
        <v>232</v>
      </c>
      <c r="E114" s="3" t="s">
        <v>233</v>
      </c>
      <c r="F114" s="6">
        <f t="shared" si="64"/>
        <v>0</v>
      </c>
      <c r="G114" s="6">
        <f t="shared" si="65"/>
        <v>2</v>
      </c>
      <c r="H114" s="6">
        <f t="shared" si="66"/>
        <v>15</v>
      </c>
      <c r="I114" s="6">
        <f t="shared" si="67"/>
        <v>9</v>
      </c>
      <c r="J114" s="6">
        <f t="shared" si="68"/>
        <v>6</v>
      </c>
      <c r="K114" s="6">
        <f t="shared" si="69"/>
        <v>0</v>
      </c>
      <c r="L114" s="6">
        <f t="shared" si="70"/>
        <v>0</v>
      </c>
      <c r="M114" s="6">
        <f t="shared" si="71"/>
        <v>0</v>
      </c>
      <c r="N114" s="6">
        <f t="shared" si="72"/>
        <v>0</v>
      </c>
      <c r="O114" s="6">
        <f t="shared" si="73"/>
        <v>0</v>
      </c>
      <c r="P114" s="6">
        <f t="shared" si="74"/>
        <v>0</v>
      </c>
      <c r="Q114" s="7">
        <f t="shared" si="75"/>
        <v>2</v>
      </c>
      <c r="R114" s="7">
        <f t="shared" si="76"/>
        <v>0</v>
      </c>
      <c r="S114" s="7">
        <v>0.5</v>
      </c>
      <c r="T114" s="11"/>
      <c r="U114" s="10"/>
      <c r="V114" s="11"/>
      <c r="W114" s="10"/>
      <c r="X114" s="11"/>
      <c r="Y114" s="10"/>
      <c r="Z114" s="11"/>
      <c r="AA114" s="10"/>
      <c r="AB114" s="7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77"/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78"/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79"/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80"/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81"/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82"/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83"/>
        <v>0</v>
      </c>
      <c r="EW114" s="11">
        <v>9</v>
      </c>
      <c r="EX114" s="10" t="s">
        <v>61</v>
      </c>
      <c r="EY114" s="11">
        <v>6</v>
      </c>
      <c r="EZ114" s="10" t="s">
        <v>61</v>
      </c>
      <c r="FA114" s="11"/>
      <c r="FB114" s="10"/>
      <c r="FC114" s="11"/>
      <c r="FD114" s="10"/>
      <c r="FE114" s="7">
        <v>2</v>
      </c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84"/>
        <v>2</v>
      </c>
    </row>
    <row r="115" spans="1:171" ht="12.75">
      <c r="A115" s="15">
        <v>14</v>
      </c>
      <c r="B115" s="15">
        <v>1</v>
      </c>
      <c r="C115" s="6">
        <v>2</v>
      </c>
      <c r="D115" s="6" t="s">
        <v>234</v>
      </c>
      <c r="E115" s="3" t="s">
        <v>235</v>
      </c>
      <c r="F115" s="6">
        <f t="shared" si="64"/>
        <v>0</v>
      </c>
      <c r="G115" s="6">
        <f t="shared" si="65"/>
        <v>2</v>
      </c>
      <c r="H115" s="6">
        <f t="shared" si="66"/>
        <v>15</v>
      </c>
      <c r="I115" s="6">
        <f t="shared" si="67"/>
        <v>9</v>
      </c>
      <c r="J115" s="6">
        <f t="shared" si="68"/>
        <v>6</v>
      </c>
      <c r="K115" s="6">
        <f t="shared" si="69"/>
        <v>0</v>
      </c>
      <c r="L115" s="6">
        <f t="shared" si="70"/>
        <v>0</v>
      </c>
      <c r="M115" s="6">
        <f t="shared" si="71"/>
        <v>0</v>
      </c>
      <c r="N115" s="6">
        <f t="shared" si="72"/>
        <v>0</v>
      </c>
      <c r="O115" s="6">
        <f t="shared" si="73"/>
        <v>0</v>
      </c>
      <c r="P115" s="6">
        <f t="shared" si="74"/>
        <v>0</v>
      </c>
      <c r="Q115" s="7">
        <f t="shared" si="75"/>
        <v>2</v>
      </c>
      <c r="R115" s="7">
        <f t="shared" si="76"/>
        <v>0</v>
      </c>
      <c r="S115" s="7">
        <v>0.5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77"/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78"/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79"/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80"/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81"/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82"/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83"/>
        <v>0</v>
      </c>
      <c r="EW115" s="11">
        <v>9</v>
      </c>
      <c r="EX115" s="10" t="s">
        <v>61</v>
      </c>
      <c r="EY115" s="11">
        <v>6</v>
      </c>
      <c r="EZ115" s="10" t="s">
        <v>61</v>
      </c>
      <c r="FA115" s="11"/>
      <c r="FB115" s="10"/>
      <c r="FC115" s="11"/>
      <c r="FD115" s="10"/>
      <c r="FE115" s="7">
        <v>2</v>
      </c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84"/>
        <v>2</v>
      </c>
    </row>
    <row r="116" spans="1:171" ht="12.75">
      <c r="A116" s="15">
        <v>15</v>
      </c>
      <c r="B116" s="15">
        <v>1</v>
      </c>
      <c r="C116" s="6">
        <v>1</v>
      </c>
      <c r="D116" s="6" t="s">
        <v>236</v>
      </c>
      <c r="E116" s="3" t="s">
        <v>237</v>
      </c>
      <c r="F116" s="6">
        <f t="shared" si="64"/>
        <v>0</v>
      </c>
      <c r="G116" s="6">
        <f t="shared" si="65"/>
        <v>2</v>
      </c>
      <c r="H116" s="6">
        <f t="shared" si="66"/>
        <v>15</v>
      </c>
      <c r="I116" s="6">
        <f t="shared" si="67"/>
        <v>9</v>
      </c>
      <c r="J116" s="6">
        <f t="shared" si="68"/>
        <v>6</v>
      </c>
      <c r="K116" s="6">
        <f t="shared" si="69"/>
        <v>0</v>
      </c>
      <c r="L116" s="6">
        <f t="shared" si="70"/>
        <v>0</v>
      </c>
      <c r="M116" s="6">
        <f t="shared" si="71"/>
        <v>0</v>
      </c>
      <c r="N116" s="6">
        <f t="shared" si="72"/>
        <v>0</v>
      </c>
      <c r="O116" s="6">
        <f t="shared" si="73"/>
        <v>0</v>
      </c>
      <c r="P116" s="6">
        <f t="shared" si="74"/>
        <v>0</v>
      </c>
      <c r="Q116" s="7">
        <f t="shared" si="75"/>
        <v>2</v>
      </c>
      <c r="R116" s="7">
        <f t="shared" si="76"/>
        <v>0</v>
      </c>
      <c r="S116" s="7">
        <v>0.5</v>
      </c>
      <c r="T116" s="11"/>
      <c r="U116" s="10"/>
      <c r="V116" s="11"/>
      <c r="W116" s="10"/>
      <c r="X116" s="11"/>
      <c r="Y116" s="10"/>
      <c r="Z116" s="11"/>
      <c r="AA116" s="10"/>
      <c r="AB116" s="7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77"/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78"/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79"/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80"/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81"/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82"/>
        <v>0</v>
      </c>
      <c r="ED116" s="11"/>
      <c r="EE116" s="10"/>
      <c r="EF116" s="11"/>
      <c r="EG116" s="10"/>
      <c r="EH116" s="11"/>
      <c r="EI116" s="10"/>
      <c r="EJ116" s="11"/>
      <c r="EK116" s="10"/>
      <c r="EL116" s="7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83"/>
        <v>0</v>
      </c>
      <c r="EW116" s="11">
        <v>9</v>
      </c>
      <c r="EX116" s="10" t="s">
        <v>61</v>
      </c>
      <c r="EY116" s="11">
        <v>6</v>
      </c>
      <c r="EZ116" s="10" t="s">
        <v>61</v>
      </c>
      <c r="FA116" s="11"/>
      <c r="FB116" s="10"/>
      <c r="FC116" s="11"/>
      <c r="FD116" s="10"/>
      <c r="FE116" s="7">
        <v>2</v>
      </c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84"/>
        <v>2</v>
      </c>
    </row>
    <row r="117" spans="1:171" ht="12.75">
      <c r="A117" s="15">
        <v>15</v>
      </c>
      <c r="B117" s="15">
        <v>1</v>
      </c>
      <c r="C117" s="6">
        <v>2</v>
      </c>
      <c r="D117" s="6" t="s">
        <v>238</v>
      </c>
      <c r="E117" s="3" t="s">
        <v>239</v>
      </c>
      <c r="F117" s="6">
        <f t="shared" si="64"/>
        <v>0</v>
      </c>
      <c r="G117" s="6">
        <f t="shared" si="65"/>
        <v>2</v>
      </c>
      <c r="H117" s="6">
        <f t="shared" si="66"/>
        <v>15</v>
      </c>
      <c r="I117" s="6">
        <f t="shared" si="67"/>
        <v>9</v>
      </c>
      <c r="J117" s="6">
        <f t="shared" si="68"/>
        <v>6</v>
      </c>
      <c r="K117" s="6">
        <f t="shared" si="69"/>
        <v>0</v>
      </c>
      <c r="L117" s="6">
        <f t="shared" si="70"/>
        <v>0</v>
      </c>
      <c r="M117" s="6">
        <f t="shared" si="71"/>
        <v>0</v>
      </c>
      <c r="N117" s="6">
        <f t="shared" si="72"/>
        <v>0</v>
      </c>
      <c r="O117" s="6">
        <f t="shared" si="73"/>
        <v>0</v>
      </c>
      <c r="P117" s="6">
        <f t="shared" si="74"/>
        <v>0</v>
      </c>
      <c r="Q117" s="7">
        <f t="shared" si="75"/>
        <v>2</v>
      </c>
      <c r="R117" s="7">
        <f t="shared" si="76"/>
        <v>0</v>
      </c>
      <c r="S117" s="7">
        <v>0.5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77"/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78"/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79"/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80"/>
        <v>0</v>
      </c>
      <c r="CR117" s="11"/>
      <c r="CS117" s="10"/>
      <c r="CT117" s="11"/>
      <c r="CU117" s="10"/>
      <c r="CV117" s="11"/>
      <c r="CW117" s="10"/>
      <c r="CX117" s="11"/>
      <c r="CY117" s="10"/>
      <c r="CZ117" s="7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81"/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82"/>
        <v>0</v>
      </c>
      <c r="ED117" s="11"/>
      <c r="EE117" s="10"/>
      <c r="EF117" s="11"/>
      <c r="EG117" s="10"/>
      <c r="EH117" s="11"/>
      <c r="EI117" s="10"/>
      <c r="EJ117" s="11"/>
      <c r="EK117" s="10"/>
      <c r="EL117" s="7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83"/>
        <v>0</v>
      </c>
      <c r="EW117" s="11">
        <v>9</v>
      </c>
      <c r="EX117" s="10" t="s">
        <v>61</v>
      </c>
      <c r="EY117" s="11">
        <v>6</v>
      </c>
      <c r="EZ117" s="10" t="s">
        <v>61</v>
      </c>
      <c r="FA117" s="11"/>
      <c r="FB117" s="10"/>
      <c r="FC117" s="11"/>
      <c r="FD117" s="10"/>
      <c r="FE117" s="7">
        <v>2</v>
      </c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84"/>
        <v>2</v>
      </c>
    </row>
    <row r="118" spans="1:171" ht="12.75">
      <c r="A118" s="15">
        <v>16</v>
      </c>
      <c r="B118" s="15">
        <v>1</v>
      </c>
      <c r="C118" s="6">
        <v>1</v>
      </c>
      <c r="D118" s="6" t="s">
        <v>240</v>
      </c>
      <c r="E118" s="3" t="s">
        <v>241</v>
      </c>
      <c r="F118" s="6">
        <f t="shared" si="64"/>
        <v>0</v>
      </c>
      <c r="G118" s="6">
        <f t="shared" si="65"/>
        <v>2</v>
      </c>
      <c r="H118" s="6">
        <f t="shared" si="66"/>
        <v>15</v>
      </c>
      <c r="I118" s="6">
        <f t="shared" si="67"/>
        <v>9</v>
      </c>
      <c r="J118" s="6">
        <f t="shared" si="68"/>
        <v>6</v>
      </c>
      <c r="K118" s="6">
        <f t="shared" si="69"/>
        <v>0</v>
      </c>
      <c r="L118" s="6">
        <f t="shared" si="70"/>
        <v>0</v>
      </c>
      <c r="M118" s="6">
        <f t="shared" si="71"/>
        <v>0</v>
      </c>
      <c r="N118" s="6">
        <f t="shared" si="72"/>
        <v>0</v>
      </c>
      <c r="O118" s="6">
        <f t="shared" si="73"/>
        <v>0</v>
      </c>
      <c r="P118" s="6">
        <f t="shared" si="74"/>
        <v>0</v>
      </c>
      <c r="Q118" s="7">
        <f t="shared" si="75"/>
        <v>2</v>
      </c>
      <c r="R118" s="7">
        <f t="shared" si="76"/>
        <v>0</v>
      </c>
      <c r="S118" s="7">
        <v>0.5</v>
      </c>
      <c r="T118" s="11"/>
      <c r="U118" s="10"/>
      <c r="V118" s="11"/>
      <c r="W118" s="10"/>
      <c r="X118" s="11"/>
      <c r="Y118" s="10"/>
      <c r="Z118" s="11"/>
      <c r="AA118" s="10"/>
      <c r="AB118" s="7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77"/>
        <v>0</v>
      </c>
      <c r="AM118" s="11"/>
      <c r="AN118" s="10"/>
      <c r="AO118" s="11"/>
      <c r="AP118" s="10"/>
      <c r="AQ118" s="11"/>
      <c r="AR118" s="10"/>
      <c r="AS118" s="11"/>
      <c r="AT118" s="10"/>
      <c r="AU118" s="7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78"/>
        <v>0</v>
      </c>
      <c r="BF118" s="11"/>
      <c r="BG118" s="10"/>
      <c r="BH118" s="11"/>
      <c r="BI118" s="10"/>
      <c r="BJ118" s="11"/>
      <c r="BK118" s="10"/>
      <c r="BL118" s="11"/>
      <c r="BM118" s="10"/>
      <c r="BN118" s="7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79"/>
        <v>0</v>
      </c>
      <c r="BY118" s="11"/>
      <c r="BZ118" s="10"/>
      <c r="CA118" s="11"/>
      <c r="CB118" s="10"/>
      <c r="CC118" s="11"/>
      <c r="CD118" s="10"/>
      <c r="CE118" s="11"/>
      <c r="CF118" s="10"/>
      <c r="CG118" s="7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80"/>
        <v>0</v>
      </c>
      <c r="CR118" s="11"/>
      <c r="CS118" s="10"/>
      <c r="CT118" s="11"/>
      <c r="CU118" s="10"/>
      <c r="CV118" s="11"/>
      <c r="CW118" s="10"/>
      <c r="CX118" s="11"/>
      <c r="CY118" s="10"/>
      <c r="CZ118" s="7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81"/>
        <v>0</v>
      </c>
      <c r="DK118" s="11"/>
      <c r="DL118" s="10"/>
      <c r="DM118" s="11"/>
      <c r="DN118" s="10"/>
      <c r="DO118" s="11"/>
      <c r="DP118" s="10"/>
      <c r="DQ118" s="11"/>
      <c r="DR118" s="10"/>
      <c r="DS118" s="7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82"/>
        <v>0</v>
      </c>
      <c r="ED118" s="11"/>
      <c r="EE118" s="10"/>
      <c r="EF118" s="11"/>
      <c r="EG118" s="10"/>
      <c r="EH118" s="11"/>
      <c r="EI118" s="10"/>
      <c r="EJ118" s="11"/>
      <c r="EK118" s="10"/>
      <c r="EL118" s="7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83"/>
        <v>0</v>
      </c>
      <c r="EW118" s="11">
        <v>9</v>
      </c>
      <c r="EX118" s="10" t="s">
        <v>61</v>
      </c>
      <c r="EY118" s="11">
        <v>6</v>
      </c>
      <c r="EZ118" s="10" t="s">
        <v>61</v>
      </c>
      <c r="FA118" s="11"/>
      <c r="FB118" s="10"/>
      <c r="FC118" s="11"/>
      <c r="FD118" s="10"/>
      <c r="FE118" s="7">
        <v>2</v>
      </c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84"/>
        <v>2</v>
      </c>
    </row>
    <row r="119" spans="1:171" ht="12.75">
      <c r="A119" s="15">
        <v>16</v>
      </c>
      <c r="B119" s="15">
        <v>1</v>
      </c>
      <c r="C119" s="6">
        <v>2</v>
      </c>
      <c r="D119" s="6" t="s">
        <v>242</v>
      </c>
      <c r="E119" s="3" t="s">
        <v>243</v>
      </c>
      <c r="F119" s="6">
        <f t="shared" si="64"/>
        <v>0</v>
      </c>
      <c r="G119" s="6">
        <f t="shared" si="65"/>
        <v>2</v>
      </c>
      <c r="H119" s="6">
        <f t="shared" si="66"/>
        <v>15</v>
      </c>
      <c r="I119" s="6">
        <f t="shared" si="67"/>
        <v>9</v>
      </c>
      <c r="J119" s="6">
        <f t="shared" si="68"/>
        <v>6</v>
      </c>
      <c r="K119" s="6">
        <f t="shared" si="69"/>
        <v>0</v>
      </c>
      <c r="L119" s="6">
        <f t="shared" si="70"/>
        <v>0</v>
      </c>
      <c r="M119" s="6">
        <f t="shared" si="71"/>
        <v>0</v>
      </c>
      <c r="N119" s="6">
        <f t="shared" si="72"/>
        <v>0</v>
      </c>
      <c r="O119" s="6">
        <f t="shared" si="73"/>
        <v>0</v>
      </c>
      <c r="P119" s="6">
        <f t="shared" si="74"/>
        <v>0</v>
      </c>
      <c r="Q119" s="7">
        <f t="shared" si="75"/>
        <v>2</v>
      </c>
      <c r="R119" s="7">
        <f t="shared" si="76"/>
        <v>0</v>
      </c>
      <c r="S119" s="7">
        <v>0.5</v>
      </c>
      <c r="T119" s="11"/>
      <c r="U119" s="10"/>
      <c r="V119" s="11"/>
      <c r="W119" s="10"/>
      <c r="X119" s="11"/>
      <c r="Y119" s="10"/>
      <c r="Z119" s="11"/>
      <c r="AA119" s="10"/>
      <c r="AB119" s="7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77"/>
        <v>0</v>
      </c>
      <c r="AM119" s="11"/>
      <c r="AN119" s="10"/>
      <c r="AO119" s="11"/>
      <c r="AP119" s="10"/>
      <c r="AQ119" s="11"/>
      <c r="AR119" s="10"/>
      <c r="AS119" s="11"/>
      <c r="AT119" s="10"/>
      <c r="AU119" s="7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78"/>
        <v>0</v>
      </c>
      <c r="BF119" s="11"/>
      <c r="BG119" s="10"/>
      <c r="BH119" s="11"/>
      <c r="BI119" s="10"/>
      <c r="BJ119" s="11"/>
      <c r="BK119" s="10"/>
      <c r="BL119" s="11"/>
      <c r="BM119" s="10"/>
      <c r="BN119" s="7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79"/>
        <v>0</v>
      </c>
      <c r="BY119" s="11"/>
      <c r="BZ119" s="10"/>
      <c r="CA119" s="11"/>
      <c r="CB119" s="10"/>
      <c r="CC119" s="11"/>
      <c r="CD119" s="10"/>
      <c r="CE119" s="11"/>
      <c r="CF119" s="10"/>
      <c r="CG119" s="7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80"/>
        <v>0</v>
      </c>
      <c r="CR119" s="11"/>
      <c r="CS119" s="10"/>
      <c r="CT119" s="11"/>
      <c r="CU119" s="10"/>
      <c r="CV119" s="11"/>
      <c r="CW119" s="10"/>
      <c r="CX119" s="11"/>
      <c r="CY119" s="10"/>
      <c r="CZ119" s="7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81"/>
        <v>0</v>
      </c>
      <c r="DK119" s="11"/>
      <c r="DL119" s="10"/>
      <c r="DM119" s="11"/>
      <c r="DN119" s="10"/>
      <c r="DO119" s="11"/>
      <c r="DP119" s="10"/>
      <c r="DQ119" s="11"/>
      <c r="DR119" s="10"/>
      <c r="DS119" s="7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82"/>
        <v>0</v>
      </c>
      <c r="ED119" s="11"/>
      <c r="EE119" s="10"/>
      <c r="EF119" s="11"/>
      <c r="EG119" s="10"/>
      <c r="EH119" s="11"/>
      <c r="EI119" s="10"/>
      <c r="EJ119" s="11"/>
      <c r="EK119" s="10"/>
      <c r="EL119" s="7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83"/>
        <v>0</v>
      </c>
      <c r="EW119" s="11">
        <v>9</v>
      </c>
      <c r="EX119" s="10" t="s">
        <v>61</v>
      </c>
      <c r="EY119" s="11">
        <v>6</v>
      </c>
      <c r="EZ119" s="10" t="s">
        <v>61</v>
      </c>
      <c r="FA119" s="11"/>
      <c r="FB119" s="10"/>
      <c r="FC119" s="11"/>
      <c r="FD119" s="10"/>
      <c r="FE119" s="7">
        <v>2</v>
      </c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84"/>
        <v>2</v>
      </c>
    </row>
    <row r="120" spans="1:171" ht="12.75">
      <c r="A120" s="15">
        <v>17</v>
      </c>
      <c r="B120" s="15">
        <v>1</v>
      </c>
      <c r="C120" s="6">
        <v>1</v>
      </c>
      <c r="D120" s="6" t="s">
        <v>244</v>
      </c>
      <c r="E120" s="3" t="s">
        <v>245</v>
      </c>
      <c r="F120" s="6">
        <f t="shared" si="64"/>
        <v>0</v>
      </c>
      <c r="G120" s="6">
        <f t="shared" si="65"/>
        <v>2</v>
      </c>
      <c r="H120" s="6">
        <f t="shared" si="66"/>
        <v>15</v>
      </c>
      <c r="I120" s="6">
        <f t="shared" si="67"/>
        <v>9</v>
      </c>
      <c r="J120" s="6">
        <f t="shared" si="68"/>
        <v>6</v>
      </c>
      <c r="K120" s="6">
        <f t="shared" si="69"/>
        <v>0</v>
      </c>
      <c r="L120" s="6">
        <f t="shared" si="70"/>
        <v>0</v>
      </c>
      <c r="M120" s="6">
        <f t="shared" si="71"/>
        <v>0</v>
      </c>
      <c r="N120" s="6">
        <f t="shared" si="72"/>
        <v>0</v>
      </c>
      <c r="O120" s="6">
        <f t="shared" si="73"/>
        <v>0</v>
      </c>
      <c r="P120" s="6">
        <f t="shared" si="74"/>
        <v>0</v>
      </c>
      <c r="Q120" s="7">
        <f t="shared" si="75"/>
        <v>2</v>
      </c>
      <c r="R120" s="7">
        <f t="shared" si="76"/>
        <v>0</v>
      </c>
      <c r="S120" s="7">
        <v>0.5</v>
      </c>
      <c r="T120" s="11"/>
      <c r="U120" s="10"/>
      <c r="V120" s="11"/>
      <c r="W120" s="10"/>
      <c r="X120" s="11"/>
      <c r="Y120" s="10"/>
      <c r="Z120" s="11"/>
      <c r="AA120" s="10"/>
      <c r="AB120" s="7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77"/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78"/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79"/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80"/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81"/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82"/>
        <v>0</v>
      </c>
      <c r="ED120" s="11"/>
      <c r="EE120" s="10"/>
      <c r="EF120" s="11"/>
      <c r="EG120" s="10"/>
      <c r="EH120" s="11"/>
      <c r="EI120" s="10"/>
      <c r="EJ120" s="11"/>
      <c r="EK120" s="10"/>
      <c r="EL120" s="7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83"/>
        <v>0</v>
      </c>
      <c r="EW120" s="11">
        <v>9</v>
      </c>
      <c r="EX120" s="10" t="s">
        <v>61</v>
      </c>
      <c r="EY120" s="11">
        <v>6</v>
      </c>
      <c r="EZ120" s="10" t="s">
        <v>61</v>
      </c>
      <c r="FA120" s="11"/>
      <c r="FB120" s="10"/>
      <c r="FC120" s="11"/>
      <c r="FD120" s="10"/>
      <c r="FE120" s="7">
        <v>2</v>
      </c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84"/>
        <v>2</v>
      </c>
    </row>
    <row r="121" spans="1:171" ht="12.75">
      <c r="A121" s="15">
        <v>17</v>
      </c>
      <c r="B121" s="15">
        <v>1</v>
      </c>
      <c r="C121" s="6">
        <v>2</v>
      </c>
      <c r="D121" s="6" t="s">
        <v>246</v>
      </c>
      <c r="E121" s="3" t="s">
        <v>247</v>
      </c>
      <c r="F121" s="6">
        <f t="shared" si="64"/>
        <v>0</v>
      </c>
      <c r="G121" s="6">
        <f t="shared" si="65"/>
        <v>2</v>
      </c>
      <c r="H121" s="6">
        <f t="shared" si="66"/>
        <v>15</v>
      </c>
      <c r="I121" s="6">
        <f t="shared" si="67"/>
        <v>9</v>
      </c>
      <c r="J121" s="6">
        <f t="shared" si="68"/>
        <v>6</v>
      </c>
      <c r="K121" s="6">
        <f t="shared" si="69"/>
        <v>0</v>
      </c>
      <c r="L121" s="6">
        <f t="shared" si="70"/>
        <v>0</v>
      </c>
      <c r="M121" s="6">
        <f t="shared" si="71"/>
        <v>0</v>
      </c>
      <c r="N121" s="6">
        <f t="shared" si="72"/>
        <v>0</v>
      </c>
      <c r="O121" s="6">
        <f t="shared" si="73"/>
        <v>0</v>
      </c>
      <c r="P121" s="6">
        <f t="shared" si="74"/>
        <v>0</v>
      </c>
      <c r="Q121" s="7">
        <f t="shared" si="75"/>
        <v>2</v>
      </c>
      <c r="R121" s="7">
        <f t="shared" si="76"/>
        <v>0</v>
      </c>
      <c r="S121" s="7">
        <v>0.5</v>
      </c>
      <c r="T121" s="11"/>
      <c r="U121" s="10"/>
      <c r="V121" s="11"/>
      <c r="W121" s="10"/>
      <c r="X121" s="11"/>
      <c r="Y121" s="10"/>
      <c r="Z121" s="11"/>
      <c r="AA121" s="10"/>
      <c r="AB121" s="7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77"/>
        <v>0</v>
      </c>
      <c r="AM121" s="11"/>
      <c r="AN121" s="10"/>
      <c r="AO121" s="11"/>
      <c r="AP121" s="10"/>
      <c r="AQ121" s="11"/>
      <c r="AR121" s="10"/>
      <c r="AS121" s="11"/>
      <c r="AT121" s="10"/>
      <c r="AU121" s="7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78"/>
        <v>0</v>
      </c>
      <c r="BF121" s="11"/>
      <c r="BG121" s="10"/>
      <c r="BH121" s="11"/>
      <c r="BI121" s="10"/>
      <c r="BJ121" s="11"/>
      <c r="BK121" s="10"/>
      <c r="BL121" s="11"/>
      <c r="BM121" s="10"/>
      <c r="BN121" s="7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79"/>
        <v>0</v>
      </c>
      <c r="BY121" s="11"/>
      <c r="BZ121" s="10"/>
      <c r="CA121" s="11"/>
      <c r="CB121" s="10"/>
      <c r="CC121" s="11"/>
      <c r="CD121" s="10"/>
      <c r="CE121" s="11"/>
      <c r="CF121" s="10"/>
      <c r="CG121" s="7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80"/>
        <v>0</v>
      </c>
      <c r="CR121" s="11"/>
      <c r="CS121" s="10"/>
      <c r="CT121" s="11"/>
      <c r="CU121" s="10"/>
      <c r="CV121" s="11"/>
      <c r="CW121" s="10"/>
      <c r="CX121" s="11"/>
      <c r="CY121" s="10"/>
      <c r="CZ121" s="7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81"/>
        <v>0</v>
      </c>
      <c r="DK121" s="11"/>
      <c r="DL121" s="10"/>
      <c r="DM121" s="11"/>
      <c r="DN121" s="10"/>
      <c r="DO121" s="11"/>
      <c r="DP121" s="10"/>
      <c r="DQ121" s="11"/>
      <c r="DR121" s="10"/>
      <c r="DS121" s="7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82"/>
        <v>0</v>
      </c>
      <c r="ED121" s="11"/>
      <c r="EE121" s="10"/>
      <c r="EF121" s="11"/>
      <c r="EG121" s="10"/>
      <c r="EH121" s="11"/>
      <c r="EI121" s="10"/>
      <c r="EJ121" s="11"/>
      <c r="EK121" s="10"/>
      <c r="EL121" s="7"/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si="83"/>
        <v>0</v>
      </c>
      <c r="EW121" s="11">
        <v>9</v>
      </c>
      <c r="EX121" s="10" t="s">
        <v>61</v>
      </c>
      <c r="EY121" s="11">
        <v>6</v>
      </c>
      <c r="EZ121" s="10" t="s">
        <v>61</v>
      </c>
      <c r="FA121" s="11"/>
      <c r="FB121" s="10"/>
      <c r="FC121" s="11"/>
      <c r="FD121" s="10"/>
      <c r="FE121" s="7">
        <v>2</v>
      </c>
      <c r="FF121" s="11"/>
      <c r="FG121" s="10"/>
      <c r="FH121" s="11"/>
      <c r="FI121" s="10"/>
      <c r="FJ121" s="11"/>
      <c r="FK121" s="10"/>
      <c r="FL121" s="11"/>
      <c r="FM121" s="10"/>
      <c r="FN121" s="7"/>
      <c r="FO121" s="7">
        <f t="shared" si="84"/>
        <v>2</v>
      </c>
    </row>
    <row r="122" spans="1:171" ht="19.5" customHeight="1">
      <c r="A122" s="12" t="s">
        <v>248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2"/>
      <c r="FO122" s="13"/>
    </row>
    <row r="123" spans="1:171" ht="12.75">
      <c r="A123" s="6"/>
      <c r="B123" s="6"/>
      <c r="C123" s="6"/>
      <c r="D123" s="6" t="s">
        <v>249</v>
      </c>
      <c r="E123" s="3" t="s">
        <v>250</v>
      </c>
      <c r="F123" s="6">
        <f>COUNTIF(T123:FM123,"e")</f>
        <v>1</v>
      </c>
      <c r="G123" s="6">
        <f>COUNTIF(T123:FM123,"z")</f>
        <v>0</v>
      </c>
      <c r="H123" s="6">
        <f>SUM(I123:P123)</f>
        <v>6</v>
      </c>
      <c r="I123" s="6">
        <f>T123+AM123+BF123+BY123+CR123+DK123+ED123+EW123</f>
        <v>0</v>
      </c>
      <c r="J123" s="6">
        <f>V123+AO123+BH123+CA123+CT123+DM123+EF123+EY123</f>
        <v>0</v>
      </c>
      <c r="K123" s="6">
        <f>X123+AQ123+BJ123+CC123+CV123+DO123+EH123+FA123</f>
        <v>0</v>
      </c>
      <c r="L123" s="6">
        <f>Z123+AS123+BL123+CE123+CX123+DQ123+EJ123+FC123</f>
        <v>0</v>
      </c>
      <c r="M123" s="6">
        <f>AC123+AV123+BO123+CH123+DA123+DT123+EM123+FF123</f>
        <v>0</v>
      </c>
      <c r="N123" s="6">
        <f>AE123+AX123+BQ123+CJ123+DC123+DV123+EO123+FH123</f>
        <v>0</v>
      </c>
      <c r="O123" s="6">
        <f>AG123+AZ123+BS123+CL123+DE123+DX123+EQ123+FJ123</f>
        <v>6</v>
      </c>
      <c r="P123" s="6">
        <f>AI123+BB123+BU123+CN123+DG123+DZ123+ES123+FL123</f>
        <v>0</v>
      </c>
      <c r="Q123" s="7">
        <f>AL123+BE123+BX123+CQ123+DJ123+EC123+EV123+FO123</f>
        <v>6</v>
      </c>
      <c r="R123" s="7">
        <f>AK123+BD123+BW123+CP123+DI123+EB123+EU123+FN123</f>
        <v>6</v>
      </c>
      <c r="S123" s="7">
        <v>0</v>
      </c>
      <c r="T123" s="11"/>
      <c r="U123" s="10"/>
      <c r="V123" s="11"/>
      <c r="W123" s="10"/>
      <c r="X123" s="11"/>
      <c r="Y123" s="10"/>
      <c r="Z123" s="11"/>
      <c r="AA123" s="10"/>
      <c r="AB123" s="7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>AB123+AK123</f>
        <v>0</v>
      </c>
      <c r="AM123" s="11"/>
      <c r="AN123" s="10"/>
      <c r="AO123" s="11"/>
      <c r="AP123" s="10"/>
      <c r="AQ123" s="11"/>
      <c r="AR123" s="10"/>
      <c r="AS123" s="11"/>
      <c r="AT123" s="10"/>
      <c r="AU123" s="7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>AU123+BD123</f>
        <v>0</v>
      </c>
      <c r="BF123" s="11"/>
      <c r="BG123" s="10"/>
      <c r="BH123" s="11"/>
      <c r="BI123" s="10"/>
      <c r="BJ123" s="11"/>
      <c r="BK123" s="10"/>
      <c r="BL123" s="11"/>
      <c r="BM123" s="10"/>
      <c r="BN123" s="7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>BN123+BW123</f>
        <v>0</v>
      </c>
      <c r="BY123" s="11"/>
      <c r="BZ123" s="10"/>
      <c r="CA123" s="11"/>
      <c r="CB123" s="10"/>
      <c r="CC123" s="11"/>
      <c r="CD123" s="10"/>
      <c r="CE123" s="11"/>
      <c r="CF123" s="10"/>
      <c r="CG123" s="7"/>
      <c r="CH123" s="11"/>
      <c r="CI123" s="10"/>
      <c r="CJ123" s="11"/>
      <c r="CK123" s="10"/>
      <c r="CL123" s="11"/>
      <c r="CM123" s="10"/>
      <c r="CN123" s="11"/>
      <c r="CO123" s="10"/>
      <c r="CP123" s="7"/>
      <c r="CQ123" s="7">
        <f>CG123+CP123</f>
        <v>0</v>
      </c>
      <c r="CR123" s="11"/>
      <c r="CS123" s="10"/>
      <c r="CT123" s="11"/>
      <c r="CU123" s="10"/>
      <c r="CV123" s="11"/>
      <c r="CW123" s="10"/>
      <c r="CX123" s="11"/>
      <c r="CY123" s="10"/>
      <c r="CZ123" s="7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>CZ123+DI123</f>
        <v>0</v>
      </c>
      <c r="DK123" s="11"/>
      <c r="DL123" s="10"/>
      <c r="DM123" s="11"/>
      <c r="DN123" s="10"/>
      <c r="DO123" s="11"/>
      <c r="DP123" s="10"/>
      <c r="DQ123" s="11"/>
      <c r="DR123" s="10"/>
      <c r="DS123" s="7"/>
      <c r="DT123" s="11"/>
      <c r="DU123" s="10"/>
      <c r="DV123" s="11"/>
      <c r="DW123" s="10"/>
      <c r="DX123" s="11">
        <v>6</v>
      </c>
      <c r="DY123" s="10" t="s">
        <v>92</v>
      </c>
      <c r="DZ123" s="11"/>
      <c r="EA123" s="10"/>
      <c r="EB123" s="7">
        <v>6</v>
      </c>
      <c r="EC123" s="7">
        <f>DS123+EB123</f>
        <v>6</v>
      </c>
      <c r="ED123" s="11"/>
      <c r="EE123" s="10"/>
      <c r="EF123" s="11"/>
      <c r="EG123" s="10"/>
      <c r="EH123" s="11"/>
      <c r="EI123" s="10"/>
      <c r="EJ123" s="11"/>
      <c r="EK123" s="10"/>
      <c r="EL123" s="7"/>
      <c r="EM123" s="11"/>
      <c r="EN123" s="10"/>
      <c r="EO123" s="11"/>
      <c r="EP123" s="10"/>
      <c r="EQ123" s="11"/>
      <c r="ER123" s="10"/>
      <c r="ES123" s="11"/>
      <c r="ET123" s="10"/>
      <c r="EU123" s="7"/>
      <c r="EV123" s="7">
        <f>EL123+EU123</f>
        <v>0</v>
      </c>
      <c r="EW123" s="11"/>
      <c r="EX123" s="10"/>
      <c r="EY123" s="11"/>
      <c r="EZ123" s="10"/>
      <c r="FA123" s="11"/>
      <c r="FB123" s="10"/>
      <c r="FC123" s="11"/>
      <c r="FD123" s="10"/>
      <c r="FE123" s="7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>FE123+FN123</f>
        <v>0</v>
      </c>
    </row>
    <row r="124" spans="1:171" ht="15.75" customHeight="1">
      <c r="A124" s="6"/>
      <c r="B124" s="6"/>
      <c r="C124" s="6"/>
      <c r="D124" s="6"/>
      <c r="E124" s="6" t="s">
        <v>78</v>
      </c>
      <c r="F124" s="6">
        <f aca="true" t="shared" si="85" ref="F124:T124">SUM(F123:F123)</f>
        <v>1</v>
      </c>
      <c r="G124" s="6">
        <f t="shared" si="85"/>
        <v>0</v>
      </c>
      <c r="H124" s="6">
        <f t="shared" si="85"/>
        <v>6</v>
      </c>
      <c r="I124" s="6">
        <f t="shared" si="85"/>
        <v>0</v>
      </c>
      <c r="J124" s="6">
        <f t="shared" si="85"/>
        <v>0</v>
      </c>
      <c r="K124" s="6">
        <f t="shared" si="85"/>
        <v>0</v>
      </c>
      <c r="L124" s="6">
        <f t="shared" si="85"/>
        <v>0</v>
      </c>
      <c r="M124" s="6">
        <f t="shared" si="85"/>
        <v>0</v>
      </c>
      <c r="N124" s="6">
        <f t="shared" si="85"/>
        <v>0</v>
      </c>
      <c r="O124" s="6">
        <f t="shared" si="85"/>
        <v>6</v>
      </c>
      <c r="P124" s="6">
        <f t="shared" si="85"/>
        <v>0</v>
      </c>
      <c r="Q124" s="7">
        <f t="shared" si="85"/>
        <v>6</v>
      </c>
      <c r="R124" s="7">
        <f t="shared" si="85"/>
        <v>6</v>
      </c>
      <c r="S124" s="7">
        <f t="shared" si="85"/>
        <v>0</v>
      </c>
      <c r="T124" s="11">
        <f t="shared" si="85"/>
        <v>0</v>
      </c>
      <c r="U124" s="10"/>
      <c r="V124" s="11">
        <f>SUM(V123:V123)</f>
        <v>0</v>
      </c>
      <c r="W124" s="10"/>
      <c r="X124" s="11">
        <f>SUM(X123:X123)</f>
        <v>0</v>
      </c>
      <c r="Y124" s="10"/>
      <c r="Z124" s="11">
        <f>SUM(Z123:Z123)</f>
        <v>0</v>
      </c>
      <c r="AA124" s="10"/>
      <c r="AB124" s="7">
        <f>SUM(AB123:AB123)</f>
        <v>0</v>
      </c>
      <c r="AC124" s="11">
        <f>SUM(AC123:AC123)</f>
        <v>0</v>
      </c>
      <c r="AD124" s="10"/>
      <c r="AE124" s="11">
        <f>SUM(AE123:AE123)</f>
        <v>0</v>
      </c>
      <c r="AF124" s="10"/>
      <c r="AG124" s="11">
        <f>SUM(AG123:AG123)</f>
        <v>0</v>
      </c>
      <c r="AH124" s="10"/>
      <c r="AI124" s="11">
        <f>SUM(AI123:AI123)</f>
        <v>0</v>
      </c>
      <c r="AJ124" s="10"/>
      <c r="AK124" s="7">
        <f>SUM(AK123:AK123)</f>
        <v>0</v>
      </c>
      <c r="AL124" s="7">
        <f>SUM(AL123:AL123)</f>
        <v>0</v>
      </c>
      <c r="AM124" s="11">
        <f>SUM(AM123:AM123)</f>
        <v>0</v>
      </c>
      <c r="AN124" s="10"/>
      <c r="AO124" s="11">
        <f>SUM(AO123:AO123)</f>
        <v>0</v>
      </c>
      <c r="AP124" s="10"/>
      <c r="AQ124" s="11">
        <f>SUM(AQ123:AQ123)</f>
        <v>0</v>
      </c>
      <c r="AR124" s="10"/>
      <c r="AS124" s="11">
        <f>SUM(AS123:AS123)</f>
        <v>0</v>
      </c>
      <c r="AT124" s="10"/>
      <c r="AU124" s="7">
        <f>SUM(AU123:AU123)</f>
        <v>0</v>
      </c>
      <c r="AV124" s="11">
        <f>SUM(AV123:AV123)</f>
        <v>0</v>
      </c>
      <c r="AW124" s="10"/>
      <c r="AX124" s="11">
        <f>SUM(AX123:AX123)</f>
        <v>0</v>
      </c>
      <c r="AY124" s="10"/>
      <c r="AZ124" s="11">
        <f>SUM(AZ123:AZ123)</f>
        <v>0</v>
      </c>
      <c r="BA124" s="10"/>
      <c r="BB124" s="11">
        <f>SUM(BB123:BB123)</f>
        <v>0</v>
      </c>
      <c r="BC124" s="10"/>
      <c r="BD124" s="7">
        <f>SUM(BD123:BD123)</f>
        <v>0</v>
      </c>
      <c r="BE124" s="7">
        <f>SUM(BE123:BE123)</f>
        <v>0</v>
      </c>
      <c r="BF124" s="11">
        <f>SUM(BF123:BF123)</f>
        <v>0</v>
      </c>
      <c r="BG124" s="10"/>
      <c r="BH124" s="11">
        <f>SUM(BH123:BH123)</f>
        <v>0</v>
      </c>
      <c r="BI124" s="10"/>
      <c r="BJ124" s="11">
        <f>SUM(BJ123:BJ123)</f>
        <v>0</v>
      </c>
      <c r="BK124" s="10"/>
      <c r="BL124" s="11">
        <f>SUM(BL123:BL123)</f>
        <v>0</v>
      </c>
      <c r="BM124" s="10"/>
      <c r="BN124" s="7">
        <f>SUM(BN123:BN123)</f>
        <v>0</v>
      </c>
      <c r="BO124" s="11">
        <f>SUM(BO123:BO123)</f>
        <v>0</v>
      </c>
      <c r="BP124" s="10"/>
      <c r="BQ124" s="11">
        <f>SUM(BQ123:BQ123)</f>
        <v>0</v>
      </c>
      <c r="BR124" s="10"/>
      <c r="BS124" s="11">
        <f>SUM(BS123:BS123)</f>
        <v>0</v>
      </c>
      <c r="BT124" s="10"/>
      <c r="BU124" s="11">
        <f>SUM(BU123:BU123)</f>
        <v>0</v>
      </c>
      <c r="BV124" s="10"/>
      <c r="BW124" s="7">
        <f>SUM(BW123:BW123)</f>
        <v>0</v>
      </c>
      <c r="BX124" s="7">
        <f>SUM(BX123:BX123)</f>
        <v>0</v>
      </c>
      <c r="BY124" s="11">
        <f>SUM(BY123:BY123)</f>
        <v>0</v>
      </c>
      <c r="BZ124" s="10"/>
      <c r="CA124" s="11">
        <f>SUM(CA123:CA123)</f>
        <v>0</v>
      </c>
      <c r="CB124" s="10"/>
      <c r="CC124" s="11">
        <f>SUM(CC123:CC123)</f>
        <v>0</v>
      </c>
      <c r="CD124" s="10"/>
      <c r="CE124" s="11">
        <f>SUM(CE123:CE123)</f>
        <v>0</v>
      </c>
      <c r="CF124" s="10"/>
      <c r="CG124" s="7">
        <f>SUM(CG123:CG123)</f>
        <v>0</v>
      </c>
      <c r="CH124" s="11">
        <f>SUM(CH123:CH123)</f>
        <v>0</v>
      </c>
      <c r="CI124" s="10"/>
      <c r="CJ124" s="11">
        <f>SUM(CJ123:CJ123)</f>
        <v>0</v>
      </c>
      <c r="CK124" s="10"/>
      <c r="CL124" s="11">
        <f>SUM(CL123:CL123)</f>
        <v>0</v>
      </c>
      <c r="CM124" s="10"/>
      <c r="CN124" s="11">
        <f>SUM(CN123:CN123)</f>
        <v>0</v>
      </c>
      <c r="CO124" s="10"/>
      <c r="CP124" s="7">
        <f>SUM(CP123:CP123)</f>
        <v>0</v>
      </c>
      <c r="CQ124" s="7">
        <f>SUM(CQ123:CQ123)</f>
        <v>0</v>
      </c>
      <c r="CR124" s="11">
        <f>SUM(CR123:CR123)</f>
        <v>0</v>
      </c>
      <c r="CS124" s="10"/>
      <c r="CT124" s="11">
        <f>SUM(CT123:CT123)</f>
        <v>0</v>
      </c>
      <c r="CU124" s="10"/>
      <c r="CV124" s="11">
        <f>SUM(CV123:CV123)</f>
        <v>0</v>
      </c>
      <c r="CW124" s="10"/>
      <c r="CX124" s="11">
        <f>SUM(CX123:CX123)</f>
        <v>0</v>
      </c>
      <c r="CY124" s="10"/>
      <c r="CZ124" s="7">
        <f>SUM(CZ123:CZ123)</f>
        <v>0</v>
      </c>
      <c r="DA124" s="11">
        <f>SUM(DA123:DA123)</f>
        <v>0</v>
      </c>
      <c r="DB124" s="10"/>
      <c r="DC124" s="11">
        <f>SUM(DC123:DC123)</f>
        <v>0</v>
      </c>
      <c r="DD124" s="10"/>
      <c r="DE124" s="11">
        <f>SUM(DE123:DE123)</f>
        <v>0</v>
      </c>
      <c r="DF124" s="10"/>
      <c r="DG124" s="11">
        <f>SUM(DG123:DG123)</f>
        <v>0</v>
      </c>
      <c r="DH124" s="10"/>
      <c r="DI124" s="7">
        <f>SUM(DI123:DI123)</f>
        <v>0</v>
      </c>
      <c r="DJ124" s="7">
        <f>SUM(DJ123:DJ123)</f>
        <v>0</v>
      </c>
      <c r="DK124" s="11">
        <f>SUM(DK123:DK123)</f>
        <v>0</v>
      </c>
      <c r="DL124" s="10"/>
      <c r="DM124" s="11">
        <f>SUM(DM123:DM123)</f>
        <v>0</v>
      </c>
      <c r="DN124" s="10"/>
      <c r="DO124" s="11">
        <f>SUM(DO123:DO123)</f>
        <v>0</v>
      </c>
      <c r="DP124" s="10"/>
      <c r="DQ124" s="11">
        <f>SUM(DQ123:DQ123)</f>
        <v>0</v>
      </c>
      <c r="DR124" s="10"/>
      <c r="DS124" s="7">
        <f>SUM(DS123:DS123)</f>
        <v>0</v>
      </c>
      <c r="DT124" s="11">
        <f>SUM(DT123:DT123)</f>
        <v>0</v>
      </c>
      <c r="DU124" s="10"/>
      <c r="DV124" s="11">
        <f>SUM(DV123:DV123)</f>
        <v>0</v>
      </c>
      <c r="DW124" s="10"/>
      <c r="DX124" s="11">
        <f>SUM(DX123:DX123)</f>
        <v>6</v>
      </c>
      <c r="DY124" s="10"/>
      <c r="DZ124" s="11">
        <f>SUM(DZ123:DZ123)</f>
        <v>0</v>
      </c>
      <c r="EA124" s="10"/>
      <c r="EB124" s="7">
        <f>SUM(EB123:EB123)</f>
        <v>6</v>
      </c>
      <c r="EC124" s="7">
        <f>SUM(EC123:EC123)</f>
        <v>6</v>
      </c>
      <c r="ED124" s="11">
        <f>SUM(ED123:ED123)</f>
        <v>0</v>
      </c>
      <c r="EE124" s="10"/>
      <c r="EF124" s="11">
        <f>SUM(EF123:EF123)</f>
        <v>0</v>
      </c>
      <c r="EG124" s="10"/>
      <c r="EH124" s="11">
        <f>SUM(EH123:EH123)</f>
        <v>0</v>
      </c>
      <c r="EI124" s="10"/>
      <c r="EJ124" s="11">
        <f>SUM(EJ123:EJ123)</f>
        <v>0</v>
      </c>
      <c r="EK124" s="10"/>
      <c r="EL124" s="7">
        <f>SUM(EL123:EL123)</f>
        <v>0</v>
      </c>
      <c r="EM124" s="11">
        <f>SUM(EM123:EM123)</f>
        <v>0</v>
      </c>
      <c r="EN124" s="10"/>
      <c r="EO124" s="11">
        <f>SUM(EO123:EO123)</f>
        <v>0</v>
      </c>
      <c r="EP124" s="10"/>
      <c r="EQ124" s="11">
        <f>SUM(EQ123:EQ123)</f>
        <v>0</v>
      </c>
      <c r="ER124" s="10"/>
      <c r="ES124" s="11">
        <f>SUM(ES123:ES123)</f>
        <v>0</v>
      </c>
      <c r="ET124" s="10"/>
      <c r="EU124" s="7">
        <f>SUM(EU123:EU123)</f>
        <v>0</v>
      </c>
      <c r="EV124" s="7">
        <f>SUM(EV123:EV123)</f>
        <v>0</v>
      </c>
      <c r="EW124" s="11">
        <f>SUM(EW123:EW123)</f>
        <v>0</v>
      </c>
      <c r="EX124" s="10"/>
      <c r="EY124" s="11">
        <f>SUM(EY123:EY123)</f>
        <v>0</v>
      </c>
      <c r="EZ124" s="10"/>
      <c r="FA124" s="11">
        <f>SUM(FA123:FA123)</f>
        <v>0</v>
      </c>
      <c r="FB124" s="10"/>
      <c r="FC124" s="11">
        <f>SUM(FC123:FC123)</f>
        <v>0</v>
      </c>
      <c r="FD124" s="10"/>
      <c r="FE124" s="7">
        <f>SUM(FE123:FE123)</f>
        <v>0</v>
      </c>
      <c r="FF124" s="11">
        <f>SUM(FF123:FF123)</f>
        <v>0</v>
      </c>
      <c r="FG124" s="10"/>
      <c r="FH124" s="11">
        <f>SUM(FH123:FH123)</f>
        <v>0</v>
      </c>
      <c r="FI124" s="10"/>
      <c r="FJ124" s="11">
        <f>SUM(FJ123:FJ123)</f>
        <v>0</v>
      </c>
      <c r="FK124" s="10"/>
      <c r="FL124" s="11">
        <f>SUM(FL123:FL123)</f>
        <v>0</v>
      </c>
      <c r="FM124" s="10"/>
      <c r="FN124" s="7">
        <f>SUM(FN123:FN123)</f>
        <v>0</v>
      </c>
      <c r="FO124" s="7">
        <f>SUM(FO123:FO123)</f>
        <v>0</v>
      </c>
    </row>
    <row r="125" spans="1:171" ht="19.5" customHeight="1">
      <c r="A125" s="12" t="s">
        <v>251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2"/>
      <c r="FO125" s="13"/>
    </row>
    <row r="126" spans="1:171" ht="12.75">
      <c r="A126" s="6"/>
      <c r="B126" s="6"/>
      <c r="C126" s="6"/>
      <c r="D126" s="6" t="s">
        <v>252</v>
      </c>
      <c r="E126" s="3" t="s">
        <v>253</v>
      </c>
      <c r="F126" s="6">
        <f>COUNTIF(T126:FM126,"e")</f>
        <v>0</v>
      </c>
      <c r="G126" s="6">
        <f>COUNTIF(T126:FM126,"z")</f>
        <v>1</v>
      </c>
      <c r="H126" s="6">
        <f>SUM(I126:P126)</f>
        <v>0</v>
      </c>
      <c r="I126" s="6">
        <f>T126+AM126+BF126+BY126+CR126+DK126+ED126+EW126</f>
        <v>0</v>
      </c>
      <c r="J126" s="6">
        <f>V126+AO126+BH126+CA126+CT126+DM126+EF126+EY126</f>
        <v>0</v>
      </c>
      <c r="K126" s="6">
        <f>X126+AQ126+BJ126+CC126+CV126+DO126+EH126+FA126</f>
        <v>0</v>
      </c>
      <c r="L126" s="6">
        <f>Z126+AS126+BL126+CE126+CX126+DQ126+EJ126+FC126</f>
        <v>0</v>
      </c>
      <c r="M126" s="6">
        <f>AC126+AV126+BO126+CH126+DA126+DT126+EM126+FF126</f>
        <v>0</v>
      </c>
      <c r="N126" s="6">
        <f>AE126+AX126+BQ126+CJ126+DC126+DV126+EO126+FH126</f>
        <v>0</v>
      </c>
      <c r="O126" s="6">
        <f>AG126+AZ126+BS126+CL126+DE126+DX126+EQ126+FJ126</f>
        <v>0</v>
      </c>
      <c r="P126" s="6">
        <f>AI126+BB126+BU126+CN126+DG126+DZ126+ES126+FL126</f>
        <v>0</v>
      </c>
      <c r="Q126" s="7">
        <f>AL126+BE126+BX126+CQ126+DJ126+EC126+EV126+FO126</f>
        <v>0</v>
      </c>
      <c r="R126" s="7">
        <f>AK126+BD126+BW126+CP126+DI126+EB126+EU126+FN126</f>
        <v>0</v>
      </c>
      <c r="S126" s="7">
        <v>0</v>
      </c>
      <c r="T126" s="11">
        <v>0</v>
      </c>
      <c r="U126" s="10" t="s">
        <v>61</v>
      </c>
      <c r="V126" s="11"/>
      <c r="W126" s="10"/>
      <c r="X126" s="11"/>
      <c r="Y126" s="10"/>
      <c r="Z126" s="11"/>
      <c r="AA126" s="10"/>
      <c r="AB126" s="7">
        <v>0</v>
      </c>
      <c r="AC126" s="11"/>
      <c r="AD126" s="10"/>
      <c r="AE126" s="11"/>
      <c r="AF126" s="10"/>
      <c r="AG126" s="11"/>
      <c r="AH126" s="10"/>
      <c r="AI126" s="11"/>
      <c r="AJ126" s="10"/>
      <c r="AK126" s="7"/>
      <c r="AL126" s="7">
        <f>AB126+AK126</f>
        <v>0</v>
      </c>
      <c r="AM126" s="11"/>
      <c r="AN126" s="10"/>
      <c r="AO126" s="11"/>
      <c r="AP126" s="10"/>
      <c r="AQ126" s="11"/>
      <c r="AR126" s="10"/>
      <c r="AS126" s="11"/>
      <c r="AT126" s="10"/>
      <c r="AU126" s="7"/>
      <c r="AV126" s="11"/>
      <c r="AW126" s="10"/>
      <c r="AX126" s="11"/>
      <c r="AY126" s="10"/>
      <c r="AZ126" s="11"/>
      <c r="BA126" s="10"/>
      <c r="BB126" s="11"/>
      <c r="BC126" s="10"/>
      <c r="BD126" s="7"/>
      <c r="BE126" s="7">
        <f>AU126+BD126</f>
        <v>0</v>
      </c>
      <c r="BF126" s="11"/>
      <c r="BG126" s="10"/>
      <c r="BH126" s="11"/>
      <c r="BI126" s="10"/>
      <c r="BJ126" s="11"/>
      <c r="BK126" s="10"/>
      <c r="BL126" s="11"/>
      <c r="BM126" s="10"/>
      <c r="BN126" s="7"/>
      <c r="BO126" s="11"/>
      <c r="BP126" s="10"/>
      <c r="BQ126" s="11"/>
      <c r="BR126" s="10"/>
      <c r="BS126" s="11"/>
      <c r="BT126" s="10"/>
      <c r="BU126" s="11"/>
      <c r="BV126" s="10"/>
      <c r="BW126" s="7"/>
      <c r="BX126" s="7">
        <f>BN126+BW126</f>
        <v>0</v>
      </c>
      <c r="BY126" s="11"/>
      <c r="BZ126" s="10"/>
      <c r="CA126" s="11"/>
      <c r="CB126" s="10"/>
      <c r="CC126" s="11"/>
      <c r="CD126" s="10"/>
      <c r="CE126" s="11"/>
      <c r="CF126" s="10"/>
      <c r="CG126" s="7"/>
      <c r="CH126" s="11"/>
      <c r="CI126" s="10"/>
      <c r="CJ126" s="11"/>
      <c r="CK126" s="10"/>
      <c r="CL126" s="11"/>
      <c r="CM126" s="10"/>
      <c r="CN126" s="11"/>
      <c r="CO126" s="10"/>
      <c r="CP126" s="7"/>
      <c r="CQ126" s="7">
        <f>CG126+CP126</f>
        <v>0</v>
      </c>
      <c r="CR126" s="11"/>
      <c r="CS126" s="10"/>
      <c r="CT126" s="11"/>
      <c r="CU126" s="10"/>
      <c r="CV126" s="11"/>
      <c r="CW126" s="10"/>
      <c r="CX126" s="11"/>
      <c r="CY126" s="10"/>
      <c r="CZ126" s="7"/>
      <c r="DA126" s="11"/>
      <c r="DB126" s="10"/>
      <c r="DC126" s="11"/>
      <c r="DD126" s="10"/>
      <c r="DE126" s="11"/>
      <c r="DF126" s="10"/>
      <c r="DG126" s="11"/>
      <c r="DH126" s="10"/>
      <c r="DI126" s="7"/>
      <c r="DJ126" s="7">
        <f>CZ126+DI126</f>
        <v>0</v>
      </c>
      <c r="DK126" s="11"/>
      <c r="DL126" s="10"/>
      <c r="DM126" s="11"/>
      <c r="DN126" s="10"/>
      <c r="DO126" s="11"/>
      <c r="DP126" s="10"/>
      <c r="DQ126" s="11"/>
      <c r="DR126" s="10"/>
      <c r="DS126" s="7"/>
      <c r="DT126" s="11"/>
      <c r="DU126" s="10"/>
      <c r="DV126" s="11"/>
      <c r="DW126" s="10"/>
      <c r="DX126" s="11"/>
      <c r="DY126" s="10"/>
      <c r="DZ126" s="11"/>
      <c r="EA126" s="10"/>
      <c r="EB126" s="7"/>
      <c r="EC126" s="7">
        <f>DS126+EB126</f>
        <v>0</v>
      </c>
      <c r="ED126" s="11"/>
      <c r="EE126" s="10"/>
      <c r="EF126" s="11"/>
      <c r="EG126" s="10"/>
      <c r="EH126" s="11"/>
      <c r="EI126" s="10"/>
      <c r="EJ126" s="11"/>
      <c r="EK126" s="10"/>
      <c r="EL126" s="7"/>
      <c r="EM126" s="11"/>
      <c r="EN126" s="10"/>
      <c r="EO126" s="11"/>
      <c r="EP126" s="10"/>
      <c r="EQ126" s="11"/>
      <c r="ER126" s="10"/>
      <c r="ES126" s="11"/>
      <c r="ET126" s="10"/>
      <c r="EU126" s="7"/>
      <c r="EV126" s="7">
        <f>EL126+EU126</f>
        <v>0</v>
      </c>
      <c r="EW126" s="11"/>
      <c r="EX126" s="10"/>
      <c r="EY126" s="11"/>
      <c r="EZ126" s="10"/>
      <c r="FA126" s="11"/>
      <c r="FB126" s="10"/>
      <c r="FC126" s="11"/>
      <c r="FD126" s="10"/>
      <c r="FE126" s="7"/>
      <c r="FF126" s="11"/>
      <c r="FG126" s="10"/>
      <c r="FH126" s="11"/>
      <c r="FI126" s="10"/>
      <c r="FJ126" s="11"/>
      <c r="FK126" s="10"/>
      <c r="FL126" s="11"/>
      <c r="FM126" s="10"/>
      <c r="FN126" s="7"/>
      <c r="FO126" s="7">
        <f>FE126+FN126</f>
        <v>0</v>
      </c>
    </row>
    <row r="127" spans="1:171" ht="12.75">
      <c r="A127" s="6"/>
      <c r="B127" s="6"/>
      <c r="C127" s="6"/>
      <c r="D127" s="6" t="s">
        <v>254</v>
      </c>
      <c r="E127" s="3" t="s">
        <v>255</v>
      </c>
      <c r="F127" s="6">
        <f>COUNTIF(T127:FM127,"e")</f>
        <v>0</v>
      </c>
      <c r="G127" s="6">
        <f>COUNTIF(T127:FM127,"z")</f>
        <v>1</v>
      </c>
      <c r="H127" s="6">
        <f>SUM(I127:P127)</f>
        <v>4</v>
      </c>
      <c r="I127" s="6">
        <f>T127+AM127+BF127+BY127+CR127+DK127+ED127+EW127</f>
        <v>4</v>
      </c>
      <c r="J127" s="6">
        <f>V127+AO127+BH127+CA127+CT127+DM127+EF127+EY127</f>
        <v>0</v>
      </c>
      <c r="K127" s="6">
        <f>X127+AQ127+BJ127+CC127+CV127+DO127+EH127+FA127</f>
        <v>0</v>
      </c>
      <c r="L127" s="6">
        <f>Z127+AS127+BL127+CE127+CX127+DQ127+EJ127+FC127</f>
        <v>0</v>
      </c>
      <c r="M127" s="6">
        <f>AC127+AV127+BO127+CH127+DA127+DT127+EM127+FF127</f>
        <v>0</v>
      </c>
      <c r="N127" s="6">
        <f>AE127+AX127+BQ127+CJ127+DC127+DV127+EO127+FH127</f>
        <v>0</v>
      </c>
      <c r="O127" s="6">
        <f>AG127+AZ127+BS127+CL127+DE127+DX127+EQ127+FJ127</f>
        <v>0</v>
      </c>
      <c r="P127" s="6">
        <f>AI127+BB127+BU127+CN127+DG127+DZ127+ES127+FL127</f>
        <v>0</v>
      </c>
      <c r="Q127" s="7">
        <f>AL127+BE127+BX127+CQ127+DJ127+EC127+EV127+FO127</f>
        <v>0</v>
      </c>
      <c r="R127" s="7">
        <f>AK127+BD127+BW127+CP127+DI127+EB127+EU127+FN127</f>
        <v>0</v>
      </c>
      <c r="S127" s="7">
        <v>0</v>
      </c>
      <c r="T127" s="11">
        <v>4</v>
      </c>
      <c r="U127" s="10" t="s">
        <v>61</v>
      </c>
      <c r="V127" s="11"/>
      <c r="W127" s="10"/>
      <c r="X127" s="11"/>
      <c r="Y127" s="10"/>
      <c r="Z127" s="11"/>
      <c r="AA127" s="10"/>
      <c r="AB127" s="7">
        <v>0</v>
      </c>
      <c r="AC127" s="11"/>
      <c r="AD127" s="10"/>
      <c r="AE127" s="11"/>
      <c r="AF127" s="10"/>
      <c r="AG127" s="11"/>
      <c r="AH127" s="10"/>
      <c r="AI127" s="11"/>
      <c r="AJ127" s="10"/>
      <c r="AK127" s="7"/>
      <c r="AL127" s="7">
        <f>AB127+AK127</f>
        <v>0</v>
      </c>
      <c r="AM127" s="11"/>
      <c r="AN127" s="10"/>
      <c r="AO127" s="11"/>
      <c r="AP127" s="10"/>
      <c r="AQ127" s="11"/>
      <c r="AR127" s="10"/>
      <c r="AS127" s="11"/>
      <c r="AT127" s="10"/>
      <c r="AU127" s="7"/>
      <c r="AV127" s="11"/>
      <c r="AW127" s="10"/>
      <c r="AX127" s="11"/>
      <c r="AY127" s="10"/>
      <c r="AZ127" s="11"/>
      <c r="BA127" s="10"/>
      <c r="BB127" s="11"/>
      <c r="BC127" s="10"/>
      <c r="BD127" s="7"/>
      <c r="BE127" s="7">
        <f>AU127+BD127</f>
        <v>0</v>
      </c>
      <c r="BF127" s="11"/>
      <c r="BG127" s="10"/>
      <c r="BH127" s="11"/>
      <c r="BI127" s="10"/>
      <c r="BJ127" s="11"/>
      <c r="BK127" s="10"/>
      <c r="BL127" s="11"/>
      <c r="BM127" s="10"/>
      <c r="BN127" s="7"/>
      <c r="BO127" s="11"/>
      <c r="BP127" s="10"/>
      <c r="BQ127" s="11"/>
      <c r="BR127" s="10"/>
      <c r="BS127" s="11"/>
      <c r="BT127" s="10"/>
      <c r="BU127" s="11"/>
      <c r="BV127" s="10"/>
      <c r="BW127" s="7"/>
      <c r="BX127" s="7">
        <f>BN127+BW127</f>
        <v>0</v>
      </c>
      <c r="BY127" s="11"/>
      <c r="BZ127" s="10"/>
      <c r="CA127" s="11"/>
      <c r="CB127" s="10"/>
      <c r="CC127" s="11"/>
      <c r="CD127" s="10"/>
      <c r="CE127" s="11"/>
      <c r="CF127" s="10"/>
      <c r="CG127" s="7"/>
      <c r="CH127" s="11"/>
      <c r="CI127" s="10"/>
      <c r="CJ127" s="11"/>
      <c r="CK127" s="10"/>
      <c r="CL127" s="11"/>
      <c r="CM127" s="10"/>
      <c r="CN127" s="11"/>
      <c r="CO127" s="10"/>
      <c r="CP127" s="7"/>
      <c r="CQ127" s="7">
        <f>CG127+CP127</f>
        <v>0</v>
      </c>
      <c r="CR127" s="11"/>
      <c r="CS127" s="10"/>
      <c r="CT127" s="11"/>
      <c r="CU127" s="10"/>
      <c r="CV127" s="11"/>
      <c r="CW127" s="10"/>
      <c r="CX127" s="11"/>
      <c r="CY127" s="10"/>
      <c r="CZ127" s="7"/>
      <c r="DA127" s="11"/>
      <c r="DB127" s="10"/>
      <c r="DC127" s="11"/>
      <c r="DD127" s="10"/>
      <c r="DE127" s="11"/>
      <c r="DF127" s="10"/>
      <c r="DG127" s="11"/>
      <c r="DH127" s="10"/>
      <c r="DI127" s="7"/>
      <c r="DJ127" s="7">
        <f>CZ127+DI127</f>
        <v>0</v>
      </c>
      <c r="DK127" s="11"/>
      <c r="DL127" s="10"/>
      <c r="DM127" s="11"/>
      <c r="DN127" s="10"/>
      <c r="DO127" s="11"/>
      <c r="DP127" s="10"/>
      <c r="DQ127" s="11"/>
      <c r="DR127" s="10"/>
      <c r="DS127" s="7"/>
      <c r="DT127" s="11"/>
      <c r="DU127" s="10"/>
      <c r="DV127" s="11"/>
      <c r="DW127" s="10"/>
      <c r="DX127" s="11"/>
      <c r="DY127" s="10"/>
      <c r="DZ127" s="11"/>
      <c r="EA127" s="10"/>
      <c r="EB127" s="7"/>
      <c r="EC127" s="7">
        <f>DS127+EB127</f>
        <v>0</v>
      </c>
      <c r="ED127" s="11"/>
      <c r="EE127" s="10"/>
      <c r="EF127" s="11"/>
      <c r="EG127" s="10"/>
      <c r="EH127" s="11"/>
      <c r="EI127" s="10"/>
      <c r="EJ127" s="11"/>
      <c r="EK127" s="10"/>
      <c r="EL127" s="7"/>
      <c r="EM127" s="11"/>
      <c r="EN127" s="10"/>
      <c r="EO127" s="11"/>
      <c r="EP127" s="10"/>
      <c r="EQ127" s="11"/>
      <c r="ER127" s="10"/>
      <c r="ES127" s="11"/>
      <c r="ET127" s="10"/>
      <c r="EU127" s="7"/>
      <c r="EV127" s="7">
        <f>EL127+EU127</f>
        <v>0</v>
      </c>
      <c r="EW127" s="11"/>
      <c r="EX127" s="10"/>
      <c r="EY127" s="11"/>
      <c r="EZ127" s="10"/>
      <c r="FA127" s="11"/>
      <c r="FB127" s="10"/>
      <c r="FC127" s="11"/>
      <c r="FD127" s="10"/>
      <c r="FE127" s="7"/>
      <c r="FF127" s="11"/>
      <c r="FG127" s="10"/>
      <c r="FH127" s="11"/>
      <c r="FI127" s="10"/>
      <c r="FJ127" s="11"/>
      <c r="FK127" s="10"/>
      <c r="FL127" s="11"/>
      <c r="FM127" s="10"/>
      <c r="FN127" s="7"/>
      <c r="FO127" s="7">
        <f>FE127+FN127</f>
        <v>0</v>
      </c>
    </row>
    <row r="128" spans="1:171" ht="12.75">
      <c r="A128" s="6"/>
      <c r="B128" s="6"/>
      <c r="C128" s="6"/>
      <c r="D128" s="6" t="s">
        <v>256</v>
      </c>
      <c r="E128" s="3" t="s">
        <v>257</v>
      </c>
      <c r="F128" s="6">
        <f>COUNTIF(T128:FM128,"e")</f>
        <v>0</v>
      </c>
      <c r="G128" s="6">
        <f>COUNTIF(T128:FM128,"z")</f>
        <v>1</v>
      </c>
      <c r="H128" s="6">
        <f>SUM(I128:P128)</f>
        <v>2</v>
      </c>
      <c r="I128" s="6">
        <f>T128+AM128+BF128+BY128+CR128+DK128+ED128+EW128</f>
        <v>2</v>
      </c>
      <c r="J128" s="6">
        <f>V128+AO128+BH128+CA128+CT128+DM128+EF128+EY128</f>
        <v>0</v>
      </c>
      <c r="K128" s="6">
        <f>X128+AQ128+BJ128+CC128+CV128+DO128+EH128+FA128</f>
        <v>0</v>
      </c>
      <c r="L128" s="6">
        <f>Z128+AS128+BL128+CE128+CX128+DQ128+EJ128+FC128</f>
        <v>0</v>
      </c>
      <c r="M128" s="6">
        <f>AC128+AV128+BO128+CH128+DA128+DT128+EM128+FF128</f>
        <v>0</v>
      </c>
      <c r="N128" s="6">
        <f>AE128+AX128+BQ128+CJ128+DC128+DV128+EO128+FH128</f>
        <v>0</v>
      </c>
      <c r="O128" s="6">
        <f>AG128+AZ128+BS128+CL128+DE128+DX128+EQ128+FJ128</f>
        <v>0</v>
      </c>
      <c r="P128" s="6">
        <f>AI128+BB128+BU128+CN128+DG128+DZ128+ES128+FL128</f>
        <v>0</v>
      </c>
      <c r="Q128" s="7">
        <f>AL128+BE128+BX128+CQ128+DJ128+EC128+EV128+FO128</f>
        <v>0</v>
      </c>
      <c r="R128" s="7">
        <f>AK128+BD128+BW128+CP128+DI128+EB128+EU128+FN128</f>
        <v>0</v>
      </c>
      <c r="S128" s="7">
        <v>0</v>
      </c>
      <c r="T128" s="11"/>
      <c r="U128" s="10"/>
      <c r="V128" s="11"/>
      <c r="W128" s="10"/>
      <c r="X128" s="11"/>
      <c r="Y128" s="10"/>
      <c r="Z128" s="11"/>
      <c r="AA128" s="10"/>
      <c r="AB128" s="7"/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>AB128+AK128</f>
        <v>0</v>
      </c>
      <c r="AM128" s="11"/>
      <c r="AN128" s="10"/>
      <c r="AO128" s="11"/>
      <c r="AP128" s="10"/>
      <c r="AQ128" s="11"/>
      <c r="AR128" s="10"/>
      <c r="AS128" s="11"/>
      <c r="AT128" s="10"/>
      <c r="AU128" s="7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>AU128+BD128</f>
        <v>0</v>
      </c>
      <c r="BF128" s="11"/>
      <c r="BG128" s="10"/>
      <c r="BH128" s="11"/>
      <c r="BI128" s="10"/>
      <c r="BJ128" s="11"/>
      <c r="BK128" s="10"/>
      <c r="BL128" s="11"/>
      <c r="BM128" s="10"/>
      <c r="BN128" s="7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>BN128+BW128</f>
        <v>0</v>
      </c>
      <c r="BY128" s="11"/>
      <c r="BZ128" s="10"/>
      <c r="CA128" s="11"/>
      <c r="CB128" s="10"/>
      <c r="CC128" s="11"/>
      <c r="CD128" s="10"/>
      <c r="CE128" s="11"/>
      <c r="CF128" s="10"/>
      <c r="CG128" s="7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>CG128+CP128</f>
        <v>0</v>
      </c>
      <c r="CR128" s="11"/>
      <c r="CS128" s="10"/>
      <c r="CT128" s="11"/>
      <c r="CU128" s="10"/>
      <c r="CV128" s="11"/>
      <c r="CW128" s="10"/>
      <c r="CX128" s="11"/>
      <c r="CY128" s="10"/>
      <c r="CZ128" s="7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>CZ128+DI128</f>
        <v>0</v>
      </c>
      <c r="DK128" s="11"/>
      <c r="DL128" s="10"/>
      <c r="DM128" s="11"/>
      <c r="DN128" s="10"/>
      <c r="DO128" s="11"/>
      <c r="DP128" s="10"/>
      <c r="DQ128" s="11"/>
      <c r="DR128" s="10"/>
      <c r="DS128" s="7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>DS128+EB128</f>
        <v>0</v>
      </c>
      <c r="ED128" s="11">
        <v>2</v>
      </c>
      <c r="EE128" s="10" t="s">
        <v>61</v>
      </c>
      <c r="EF128" s="11"/>
      <c r="EG128" s="10"/>
      <c r="EH128" s="11"/>
      <c r="EI128" s="10"/>
      <c r="EJ128" s="11"/>
      <c r="EK128" s="10"/>
      <c r="EL128" s="7">
        <v>0</v>
      </c>
      <c r="EM128" s="11"/>
      <c r="EN128" s="10"/>
      <c r="EO128" s="11"/>
      <c r="EP128" s="10"/>
      <c r="EQ128" s="11"/>
      <c r="ER128" s="10"/>
      <c r="ES128" s="11"/>
      <c r="ET128" s="10"/>
      <c r="EU128" s="7"/>
      <c r="EV128" s="7">
        <f>EL128+EU128</f>
        <v>0</v>
      </c>
      <c r="EW128" s="11"/>
      <c r="EX128" s="10"/>
      <c r="EY128" s="11"/>
      <c r="EZ128" s="10"/>
      <c r="FA128" s="11"/>
      <c r="FB128" s="10"/>
      <c r="FC128" s="11"/>
      <c r="FD128" s="10"/>
      <c r="FE128" s="7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>FE128+FN128</f>
        <v>0</v>
      </c>
    </row>
    <row r="129" spans="1:171" ht="15.75" customHeight="1">
      <c r="A129" s="6"/>
      <c r="B129" s="6"/>
      <c r="C129" s="6"/>
      <c r="D129" s="6"/>
      <c r="E129" s="6" t="s">
        <v>78</v>
      </c>
      <c r="F129" s="6">
        <f aca="true" t="shared" si="86" ref="F129:T129">SUM(F126:F128)</f>
        <v>0</v>
      </c>
      <c r="G129" s="6">
        <f t="shared" si="86"/>
        <v>3</v>
      </c>
      <c r="H129" s="6">
        <f t="shared" si="86"/>
        <v>6</v>
      </c>
      <c r="I129" s="6">
        <f t="shared" si="86"/>
        <v>6</v>
      </c>
      <c r="J129" s="6">
        <f t="shared" si="86"/>
        <v>0</v>
      </c>
      <c r="K129" s="6">
        <f t="shared" si="86"/>
        <v>0</v>
      </c>
      <c r="L129" s="6">
        <f t="shared" si="86"/>
        <v>0</v>
      </c>
      <c r="M129" s="6">
        <f t="shared" si="86"/>
        <v>0</v>
      </c>
      <c r="N129" s="6">
        <f t="shared" si="86"/>
        <v>0</v>
      </c>
      <c r="O129" s="6">
        <f t="shared" si="86"/>
        <v>0</v>
      </c>
      <c r="P129" s="6">
        <f t="shared" si="86"/>
        <v>0</v>
      </c>
      <c r="Q129" s="7">
        <f t="shared" si="86"/>
        <v>0</v>
      </c>
      <c r="R129" s="7">
        <f t="shared" si="86"/>
        <v>0</v>
      </c>
      <c r="S129" s="7">
        <f t="shared" si="86"/>
        <v>0</v>
      </c>
      <c r="T129" s="11">
        <f t="shared" si="86"/>
        <v>4</v>
      </c>
      <c r="U129" s="10"/>
      <c r="V129" s="11">
        <f>SUM(V126:V128)</f>
        <v>0</v>
      </c>
      <c r="W129" s="10"/>
      <c r="X129" s="11">
        <f>SUM(X126:X128)</f>
        <v>0</v>
      </c>
      <c r="Y129" s="10"/>
      <c r="Z129" s="11">
        <f>SUM(Z126:Z128)</f>
        <v>0</v>
      </c>
      <c r="AA129" s="10"/>
      <c r="AB129" s="7">
        <f>SUM(AB126:AB128)</f>
        <v>0</v>
      </c>
      <c r="AC129" s="11">
        <f>SUM(AC126:AC128)</f>
        <v>0</v>
      </c>
      <c r="AD129" s="10"/>
      <c r="AE129" s="11">
        <f>SUM(AE126:AE128)</f>
        <v>0</v>
      </c>
      <c r="AF129" s="10"/>
      <c r="AG129" s="11">
        <f>SUM(AG126:AG128)</f>
        <v>0</v>
      </c>
      <c r="AH129" s="10"/>
      <c r="AI129" s="11">
        <f>SUM(AI126:AI128)</f>
        <v>0</v>
      </c>
      <c r="AJ129" s="10"/>
      <c r="AK129" s="7">
        <f>SUM(AK126:AK128)</f>
        <v>0</v>
      </c>
      <c r="AL129" s="7">
        <f>SUM(AL126:AL128)</f>
        <v>0</v>
      </c>
      <c r="AM129" s="11">
        <f>SUM(AM126:AM128)</f>
        <v>0</v>
      </c>
      <c r="AN129" s="10"/>
      <c r="AO129" s="11">
        <f>SUM(AO126:AO128)</f>
        <v>0</v>
      </c>
      <c r="AP129" s="10"/>
      <c r="AQ129" s="11">
        <f>SUM(AQ126:AQ128)</f>
        <v>0</v>
      </c>
      <c r="AR129" s="10"/>
      <c r="AS129" s="11">
        <f>SUM(AS126:AS128)</f>
        <v>0</v>
      </c>
      <c r="AT129" s="10"/>
      <c r="AU129" s="7">
        <f>SUM(AU126:AU128)</f>
        <v>0</v>
      </c>
      <c r="AV129" s="11">
        <f>SUM(AV126:AV128)</f>
        <v>0</v>
      </c>
      <c r="AW129" s="10"/>
      <c r="AX129" s="11">
        <f>SUM(AX126:AX128)</f>
        <v>0</v>
      </c>
      <c r="AY129" s="10"/>
      <c r="AZ129" s="11">
        <f>SUM(AZ126:AZ128)</f>
        <v>0</v>
      </c>
      <c r="BA129" s="10"/>
      <c r="BB129" s="11">
        <f>SUM(BB126:BB128)</f>
        <v>0</v>
      </c>
      <c r="BC129" s="10"/>
      <c r="BD129" s="7">
        <f>SUM(BD126:BD128)</f>
        <v>0</v>
      </c>
      <c r="BE129" s="7">
        <f>SUM(BE126:BE128)</f>
        <v>0</v>
      </c>
      <c r="BF129" s="11">
        <f>SUM(BF126:BF128)</f>
        <v>0</v>
      </c>
      <c r="BG129" s="10"/>
      <c r="BH129" s="11">
        <f>SUM(BH126:BH128)</f>
        <v>0</v>
      </c>
      <c r="BI129" s="10"/>
      <c r="BJ129" s="11">
        <f>SUM(BJ126:BJ128)</f>
        <v>0</v>
      </c>
      <c r="BK129" s="10"/>
      <c r="BL129" s="11">
        <f>SUM(BL126:BL128)</f>
        <v>0</v>
      </c>
      <c r="BM129" s="10"/>
      <c r="BN129" s="7">
        <f>SUM(BN126:BN128)</f>
        <v>0</v>
      </c>
      <c r="BO129" s="11">
        <f>SUM(BO126:BO128)</f>
        <v>0</v>
      </c>
      <c r="BP129" s="10"/>
      <c r="BQ129" s="11">
        <f>SUM(BQ126:BQ128)</f>
        <v>0</v>
      </c>
      <c r="BR129" s="10"/>
      <c r="BS129" s="11">
        <f>SUM(BS126:BS128)</f>
        <v>0</v>
      </c>
      <c r="BT129" s="10"/>
      <c r="BU129" s="11">
        <f>SUM(BU126:BU128)</f>
        <v>0</v>
      </c>
      <c r="BV129" s="10"/>
      <c r="BW129" s="7">
        <f>SUM(BW126:BW128)</f>
        <v>0</v>
      </c>
      <c r="BX129" s="7">
        <f>SUM(BX126:BX128)</f>
        <v>0</v>
      </c>
      <c r="BY129" s="11">
        <f>SUM(BY126:BY128)</f>
        <v>0</v>
      </c>
      <c r="BZ129" s="10"/>
      <c r="CA129" s="11">
        <f>SUM(CA126:CA128)</f>
        <v>0</v>
      </c>
      <c r="CB129" s="10"/>
      <c r="CC129" s="11">
        <f>SUM(CC126:CC128)</f>
        <v>0</v>
      </c>
      <c r="CD129" s="10"/>
      <c r="CE129" s="11">
        <f>SUM(CE126:CE128)</f>
        <v>0</v>
      </c>
      <c r="CF129" s="10"/>
      <c r="CG129" s="7">
        <f>SUM(CG126:CG128)</f>
        <v>0</v>
      </c>
      <c r="CH129" s="11">
        <f>SUM(CH126:CH128)</f>
        <v>0</v>
      </c>
      <c r="CI129" s="10"/>
      <c r="CJ129" s="11">
        <f>SUM(CJ126:CJ128)</f>
        <v>0</v>
      </c>
      <c r="CK129" s="10"/>
      <c r="CL129" s="11">
        <f>SUM(CL126:CL128)</f>
        <v>0</v>
      </c>
      <c r="CM129" s="10"/>
      <c r="CN129" s="11">
        <f>SUM(CN126:CN128)</f>
        <v>0</v>
      </c>
      <c r="CO129" s="10"/>
      <c r="CP129" s="7">
        <f>SUM(CP126:CP128)</f>
        <v>0</v>
      </c>
      <c r="CQ129" s="7">
        <f>SUM(CQ126:CQ128)</f>
        <v>0</v>
      </c>
      <c r="CR129" s="11">
        <f>SUM(CR126:CR128)</f>
        <v>0</v>
      </c>
      <c r="CS129" s="10"/>
      <c r="CT129" s="11">
        <f>SUM(CT126:CT128)</f>
        <v>0</v>
      </c>
      <c r="CU129" s="10"/>
      <c r="CV129" s="11">
        <f>SUM(CV126:CV128)</f>
        <v>0</v>
      </c>
      <c r="CW129" s="10"/>
      <c r="CX129" s="11">
        <f>SUM(CX126:CX128)</f>
        <v>0</v>
      </c>
      <c r="CY129" s="10"/>
      <c r="CZ129" s="7">
        <f>SUM(CZ126:CZ128)</f>
        <v>0</v>
      </c>
      <c r="DA129" s="11">
        <f>SUM(DA126:DA128)</f>
        <v>0</v>
      </c>
      <c r="DB129" s="10"/>
      <c r="DC129" s="11">
        <f>SUM(DC126:DC128)</f>
        <v>0</v>
      </c>
      <c r="DD129" s="10"/>
      <c r="DE129" s="11">
        <f>SUM(DE126:DE128)</f>
        <v>0</v>
      </c>
      <c r="DF129" s="10"/>
      <c r="DG129" s="11">
        <f>SUM(DG126:DG128)</f>
        <v>0</v>
      </c>
      <c r="DH129" s="10"/>
      <c r="DI129" s="7">
        <f>SUM(DI126:DI128)</f>
        <v>0</v>
      </c>
      <c r="DJ129" s="7">
        <f>SUM(DJ126:DJ128)</f>
        <v>0</v>
      </c>
      <c r="DK129" s="11">
        <f>SUM(DK126:DK128)</f>
        <v>0</v>
      </c>
      <c r="DL129" s="10"/>
      <c r="DM129" s="11">
        <f>SUM(DM126:DM128)</f>
        <v>0</v>
      </c>
      <c r="DN129" s="10"/>
      <c r="DO129" s="11">
        <f>SUM(DO126:DO128)</f>
        <v>0</v>
      </c>
      <c r="DP129" s="10"/>
      <c r="DQ129" s="11">
        <f>SUM(DQ126:DQ128)</f>
        <v>0</v>
      </c>
      <c r="DR129" s="10"/>
      <c r="DS129" s="7">
        <f>SUM(DS126:DS128)</f>
        <v>0</v>
      </c>
      <c r="DT129" s="11">
        <f>SUM(DT126:DT128)</f>
        <v>0</v>
      </c>
      <c r="DU129" s="10"/>
      <c r="DV129" s="11">
        <f>SUM(DV126:DV128)</f>
        <v>0</v>
      </c>
      <c r="DW129" s="10"/>
      <c r="DX129" s="11">
        <f>SUM(DX126:DX128)</f>
        <v>0</v>
      </c>
      <c r="DY129" s="10"/>
      <c r="DZ129" s="11">
        <f>SUM(DZ126:DZ128)</f>
        <v>0</v>
      </c>
      <c r="EA129" s="10"/>
      <c r="EB129" s="7">
        <f>SUM(EB126:EB128)</f>
        <v>0</v>
      </c>
      <c r="EC129" s="7">
        <f>SUM(EC126:EC128)</f>
        <v>0</v>
      </c>
      <c r="ED129" s="11">
        <f>SUM(ED126:ED128)</f>
        <v>2</v>
      </c>
      <c r="EE129" s="10"/>
      <c r="EF129" s="11">
        <f>SUM(EF126:EF128)</f>
        <v>0</v>
      </c>
      <c r="EG129" s="10"/>
      <c r="EH129" s="11">
        <f>SUM(EH126:EH128)</f>
        <v>0</v>
      </c>
      <c r="EI129" s="10"/>
      <c r="EJ129" s="11">
        <f>SUM(EJ126:EJ128)</f>
        <v>0</v>
      </c>
      <c r="EK129" s="10"/>
      <c r="EL129" s="7">
        <f>SUM(EL126:EL128)</f>
        <v>0</v>
      </c>
      <c r="EM129" s="11">
        <f>SUM(EM126:EM128)</f>
        <v>0</v>
      </c>
      <c r="EN129" s="10"/>
      <c r="EO129" s="11">
        <f>SUM(EO126:EO128)</f>
        <v>0</v>
      </c>
      <c r="EP129" s="10"/>
      <c r="EQ129" s="11">
        <f>SUM(EQ126:EQ128)</f>
        <v>0</v>
      </c>
      <c r="ER129" s="10"/>
      <c r="ES129" s="11">
        <f>SUM(ES126:ES128)</f>
        <v>0</v>
      </c>
      <c r="ET129" s="10"/>
      <c r="EU129" s="7">
        <f>SUM(EU126:EU128)</f>
        <v>0</v>
      </c>
      <c r="EV129" s="7">
        <f>SUM(EV126:EV128)</f>
        <v>0</v>
      </c>
      <c r="EW129" s="11">
        <f>SUM(EW126:EW128)</f>
        <v>0</v>
      </c>
      <c r="EX129" s="10"/>
      <c r="EY129" s="11">
        <f>SUM(EY126:EY128)</f>
        <v>0</v>
      </c>
      <c r="EZ129" s="10"/>
      <c r="FA129" s="11">
        <f>SUM(FA126:FA128)</f>
        <v>0</v>
      </c>
      <c r="FB129" s="10"/>
      <c r="FC129" s="11">
        <f>SUM(FC126:FC128)</f>
        <v>0</v>
      </c>
      <c r="FD129" s="10"/>
      <c r="FE129" s="7">
        <f>SUM(FE126:FE128)</f>
        <v>0</v>
      </c>
      <c r="FF129" s="11">
        <f>SUM(FF126:FF128)</f>
        <v>0</v>
      </c>
      <c r="FG129" s="10"/>
      <c r="FH129" s="11">
        <f>SUM(FH126:FH128)</f>
        <v>0</v>
      </c>
      <c r="FI129" s="10"/>
      <c r="FJ129" s="11">
        <f>SUM(FJ126:FJ128)</f>
        <v>0</v>
      </c>
      <c r="FK129" s="10"/>
      <c r="FL129" s="11">
        <f>SUM(FL126:FL128)</f>
        <v>0</v>
      </c>
      <c r="FM129" s="10"/>
      <c r="FN129" s="7">
        <f>SUM(FN126:FN128)</f>
        <v>0</v>
      </c>
      <c r="FO129" s="7">
        <f>SUM(FO126:FO128)</f>
        <v>0</v>
      </c>
    </row>
    <row r="130" spans="1:171" ht="19.5" customHeight="1">
      <c r="A130" s="6"/>
      <c r="B130" s="6"/>
      <c r="C130" s="6"/>
      <c r="D130" s="6"/>
      <c r="E130" s="8" t="s">
        <v>258</v>
      </c>
      <c r="F130" s="6">
        <f>F26+F37+F84+F124+F129</f>
        <v>14</v>
      </c>
      <c r="G130" s="6">
        <f>G26+G37+G84+G124+G129</f>
        <v>135</v>
      </c>
      <c r="H130" s="6">
        <f aca="true" t="shared" si="87" ref="H130:P130">H26+H37+H84+H129</f>
        <v>1529</v>
      </c>
      <c r="I130" s="6">
        <f t="shared" si="87"/>
        <v>766</v>
      </c>
      <c r="J130" s="6">
        <f t="shared" si="87"/>
        <v>383</v>
      </c>
      <c r="K130" s="6">
        <f t="shared" si="87"/>
        <v>0</v>
      </c>
      <c r="L130" s="6">
        <f t="shared" si="87"/>
        <v>12</v>
      </c>
      <c r="M130" s="6">
        <f t="shared" si="87"/>
        <v>244</v>
      </c>
      <c r="N130" s="6">
        <f t="shared" si="87"/>
        <v>100</v>
      </c>
      <c r="O130" s="6">
        <f t="shared" si="87"/>
        <v>0</v>
      </c>
      <c r="P130" s="6">
        <f t="shared" si="87"/>
        <v>24</v>
      </c>
      <c r="Q130" s="7">
        <f>Q26+Q37+Q84+Q124+Q129</f>
        <v>210</v>
      </c>
      <c r="R130" s="7">
        <f>R26+R37+R84+R124+R129</f>
        <v>53.5</v>
      </c>
      <c r="S130" s="7">
        <f>S26+S37+S84+S124+S129</f>
        <v>51.499999999999986</v>
      </c>
      <c r="T130" s="11">
        <f>T26+T37+T84+T129</f>
        <v>93</v>
      </c>
      <c r="U130" s="10"/>
      <c r="V130" s="11">
        <f>V26+V37+V84+V129</f>
        <v>31</v>
      </c>
      <c r="W130" s="10"/>
      <c r="X130" s="11">
        <f>X26+X37+X84+X129</f>
        <v>0</v>
      </c>
      <c r="Y130" s="10"/>
      <c r="Z130" s="11">
        <f>Z26+Z37+Z84+Z129</f>
        <v>0</v>
      </c>
      <c r="AA130" s="10"/>
      <c r="AB130" s="7">
        <f>AB26+AB37+AB84+AB124+AB129</f>
        <v>18.5</v>
      </c>
      <c r="AC130" s="11">
        <f>AC26+AC37+AC84+AC129</f>
        <v>57</v>
      </c>
      <c r="AD130" s="10"/>
      <c r="AE130" s="11">
        <f>AE26+AE37+AE84+AE129</f>
        <v>0</v>
      </c>
      <c r="AF130" s="10"/>
      <c r="AG130" s="11">
        <f>AG26+AG37+AG84+AG129</f>
        <v>0</v>
      </c>
      <c r="AH130" s="10"/>
      <c r="AI130" s="11">
        <f>AI26+AI37+AI84+AI129</f>
        <v>0</v>
      </c>
      <c r="AJ130" s="10"/>
      <c r="AK130" s="7">
        <f>AK26+AK37+AK84+AK124+AK129</f>
        <v>8.5</v>
      </c>
      <c r="AL130" s="7">
        <f>AL26+AL37+AL84+AL124+AL129</f>
        <v>27</v>
      </c>
      <c r="AM130" s="11">
        <f>AM26+AM37+AM84+AM129</f>
        <v>114</v>
      </c>
      <c r="AN130" s="10"/>
      <c r="AO130" s="11">
        <f>AO26+AO37+AO84+AO129</f>
        <v>47</v>
      </c>
      <c r="AP130" s="10"/>
      <c r="AQ130" s="11">
        <f>AQ26+AQ37+AQ84+AQ129</f>
        <v>0</v>
      </c>
      <c r="AR130" s="10"/>
      <c r="AS130" s="11">
        <f>AS26+AS37+AS84+AS129</f>
        <v>0</v>
      </c>
      <c r="AT130" s="10"/>
      <c r="AU130" s="7">
        <f>AU26+AU37+AU84+AU124+AU129</f>
        <v>19.5</v>
      </c>
      <c r="AV130" s="11">
        <f>AV26+AV37+AV84+AV129</f>
        <v>40</v>
      </c>
      <c r="AW130" s="10"/>
      <c r="AX130" s="11">
        <f>AX26+AX37+AX84+AX129</f>
        <v>0</v>
      </c>
      <c r="AY130" s="10"/>
      <c r="AZ130" s="11">
        <f>AZ26+AZ37+AZ84+AZ129</f>
        <v>0</v>
      </c>
      <c r="BA130" s="10"/>
      <c r="BB130" s="11">
        <f>BB26+BB37+BB84+BB129</f>
        <v>3</v>
      </c>
      <c r="BC130" s="10"/>
      <c r="BD130" s="7">
        <f>BD26+BD37+BD84+BD124+BD129</f>
        <v>7.5</v>
      </c>
      <c r="BE130" s="7">
        <f>BE26+BE37+BE84+BE124+BE129</f>
        <v>27</v>
      </c>
      <c r="BF130" s="11">
        <f>BF26+BF37+BF84+BF129</f>
        <v>99</v>
      </c>
      <c r="BG130" s="10"/>
      <c r="BH130" s="11">
        <f>BH26+BH37+BH84+BH129</f>
        <v>39</v>
      </c>
      <c r="BI130" s="10"/>
      <c r="BJ130" s="11">
        <f>BJ26+BJ37+BJ84+BJ129</f>
        <v>0</v>
      </c>
      <c r="BK130" s="10"/>
      <c r="BL130" s="11">
        <f>BL26+BL37+BL84+BL129</f>
        <v>0</v>
      </c>
      <c r="BM130" s="10"/>
      <c r="BN130" s="7">
        <f>BN26+BN37+BN84+BN124+BN129</f>
        <v>19.5</v>
      </c>
      <c r="BO130" s="11">
        <f>BO26+BO37+BO84+BO129</f>
        <v>27</v>
      </c>
      <c r="BP130" s="10"/>
      <c r="BQ130" s="11">
        <f>BQ26+BQ37+BQ84+BQ129</f>
        <v>30</v>
      </c>
      <c r="BR130" s="10"/>
      <c r="BS130" s="11">
        <f>BS26+BS37+BS84+BS129</f>
        <v>0</v>
      </c>
      <c r="BT130" s="10"/>
      <c r="BU130" s="11">
        <f>BU26+BU37+BU84+BU129</f>
        <v>3</v>
      </c>
      <c r="BV130" s="10"/>
      <c r="BW130" s="7">
        <f>BW26+BW37+BW84+BW124+BW129</f>
        <v>6.5</v>
      </c>
      <c r="BX130" s="7">
        <f>BX26+BX37+BX84+BX124+BX129</f>
        <v>26</v>
      </c>
      <c r="BY130" s="11">
        <f>BY26+BY37+BY84+BY129</f>
        <v>99</v>
      </c>
      <c r="BZ130" s="10"/>
      <c r="CA130" s="11">
        <f>CA26+CA37+CA84+CA129</f>
        <v>51</v>
      </c>
      <c r="CB130" s="10"/>
      <c r="CC130" s="11">
        <f>CC26+CC37+CC84+CC129</f>
        <v>0</v>
      </c>
      <c r="CD130" s="10"/>
      <c r="CE130" s="11">
        <f>CE26+CE37+CE84+CE129</f>
        <v>0</v>
      </c>
      <c r="CF130" s="10"/>
      <c r="CG130" s="7">
        <f>CG26+CG37+CG84+CG124+CG129</f>
        <v>18</v>
      </c>
      <c r="CH130" s="11">
        <f>CH26+CH37+CH84+CH129</f>
        <v>33</v>
      </c>
      <c r="CI130" s="10"/>
      <c r="CJ130" s="11">
        <f>CJ26+CJ37+CJ84+CJ129</f>
        <v>30</v>
      </c>
      <c r="CK130" s="10"/>
      <c r="CL130" s="11">
        <f>CL26+CL37+CL84+CL129</f>
        <v>0</v>
      </c>
      <c r="CM130" s="10"/>
      <c r="CN130" s="11">
        <f>CN26+CN37+CN84+CN129</f>
        <v>6</v>
      </c>
      <c r="CO130" s="10"/>
      <c r="CP130" s="7">
        <f>CP26+CP37+CP84+CP124+CP129</f>
        <v>8</v>
      </c>
      <c r="CQ130" s="7">
        <f>CQ26+CQ37+CQ84+CQ124+CQ129</f>
        <v>26</v>
      </c>
      <c r="CR130" s="11">
        <f>CR26+CR37+CR84+CR129</f>
        <v>96</v>
      </c>
      <c r="CS130" s="10"/>
      <c r="CT130" s="11">
        <f>CT26+CT37+CT84+CT129</f>
        <v>54</v>
      </c>
      <c r="CU130" s="10"/>
      <c r="CV130" s="11">
        <f>CV26+CV37+CV84+CV129</f>
        <v>0</v>
      </c>
      <c r="CW130" s="10"/>
      <c r="CX130" s="11">
        <f>CX26+CX37+CX84+CX129</f>
        <v>0</v>
      </c>
      <c r="CY130" s="10"/>
      <c r="CZ130" s="7">
        <f>CZ26+CZ37+CZ84+CZ124+CZ129</f>
        <v>15.5</v>
      </c>
      <c r="DA130" s="11">
        <f>DA26+DA37+DA84+DA129</f>
        <v>18</v>
      </c>
      <c r="DB130" s="10"/>
      <c r="DC130" s="11">
        <f>DC26+DC37+DC84+DC129</f>
        <v>40</v>
      </c>
      <c r="DD130" s="10"/>
      <c r="DE130" s="11">
        <f>DE26+DE37+DE84+DE129</f>
        <v>0</v>
      </c>
      <c r="DF130" s="10"/>
      <c r="DG130" s="11">
        <f>DG26+DG37+DG84+DG129</f>
        <v>3</v>
      </c>
      <c r="DH130" s="10"/>
      <c r="DI130" s="7">
        <f>DI26+DI37+DI84+DI124+DI129</f>
        <v>6.5</v>
      </c>
      <c r="DJ130" s="7">
        <f>DJ26+DJ37+DJ84+DJ124+DJ129</f>
        <v>22</v>
      </c>
      <c r="DK130" s="11">
        <f>DK26+DK37+DK84+DK129</f>
        <v>94</v>
      </c>
      <c r="DL130" s="10"/>
      <c r="DM130" s="11">
        <f>DM26+DM37+DM84+DM129</f>
        <v>63</v>
      </c>
      <c r="DN130" s="10"/>
      <c r="DO130" s="11">
        <f>DO26+DO37+DO84+DO129</f>
        <v>0</v>
      </c>
      <c r="DP130" s="10"/>
      <c r="DQ130" s="11">
        <f>DQ26+DQ37+DQ84+DQ129</f>
        <v>0</v>
      </c>
      <c r="DR130" s="10"/>
      <c r="DS130" s="7">
        <f>DS26+DS37+DS84+DS124+DS129</f>
        <v>16</v>
      </c>
      <c r="DT130" s="11">
        <f>DT26+DT37+DT84+DT129</f>
        <v>34</v>
      </c>
      <c r="DU130" s="10"/>
      <c r="DV130" s="11">
        <f>DV26+DV37+DV84+DV129</f>
        <v>0</v>
      </c>
      <c r="DW130" s="10"/>
      <c r="DX130" s="11">
        <f>DX26+DX37+DX84+DX129</f>
        <v>0</v>
      </c>
      <c r="DY130" s="10"/>
      <c r="DZ130" s="11">
        <f>DZ26+DZ37+DZ84+DZ129</f>
        <v>6</v>
      </c>
      <c r="EA130" s="10"/>
      <c r="EB130" s="7">
        <f>EB26+EB37+EB84+EB124+EB129</f>
        <v>12</v>
      </c>
      <c r="EC130" s="7">
        <f>EC26+EC37+EC84+EC124+EC129</f>
        <v>28</v>
      </c>
      <c r="ED130" s="11">
        <f>ED26+ED37+ED84+ED129</f>
        <v>108</v>
      </c>
      <c r="EE130" s="10"/>
      <c r="EF130" s="11">
        <f>EF26+EF37+EF84+EF129</f>
        <v>59</v>
      </c>
      <c r="EG130" s="10"/>
      <c r="EH130" s="11">
        <f>EH26+EH37+EH84+EH129</f>
        <v>0</v>
      </c>
      <c r="EI130" s="10"/>
      <c r="EJ130" s="11">
        <f>EJ26+EJ37+EJ84+EJ129</f>
        <v>6</v>
      </c>
      <c r="EK130" s="10"/>
      <c r="EL130" s="7">
        <f>EL26+EL37+EL84+EL124+EL129</f>
        <v>20.5</v>
      </c>
      <c r="EM130" s="11">
        <f>EM26+EM37+EM84+EM129</f>
        <v>35</v>
      </c>
      <c r="EN130" s="10"/>
      <c r="EO130" s="11">
        <f>EO26+EO37+EO84+EO129</f>
        <v>0</v>
      </c>
      <c r="EP130" s="10"/>
      <c r="EQ130" s="11">
        <f>EQ26+EQ37+EQ84+EQ129</f>
        <v>0</v>
      </c>
      <c r="ER130" s="10"/>
      <c r="ES130" s="11">
        <f>ES26+ES37+ES84+ES129</f>
        <v>3</v>
      </c>
      <c r="ET130" s="10"/>
      <c r="EU130" s="7">
        <f>EU26+EU37+EU84+EU124+EU129</f>
        <v>4.5</v>
      </c>
      <c r="EV130" s="7">
        <f>EV26+EV37+EV84+EV124+EV129</f>
        <v>25</v>
      </c>
      <c r="EW130" s="11">
        <f>EW26+EW37+EW84+EW129</f>
        <v>63</v>
      </c>
      <c r="EX130" s="10"/>
      <c r="EY130" s="11">
        <f>EY26+EY37+EY84+EY129</f>
        <v>39</v>
      </c>
      <c r="EZ130" s="10"/>
      <c r="FA130" s="11">
        <f>FA26+FA37+FA84+FA129</f>
        <v>0</v>
      </c>
      <c r="FB130" s="10"/>
      <c r="FC130" s="11">
        <f>FC26+FC37+FC84+FC129</f>
        <v>6</v>
      </c>
      <c r="FD130" s="10"/>
      <c r="FE130" s="7">
        <f>FE26+FE37+FE84+FE124+FE129</f>
        <v>29</v>
      </c>
      <c r="FF130" s="11">
        <f>FF26+FF37+FF84+FF129</f>
        <v>0</v>
      </c>
      <c r="FG130" s="10"/>
      <c r="FH130" s="11">
        <f>FH26+FH37+FH84+FH129</f>
        <v>0</v>
      </c>
      <c r="FI130" s="10"/>
      <c r="FJ130" s="11">
        <f>FJ26+FJ37+FJ84+FJ129</f>
        <v>0</v>
      </c>
      <c r="FK130" s="10"/>
      <c r="FL130" s="11">
        <f>FL26+FL37+FL84+FL129</f>
        <v>0</v>
      </c>
      <c r="FM130" s="10"/>
      <c r="FN130" s="7">
        <f>FN26+FN37+FN84+FN124+FN129</f>
        <v>0</v>
      </c>
      <c r="FO130" s="7">
        <f>FO26+FO37+FO84+FO124+FO129</f>
        <v>29</v>
      </c>
    </row>
    <row r="132" spans="4:5" ht="12.75">
      <c r="D132" s="3" t="s">
        <v>23</v>
      </c>
      <c r="E132" s="3" t="s">
        <v>259</v>
      </c>
    </row>
    <row r="133" spans="4:5" ht="12.75">
      <c r="D133" s="3" t="s">
        <v>27</v>
      </c>
      <c r="E133" s="3" t="s">
        <v>260</v>
      </c>
    </row>
    <row r="134" spans="4:5" ht="12.75">
      <c r="D134" s="14" t="s">
        <v>46</v>
      </c>
      <c r="E134" s="14"/>
    </row>
    <row r="135" spans="4:5" ht="12.75">
      <c r="D135" s="3" t="s">
        <v>33</v>
      </c>
      <c r="E135" s="3" t="s">
        <v>261</v>
      </c>
    </row>
    <row r="136" spans="4:5" ht="12.75">
      <c r="D136" s="3" t="s">
        <v>34</v>
      </c>
      <c r="E136" s="3" t="s">
        <v>262</v>
      </c>
    </row>
    <row r="137" spans="4:5" ht="12.75">
      <c r="D137" s="3" t="s">
        <v>35</v>
      </c>
      <c r="E137" s="3" t="s">
        <v>263</v>
      </c>
    </row>
    <row r="138" spans="4:29" ht="12.75">
      <c r="D138" s="3" t="s">
        <v>36</v>
      </c>
      <c r="E138" s="3" t="s">
        <v>264</v>
      </c>
      <c r="M138" s="9"/>
      <c r="U138" s="9"/>
      <c r="AC138" s="9"/>
    </row>
    <row r="139" spans="4:5" ht="12.75">
      <c r="D139" s="14" t="s">
        <v>48</v>
      </c>
      <c r="E139" s="14"/>
    </row>
    <row r="140" spans="4:5" ht="12.75">
      <c r="D140" s="3" t="s">
        <v>37</v>
      </c>
      <c r="E140" s="3" t="s">
        <v>265</v>
      </c>
    </row>
    <row r="141" spans="4:5" ht="12.75">
      <c r="D141" s="3" t="s">
        <v>38</v>
      </c>
      <c r="E141" s="3" t="s">
        <v>266</v>
      </c>
    </row>
    <row r="142" spans="4:5" ht="12.75">
      <c r="D142" s="3" t="s">
        <v>39</v>
      </c>
      <c r="E142" s="3" t="s">
        <v>267</v>
      </c>
    </row>
    <row r="143" spans="4:5" ht="12.75">
      <c r="D143" s="3" t="s">
        <v>40</v>
      </c>
      <c r="E143" s="3" t="s">
        <v>268</v>
      </c>
    </row>
  </sheetData>
  <sheetProtection/>
  <mergeCells count="171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B14:EB15"/>
    <mergeCell ref="EC14:EC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N14:FN15"/>
    <mergeCell ref="FO14:FO15"/>
    <mergeCell ref="A16:FO16"/>
    <mergeCell ref="A27:FO27"/>
    <mergeCell ref="FF15:FG15"/>
    <mergeCell ref="FH15:FI15"/>
    <mergeCell ref="FJ15:FK15"/>
    <mergeCell ref="FL15:FM15"/>
    <mergeCell ref="EU14:EU15"/>
    <mergeCell ref="EV14:EV15"/>
    <mergeCell ref="A90:A91"/>
    <mergeCell ref="B90:B91"/>
    <mergeCell ref="A92:A93"/>
    <mergeCell ref="B92:B93"/>
    <mergeCell ref="A38:FO38"/>
    <mergeCell ref="A85:FO85"/>
    <mergeCell ref="A86:A89"/>
    <mergeCell ref="B86:B89"/>
    <mergeCell ref="A98:A99"/>
    <mergeCell ref="B98:B99"/>
    <mergeCell ref="A100:A101"/>
    <mergeCell ref="B100:B101"/>
    <mergeCell ref="A94:A95"/>
    <mergeCell ref="B94:B95"/>
    <mergeCell ref="A96:A97"/>
    <mergeCell ref="B96:B97"/>
    <mergeCell ref="A106:A107"/>
    <mergeCell ref="B106:B107"/>
    <mergeCell ref="A108:A109"/>
    <mergeCell ref="B108:B109"/>
    <mergeCell ref="A102:A103"/>
    <mergeCell ref="B102:B103"/>
    <mergeCell ref="A104:A105"/>
    <mergeCell ref="B104:B105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22:FO122"/>
    <mergeCell ref="A125:FO125"/>
    <mergeCell ref="D134:E134"/>
    <mergeCell ref="D139:E139"/>
    <mergeCell ref="A118:A119"/>
    <mergeCell ref="B118:B119"/>
    <mergeCell ref="A120:A121"/>
    <mergeCell ref="B120:B12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2019-09-24T11:17:25Z</dcterms:modified>
  <cp:category/>
  <cp:version/>
  <cp:contentType/>
  <cp:contentStatus/>
</cp:coreProperties>
</file>