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IJ" sheetId="1" r:id="rId1"/>
    <sheet name="LP" sheetId="2" r:id="rId2"/>
    <sheet name="ZES" sheetId="3" r:id="rId3"/>
  </sheets>
  <definedNames/>
  <calcPr fullCalcOnLoad="1"/>
</workbook>
</file>

<file path=xl/sharedStrings.xml><?xml version="1.0" encoding="utf-8"?>
<sst xmlns="http://schemas.openxmlformats.org/spreadsheetml/2006/main" count="860" uniqueCount="191">
  <si>
    <t>Wydział Inżynierii Mechanicznej i Mechatroniki</t>
  </si>
  <si>
    <t>Nazwa kierunku studiów:</t>
  </si>
  <si>
    <t>Zarządzanie i inżynieria produkcji</t>
  </si>
  <si>
    <t>Dziedziny nauki:</t>
  </si>
  <si>
    <t>dziedzina nauk inżynieryjno-technicznych, dziedzina nauk społecznych</t>
  </si>
  <si>
    <t>Dyscypliny naukowe:</t>
  </si>
  <si>
    <t>inżynieria mechaniczna (85%), nauki o zarządzaniu i jakości (15%)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</si>
  <si>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</si>
  <si>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</si>
  <si>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</si>
  <si>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</si>
  <si>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</si>
  <si>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</si>
  <si>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</si>
  <si>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</si>
  <si>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inżynieria jakości</t>
  </si>
  <si>
    <t>Obowiązuje od: 2019-10-01</t>
  </si>
  <si>
    <t>Kod planu studiów:</t>
  </si>
  <si>
    <t>ZIIP_2A_S_2019_2020_ZL</t>
  </si>
  <si>
    <t>Uchwała Rady Wydziału nr: 84, 2019-05-21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</si>
  <si>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</si>
  <si>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</si>
  <si>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</si>
  <si>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</si>
  <si>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</si>
  <si>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</si>
  <si>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</si>
  <si>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</si>
  <si>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</si>
  <si>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</si>
  <si>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</si>
  <si>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</si>
  <si>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</si>
  <si>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</si>
  <si>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</si>
  <si>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</si>
  <si>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</si>
  <si>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</si>
  <si>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</si>
  <si>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</si>
  <si>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</si>
  <si>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</si>
  <si>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</si>
  <si>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</si>
  <si>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</si>
  <si>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</si>
  <si>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</si>
  <si>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</si>
  <si>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</si>
  <si>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</si>
  <si>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</si>
  <si>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</si>
  <si>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</si>
  <si>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</si>
  <si>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</si>
  <si>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</si>
  <si>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</si>
  <si>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</si>
  <si>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</si>
  <si>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</si>
  <si>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A03</t>
  </si>
  <si>
    <t>BHP</t>
  </si>
  <si>
    <t>Blok obieralny 2</t>
  </si>
  <si>
    <t>A05-2</t>
  </si>
  <si>
    <t>Komunikacja społeczna i techniki negocjacji</t>
  </si>
  <si>
    <t>C15</t>
  </si>
  <si>
    <t>Informatyka</t>
  </si>
  <si>
    <t>Razem</t>
  </si>
  <si>
    <t>Moduły/Przedmioty kształcenia kierunkowego</t>
  </si>
  <si>
    <t>C01</t>
  </si>
  <si>
    <t>Zarządzanie strategiczne</t>
  </si>
  <si>
    <t>C02</t>
  </si>
  <si>
    <t>Zintegrowane systemy informatyczne zarządzania</t>
  </si>
  <si>
    <t>C03</t>
  </si>
  <si>
    <t>Prognozowanie i symulacja procesów produkcyjnych</t>
  </si>
  <si>
    <t>C04</t>
  </si>
  <si>
    <t>Podstawy zarządzania projektami i innowacjami</t>
  </si>
  <si>
    <t>C05</t>
  </si>
  <si>
    <t>Analiza danych i procesów</t>
  </si>
  <si>
    <t>C06</t>
  </si>
  <si>
    <t>Systemy wspomagania decyzji</t>
  </si>
  <si>
    <t>C07</t>
  </si>
  <si>
    <t>Zarządzanie wiedzą</t>
  </si>
  <si>
    <t>Blok obieralny 6</t>
  </si>
  <si>
    <t>C09</t>
  </si>
  <si>
    <t>Inwentyka</t>
  </si>
  <si>
    <t>C11</t>
  </si>
  <si>
    <t>Organizacja systemów produkcyjnych</t>
  </si>
  <si>
    <t>C12</t>
  </si>
  <si>
    <t>Zarządzanie kapitałem i inwestycjami</t>
  </si>
  <si>
    <t>C13</t>
  </si>
  <si>
    <t>Metody statystyczne w sterowaniu procesami</t>
  </si>
  <si>
    <t>Blok obieralny 4</t>
  </si>
  <si>
    <t>Moduły/Przedmioty specjalnościowe</t>
  </si>
  <si>
    <t>logistyka przemysłowa</t>
  </si>
  <si>
    <t>zarządzanie energią i środowiskiem</t>
  </si>
  <si>
    <t>IJ/01</t>
  </si>
  <si>
    <t>Zarządzanie procesami wytwarzania</t>
  </si>
  <si>
    <t>IJ/02</t>
  </si>
  <si>
    <t>Zaawansowane procesy i techniki wytwarzania</t>
  </si>
  <si>
    <t>IJ/03</t>
  </si>
  <si>
    <t>Metrologia i systemy pomiarowe II</t>
  </si>
  <si>
    <t>IJ/04</t>
  </si>
  <si>
    <t>Systemy oceny zgodności</t>
  </si>
  <si>
    <t>IJ/05</t>
  </si>
  <si>
    <t>Auditowanie i doskonalenie jakości</t>
  </si>
  <si>
    <t>IJ/06</t>
  </si>
  <si>
    <t>Metody i narzędzia sterowania jakością</t>
  </si>
  <si>
    <t>IJ/07</t>
  </si>
  <si>
    <t>Zintegrowane systemy zarządzania</t>
  </si>
  <si>
    <t>IJ/08</t>
  </si>
  <si>
    <t>Seminarium dyplomowe</t>
  </si>
  <si>
    <t>Blok obieralny 5</t>
  </si>
  <si>
    <t>Moduły/Przedmioty obieralne</t>
  </si>
  <si>
    <t>A01-A</t>
  </si>
  <si>
    <t>Język angielski I</t>
  </si>
  <si>
    <t>A01-N</t>
  </si>
  <si>
    <t>Język niemiecki I</t>
  </si>
  <si>
    <t>A04-1</t>
  </si>
  <si>
    <t>Socjologiczne aspekty ochrony środowiska</t>
  </si>
  <si>
    <t>A04-2</t>
  </si>
  <si>
    <t>Socjologia społeczeństwa informacyjnego</t>
  </si>
  <si>
    <t>A04-3</t>
  </si>
  <si>
    <t>Instytucje i mechanizmy finansowania Unii Europejskiej</t>
  </si>
  <si>
    <t>C08 -1</t>
  </si>
  <si>
    <t>Metody zarządzania produkcją</t>
  </si>
  <si>
    <t>C08-2</t>
  </si>
  <si>
    <t>Metody szczupłego wytwarzania</t>
  </si>
  <si>
    <t>C14-1</t>
  </si>
  <si>
    <t>Komputerowo wspomagane projektowanie</t>
  </si>
  <si>
    <t>C14-2</t>
  </si>
  <si>
    <t>Modelowanie w projektowaniu wyrobów</t>
  </si>
  <si>
    <t>IJ/09</t>
  </si>
  <si>
    <t>Praca dyplomowa</t>
  </si>
  <si>
    <t>Praktyki zawodowe</t>
  </si>
  <si>
    <t>P01</t>
  </si>
  <si>
    <t>Praktyka programowa</t>
  </si>
  <si>
    <t>Przedmioty jednorazowe</t>
  </si>
  <si>
    <t>E01</t>
  </si>
  <si>
    <t>Podstawy informacji naukowej</t>
  </si>
  <si>
    <t>E02</t>
  </si>
  <si>
    <t>Szkolenie BHP i p.poż.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</si>
  <si>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</si>
  <si>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</si>
  <si>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</si>
  <si>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</si>
  <si>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</si>
  <si>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</si>
  <si>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</si>
  <si>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</si>
  <si>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</si>
  <si>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</si>
  <si>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</si>
  <si>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LP/01</t>
  </si>
  <si>
    <t>Zarządzanie logistyczne w produkcji</t>
  </si>
  <si>
    <t>LP/02</t>
  </si>
  <si>
    <t>Modelowanie i symulacja procesów logistycznych</t>
  </si>
  <si>
    <t>LP/03</t>
  </si>
  <si>
    <t>Zarządzanie jakością w logistyce</t>
  </si>
  <si>
    <t>LP/04</t>
  </si>
  <si>
    <t>Zarządzanie łańcuchem dostaw</t>
  </si>
  <si>
    <t>LP/05</t>
  </si>
  <si>
    <t>Gospodarka magazynowa i logistyka odpadów</t>
  </si>
  <si>
    <t>LP/06</t>
  </si>
  <si>
    <t>Sterowanie w systemach zintegrowanych</t>
  </si>
  <si>
    <t>LP/07</t>
  </si>
  <si>
    <t>LP/08</t>
  </si>
  <si>
    <t>Teoria i metody optymalizacji</t>
  </si>
  <si>
    <t>LP/09</t>
  </si>
  <si>
    <t>Controlling w logistyce</t>
  </si>
  <si>
    <t>LP/10</t>
  </si>
  <si>
    <t>ZES/01</t>
  </si>
  <si>
    <t>Podstawy eksploatacji technologii energetycznych</t>
  </si>
  <si>
    <t>ZES/02</t>
  </si>
  <si>
    <t>Gospodarka energetyczna</t>
  </si>
  <si>
    <t>ZES/03</t>
  </si>
  <si>
    <t>Zarządzanie środowiskowe w energetyce</t>
  </si>
  <si>
    <t>ZES/04</t>
  </si>
  <si>
    <t>Analiza systemowa i procesowa</t>
  </si>
  <si>
    <t>ZES/05</t>
  </si>
  <si>
    <t>Analiza cyklu życia technologii energetycznych</t>
  </si>
  <si>
    <t>ZES/06</t>
  </si>
  <si>
    <t>Ekonomia środowiska</t>
  </si>
  <si>
    <t>ZES/07</t>
  </si>
  <si>
    <t>Systemy i układy pomiarowe w energetyce</t>
  </si>
  <si>
    <t>ZES/08</t>
  </si>
  <si>
    <t>Wymagania prawne w energetyce i ochronie środowiska</t>
  </si>
  <si>
    <t>ZES/09</t>
  </si>
  <si>
    <t>ZES/10</t>
  </si>
  <si>
    <t>Załącznik nr 36 do uchwały nr Senatu ZUT z dnia 23 września 2019 r.</t>
  </si>
  <si>
    <t>Załącznik nr 36 do uchwały nr 106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</si>
</sst>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57150</xdr:rowOff>
    </xdr:from>
    <xdr:to>
      <xdr:col>62</xdr:col>
      <xdr:colOff>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5715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0</xdr:row>
      <xdr:rowOff>0</xdr:rowOff>
    </xdr:from>
    <xdr:to>
      <xdr:col>62</xdr:col>
      <xdr:colOff>47625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0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0</xdr:row>
      <xdr:rowOff>57150</xdr:rowOff>
    </xdr:from>
    <xdr:to>
      <xdr:col>61</xdr:col>
      <xdr:colOff>238125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5715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1"/>
  <sheetViews>
    <sheetView zoomScale="75" zoomScaleNormal="75" zoomScalePageLayoutView="0" workbookViewId="0" topLeftCell="A1">
      <selection activeCell="O9" sqref="O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8515625" style="0" hidden="1" customWidth="1"/>
    <col min="82" max="82" width="3.57421875" style="0" hidden="1" customWidth="1"/>
    <col min="83" max="83" width="2.00390625" style="0" hidden="1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57" ht="12.75">
      <c r="E5" t="s">
        <v>7</v>
      </c>
      <c r="F5" s="1" t="s">
        <v>8</v>
      </c>
      <c r="BE5" t="s">
        <v>189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15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28" t="s">
        <v>53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30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20" t="s">
        <v>46</v>
      </c>
      <c r="BZ14" s="21"/>
      <c r="CA14" s="21"/>
      <c r="CB14" s="22"/>
      <c r="CC14" s="25" t="s">
        <v>47</v>
      </c>
      <c r="CD14" s="20" t="s">
        <v>48</v>
      </c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2"/>
      <c r="CP14" s="25" t="s">
        <v>47</v>
      </c>
      <c r="CQ14" s="25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23" t="s">
        <v>33</v>
      </c>
      <c r="BZ15" s="24"/>
      <c r="CA15" s="23" t="s">
        <v>34</v>
      </c>
      <c r="CB15" s="24"/>
      <c r="CC15" s="26"/>
      <c r="CD15" s="23" t="s">
        <v>35</v>
      </c>
      <c r="CE15" s="24"/>
      <c r="CF15" s="23" t="s">
        <v>36</v>
      </c>
      <c r="CG15" s="24"/>
      <c r="CH15" s="23" t="s">
        <v>37</v>
      </c>
      <c r="CI15" s="24"/>
      <c r="CJ15" s="23" t="s">
        <v>38</v>
      </c>
      <c r="CK15" s="24"/>
      <c r="CL15" s="23" t="s">
        <v>39</v>
      </c>
      <c r="CM15" s="24"/>
      <c r="CN15" s="23" t="s">
        <v>40</v>
      </c>
      <c r="CO15" s="24"/>
      <c r="CP15" s="26"/>
      <c r="CQ15" s="26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2">SUM(I17:P17)</f>
        <v>30</v>
      </c>
      <c r="I17" s="6">
        <f aca="true" t="shared" si="1" ref="I17:I22">T17+AM17+BF17+BY17</f>
        <v>0</v>
      </c>
      <c r="J17" s="6">
        <f aca="true" t="shared" si="2" ref="J17:J22">V17+AO17+BH17+CA17</f>
        <v>0</v>
      </c>
      <c r="K17" s="6">
        <f aca="true" t="shared" si="3" ref="K17:K22">Y17+AR17+BK17+CD17</f>
        <v>0</v>
      </c>
      <c r="L17" s="6">
        <f aca="true" t="shared" si="4" ref="L17:L22">AA17+AT17+BM17+CF17</f>
        <v>30</v>
      </c>
      <c r="M17" s="6">
        <f aca="true" t="shared" si="5" ref="M17:M22">AC17+AV17+BO17+CH17</f>
        <v>0</v>
      </c>
      <c r="N17" s="6">
        <f aca="true" t="shared" si="6" ref="N17:N22">AE17+AX17+BQ17+CJ17</f>
        <v>0</v>
      </c>
      <c r="O17" s="6">
        <f aca="true" t="shared" si="7" ref="O17:O22">AG17+AZ17+BS17+CL17</f>
        <v>0</v>
      </c>
      <c r="P17" s="6">
        <f aca="true" t="shared" si="8" ref="P17:P22">AI17+BB17+BU17+CN17</f>
        <v>0</v>
      </c>
      <c r="Q17" s="7">
        <f aca="true" t="shared" si="9" ref="Q17:Q22">AL17+BE17+BX17+CQ17</f>
        <v>3</v>
      </c>
      <c r="R17" s="7">
        <f aca="true" t="shared" si="10" ref="R17:R22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2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2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2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57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57</v>
      </c>
      <c r="AO21" s="11">
        <v>15</v>
      </c>
      <c r="AP21" s="10" t="s">
        <v>57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57</v>
      </c>
      <c r="V22" s="11"/>
      <c r="W22" s="10"/>
      <c r="X22" s="7">
        <v>0.6</v>
      </c>
      <c r="Y22" s="11">
        <v>30</v>
      </c>
      <c r="Z22" s="10" t="s">
        <v>57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75" customHeight="1">
      <c r="A23" s="6"/>
      <c r="B23" s="6"/>
      <c r="C23" s="6"/>
      <c r="D23" s="6"/>
      <c r="E23" s="6" t="s">
        <v>67</v>
      </c>
      <c r="F23" s="6">
        <f aca="true" t="shared" si="15" ref="F23:T23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</v>
      </c>
      <c r="S23" s="7">
        <f t="shared" si="15"/>
        <v>6.6000000000000005</v>
      </c>
      <c r="T23" s="11">
        <f t="shared" si="15"/>
        <v>30</v>
      </c>
      <c r="U23" s="10"/>
      <c r="V23" s="11">
        <f>SUM(V17:V22)</f>
        <v>0</v>
      </c>
      <c r="W23" s="10"/>
      <c r="X23" s="7">
        <f>SUM(X17:X22)</f>
        <v>1.6</v>
      </c>
      <c r="Y23" s="11">
        <f>SUM(Y17:Y22)</f>
        <v>30</v>
      </c>
      <c r="Z23" s="10"/>
      <c r="AA23" s="11">
        <f>SUM(AA17:AA22)</f>
        <v>30</v>
      </c>
      <c r="AB23" s="10"/>
      <c r="AC23" s="11">
        <f>SUM(AC17:AC22)</f>
        <v>0</v>
      </c>
      <c r="AD23" s="10"/>
      <c r="AE23" s="11">
        <f>SUM(AE17:AE22)</f>
        <v>0</v>
      </c>
      <c r="AF23" s="10"/>
      <c r="AG23" s="11">
        <f>SUM(AG17:AG22)</f>
        <v>0</v>
      </c>
      <c r="AH23" s="10"/>
      <c r="AI23" s="11">
        <f>SUM(AI17:AI22)</f>
        <v>0</v>
      </c>
      <c r="AJ23" s="10"/>
      <c r="AK23" s="7">
        <f>SUM(AK17:AK22)</f>
        <v>4.4</v>
      </c>
      <c r="AL23" s="7">
        <f>SUM(AL17:AL22)</f>
        <v>6</v>
      </c>
      <c r="AM23" s="11">
        <f>SUM(AM17:AM22)</f>
        <v>30</v>
      </c>
      <c r="AN23" s="10"/>
      <c r="AO23" s="11">
        <f>SUM(AO17:AO22)</f>
        <v>15</v>
      </c>
      <c r="AP23" s="10"/>
      <c r="AQ23" s="7">
        <f>SUM(AQ17:AQ22)</f>
        <v>3</v>
      </c>
      <c r="AR23" s="11">
        <f>SUM(AR17:AR22)</f>
        <v>0</v>
      </c>
      <c r="AS23" s="10"/>
      <c r="AT23" s="11">
        <f>SUM(AT17:AT22)</f>
        <v>0</v>
      </c>
      <c r="AU23" s="10"/>
      <c r="AV23" s="11">
        <f>SUM(AV17:AV22)</f>
        <v>0</v>
      </c>
      <c r="AW23" s="10"/>
      <c r="AX23" s="11">
        <f>SUM(AX17:AX22)</f>
        <v>0</v>
      </c>
      <c r="AY23" s="10"/>
      <c r="AZ23" s="11">
        <f>SUM(AZ17:AZ22)</f>
        <v>0</v>
      </c>
      <c r="BA23" s="10"/>
      <c r="BB23" s="11">
        <f>SUM(BB17:BB22)</f>
        <v>0</v>
      </c>
      <c r="BC23" s="10"/>
      <c r="BD23" s="7">
        <f>SUM(BD17:BD22)</f>
        <v>0</v>
      </c>
      <c r="BE23" s="7">
        <f>SUM(BE17:BE22)</f>
        <v>3</v>
      </c>
      <c r="BF23" s="11">
        <f>SUM(BF17:BF22)</f>
        <v>0</v>
      </c>
      <c r="BG23" s="10"/>
      <c r="BH23" s="11">
        <f>SUM(BH17:BH22)</f>
        <v>15</v>
      </c>
      <c r="BI23" s="10"/>
      <c r="BJ23" s="7">
        <f>SUM(BJ17:BJ22)</f>
        <v>1</v>
      </c>
      <c r="BK23" s="11">
        <f>SUM(BK17:BK22)</f>
        <v>0</v>
      </c>
      <c r="BL23" s="10"/>
      <c r="BM23" s="11">
        <f>SUM(BM17:BM22)</f>
        <v>0</v>
      </c>
      <c r="BN23" s="10"/>
      <c r="BO23" s="11">
        <f>SUM(BO17:BO22)</f>
        <v>0</v>
      </c>
      <c r="BP23" s="10"/>
      <c r="BQ23" s="11">
        <f>SUM(BQ17:BQ22)</f>
        <v>0</v>
      </c>
      <c r="BR23" s="10"/>
      <c r="BS23" s="11">
        <f>SUM(BS17:BS22)</f>
        <v>0</v>
      </c>
      <c r="BT23" s="10"/>
      <c r="BU23" s="11">
        <f>SUM(BU17:BU22)</f>
        <v>0</v>
      </c>
      <c r="BV23" s="10"/>
      <c r="BW23" s="7">
        <f>SUM(BW17:BW22)</f>
        <v>0</v>
      </c>
      <c r="BX23" s="7">
        <f>SUM(BX17:BX22)</f>
        <v>1</v>
      </c>
      <c r="BY23" s="11">
        <f>SUM(BY17:BY22)</f>
        <v>0</v>
      </c>
      <c r="BZ23" s="10"/>
      <c r="CA23" s="11">
        <f>SUM(CA17:CA22)</f>
        <v>0</v>
      </c>
      <c r="CB23" s="10"/>
      <c r="CC23" s="7">
        <f>SUM(CC17:CC22)</f>
        <v>0</v>
      </c>
      <c r="CD23" s="11">
        <f>SUM(CD17:CD22)</f>
        <v>0</v>
      </c>
      <c r="CE23" s="10"/>
      <c r="CF23" s="11">
        <f>SUM(CF17:CF22)</f>
        <v>0</v>
      </c>
      <c r="CG23" s="10"/>
      <c r="CH23" s="11">
        <f>SUM(CH17:CH22)</f>
        <v>0</v>
      </c>
      <c r="CI23" s="10"/>
      <c r="CJ23" s="11">
        <f>SUM(CJ17:CJ22)</f>
        <v>0</v>
      </c>
      <c r="CK23" s="10"/>
      <c r="CL23" s="11">
        <f>SUM(CL17:CL22)</f>
        <v>0</v>
      </c>
      <c r="CM23" s="10"/>
      <c r="CN23" s="11">
        <f>SUM(CN17:CN22)</f>
        <v>0</v>
      </c>
      <c r="CO23" s="10"/>
      <c r="CP23" s="7">
        <f>SUM(CP17:CP22)</f>
        <v>0</v>
      </c>
      <c r="CQ23" s="7">
        <f>SUM(CQ17:CQ22)</f>
        <v>0</v>
      </c>
    </row>
    <row r="24" spans="1:95" ht="19.5" customHeight="1">
      <c r="A24" s="19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ht="12.75">
      <c r="A25" s="6"/>
      <c r="B25" s="6"/>
      <c r="C25" s="6"/>
      <c r="D25" s="6" t="s">
        <v>69</v>
      </c>
      <c r="E25" s="3" t="s">
        <v>70</v>
      </c>
      <c r="F25" s="6">
        <f aca="true" t="shared" si="16" ref="F25:F31">COUNTIF(T25:CO25,"e")</f>
        <v>1</v>
      </c>
      <c r="G25" s="6">
        <f aca="true" t="shared" si="17" ref="G25:G31">COUNTIF(T25:CO25,"z")</f>
        <v>1</v>
      </c>
      <c r="H25" s="6">
        <f aca="true" t="shared" si="18" ref="H25:H37">SUM(I25:P25)</f>
        <v>30</v>
      </c>
      <c r="I25" s="6">
        <f aca="true" t="shared" si="19" ref="I25:I37">T25+AM25+BF25+BY25</f>
        <v>15</v>
      </c>
      <c r="J25" s="6">
        <f aca="true" t="shared" si="20" ref="J25:J37">V25+AO25+BH25+CA25</f>
        <v>15</v>
      </c>
      <c r="K25" s="6">
        <f aca="true" t="shared" si="21" ref="K25:K37">Y25+AR25+BK25+CD25</f>
        <v>0</v>
      </c>
      <c r="L25" s="6">
        <f aca="true" t="shared" si="22" ref="L25:L37">AA25+AT25+BM25+CF25</f>
        <v>0</v>
      </c>
      <c r="M25" s="6">
        <f aca="true" t="shared" si="23" ref="M25:M37">AC25+AV25+BO25+CH25</f>
        <v>0</v>
      </c>
      <c r="N25" s="6">
        <f aca="true" t="shared" si="24" ref="N25:N37">AE25+AX25+BQ25+CJ25</f>
        <v>0</v>
      </c>
      <c r="O25" s="6">
        <f aca="true" t="shared" si="25" ref="O25:O37">AG25+AZ25+BS25+CL25</f>
        <v>0</v>
      </c>
      <c r="P25" s="6">
        <f aca="true" t="shared" si="26" ref="P25:P37">AI25+BB25+BU25+CN25</f>
        <v>0</v>
      </c>
      <c r="Q25" s="7">
        <f aca="true" t="shared" si="27" ref="Q25:Q37">AL25+BE25+BX25+CQ25</f>
        <v>2</v>
      </c>
      <c r="R25" s="7">
        <f aca="true" t="shared" si="28" ref="R25:R37">AK25+BD25+BW25+CP25</f>
        <v>0</v>
      </c>
      <c r="S25" s="7">
        <v>1.5</v>
      </c>
      <c r="T25" s="11">
        <v>15</v>
      </c>
      <c r="U25" s="10" t="s">
        <v>56</v>
      </c>
      <c r="V25" s="11">
        <v>15</v>
      </c>
      <c r="W25" s="10" t="s">
        <v>57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aca="true" t="shared" si="29" ref="AL25:AL37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aca="true" t="shared" si="30" ref="BE25:BE37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aca="true" t="shared" si="31" ref="BX25:BX37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aca="true" t="shared" si="32" ref="CQ25:CQ37">CC25+CP25</f>
        <v>0</v>
      </c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t="shared" si="16"/>
        <v>0</v>
      </c>
      <c r="G26" s="6">
        <f t="shared" si="17"/>
        <v>2</v>
      </c>
      <c r="H26" s="6">
        <f t="shared" si="18"/>
        <v>45</v>
      </c>
      <c r="I26" s="6">
        <f t="shared" si="19"/>
        <v>15</v>
      </c>
      <c r="J26" s="6">
        <f t="shared" si="20"/>
        <v>0</v>
      </c>
      <c r="K26" s="6">
        <f t="shared" si="21"/>
        <v>30</v>
      </c>
      <c r="L26" s="6">
        <f t="shared" si="22"/>
        <v>0</v>
      </c>
      <c r="M26" s="6">
        <f t="shared" si="23"/>
        <v>0</v>
      </c>
      <c r="N26" s="6">
        <f t="shared" si="24"/>
        <v>0</v>
      </c>
      <c r="O26" s="6">
        <f t="shared" si="25"/>
        <v>0</v>
      </c>
      <c r="P26" s="6">
        <f t="shared" si="26"/>
        <v>0</v>
      </c>
      <c r="Q26" s="7">
        <f t="shared" si="27"/>
        <v>2</v>
      </c>
      <c r="R26" s="7">
        <f t="shared" si="28"/>
        <v>1.2</v>
      </c>
      <c r="S26" s="7">
        <v>1.8</v>
      </c>
      <c r="T26" s="11">
        <v>15</v>
      </c>
      <c r="U26" s="10" t="s">
        <v>57</v>
      </c>
      <c r="V26" s="11"/>
      <c r="W26" s="10"/>
      <c r="X26" s="7">
        <v>0.8</v>
      </c>
      <c r="Y26" s="11">
        <v>30</v>
      </c>
      <c r="Z26" s="10" t="s">
        <v>57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29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0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1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2"/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45</v>
      </c>
      <c r="I27" s="6">
        <f t="shared" si="19"/>
        <v>15</v>
      </c>
      <c r="J27" s="6">
        <f t="shared" si="20"/>
        <v>0</v>
      </c>
      <c r="K27" s="6">
        <f t="shared" si="21"/>
        <v>30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1.3</v>
      </c>
      <c r="S27" s="7">
        <v>1.8</v>
      </c>
      <c r="T27" s="11">
        <v>15</v>
      </c>
      <c r="U27" s="10" t="s">
        <v>57</v>
      </c>
      <c r="V27" s="11"/>
      <c r="W27" s="10"/>
      <c r="X27" s="7">
        <v>0.7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29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1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15</v>
      </c>
      <c r="J28" s="6">
        <f t="shared" si="20"/>
        <v>0</v>
      </c>
      <c r="K28" s="6">
        <f t="shared" si="21"/>
        <v>0</v>
      </c>
      <c r="L28" s="6">
        <f t="shared" si="22"/>
        <v>0</v>
      </c>
      <c r="M28" s="6">
        <f t="shared" si="23"/>
        <v>15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</v>
      </c>
      <c r="S28" s="7">
        <v>1.5</v>
      </c>
      <c r="T28" s="11">
        <v>15</v>
      </c>
      <c r="U28" s="10" t="s">
        <v>57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57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60</v>
      </c>
      <c r="I29" s="6">
        <f t="shared" si="19"/>
        <v>30</v>
      </c>
      <c r="J29" s="6">
        <f t="shared" si="20"/>
        <v>0</v>
      </c>
      <c r="K29" s="6">
        <f t="shared" si="21"/>
        <v>30</v>
      </c>
      <c r="L29" s="6">
        <f t="shared" si="22"/>
        <v>0</v>
      </c>
      <c r="M29" s="6">
        <f t="shared" si="23"/>
        <v>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3</v>
      </c>
      <c r="R29" s="7">
        <f t="shared" si="28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29"/>
        <v>0</v>
      </c>
      <c r="AM29" s="11">
        <v>30</v>
      </c>
      <c r="AN29" s="10" t="s">
        <v>57</v>
      </c>
      <c r="AO29" s="11"/>
      <c r="AP29" s="10"/>
      <c r="AQ29" s="7">
        <v>1.5</v>
      </c>
      <c r="AR29" s="11">
        <v>30</v>
      </c>
      <c r="AS29" s="10" t="s">
        <v>57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0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1</v>
      </c>
      <c r="G30" s="6">
        <f t="shared" si="17"/>
        <v>2</v>
      </c>
      <c r="H30" s="6">
        <f t="shared" si="18"/>
        <v>60</v>
      </c>
      <c r="I30" s="6">
        <f t="shared" si="19"/>
        <v>30</v>
      </c>
      <c r="J30" s="6">
        <f t="shared" si="20"/>
        <v>15</v>
      </c>
      <c r="K30" s="6">
        <f t="shared" si="21"/>
        <v>15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</v>
      </c>
      <c r="S30" s="7">
        <v>2.6</v>
      </c>
      <c r="T30" s="11">
        <v>30</v>
      </c>
      <c r="U30" s="10" t="s">
        <v>56</v>
      </c>
      <c r="V30" s="11">
        <v>15</v>
      </c>
      <c r="W30" s="10" t="s">
        <v>57</v>
      </c>
      <c r="X30" s="7">
        <v>2</v>
      </c>
      <c r="Y30" s="11">
        <v>15</v>
      </c>
      <c r="Z30" s="10" t="s">
        <v>57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29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1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1</v>
      </c>
      <c r="H31" s="6">
        <f t="shared" si="18"/>
        <v>45</v>
      </c>
      <c r="I31" s="6">
        <f t="shared" si="19"/>
        <v>30</v>
      </c>
      <c r="J31" s="6">
        <f t="shared" si="20"/>
        <v>0</v>
      </c>
      <c r="K31" s="6">
        <f t="shared" si="21"/>
        <v>15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29"/>
        <v>0</v>
      </c>
      <c r="AM31" s="11">
        <v>30</v>
      </c>
      <c r="AN31" s="10" t="s">
        <v>56</v>
      </c>
      <c r="AO31" s="11"/>
      <c r="AP31" s="10"/>
      <c r="AQ31" s="7">
        <v>2</v>
      </c>
      <c r="AR31" s="11">
        <v>15</v>
      </c>
      <c r="AS31" s="10" t="s">
        <v>57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0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>
        <v>6</v>
      </c>
      <c r="B32" s="6">
        <v>1</v>
      </c>
      <c r="C32" s="6"/>
      <c r="D32" s="6"/>
      <c r="E32" s="3" t="s">
        <v>83</v>
      </c>
      <c r="F32" s="6">
        <f>$B$32*COUNTIF(T32:CO32,"e")</f>
        <v>0</v>
      </c>
      <c r="G32" s="6">
        <f>$B$32*COUNTIF(T32:CO32,"z")</f>
        <v>2</v>
      </c>
      <c r="H32" s="6">
        <f t="shared" si="18"/>
        <v>60</v>
      </c>
      <c r="I32" s="6">
        <f t="shared" si="19"/>
        <v>30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>
        <f>$B$32*30</f>
        <v>30</v>
      </c>
      <c r="AN32" s="10" t="s">
        <v>57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57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0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1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/>
      <c r="B33" s="6"/>
      <c r="C33" s="6"/>
      <c r="D33" s="6" t="s">
        <v>84</v>
      </c>
      <c r="E33" s="3" t="s">
        <v>85</v>
      </c>
      <c r="F33" s="6">
        <f>COUNTIF(T33:CO33,"e")</f>
        <v>0</v>
      </c>
      <c r="G33" s="6">
        <f>COUNTIF(T33:CO33,"z")</f>
        <v>1</v>
      </c>
      <c r="H33" s="6">
        <f t="shared" si="18"/>
        <v>15</v>
      </c>
      <c r="I33" s="6">
        <f t="shared" si="19"/>
        <v>15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1</v>
      </c>
      <c r="R33" s="7">
        <f t="shared" si="28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0"/>
        <v>0</v>
      </c>
      <c r="BF33" s="11">
        <v>15</v>
      </c>
      <c r="BG33" s="10" t="s">
        <v>57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1</v>
      </c>
      <c r="G34" s="6">
        <f>COUNTIF(T34:CO34,"z")</f>
        <v>1</v>
      </c>
      <c r="H34" s="6">
        <f t="shared" si="18"/>
        <v>45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15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2</v>
      </c>
      <c r="R34" s="7">
        <f t="shared" si="28"/>
        <v>0.8</v>
      </c>
      <c r="S34" s="7">
        <v>1.7</v>
      </c>
      <c r="T34" s="11">
        <v>30</v>
      </c>
      <c r="U34" s="10" t="s">
        <v>56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57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29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0</v>
      </c>
      <c r="G35" s="6">
        <f>COUNTIF(T35:CO35,"z")</f>
        <v>2</v>
      </c>
      <c r="H35" s="6">
        <f t="shared" si="18"/>
        <v>30</v>
      </c>
      <c r="I35" s="6">
        <f t="shared" si="19"/>
        <v>15</v>
      </c>
      <c r="J35" s="6">
        <f t="shared" si="20"/>
        <v>0</v>
      </c>
      <c r="K35" s="6">
        <f t="shared" si="21"/>
        <v>15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0.9</v>
      </c>
      <c r="S35" s="7">
        <v>1.3</v>
      </c>
      <c r="T35" s="11">
        <v>15</v>
      </c>
      <c r="U35" s="10" t="s">
        <v>57</v>
      </c>
      <c r="V35" s="11"/>
      <c r="W35" s="10"/>
      <c r="X35" s="7">
        <v>1.1</v>
      </c>
      <c r="Y35" s="11">
        <v>15</v>
      </c>
      <c r="Z35" s="10" t="s">
        <v>57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1</v>
      </c>
      <c r="G36" s="6">
        <f>COUNTIF(T36:CO36,"z")</f>
        <v>2</v>
      </c>
      <c r="H36" s="6">
        <f t="shared" si="18"/>
        <v>60</v>
      </c>
      <c r="I36" s="6">
        <f t="shared" si="19"/>
        <v>30</v>
      </c>
      <c r="J36" s="6">
        <f t="shared" si="20"/>
        <v>15</v>
      </c>
      <c r="K36" s="6">
        <f t="shared" si="21"/>
        <v>15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4</v>
      </c>
      <c r="R36" s="7">
        <f t="shared" si="28"/>
        <v>1</v>
      </c>
      <c r="S36" s="7">
        <v>2.8</v>
      </c>
      <c r="T36" s="11">
        <v>30</v>
      </c>
      <c r="U36" s="10" t="s">
        <v>56</v>
      </c>
      <c r="V36" s="11">
        <v>15</v>
      </c>
      <c r="W36" s="10" t="s">
        <v>57</v>
      </c>
      <c r="X36" s="7">
        <v>3</v>
      </c>
      <c r="Y36" s="11">
        <v>15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1</v>
      </c>
      <c r="AL36" s="7">
        <f t="shared" si="29"/>
        <v>4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>
        <v>4</v>
      </c>
      <c r="B37" s="6">
        <v>1</v>
      </c>
      <c r="C37" s="6"/>
      <c r="D37" s="6"/>
      <c r="E37" s="3" t="s">
        <v>92</v>
      </c>
      <c r="F37" s="6">
        <f>$B$37*COUNTIF(T37:CO37,"e")</f>
        <v>0</v>
      </c>
      <c r="G37" s="6">
        <f>$B$37*COUNTIF(T37:CO37,"z")</f>
        <v>2</v>
      </c>
      <c r="H37" s="6">
        <f t="shared" si="18"/>
        <v>30</v>
      </c>
      <c r="I37" s="6">
        <f t="shared" si="19"/>
        <v>15</v>
      </c>
      <c r="J37" s="6">
        <f t="shared" si="20"/>
        <v>0</v>
      </c>
      <c r="K37" s="6">
        <f t="shared" si="21"/>
        <v>15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29"/>
        <v>0</v>
      </c>
      <c r="AM37" s="11">
        <f>$B$37*15</f>
        <v>15</v>
      </c>
      <c r="AN37" s="10" t="s">
        <v>57</v>
      </c>
      <c r="AO37" s="11"/>
      <c r="AP37" s="10"/>
      <c r="AQ37" s="7">
        <f>$B$37*2</f>
        <v>2</v>
      </c>
      <c r="AR37" s="11">
        <f>$B$37*15</f>
        <v>15</v>
      </c>
      <c r="AS37" s="10" t="s">
        <v>57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0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5.75" customHeight="1">
      <c r="A38" s="6"/>
      <c r="B38" s="6"/>
      <c r="C38" s="6"/>
      <c r="D38" s="6"/>
      <c r="E38" s="6" t="s">
        <v>67</v>
      </c>
      <c r="F38" s="6">
        <f aca="true" t="shared" si="33" ref="F38:T38">SUM(F25:F37)</f>
        <v>5</v>
      </c>
      <c r="G38" s="6">
        <f t="shared" si="33"/>
        <v>22</v>
      </c>
      <c r="H38" s="6">
        <f t="shared" si="33"/>
        <v>555</v>
      </c>
      <c r="I38" s="6">
        <f t="shared" si="33"/>
        <v>285</v>
      </c>
      <c r="J38" s="6">
        <f t="shared" si="33"/>
        <v>45</v>
      </c>
      <c r="K38" s="6">
        <f t="shared" si="33"/>
        <v>165</v>
      </c>
      <c r="L38" s="6">
        <f t="shared" si="33"/>
        <v>0</v>
      </c>
      <c r="M38" s="6">
        <f t="shared" si="33"/>
        <v>60</v>
      </c>
      <c r="N38" s="6">
        <f t="shared" si="33"/>
        <v>0</v>
      </c>
      <c r="O38" s="6">
        <f t="shared" si="33"/>
        <v>0</v>
      </c>
      <c r="P38" s="6">
        <f t="shared" si="33"/>
        <v>0</v>
      </c>
      <c r="Q38" s="7">
        <f t="shared" si="33"/>
        <v>33</v>
      </c>
      <c r="R38" s="7">
        <f t="shared" si="33"/>
        <v>13.200000000000001</v>
      </c>
      <c r="S38" s="7">
        <f t="shared" si="33"/>
        <v>24.599999999999998</v>
      </c>
      <c r="T38" s="11">
        <f t="shared" si="33"/>
        <v>165</v>
      </c>
      <c r="U38" s="10"/>
      <c r="V38" s="11">
        <f>SUM(V25:V37)</f>
        <v>45</v>
      </c>
      <c r="W38" s="10"/>
      <c r="X38" s="7">
        <f>SUM(X25:X37)</f>
        <v>11.8</v>
      </c>
      <c r="Y38" s="11">
        <f>SUM(Y25:Y37)</f>
        <v>105</v>
      </c>
      <c r="Z38" s="10"/>
      <c r="AA38" s="11">
        <f>SUM(AA25:AA37)</f>
        <v>0</v>
      </c>
      <c r="AB38" s="10"/>
      <c r="AC38" s="11">
        <f>SUM(AC25:AC37)</f>
        <v>30</v>
      </c>
      <c r="AD38" s="10"/>
      <c r="AE38" s="11">
        <f>SUM(AE25:AE37)</f>
        <v>0</v>
      </c>
      <c r="AF38" s="10"/>
      <c r="AG38" s="11">
        <f>SUM(AG25:AG37)</f>
        <v>0</v>
      </c>
      <c r="AH38" s="10"/>
      <c r="AI38" s="11">
        <f>SUM(AI25:AI37)</f>
        <v>0</v>
      </c>
      <c r="AJ38" s="10"/>
      <c r="AK38" s="7">
        <f>SUM(AK25:AK37)</f>
        <v>7.2</v>
      </c>
      <c r="AL38" s="7">
        <f>SUM(AL25:AL37)</f>
        <v>19</v>
      </c>
      <c r="AM38" s="11">
        <f>SUM(AM25:AM37)</f>
        <v>105</v>
      </c>
      <c r="AN38" s="10"/>
      <c r="AO38" s="11">
        <f>SUM(AO25:AO37)</f>
        <v>0</v>
      </c>
      <c r="AP38" s="10"/>
      <c r="AQ38" s="7">
        <f>SUM(AQ25:AQ37)</f>
        <v>7</v>
      </c>
      <c r="AR38" s="11">
        <f>SUM(AR25:AR37)</f>
        <v>60</v>
      </c>
      <c r="AS38" s="10"/>
      <c r="AT38" s="11">
        <f>SUM(AT25:AT37)</f>
        <v>0</v>
      </c>
      <c r="AU38" s="10"/>
      <c r="AV38" s="11">
        <f>SUM(AV25:AV37)</f>
        <v>30</v>
      </c>
      <c r="AW38" s="10"/>
      <c r="AX38" s="11">
        <f>SUM(AX25:AX37)</f>
        <v>0</v>
      </c>
      <c r="AY38" s="10"/>
      <c r="AZ38" s="11">
        <f>SUM(AZ25:AZ37)</f>
        <v>0</v>
      </c>
      <c r="BA38" s="10"/>
      <c r="BB38" s="11">
        <f>SUM(BB25:BB37)</f>
        <v>0</v>
      </c>
      <c r="BC38" s="10"/>
      <c r="BD38" s="7">
        <f>SUM(BD25:BD37)</f>
        <v>6</v>
      </c>
      <c r="BE38" s="7">
        <f>SUM(BE25:BE37)</f>
        <v>13</v>
      </c>
      <c r="BF38" s="11">
        <f>SUM(BF25:BF37)</f>
        <v>15</v>
      </c>
      <c r="BG38" s="10"/>
      <c r="BH38" s="11">
        <f>SUM(BH25:BH37)</f>
        <v>0</v>
      </c>
      <c r="BI38" s="10"/>
      <c r="BJ38" s="7">
        <f>SUM(BJ25:BJ37)</f>
        <v>1</v>
      </c>
      <c r="BK38" s="11">
        <f>SUM(BK25:BK37)</f>
        <v>0</v>
      </c>
      <c r="BL38" s="10"/>
      <c r="BM38" s="11">
        <f>SUM(BM25:BM37)</f>
        <v>0</v>
      </c>
      <c r="BN38" s="10"/>
      <c r="BO38" s="11">
        <f>SUM(BO25:BO37)</f>
        <v>0</v>
      </c>
      <c r="BP38" s="10"/>
      <c r="BQ38" s="11">
        <f>SUM(BQ25:BQ37)</f>
        <v>0</v>
      </c>
      <c r="BR38" s="10"/>
      <c r="BS38" s="11">
        <f>SUM(BS25:BS37)</f>
        <v>0</v>
      </c>
      <c r="BT38" s="10"/>
      <c r="BU38" s="11">
        <f>SUM(BU25:BU37)</f>
        <v>0</v>
      </c>
      <c r="BV38" s="10"/>
      <c r="BW38" s="7">
        <f>SUM(BW25:BW37)</f>
        <v>0</v>
      </c>
      <c r="BX38" s="7">
        <f>SUM(BX25:BX37)</f>
        <v>1</v>
      </c>
      <c r="BY38" s="11">
        <f>SUM(BY25:BY37)</f>
        <v>0</v>
      </c>
      <c r="BZ38" s="10"/>
      <c r="CA38" s="11">
        <f>SUM(CA25:CA37)</f>
        <v>0</v>
      </c>
      <c r="CB38" s="10"/>
      <c r="CC38" s="7">
        <f>SUM(CC25:CC37)</f>
        <v>0</v>
      </c>
      <c r="CD38" s="11">
        <f>SUM(CD25:CD37)</f>
        <v>0</v>
      </c>
      <c r="CE38" s="10"/>
      <c r="CF38" s="11">
        <f>SUM(CF25:CF37)</f>
        <v>0</v>
      </c>
      <c r="CG38" s="10"/>
      <c r="CH38" s="11">
        <f>SUM(CH25:CH37)</f>
        <v>0</v>
      </c>
      <c r="CI38" s="10"/>
      <c r="CJ38" s="11">
        <f>SUM(CJ25:CJ37)</f>
        <v>0</v>
      </c>
      <c r="CK38" s="10"/>
      <c r="CL38" s="11">
        <f>SUM(CL25:CL37)</f>
        <v>0</v>
      </c>
      <c r="CM38" s="10"/>
      <c r="CN38" s="11">
        <f>SUM(CN25:CN37)</f>
        <v>0</v>
      </c>
      <c r="CO38" s="10"/>
      <c r="CP38" s="7">
        <f>SUM(CP25:CP37)</f>
        <v>0</v>
      </c>
      <c r="CQ38" s="7">
        <f>SUM(CQ25:CQ37)</f>
        <v>0</v>
      </c>
    </row>
    <row r="39" spans="1:95" ht="19.5" customHeight="1">
      <c r="A39" s="19" t="s">
        <v>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ht="12.75">
      <c r="A40" s="6"/>
      <c r="B40" s="6"/>
      <c r="C40" s="6"/>
      <c r="D40" s="6" t="s">
        <v>96</v>
      </c>
      <c r="E40" s="3" t="s">
        <v>97</v>
      </c>
      <c r="F40" s="6">
        <f aca="true" t="shared" si="34" ref="F40:F47">COUNTIF(T40:CO40,"e")</f>
        <v>1</v>
      </c>
      <c r="G40" s="6">
        <f aca="true" t="shared" si="35" ref="G40:G47">COUNTIF(T40:CO40,"z")</f>
        <v>1</v>
      </c>
      <c r="H40" s="6">
        <f aca="true" t="shared" si="36" ref="H40:H48">SUM(I40:P40)</f>
        <v>45</v>
      </c>
      <c r="I40" s="6">
        <f aca="true" t="shared" si="37" ref="I40:I48">T40+AM40+BF40+BY40</f>
        <v>30</v>
      </c>
      <c r="J40" s="6">
        <f aca="true" t="shared" si="38" ref="J40:J48">V40+AO40+BH40+CA40</f>
        <v>0</v>
      </c>
      <c r="K40" s="6">
        <f aca="true" t="shared" si="39" ref="K40:K48">Y40+AR40+BK40+CD40</f>
        <v>15</v>
      </c>
      <c r="L40" s="6">
        <f aca="true" t="shared" si="40" ref="L40:L48">AA40+AT40+BM40+CF40</f>
        <v>0</v>
      </c>
      <c r="M40" s="6">
        <f aca="true" t="shared" si="41" ref="M40:M48">AC40+AV40+BO40+CH40</f>
        <v>0</v>
      </c>
      <c r="N40" s="6">
        <f aca="true" t="shared" si="42" ref="N40:N48">AE40+AX40+BQ40+CJ40</f>
        <v>0</v>
      </c>
      <c r="O40" s="6">
        <f aca="true" t="shared" si="43" ref="O40:O48">AG40+AZ40+BS40+CL40</f>
        <v>0</v>
      </c>
      <c r="P40" s="6">
        <f aca="true" t="shared" si="44" ref="P40:P48">AI40+BB40+BU40+CN40</f>
        <v>0</v>
      </c>
      <c r="Q40" s="7">
        <f aca="true" t="shared" si="45" ref="Q40:Q48">AL40+BE40+BX40+CQ40</f>
        <v>4</v>
      </c>
      <c r="R40" s="7">
        <f aca="true" t="shared" si="46" ref="R40:R48">AK40+BD40+BW40+CP40</f>
        <v>2</v>
      </c>
      <c r="S40" s="7">
        <v>1.9</v>
      </c>
      <c r="T40" s="11">
        <v>30</v>
      </c>
      <c r="U40" s="10" t="s">
        <v>56</v>
      </c>
      <c r="V40" s="11"/>
      <c r="W40" s="10"/>
      <c r="X40" s="7">
        <v>2</v>
      </c>
      <c r="Y40" s="11">
        <v>15</v>
      </c>
      <c r="Z40" s="10" t="s">
        <v>57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aca="true" t="shared" si="47" ref="AL40:AL48">X40+AK40</f>
        <v>4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aca="true" t="shared" si="48" ref="BE40:BE48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aca="true" t="shared" si="49" ref="BX40:BX48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aca="true" t="shared" si="50" ref="CQ40:CQ48">CC40+CP40</f>
        <v>0</v>
      </c>
    </row>
    <row r="41" spans="1:95" ht="12.75">
      <c r="A41" s="6"/>
      <c r="B41" s="6"/>
      <c r="C41" s="6"/>
      <c r="D41" s="6" t="s">
        <v>98</v>
      </c>
      <c r="E41" s="3" t="s">
        <v>99</v>
      </c>
      <c r="F41" s="6">
        <f t="shared" si="34"/>
        <v>1</v>
      </c>
      <c r="G41" s="6">
        <f t="shared" si="35"/>
        <v>1</v>
      </c>
      <c r="H41" s="6">
        <f t="shared" si="36"/>
        <v>45</v>
      </c>
      <c r="I41" s="6">
        <f t="shared" si="37"/>
        <v>30</v>
      </c>
      <c r="J41" s="6">
        <f t="shared" si="38"/>
        <v>0</v>
      </c>
      <c r="K41" s="6">
        <f t="shared" si="39"/>
        <v>15</v>
      </c>
      <c r="L41" s="6">
        <f t="shared" si="40"/>
        <v>0</v>
      </c>
      <c r="M41" s="6">
        <f t="shared" si="41"/>
        <v>0</v>
      </c>
      <c r="N41" s="6">
        <f t="shared" si="42"/>
        <v>0</v>
      </c>
      <c r="O41" s="6">
        <f t="shared" si="43"/>
        <v>0</v>
      </c>
      <c r="P41" s="6">
        <f t="shared" si="44"/>
        <v>0</v>
      </c>
      <c r="Q41" s="7">
        <f t="shared" si="45"/>
        <v>3</v>
      </c>
      <c r="R41" s="7">
        <f t="shared" si="46"/>
        <v>1</v>
      </c>
      <c r="S41" s="7">
        <v>1.9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7"/>
        <v>0</v>
      </c>
      <c r="AM41" s="11">
        <v>30</v>
      </c>
      <c r="AN41" s="10" t="s">
        <v>56</v>
      </c>
      <c r="AO41" s="11"/>
      <c r="AP41" s="10"/>
      <c r="AQ41" s="7">
        <v>2</v>
      </c>
      <c r="AR41" s="11">
        <v>15</v>
      </c>
      <c r="AS41" s="10" t="s">
        <v>57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>
        <v>1</v>
      </c>
      <c r="BE41" s="7">
        <f t="shared" si="48"/>
        <v>3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9"/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0"/>
        <v>0</v>
      </c>
    </row>
    <row r="42" spans="1:95" ht="12.75">
      <c r="A42" s="6"/>
      <c r="B42" s="6"/>
      <c r="C42" s="6"/>
      <c r="D42" s="6" t="s">
        <v>100</v>
      </c>
      <c r="E42" s="3" t="s">
        <v>101</v>
      </c>
      <c r="F42" s="6">
        <f t="shared" si="34"/>
        <v>1</v>
      </c>
      <c r="G42" s="6">
        <f t="shared" si="35"/>
        <v>2</v>
      </c>
      <c r="H42" s="6">
        <f t="shared" si="36"/>
        <v>60</v>
      </c>
      <c r="I42" s="6">
        <f t="shared" si="37"/>
        <v>30</v>
      </c>
      <c r="J42" s="6">
        <f t="shared" si="38"/>
        <v>15</v>
      </c>
      <c r="K42" s="6">
        <f t="shared" si="39"/>
        <v>15</v>
      </c>
      <c r="L42" s="6">
        <f t="shared" si="40"/>
        <v>0</v>
      </c>
      <c r="M42" s="6">
        <f t="shared" si="41"/>
        <v>0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4</v>
      </c>
      <c r="R42" s="7">
        <f t="shared" si="46"/>
        <v>1</v>
      </c>
      <c r="S42" s="7">
        <v>2.5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>
        <v>30</v>
      </c>
      <c r="AN42" s="10" t="s">
        <v>56</v>
      </c>
      <c r="AO42" s="11">
        <v>15</v>
      </c>
      <c r="AP42" s="10" t="s">
        <v>57</v>
      </c>
      <c r="AQ42" s="7">
        <v>3</v>
      </c>
      <c r="AR42" s="11">
        <v>15</v>
      </c>
      <c r="AS42" s="10" t="s">
        <v>57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>
        <v>1</v>
      </c>
      <c r="BE42" s="7">
        <f t="shared" si="48"/>
        <v>4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9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102</v>
      </c>
      <c r="E43" s="3" t="s">
        <v>103</v>
      </c>
      <c r="F43" s="6">
        <f t="shared" si="34"/>
        <v>0</v>
      </c>
      <c r="G43" s="6">
        <f t="shared" si="35"/>
        <v>3</v>
      </c>
      <c r="H43" s="6">
        <f t="shared" si="36"/>
        <v>60</v>
      </c>
      <c r="I43" s="6">
        <f t="shared" si="37"/>
        <v>30</v>
      </c>
      <c r="J43" s="6">
        <f t="shared" si="38"/>
        <v>15</v>
      </c>
      <c r="K43" s="6">
        <f t="shared" si="39"/>
        <v>0</v>
      </c>
      <c r="L43" s="6">
        <f t="shared" si="40"/>
        <v>0</v>
      </c>
      <c r="M43" s="6">
        <f t="shared" si="41"/>
        <v>15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4</v>
      </c>
      <c r="R43" s="7">
        <f t="shared" si="46"/>
        <v>1</v>
      </c>
      <c r="S43" s="7">
        <v>2.8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8"/>
        <v>0</v>
      </c>
      <c r="BF43" s="11">
        <v>30</v>
      </c>
      <c r="BG43" s="10" t="s">
        <v>57</v>
      </c>
      <c r="BH43" s="11">
        <v>15</v>
      </c>
      <c r="BI43" s="10" t="s">
        <v>57</v>
      </c>
      <c r="BJ43" s="7">
        <v>3</v>
      </c>
      <c r="BK43" s="11"/>
      <c r="BL43" s="10"/>
      <c r="BM43" s="11"/>
      <c r="BN43" s="10"/>
      <c r="BO43" s="11">
        <v>15</v>
      </c>
      <c r="BP43" s="10" t="s">
        <v>57</v>
      </c>
      <c r="BQ43" s="11"/>
      <c r="BR43" s="10"/>
      <c r="BS43" s="11"/>
      <c r="BT43" s="10"/>
      <c r="BU43" s="11"/>
      <c r="BV43" s="10"/>
      <c r="BW43" s="7">
        <v>1</v>
      </c>
      <c r="BX43" s="7">
        <f t="shared" si="49"/>
        <v>4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104</v>
      </c>
      <c r="E44" s="3" t="s">
        <v>105</v>
      </c>
      <c r="F44" s="6">
        <f t="shared" si="34"/>
        <v>0</v>
      </c>
      <c r="G44" s="6">
        <f t="shared" si="35"/>
        <v>3</v>
      </c>
      <c r="H44" s="6">
        <f t="shared" si="36"/>
        <v>45</v>
      </c>
      <c r="I44" s="6">
        <f t="shared" si="37"/>
        <v>15</v>
      </c>
      <c r="J44" s="6">
        <f t="shared" si="38"/>
        <v>15</v>
      </c>
      <c r="K44" s="6">
        <f t="shared" si="39"/>
        <v>0</v>
      </c>
      <c r="L44" s="6">
        <f t="shared" si="40"/>
        <v>0</v>
      </c>
      <c r="M44" s="6">
        <f t="shared" si="41"/>
        <v>15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2</v>
      </c>
      <c r="R44" s="7">
        <f t="shared" si="46"/>
        <v>0.6</v>
      </c>
      <c r="S44" s="7">
        <v>1.9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8"/>
        <v>0</v>
      </c>
      <c r="BF44" s="11">
        <v>15</v>
      </c>
      <c r="BG44" s="10" t="s">
        <v>57</v>
      </c>
      <c r="BH44" s="11">
        <v>15</v>
      </c>
      <c r="BI44" s="10" t="s">
        <v>57</v>
      </c>
      <c r="BJ44" s="7">
        <v>1.4</v>
      </c>
      <c r="BK44" s="11"/>
      <c r="BL44" s="10"/>
      <c r="BM44" s="11"/>
      <c r="BN44" s="10"/>
      <c r="BO44" s="11">
        <v>15</v>
      </c>
      <c r="BP44" s="10" t="s">
        <v>57</v>
      </c>
      <c r="BQ44" s="11"/>
      <c r="BR44" s="10"/>
      <c r="BS44" s="11"/>
      <c r="BT44" s="10"/>
      <c r="BU44" s="11"/>
      <c r="BV44" s="10"/>
      <c r="BW44" s="7">
        <v>0.6</v>
      </c>
      <c r="BX44" s="7">
        <f t="shared" si="49"/>
        <v>2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106</v>
      </c>
      <c r="E45" s="3" t="s">
        <v>107</v>
      </c>
      <c r="F45" s="6">
        <f t="shared" si="34"/>
        <v>0</v>
      </c>
      <c r="G45" s="6">
        <f t="shared" si="35"/>
        <v>2</v>
      </c>
      <c r="H45" s="6">
        <f t="shared" si="36"/>
        <v>45</v>
      </c>
      <c r="I45" s="6">
        <f t="shared" si="37"/>
        <v>30</v>
      </c>
      <c r="J45" s="6">
        <f t="shared" si="38"/>
        <v>15</v>
      </c>
      <c r="K45" s="6">
        <f t="shared" si="39"/>
        <v>0</v>
      </c>
      <c r="L45" s="6">
        <f t="shared" si="40"/>
        <v>0</v>
      </c>
      <c r="M45" s="6">
        <f t="shared" si="41"/>
        <v>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3</v>
      </c>
      <c r="R45" s="7">
        <f t="shared" si="46"/>
        <v>0</v>
      </c>
      <c r="S45" s="7">
        <v>2.1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0</v>
      </c>
      <c r="AM45" s="11">
        <v>30</v>
      </c>
      <c r="AN45" s="10" t="s">
        <v>57</v>
      </c>
      <c r="AO45" s="11">
        <v>15</v>
      </c>
      <c r="AP45" s="10" t="s">
        <v>57</v>
      </c>
      <c r="AQ45" s="7">
        <v>3</v>
      </c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8"/>
        <v>3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9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108</v>
      </c>
      <c r="E46" s="3" t="s">
        <v>109</v>
      </c>
      <c r="F46" s="6">
        <f t="shared" si="34"/>
        <v>0</v>
      </c>
      <c r="G46" s="6">
        <f t="shared" si="35"/>
        <v>2</v>
      </c>
      <c r="H46" s="6">
        <f t="shared" si="36"/>
        <v>30</v>
      </c>
      <c r="I46" s="6">
        <f t="shared" si="37"/>
        <v>15</v>
      </c>
      <c r="J46" s="6">
        <f t="shared" si="38"/>
        <v>15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0</v>
      </c>
      <c r="Q46" s="7">
        <f t="shared" si="45"/>
        <v>2</v>
      </c>
      <c r="R46" s="7">
        <f t="shared" si="46"/>
        <v>0</v>
      </c>
      <c r="S46" s="7">
        <v>1.3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7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8"/>
        <v>0</v>
      </c>
      <c r="BF46" s="11">
        <v>15</v>
      </c>
      <c r="BG46" s="10" t="s">
        <v>57</v>
      </c>
      <c r="BH46" s="11">
        <v>15</v>
      </c>
      <c r="BI46" s="10" t="s">
        <v>57</v>
      </c>
      <c r="BJ46" s="7"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2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110</v>
      </c>
      <c r="E47" s="3" t="s">
        <v>111</v>
      </c>
      <c r="F47" s="6">
        <f t="shared" si="34"/>
        <v>0</v>
      </c>
      <c r="G47" s="6">
        <f t="shared" si="35"/>
        <v>1</v>
      </c>
      <c r="H47" s="6">
        <f t="shared" si="36"/>
        <v>15</v>
      </c>
      <c r="I47" s="6">
        <f t="shared" si="37"/>
        <v>0</v>
      </c>
      <c r="J47" s="6">
        <f t="shared" si="38"/>
        <v>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15</v>
      </c>
      <c r="Q47" s="7">
        <f t="shared" si="45"/>
        <v>1</v>
      </c>
      <c r="R47" s="7">
        <f t="shared" si="46"/>
        <v>1</v>
      </c>
      <c r="S47" s="7">
        <v>0.6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>
        <v>15</v>
      </c>
      <c r="AJ47" s="10" t="s">
        <v>57</v>
      </c>
      <c r="AK47" s="7">
        <v>1</v>
      </c>
      <c r="AL47" s="7">
        <f t="shared" si="47"/>
        <v>1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8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>
        <v>5</v>
      </c>
      <c r="B48" s="6">
        <v>1</v>
      </c>
      <c r="C48" s="6"/>
      <c r="D48" s="6"/>
      <c r="E48" s="3" t="s">
        <v>112</v>
      </c>
      <c r="F48" s="6">
        <f>$B$48*COUNTIF(T48:CO48,"e")</f>
        <v>1</v>
      </c>
      <c r="G48" s="6">
        <f>$B$48*COUNTIF(T48:CO48,"z")</f>
        <v>0</v>
      </c>
      <c r="H48" s="6">
        <f t="shared" si="36"/>
        <v>0</v>
      </c>
      <c r="I48" s="6">
        <f t="shared" si="37"/>
        <v>0</v>
      </c>
      <c r="J48" s="6">
        <f t="shared" si="38"/>
        <v>0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0</v>
      </c>
      <c r="Q48" s="7">
        <f t="shared" si="45"/>
        <v>20</v>
      </c>
      <c r="R48" s="7">
        <f t="shared" si="46"/>
        <v>20</v>
      </c>
      <c r="S48" s="7">
        <f>$B$48*0.8</f>
        <v>0.8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7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8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>
        <f>$B$48*0</f>
        <v>0</v>
      </c>
      <c r="BR48" s="10" t="s">
        <v>56</v>
      </c>
      <c r="BS48" s="11"/>
      <c r="BT48" s="10"/>
      <c r="BU48" s="11"/>
      <c r="BV48" s="10"/>
      <c r="BW48" s="7">
        <f>$B$48*20</f>
        <v>20</v>
      </c>
      <c r="BX48" s="7">
        <f t="shared" si="49"/>
        <v>20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5.75" customHeight="1">
      <c r="A49" s="6"/>
      <c r="B49" s="6"/>
      <c r="C49" s="6"/>
      <c r="D49" s="6"/>
      <c r="E49" s="6" t="s">
        <v>67</v>
      </c>
      <c r="F49" s="6">
        <f aca="true" t="shared" si="51" ref="F49:T49">SUM(F40:F48)</f>
        <v>4</v>
      </c>
      <c r="G49" s="6">
        <f t="shared" si="51"/>
        <v>15</v>
      </c>
      <c r="H49" s="6">
        <f t="shared" si="51"/>
        <v>345</v>
      </c>
      <c r="I49" s="6">
        <f t="shared" si="51"/>
        <v>180</v>
      </c>
      <c r="J49" s="6">
        <f t="shared" si="51"/>
        <v>75</v>
      </c>
      <c r="K49" s="6">
        <f t="shared" si="51"/>
        <v>45</v>
      </c>
      <c r="L49" s="6">
        <f t="shared" si="51"/>
        <v>0</v>
      </c>
      <c r="M49" s="6">
        <f t="shared" si="51"/>
        <v>30</v>
      </c>
      <c r="N49" s="6">
        <f t="shared" si="51"/>
        <v>0</v>
      </c>
      <c r="O49" s="6">
        <f t="shared" si="51"/>
        <v>0</v>
      </c>
      <c r="P49" s="6">
        <f t="shared" si="51"/>
        <v>15</v>
      </c>
      <c r="Q49" s="7">
        <f t="shared" si="51"/>
        <v>43</v>
      </c>
      <c r="R49" s="7">
        <f t="shared" si="51"/>
        <v>26.6</v>
      </c>
      <c r="S49" s="7">
        <f t="shared" si="51"/>
        <v>15.8</v>
      </c>
      <c r="T49" s="11">
        <f t="shared" si="51"/>
        <v>30</v>
      </c>
      <c r="U49" s="10"/>
      <c r="V49" s="11">
        <f>SUM(V40:V48)</f>
        <v>0</v>
      </c>
      <c r="W49" s="10"/>
      <c r="X49" s="7">
        <f>SUM(X40:X48)</f>
        <v>2</v>
      </c>
      <c r="Y49" s="11">
        <f>SUM(Y40:Y48)</f>
        <v>15</v>
      </c>
      <c r="Z49" s="10"/>
      <c r="AA49" s="11">
        <f>SUM(AA40:AA48)</f>
        <v>0</v>
      </c>
      <c r="AB49" s="10"/>
      <c r="AC49" s="11">
        <f>SUM(AC40:AC48)</f>
        <v>0</v>
      </c>
      <c r="AD49" s="10"/>
      <c r="AE49" s="11">
        <f>SUM(AE40:AE48)</f>
        <v>0</v>
      </c>
      <c r="AF49" s="10"/>
      <c r="AG49" s="11">
        <f>SUM(AG40:AG48)</f>
        <v>0</v>
      </c>
      <c r="AH49" s="10"/>
      <c r="AI49" s="11">
        <f>SUM(AI40:AI48)</f>
        <v>15</v>
      </c>
      <c r="AJ49" s="10"/>
      <c r="AK49" s="7">
        <f>SUM(AK40:AK48)</f>
        <v>3</v>
      </c>
      <c r="AL49" s="7">
        <f>SUM(AL40:AL48)</f>
        <v>5</v>
      </c>
      <c r="AM49" s="11">
        <f>SUM(AM40:AM48)</f>
        <v>90</v>
      </c>
      <c r="AN49" s="10"/>
      <c r="AO49" s="11">
        <f>SUM(AO40:AO48)</f>
        <v>30</v>
      </c>
      <c r="AP49" s="10"/>
      <c r="AQ49" s="7">
        <f>SUM(AQ40:AQ48)</f>
        <v>8</v>
      </c>
      <c r="AR49" s="11">
        <f>SUM(AR40:AR48)</f>
        <v>30</v>
      </c>
      <c r="AS49" s="10"/>
      <c r="AT49" s="11">
        <f>SUM(AT40:AT48)</f>
        <v>0</v>
      </c>
      <c r="AU49" s="10"/>
      <c r="AV49" s="11">
        <f>SUM(AV40:AV48)</f>
        <v>0</v>
      </c>
      <c r="AW49" s="10"/>
      <c r="AX49" s="11">
        <f>SUM(AX40:AX48)</f>
        <v>0</v>
      </c>
      <c r="AY49" s="10"/>
      <c r="AZ49" s="11">
        <f>SUM(AZ40:AZ48)</f>
        <v>0</v>
      </c>
      <c r="BA49" s="10"/>
      <c r="BB49" s="11">
        <f>SUM(BB40:BB48)</f>
        <v>0</v>
      </c>
      <c r="BC49" s="10"/>
      <c r="BD49" s="7">
        <f>SUM(BD40:BD48)</f>
        <v>2</v>
      </c>
      <c r="BE49" s="7">
        <f>SUM(BE40:BE48)</f>
        <v>10</v>
      </c>
      <c r="BF49" s="11">
        <f>SUM(BF40:BF48)</f>
        <v>60</v>
      </c>
      <c r="BG49" s="10"/>
      <c r="BH49" s="11">
        <f>SUM(BH40:BH48)</f>
        <v>45</v>
      </c>
      <c r="BI49" s="10"/>
      <c r="BJ49" s="7">
        <f>SUM(BJ40:BJ48)</f>
        <v>6.4</v>
      </c>
      <c r="BK49" s="11">
        <f>SUM(BK40:BK48)</f>
        <v>0</v>
      </c>
      <c r="BL49" s="10"/>
      <c r="BM49" s="11">
        <f>SUM(BM40:BM48)</f>
        <v>0</v>
      </c>
      <c r="BN49" s="10"/>
      <c r="BO49" s="11">
        <f>SUM(BO40:BO48)</f>
        <v>30</v>
      </c>
      <c r="BP49" s="10"/>
      <c r="BQ49" s="11">
        <f>SUM(BQ40:BQ48)</f>
        <v>0</v>
      </c>
      <c r="BR49" s="10"/>
      <c r="BS49" s="11">
        <f>SUM(BS40:BS48)</f>
        <v>0</v>
      </c>
      <c r="BT49" s="10"/>
      <c r="BU49" s="11">
        <f>SUM(BU40:BU48)</f>
        <v>0</v>
      </c>
      <c r="BV49" s="10"/>
      <c r="BW49" s="7">
        <f>SUM(BW40:BW48)</f>
        <v>21.6</v>
      </c>
      <c r="BX49" s="7">
        <f>SUM(BX40:BX48)</f>
        <v>28</v>
      </c>
      <c r="BY49" s="11">
        <f>SUM(BY40:BY48)</f>
        <v>0</v>
      </c>
      <c r="BZ49" s="10"/>
      <c r="CA49" s="11">
        <f>SUM(CA40:CA48)</f>
        <v>0</v>
      </c>
      <c r="CB49" s="10"/>
      <c r="CC49" s="7">
        <f>SUM(CC40:CC48)</f>
        <v>0</v>
      </c>
      <c r="CD49" s="11">
        <f>SUM(CD40:CD48)</f>
        <v>0</v>
      </c>
      <c r="CE49" s="10"/>
      <c r="CF49" s="11">
        <f>SUM(CF40:CF48)</f>
        <v>0</v>
      </c>
      <c r="CG49" s="10"/>
      <c r="CH49" s="11">
        <f>SUM(CH40:CH48)</f>
        <v>0</v>
      </c>
      <c r="CI49" s="10"/>
      <c r="CJ49" s="11">
        <f>SUM(CJ40:CJ48)</f>
        <v>0</v>
      </c>
      <c r="CK49" s="10"/>
      <c r="CL49" s="11">
        <f>SUM(CL40:CL48)</f>
        <v>0</v>
      </c>
      <c r="CM49" s="10"/>
      <c r="CN49" s="11">
        <f>SUM(CN40:CN48)</f>
        <v>0</v>
      </c>
      <c r="CO49" s="10"/>
      <c r="CP49" s="7">
        <f>SUM(CP40:CP48)</f>
        <v>0</v>
      </c>
      <c r="CQ49" s="7">
        <f>SUM(CQ40:CQ48)</f>
        <v>0</v>
      </c>
    </row>
    <row r="50" spans="1:95" ht="19.5" customHeight="1">
      <c r="A50" s="19" t="s">
        <v>113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9"/>
      <c r="CQ50" s="13"/>
    </row>
    <row r="51" spans="1:95" ht="12.75">
      <c r="A51" s="27">
        <v>1</v>
      </c>
      <c r="B51" s="27">
        <v>1</v>
      </c>
      <c r="C51" s="27"/>
      <c r="D51" s="6" t="s">
        <v>114</v>
      </c>
      <c r="E51" s="3" t="s">
        <v>115</v>
      </c>
      <c r="F51" s="6">
        <f aca="true" t="shared" si="52" ref="F51:F60">COUNTIF(T51:CO51,"e")</f>
        <v>1</v>
      </c>
      <c r="G51" s="6">
        <f aca="true" t="shared" si="53" ref="G51:G60">COUNTIF(T51:CO51,"z")</f>
        <v>0</v>
      </c>
      <c r="H51" s="6">
        <f aca="true" t="shared" si="54" ref="H51:H60">SUM(I51:P51)</f>
        <v>30</v>
      </c>
      <c r="I51" s="6">
        <f aca="true" t="shared" si="55" ref="I51:I60">T51+AM51+BF51+BY51</f>
        <v>0</v>
      </c>
      <c r="J51" s="6">
        <f aca="true" t="shared" si="56" ref="J51:J60">V51+AO51+BH51+CA51</f>
        <v>0</v>
      </c>
      <c r="K51" s="6">
        <f aca="true" t="shared" si="57" ref="K51:K60">Y51+AR51+BK51+CD51</f>
        <v>0</v>
      </c>
      <c r="L51" s="6">
        <f aca="true" t="shared" si="58" ref="L51:L60">AA51+AT51+BM51+CF51</f>
        <v>30</v>
      </c>
      <c r="M51" s="6">
        <f aca="true" t="shared" si="59" ref="M51:M60">AC51+AV51+BO51+CH51</f>
        <v>0</v>
      </c>
      <c r="N51" s="6">
        <f aca="true" t="shared" si="60" ref="N51:N60">AE51+AX51+BQ51+CJ51</f>
        <v>0</v>
      </c>
      <c r="O51" s="6">
        <f aca="true" t="shared" si="61" ref="O51:O60">AG51+AZ51+BS51+CL51</f>
        <v>0</v>
      </c>
      <c r="P51" s="6">
        <f aca="true" t="shared" si="62" ref="P51:P60">AI51+BB51+BU51+CN51</f>
        <v>0</v>
      </c>
      <c r="Q51" s="7">
        <f aca="true" t="shared" si="63" ref="Q51:Q60">AL51+BE51+BX51+CQ51</f>
        <v>3</v>
      </c>
      <c r="R51" s="7">
        <f aca="true" t="shared" si="64" ref="R51:R60">AK51+BD51+BW51+CP51</f>
        <v>3</v>
      </c>
      <c r="S51" s="7">
        <v>1.5</v>
      </c>
      <c r="T51" s="11"/>
      <c r="U51" s="10"/>
      <c r="V51" s="11"/>
      <c r="W51" s="10"/>
      <c r="X51" s="7"/>
      <c r="Y51" s="11"/>
      <c r="Z51" s="10"/>
      <c r="AA51" s="11">
        <v>30</v>
      </c>
      <c r="AB51" s="10" t="s">
        <v>56</v>
      </c>
      <c r="AC51" s="11"/>
      <c r="AD51" s="10"/>
      <c r="AE51" s="11"/>
      <c r="AF51" s="10"/>
      <c r="AG51" s="11"/>
      <c r="AH51" s="10"/>
      <c r="AI51" s="11"/>
      <c r="AJ51" s="10"/>
      <c r="AK51" s="7">
        <v>3</v>
      </c>
      <c r="AL51" s="7">
        <f aca="true" t="shared" si="65" ref="AL51:AL60">X51+AK51</f>
        <v>3</v>
      </c>
      <c r="AM51" s="11"/>
      <c r="AN51" s="10"/>
      <c r="AO51" s="11"/>
      <c r="AP51" s="10"/>
      <c r="AQ51" s="7"/>
      <c r="AR51" s="11"/>
      <c r="AS51" s="10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aca="true" t="shared" si="66" ref="BE51:BE60">AQ51+BD51</f>
        <v>0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aca="true" t="shared" si="67" ref="BX51:BX60">BJ51+BW51</f>
        <v>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aca="true" t="shared" si="68" ref="CQ51:CQ60">CC51+CP51</f>
        <v>0</v>
      </c>
    </row>
    <row r="52" spans="1:95" ht="12.75">
      <c r="A52" s="27">
        <v>1</v>
      </c>
      <c r="B52" s="27">
        <v>1</v>
      </c>
      <c r="C52" s="27"/>
      <c r="D52" s="6" t="s">
        <v>116</v>
      </c>
      <c r="E52" s="3" t="s">
        <v>117</v>
      </c>
      <c r="F52" s="6">
        <f t="shared" si="52"/>
        <v>1</v>
      </c>
      <c r="G52" s="6">
        <f t="shared" si="53"/>
        <v>0</v>
      </c>
      <c r="H52" s="6">
        <f t="shared" si="54"/>
        <v>30</v>
      </c>
      <c r="I52" s="6">
        <f t="shared" si="55"/>
        <v>0</v>
      </c>
      <c r="J52" s="6">
        <f t="shared" si="56"/>
        <v>0</v>
      </c>
      <c r="K52" s="6">
        <f t="shared" si="57"/>
        <v>0</v>
      </c>
      <c r="L52" s="6">
        <f t="shared" si="58"/>
        <v>30</v>
      </c>
      <c r="M52" s="6">
        <f t="shared" si="59"/>
        <v>0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7">
        <f t="shared" si="63"/>
        <v>3</v>
      </c>
      <c r="R52" s="7">
        <f t="shared" si="64"/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56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t="shared" si="65"/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66"/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67"/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8"/>
        <v>0</v>
      </c>
    </row>
    <row r="53" spans="1:95" ht="12.75">
      <c r="A53" s="27">
        <v>2</v>
      </c>
      <c r="B53" s="27">
        <v>1</v>
      </c>
      <c r="C53" s="27"/>
      <c r="D53" s="6" t="s">
        <v>118</v>
      </c>
      <c r="E53" s="3" t="s">
        <v>119</v>
      </c>
      <c r="F53" s="6">
        <f t="shared" si="52"/>
        <v>0</v>
      </c>
      <c r="G53" s="6">
        <f t="shared" si="53"/>
        <v>1</v>
      </c>
      <c r="H53" s="6">
        <f t="shared" si="54"/>
        <v>15</v>
      </c>
      <c r="I53" s="6">
        <f t="shared" si="55"/>
        <v>15</v>
      </c>
      <c r="J53" s="6">
        <f t="shared" si="56"/>
        <v>0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7">
        <f t="shared" si="63"/>
        <v>1</v>
      </c>
      <c r="R53" s="7">
        <f t="shared" si="64"/>
        <v>0</v>
      </c>
      <c r="S53" s="7">
        <v>0.7</v>
      </c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65"/>
        <v>0</v>
      </c>
      <c r="AM53" s="11">
        <v>15</v>
      </c>
      <c r="AN53" s="10" t="s">
        <v>57</v>
      </c>
      <c r="AO53" s="11"/>
      <c r="AP53" s="10"/>
      <c r="AQ53" s="7">
        <v>1</v>
      </c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6"/>
        <v>1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7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8"/>
        <v>0</v>
      </c>
    </row>
    <row r="54" spans="1:95" ht="12.75">
      <c r="A54" s="27">
        <v>2</v>
      </c>
      <c r="B54" s="27">
        <v>1</v>
      </c>
      <c r="C54" s="27"/>
      <c r="D54" s="6" t="s">
        <v>120</v>
      </c>
      <c r="E54" s="3" t="s">
        <v>121</v>
      </c>
      <c r="F54" s="6">
        <f t="shared" si="52"/>
        <v>0</v>
      </c>
      <c r="G54" s="6">
        <f t="shared" si="53"/>
        <v>1</v>
      </c>
      <c r="H54" s="6">
        <f t="shared" si="54"/>
        <v>15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1</v>
      </c>
      <c r="R54" s="7">
        <f t="shared" si="64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5"/>
        <v>0</v>
      </c>
      <c r="AM54" s="11">
        <v>15</v>
      </c>
      <c r="AN54" s="10" t="s">
        <v>57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</row>
    <row r="55" spans="1:95" ht="12.75">
      <c r="A55" s="27">
        <v>2</v>
      </c>
      <c r="B55" s="27">
        <v>1</v>
      </c>
      <c r="C55" s="27"/>
      <c r="D55" s="6" t="s">
        <v>122</v>
      </c>
      <c r="E55" s="3" t="s">
        <v>123</v>
      </c>
      <c r="F55" s="6">
        <f t="shared" si="52"/>
        <v>0</v>
      </c>
      <c r="G55" s="6">
        <f t="shared" si="53"/>
        <v>1</v>
      </c>
      <c r="H55" s="6">
        <f t="shared" si="54"/>
        <v>15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>
        <v>15</v>
      </c>
      <c r="AN55" s="10" t="s">
        <v>57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0</v>
      </c>
    </row>
    <row r="56" spans="1:95" ht="12.75">
      <c r="A56" s="27">
        <v>6</v>
      </c>
      <c r="B56" s="27">
        <v>1</v>
      </c>
      <c r="C56" s="27"/>
      <c r="D56" s="6" t="s">
        <v>124</v>
      </c>
      <c r="E56" s="3" t="s">
        <v>125</v>
      </c>
      <c r="F56" s="6">
        <f t="shared" si="52"/>
        <v>0</v>
      </c>
      <c r="G56" s="6">
        <f t="shared" si="53"/>
        <v>2</v>
      </c>
      <c r="H56" s="6">
        <f t="shared" si="54"/>
        <v>60</v>
      </c>
      <c r="I56" s="6">
        <f t="shared" si="55"/>
        <v>30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30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3</v>
      </c>
      <c r="R56" s="7">
        <f t="shared" si="64"/>
        <v>1.5</v>
      </c>
      <c r="S56" s="7">
        <v>2.6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>
        <v>30</v>
      </c>
      <c r="AN56" s="10" t="s">
        <v>57</v>
      </c>
      <c r="AO56" s="11"/>
      <c r="AP56" s="10"/>
      <c r="AQ56" s="7">
        <v>1.5</v>
      </c>
      <c r="AR56" s="11"/>
      <c r="AS56" s="10"/>
      <c r="AT56" s="11"/>
      <c r="AU56" s="10"/>
      <c r="AV56" s="11">
        <v>30</v>
      </c>
      <c r="AW56" s="10" t="s">
        <v>57</v>
      </c>
      <c r="AX56" s="11"/>
      <c r="AY56" s="10"/>
      <c r="AZ56" s="11"/>
      <c r="BA56" s="10"/>
      <c r="BB56" s="11"/>
      <c r="BC56" s="10"/>
      <c r="BD56" s="7">
        <v>1.5</v>
      </c>
      <c r="BE56" s="7">
        <f t="shared" si="66"/>
        <v>3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0</v>
      </c>
    </row>
    <row r="57" spans="1:95" ht="12.75">
      <c r="A57" s="27">
        <v>6</v>
      </c>
      <c r="B57" s="27">
        <v>1</v>
      </c>
      <c r="C57" s="27"/>
      <c r="D57" s="6" t="s">
        <v>126</v>
      </c>
      <c r="E57" s="3" t="s">
        <v>127</v>
      </c>
      <c r="F57" s="6">
        <f t="shared" si="52"/>
        <v>0</v>
      </c>
      <c r="G57" s="6">
        <f t="shared" si="53"/>
        <v>2</v>
      </c>
      <c r="H57" s="6">
        <f t="shared" si="54"/>
        <v>60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30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30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7">
        <v>4</v>
      </c>
      <c r="B58" s="27">
        <v>1</v>
      </c>
      <c r="C58" s="27"/>
      <c r="D58" s="6" t="s">
        <v>128</v>
      </c>
      <c r="E58" s="3" t="s">
        <v>129</v>
      </c>
      <c r="F58" s="6">
        <f t="shared" si="52"/>
        <v>0</v>
      </c>
      <c r="G58" s="6">
        <f t="shared" si="53"/>
        <v>2</v>
      </c>
      <c r="H58" s="6">
        <f t="shared" si="54"/>
        <v>30</v>
      </c>
      <c r="I58" s="6">
        <f t="shared" si="55"/>
        <v>15</v>
      </c>
      <c r="J58" s="6">
        <f t="shared" si="56"/>
        <v>0</v>
      </c>
      <c r="K58" s="6">
        <f t="shared" si="57"/>
        <v>15</v>
      </c>
      <c r="L58" s="6">
        <f t="shared" si="58"/>
        <v>0</v>
      </c>
      <c r="M58" s="6">
        <f t="shared" si="59"/>
        <v>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4</v>
      </c>
      <c r="R58" s="7">
        <f t="shared" si="64"/>
        <v>2</v>
      </c>
      <c r="S58" s="7">
        <v>1.4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15</v>
      </c>
      <c r="AN58" s="10" t="s">
        <v>57</v>
      </c>
      <c r="AO58" s="11"/>
      <c r="AP58" s="10"/>
      <c r="AQ58" s="7">
        <v>2</v>
      </c>
      <c r="AR58" s="11">
        <v>15</v>
      </c>
      <c r="AS58" s="10" t="s">
        <v>57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>
        <v>2</v>
      </c>
      <c r="BE58" s="7">
        <f t="shared" si="66"/>
        <v>4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7">
        <v>4</v>
      </c>
      <c r="B59" s="27">
        <v>1</v>
      </c>
      <c r="C59" s="27"/>
      <c r="D59" s="6" t="s">
        <v>130</v>
      </c>
      <c r="E59" s="3" t="s">
        <v>131</v>
      </c>
      <c r="F59" s="6">
        <f t="shared" si="52"/>
        <v>0</v>
      </c>
      <c r="G59" s="6">
        <f t="shared" si="53"/>
        <v>2</v>
      </c>
      <c r="H59" s="6">
        <f t="shared" si="54"/>
        <v>30</v>
      </c>
      <c r="I59" s="6">
        <f t="shared" si="55"/>
        <v>15</v>
      </c>
      <c r="J59" s="6">
        <f t="shared" si="56"/>
        <v>0</v>
      </c>
      <c r="K59" s="6">
        <f t="shared" si="57"/>
        <v>15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15</v>
      </c>
      <c r="AN59" s="10" t="s">
        <v>57</v>
      </c>
      <c r="AO59" s="11"/>
      <c r="AP59" s="10"/>
      <c r="AQ59" s="7">
        <v>2</v>
      </c>
      <c r="AR59" s="11">
        <v>15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6">
        <v>5</v>
      </c>
      <c r="B60" s="6">
        <v>1</v>
      </c>
      <c r="C60" s="6"/>
      <c r="D60" s="6" t="s">
        <v>132</v>
      </c>
      <c r="E60" s="3" t="s">
        <v>133</v>
      </c>
      <c r="F60" s="6">
        <f t="shared" si="52"/>
        <v>1</v>
      </c>
      <c r="G60" s="6">
        <f t="shared" si="53"/>
        <v>0</v>
      </c>
      <c r="H60" s="6">
        <f t="shared" si="54"/>
        <v>0</v>
      </c>
      <c r="I60" s="6">
        <f t="shared" si="55"/>
        <v>0</v>
      </c>
      <c r="J60" s="6">
        <f t="shared" si="56"/>
        <v>0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20</v>
      </c>
      <c r="R60" s="7">
        <f t="shared" si="64"/>
        <v>20</v>
      </c>
      <c r="S60" s="7">
        <v>0.8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6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>
        <v>0</v>
      </c>
      <c r="BR60" s="10" t="s">
        <v>56</v>
      </c>
      <c r="BS60" s="11"/>
      <c r="BT60" s="10"/>
      <c r="BU60" s="11"/>
      <c r="BV60" s="10"/>
      <c r="BW60" s="7">
        <v>20</v>
      </c>
      <c r="BX60" s="7">
        <f t="shared" si="67"/>
        <v>20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</row>
    <row r="61" spans="1:95" ht="19.5" customHeight="1">
      <c r="A61" s="19" t="s">
        <v>134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9"/>
      <c r="CQ61" s="13"/>
    </row>
    <row r="62" spans="1:95" ht="12.75">
      <c r="A62" s="6"/>
      <c r="B62" s="6"/>
      <c r="C62" s="6"/>
      <c r="D62" s="6" t="s">
        <v>135</v>
      </c>
      <c r="E62" s="3" t="s">
        <v>136</v>
      </c>
      <c r="F62" s="6">
        <f>COUNTIF(T62:CO62,"e")</f>
        <v>0</v>
      </c>
      <c r="G62" s="6">
        <f>COUNTIF(T62:CO62,"z")</f>
        <v>1</v>
      </c>
      <c r="H62" s="6">
        <f>SUM(I62:P62)</f>
        <v>4</v>
      </c>
      <c r="I62" s="6">
        <f>T62+AM62+BF62+BY62</f>
        <v>0</v>
      </c>
      <c r="J62" s="6">
        <f>V62+AO62+BH62+CA62</f>
        <v>0</v>
      </c>
      <c r="K62" s="6">
        <f>Y62+AR62+BK62+CD62</f>
        <v>0</v>
      </c>
      <c r="L62" s="6">
        <f>AA62+AT62+BM62+CF62</f>
        <v>0</v>
      </c>
      <c r="M62" s="6">
        <f>AC62+AV62+BO62+CH62</f>
        <v>0</v>
      </c>
      <c r="N62" s="6">
        <f>AE62+AX62+BQ62+CJ62</f>
        <v>0</v>
      </c>
      <c r="O62" s="6">
        <f>AG62+AZ62+BS62+CL62</f>
        <v>4</v>
      </c>
      <c r="P62" s="6">
        <f>AI62+BB62+BU62+CN62</f>
        <v>0</v>
      </c>
      <c r="Q62" s="7">
        <f>AL62+BE62+BX62+CQ62</f>
        <v>4</v>
      </c>
      <c r="R62" s="7">
        <f>AK62+BD62+BW62+CP62</f>
        <v>4</v>
      </c>
      <c r="S62" s="7">
        <v>0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>X62+AK62</f>
        <v>0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>
        <v>4</v>
      </c>
      <c r="BA62" s="10" t="s">
        <v>57</v>
      </c>
      <c r="BB62" s="11"/>
      <c r="BC62" s="10"/>
      <c r="BD62" s="7">
        <v>4</v>
      </c>
      <c r="BE62" s="7">
        <f>AQ62+BD62</f>
        <v>4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>BJ62+BW62</f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>CC62+CP62</f>
        <v>0</v>
      </c>
    </row>
    <row r="63" spans="1:95" ht="15.75" customHeight="1">
      <c r="A63" s="6"/>
      <c r="B63" s="6"/>
      <c r="C63" s="6"/>
      <c r="D63" s="6"/>
      <c r="E63" s="6" t="s">
        <v>67</v>
      </c>
      <c r="F63" s="6">
        <f aca="true" t="shared" si="69" ref="F63:T63">SUM(F62:F62)</f>
        <v>0</v>
      </c>
      <c r="G63" s="6">
        <f t="shared" si="69"/>
        <v>1</v>
      </c>
      <c r="H63" s="6">
        <f t="shared" si="69"/>
        <v>4</v>
      </c>
      <c r="I63" s="6">
        <f t="shared" si="69"/>
        <v>0</v>
      </c>
      <c r="J63" s="6">
        <f t="shared" si="69"/>
        <v>0</v>
      </c>
      <c r="K63" s="6">
        <f t="shared" si="69"/>
        <v>0</v>
      </c>
      <c r="L63" s="6">
        <f t="shared" si="69"/>
        <v>0</v>
      </c>
      <c r="M63" s="6">
        <f t="shared" si="69"/>
        <v>0</v>
      </c>
      <c r="N63" s="6">
        <f t="shared" si="69"/>
        <v>0</v>
      </c>
      <c r="O63" s="6">
        <f t="shared" si="69"/>
        <v>4</v>
      </c>
      <c r="P63" s="6">
        <f t="shared" si="69"/>
        <v>0</v>
      </c>
      <c r="Q63" s="7">
        <f t="shared" si="69"/>
        <v>4</v>
      </c>
      <c r="R63" s="7">
        <f t="shared" si="69"/>
        <v>4</v>
      </c>
      <c r="S63" s="7">
        <f t="shared" si="69"/>
        <v>0</v>
      </c>
      <c r="T63" s="11">
        <f t="shared" si="69"/>
        <v>0</v>
      </c>
      <c r="U63" s="10"/>
      <c r="V63" s="11">
        <f>SUM(V62:V62)</f>
        <v>0</v>
      </c>
      <c r="W63" s="10"/>
      <c r="X63" s="7">
        <f>SUM(X62:X62)</f>
        <v>0</v>
      </c>
      <c r="Y63" s="11">
        <f>SUM(Y62:Y62)</f>
        <v>0</v>
      </c>
      <c r="Z63" s="10"/>
      <c r="AA63" s="11">
        <f>SUM(AA62:AA62)</f>
        <v>0</v>
      </c>
      <c r="AB63" s="10"/>
      <c r="AC63" s="11">
        <f>SUM(AC62:AC62)</f>
        <v>0</v>
      </c>
      <c r="AD63" s="10"/>
      <c r="AE63" s="11">
        <f>SUM(AE62:AE62)</f>
        <v>0</v>
      </c>
      <c r="AF63" s="10"/>
      <c r="AG63" s="11">
        <f>SUM(AG62:AG62)</f>
        <v>0</v>
      </c>
      <c r="AH63" s="10"/>
      <c r="AI63" s="11">
        <f>SUM(AI62:AI62)</f>
        <v>0</v>
      </c>
      <c r="AJ63" s="10"/>
      <c r="AK63" s="7">
        <f>SUM(AK62:AK62)</f>
        <v>0</v>
      </c>
      <c r="AL63" s="7">
        <f>SUM(AL62:AL62)</f>
        <v>0</v>
      </c>
      <c r="AM63" s="11">
        <f>SUM(AM62:AM62)</f>
        <v>0</v>
      </c>
      <c r="AN63" s="10"/>
      <c r="AO63" s="11">
        <f>SUM(AO62:AO62)</f>
        <v>0</v>
      </c>
      <c r="AP63" s="10"/>
      <c r="AQ63" s="7">
        <f>SUM(AQ62:AQ62)</f>
        <v>0</v>
      </c>
      <c r="AR63" s="11">
        <f>SUM(AR62:AR62)</f>
        <v>0</v>
      </c>
      <c r="AS63" s="10"/>
      <c r="AT63" s="11">
        <f>SUM(AT62:AT62)</f>
        <v>0</v>
      </c>
      <c r="AU63" s="10"/>
      <c r="AV63" s="11">
        <f>SUM(AV62:AV62)</f>
        <v>0</v>
      </c>
      <c r="AW63" s="10"/>
      <c r="AX63" s="11">
        <f>SUM(AX62:AX62)</f>
        <v>0</v>
      </c>
      <c r="AY63" s="10"/>
      <c r="AZ63" s="11">
        <f>SUM(AZ62:AZ62)</f>
        <v>4</v>
      </c>
      <c r="BA63" s="10"/>
      <c r="BB63" s="11">
        <f>SUM(BB62:BB62)</f>
        <v>0</v>
      </c>
      <c r="BC63" s="10"/>
      <c r="BD63" s="7">
        <f>SUM(BD62:BD62)</f>
        <v>4</v>
      </c>
      <c r="BE63" s="7">
        <f>SUM(BE62:BE62)</f>
        <v>4</v>
      </c>
      <c r="BF63" s="11">
        <f>SUM(BF62:BF62)</f>
        <v>0</v>
      </c>
      <c r="BG63" s="10"/>
      <c r="BH63" s="11">
        <f>SUM(BH62:BH62)</f>
        <v>0</v>
      </c>
      <c r="BI63" s="10"/>
      <c r="BJ63" s="7">
        <f>SUM(BJ62:BJ62)</f>
        <v>0</v>
      </c>
      <c r="BK63" s="11">
        <f>SUM(BK62:BK62)</f>
        <v>0</v>
      </c>
      <c r="BL63" s="10"/>
      <c r="BM63" s="11">
        <f>SUM(BM62:BM62)</f>
        <v>0</v>
      </c>
      <c r="BN63" s="10"/>
      <c r="BO63" s="11">
        <f>SUM(BO62:BO62)</f>
        <v>0</v>
      </c>
      <c r="BP63" s="10"/>
      <c r="BQ63" s="11">
        <f>SUM(BQ62:BQ62)</f>
        <v>0</v>
      </c>
      <c r="BR63" s="10"/>
      <c r="BS63" s="11">
        <f>SUM(BS62:BS62)</f>
        <v>0</v>
      </c>
      <c r="BT63" s="10"/>
      <c r="BU63" s="11">
        <f>SUM(BU62:BU62)</f>
        <v>0</v>
      </c>
      <c r="BV63" s="10"/>
      <c r="BW63" s="7">
        <f>SUM(BW62:BW62)</f>
        <v>0</v>
      </c>
      <c r="BX63" s="7">
        <f>SUM(BX62:BX62)</f>
        <v>0</v>
      </c>
      <c r="BY63" s="11">
        <f>SUM(BY62:BY62)</f>
        <v>0</v>
      </c>
      <c r="BZ63" s="10"/>
      <c r="CA63" s="11">
        <f>SUM(CA62:CA62)</f>
        <v>0</v>
      </c>
      <c r="CB63" s="10"/>
      <c r="CC63" s="7">
        <f>SUM(CC62:CC62)</f>
        <v>0</v>
      </c>
      <c r="CD63" s="11">
        <f>SUM(CD62:CD62)</f>
        <v>0</v>
      </c>
      <c r="CE63" s="10"/>
      <c r="CF63" s="11">
        <f>SUM(CF62:CF62)</f>
        <v>0</v>
      </c>
      <c r="CG63" s="10"/>
      <c r="CH63" s="11">
        <f>SUM(CH62:CH62)</f>
        <v>0</v>
      </c>
      <c r="CI63" s="10"/>
      <c r="CJ63" s="11">
        <f>SUM(CJ62:CJ62)</f>
        <v>0</v>
      </c>
      <c r="CK63" s="10"/>
      <c r="CL63" s="11">
        <f>SUM(CL62:CL62)</f>
        <v>0</v>
      </c>
      <c r="CM63" s="10"/>
      <c r="CN63" s="11">
        <f>SUM(CN62:CN62)</f>
        <v>0</v>
      </c>
      <c r="CO63" s="10"/>
      <c r="CP63" s="7">
        <f>SUM(CP62:CP62)</f>
        <v>0</v>
      </c>
      <c r="CQ63" s="7">
        <f>SUM(CQ62:CQ62)</f>
        <v>0</v>
      </c>
    </row>
    <row r="64" spans="1:95" ht="19.5" customHeight="1">
      <c r="A64" s="19" t="s">
        <v>137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9"/>
      <c r="CQ64" s="13"/>
    </row>
    <row r="65" spans="1:95" ht="12.75">
      <c r="A65" s="6"/>
      <c r="B65" s="6"/>
      <c r="C65" s="6"/>
      <c r="D65" s="6" t="s">
        <v>138</v>
      </c>
      <c r="E65" s="3" t="s">
        <v>139</v>
      </c>
      <c r="F65" s="6">
        <f>COUNTIF(T65:CO65,"e")</f>
        <v>0</v>
      </c>
      <c r="G65" s="6">
        <f>COUNTIF(T65:CO65,"z")</f>
        <v>1</v>
      </c>
      <c r="H65" s="6">
        <f>SUM(I65:P65)</f>
        <v>2</v>
      </c>
      <c r="I65" s="6">
        <f>T65+AM65+BF65+BY65</f>
        <v>2</v>
      </c>
      <c r="J65" s="6">
        <f>V65+AO65+BH65+CA65</f>
        <v>0</v>
      </c>
      <c r="K65" s="6">
        <f>Y65+AR65+BK65+CD65</f>
        <v>0</v>
      </c>
      <c r="L65" s="6">
        <f>AA65+AT65+BM65+CF65</f>
        <v>0</v>
      </c>
      <c r="M65" s="6">
        <f>AC65+AV65+BO65+CH65</f>
        <v>0</v>
      </c>
      <c r="N65" s="6">
        <f>AE65+AX65+BQ65+CJ65</f>
        <v>0</v>
      </c>
      <c r="O65" s="6">
        <f>AG65+AZ65+BS65+CL65</f>
        <v>0</v>
      </c>
      <c r="P65" s="6">
        <f>AI65+BB65+BU65+CN65</f>
        <v>0</v>
      </c>
      <c r="Q65" s="7">
        <f>AL65+BE65+BX65+CQ65</f>
        <v>0</v>
      </c>
      <c r="R65" s="7">
        <f>AK65+BD65+BW65+CP65</f>
        <v>0</v>
      </c>
      <c r="S65" s="7">
        <v>0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>X65+AK65</f>
        <v>0</v>
      </c>
      <c r="AM65" s="11">
        <v>2</v>
      </c>
      <c r="AN65" s="10" t="s">
        <v>57</v>
      </c>
      <c r="AO65" s="11"/>
      <c r="AP65" s="10"/>
      <c r="AQ65" s="7">
        <v>0</v>
      </c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>AQ65+BD65</f>
        <v>0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>BJ65+BW65</f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>CC65+CP65</f>
        <v>0</v>
      </c>
    </row>
    <row r="66" spans="1:95" ht="12.75">
      <c r="A66" s="6"/>
      <c r="B66" s="6"/>
      <c r="C66" s="6"/>
      <c r="D66" s="6" t="s">
        <v>140</v>
      </c>
      <c r="E66" s="3" t="s">
        <v>141</v>
      </c>
      <c r="F66" s="6">
        <f>COUNTIF(T66:CO66,"e")</f>
        <v>0</v>
      </c>
      <c r="G66" s="6">
        <f>COUNTIF(T66:CO66,"z")</f>
        <v>1</v>
      </c>
      <c r="H66" s="6">
        <f>SUM(I66:P66)</f>
        <v>5</v>
      </c>
      <c r="I66" s="6">
        <f>T66+AM66+BF66+BY66</f>
        <v>5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>
        <v>5</v>
      </c>
      <c r="U66" s="10" t="s">
        <v>57</v>
      </c>
      <c r="V66" s="11"/>
      <c r="W66" s="10"/>
      <c r="X66" s="7">
        <v>0</v>
      </c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5.75" customHeight="1">
      <c r="A67" s="6"/>
      <c r="B67" s="6"/>
      <c r="C67" s="6"/>
      <c r="D67" s="6"/>
      <c r="E67" s="6" t="s">
        <v>67</v>
      </c>
      <c r="F67" s="6">
        <f aca="true" t="shared" si="70" ref="F67:T67">SUM(F65:F66)</f>
        <v>0</v>
      </c>
      <c r="G67" s="6">
        <f t="shared" si="70"/>
        <v>2</v>
      </c>
      <c r="H67" s="6">
        <f t="shared" si="70"/>
        <v>7</v>
      </c>
      <c r="I67" s="6">
        <f t="shared" si="70"/>
        <v>7</v>
      </c>
      <c r="J67" s="6">
        <f t="shared" si="70"/>
        <v>0</v>
      </c>
      <c r="K67" s="6">
        <f t="shared" si="70"/>
        <v>0</v>
      </c>
      <c r="L67" s="6">
        <f t="shared" si="70"/>
        <v>0</v>
      </c>
      <c r="M67" s="6">
        <f t="shared" si="70"/>
        <v>0</v>
      </c>
      <c r="N67" s="6">
        <f t="shared" si="70"/>
        <v>0</v>
      </c>
      <c r="O67" s="6">
        <f t="shared" si="70"/>
        <v>0</v>
      </c>
      <c r="P67" s="6">
        <f t="shared" si="70"/>
        <v>0</v>
      </c>
      <c r="Q67" s="7">
        <f t="shared" si="70"/>
        <v>0</v>
      </c>
      <c r="R67" s="7">
        <f t="shared" si="70"/>
        <v>0</v>
      </c>
      <c r="S67" s="7">
        <f t="shared" si="70"/>
        <v>0</v>
      </c>
      <c r="T67" s="11">
        <f t="shared" si="70"/>
        <v>5</v>
      </c>
      <c r="U67" s="10"/>
      <c r="V67" s="11">
        <f>SUM(V65:V66)</f>
        <v>0</v>
      </c>
      <c r="W67" s="10"/>
      <c r="X67" s="7">
        <f>SUM(X65:X66)</f>
        <v>0</v>
      </c>
      <c r="Y67" s="11">
        <f>SUM(Y65:Y66)</f>
        <v>0</v>
      </c>
      <c r="Z67" s="10"/>
      <c r="AA67" s="11">
        <f>SUM(AA65:AA66)</f>
        <v>0</v>
      </c>
      <c r="AB67" s="10"/>
      <c r="AC67" s="11">
        <f>SUM(AC65:AC66)</f>
        <v>0</v>
      </c>
      <c r="AD67" s="10"/>
      <c r="AE67" s="11">
        <f>SUM(AE65:AE66)</f>
        <v>0</v>
      </c>
      <c r="AF67" s="10"/>
      <c r="AG67" s="11">
        <f>SUM(AG65:AG66)</f>
        <v>0</v>
      </c>
      <c r="AH67" s="10"/>
      <c r="AI67" s="11">
        <f>SUM(AI65:AI66)</f>
        <v>0</v>
      </c>
      <c r="AJ67" s="10"/>
      <c r="AK67" s="7">
        <f>SUM(AK65:AK66)</f>
        <v>0</v>
      </c>
      <c r="AL67" s="7">
        <f>SUM(AL65:AL66)</f>
        <v>0</v>
      </c>
      <c r="AM67" s="11">
        <f>SUM(AM65:AM66)</f>
        <v>2</v>
      </c>
      <c r="AN67" s="10"/>
      <c r="AO67" s="11">
        <f>SUM(AO65:AO66)</f>
        <v>0</v>
      </c>
      <c r="AP67" s="10"/>
      <c r="AQ67" s="7">
        <f>SUM(AQ65:AQ66)</f>
        <v>0</v>
      </c>
      <c r="AR67" s="11">
        <f>SUM(AR65:AR66)</f>
        <v>0</v>
      </c>
      <c r="AS67" s="10"/>
      <c r="AT67" s="11">
        <f>SUM(AT65:AT66)</f>
        <v>0</v>
      </c>
      <c r="AU67" s="10"/>
      <c r="AV67" s="11">
        <f>SUM(AV65:AV66)</f>
        <v>0</v>
      </c>
      <c r="AW67" s="10"/>
      <c r="AX67" s="11">
        <f>SUM(AX65:AX66)</f>
        <v>0</v>
      </c>
      <c r="AY67" s="10"/>
      <c r="AZ67" s="11">
        <f>SUM(AZ65:AZ66)</f>
        <v>0</v>
      </c>
      <c r="BA67" s="10"/>
      <c r="BB67" s="11">
        <f>SUM(BB65:BB66)</f>
        <v>0</v>
      </c>
      <c r="BC67" s="10"/>
      <c r="BD67" s="7">
        <f>SUM(BD65:BD66)</f>
        <v>0</v>
      </c>
      <c r="BE67" s="7">
        <f>SUM(BE65:BE66)</f>
        <v>0</v>
      </c>
      <c r="BF67" s="11">
        <f>SUM(BF65:BF66)</f>
        <v>0</v>
      </c>
      <c r="BG67" s="10"/>
      <c r="BH67" s="11">
        <f>SUM(BH65:BH66)</f>
        <v>0</v>
      </c>
      <c r="BI67" s="10"/>
      <c r="BJ67" s="7">
        <f>SUM(BJ65:BJ66)</f>
        <v>0</v>
      </c>
      <c r="BK67" s="11">
        <f>SUM(BK65:BK66)</f>
        <v>0</v>
      </c>
      <c r="BL67" s="10"/>
      <c r="BM67" s="11">
        <f>SUM(BM65:BM66)</f>
        <v>0</v>
      </c>
      <c r="BN67" s="10"/>
      <c r="BO67" s="11">
        <f>SUM(BO65:BO66)</f>
        <v>0</v>
      </c>
      <c r="BP67" s="10"/>
      <c r="BQ67" s="11">
        <f>SUM(BQ65:BQ66)</f>
        <v>0</v>
      </c>
      <c r="BR67" s="10"/>
      <c r="BS67" s="11">
        <f>SUM(BS65:BS66)</f>
        <v>0</v>
      </c>
      <c r="BT67" s="10"/>
      <c r="BU67" s="11">
        <f>SUM(BU65:BU66)</f>
        <v>0</v>
      </c>
      <c r="BV67" s="10"/>
      <c r="BW67" s="7">
        <f>SUM(BW65:BW66)</f>
        <v>0</v>
      </c>
      <c r="BX67" s="7">
        <f>SUM(BX65:BX66)</f>
        <v>0</v>
      </c>
      <c r="BY67" s="11">
        <f>SUM(BY65:BY66)</f>
        <v>0</v>
      </c>
      <c r="BZ67" s="10"/>
      <c r="CA67" s="11">
        <f>SUM(CA65:CA66)</f>
        <v>0</v>
      </c>
      <c r="CB67" s="10"/>
      <c r="CC67" s="7">
        <f>SUM(CC65:CC66)</f>
        <v>0</v>
      </c>
      <c r="CD67" s="11">
        <f>SUM(CD65:CD66)</f>
        <v>0</v>
      </c>
      <c r="CE67" s="10"/>
      <c r="CF67" s="11">
        <f>SUM(CF65:CF66)</f>
        <v>0</v>
      </c>
      <c r="CG67" s="10"/>
      <c r="CH67" s="11">
        <f>SUM(CH65:CH66)</f>
        <v>0</v>
      </c>
      <c r="CI67" s="10"/>
      <c r="CJ67" s="11">
        <f>SUM(CJ65:CJ66)</f>
        <v>0</v>
      </c>
      <c r="CK67" s="10"/>
      <c r="CL67" s="11">
        <f>SUM(CL65:CL66)</f>
        <v>0</v>
      </c>
      <c r="CM67" s="10"/>
      <c r="CN67" s="11">
        <f>SUM(CN65:CN66)</f>
        <v>0</v>
      </c>
      <c r="CO67" s="10"/>
      <c r="CP67" s="7">
        <f>SUM(CP65:CP66)</f>
        <v>0</v>
      </c>
      <c r="CQ67" s="7">
        <f>SUM(CQ65:CQ66)</f>
        <v>0</v>
      </c>
    </row>
    <row r="68" spans="1:95" ht="19.5" customHeight="1">
      <c r="A68" s="6"/>
      <c r="B68" s="6"/>
      <c r="C68" s="6"/>
      <c r="D68" s="6"/>
      <c r="E68" s="8" t="s">
        <v>142</v>
      </c>
      <c r="F68" s="6">
        <f>F23+F38+F49+F63+F67</f>
        <v>10</v>
      </c>
      <c r="G68" s="6">
        <f>G23+G38+G49+G63+G67</f>
        <v>47</v>
      </c>
      <c r="H68" s="6">
        <f aca="true" t="shared" si="71" ref="H68:P68">H23+H38+H49+H67</f>
        <v>1057</v>
      </c>
      <c r="I68" s="6">
        <f t="shared" si="71"/>
        <v>532</v>
      </c>
      <c r="J68" s="6">
        <f t="shared" si="71"/>
        <v>150</v>
      </c>
      <c r="K68" s="6">
        <f t="shared" si="71"/>
        <v>240</v>
      </c>
      <c r="L68" s="6">
        <f t="shared" si="71"/>
        <v>30</v>
      </c>
      <c r="M68" s="6">
        <f t="shared" si="71"/>
        <v>90</v>
      </c>
      <c r="N68" s="6">
        <f t="shared" si="71"/>
        <v>0</v>
      </c>
      <c r="O68" s="6">
        <f t="shared" si="71"/>
        <v>0</v>
      </c>
      <c r="P68" s="6">
        <f t="shared" si="71"/>
        <v>15</v>
      </c>
      <c r="Q68" s="7">
        <f>Q23+Q38+Q49+Q63+Q67</f>
        <v>90</v>
      </c>
      <c r="R68" s="7">
        <f>R23+R38+R49+R63+R67</f>
        <v>48.2</v>
      </c>
      <c r="S68" s="7">
        <f>S23+S38+S49+S63+S67</f>
        <v>47</v>
      </c>
      <c r="T68" s="11">
        <f>T23+T38+T49+T67</f>
        <v>230</v>
      </c>
      <c r="U68" s="10"/>
      <c r="V68" s="11">
        <f>V23+V38+V49+V67</f>
        <v>45</v>
      </c>
      <c r="W68" s="10"/>
      <c r="X68" s="7">
        <f>X23+X38+X49+X63+X67</f>
        <v>15.4</v>
      </c>
      <c r="Y68" s="11">
        <f>Y23+Y38+Y49+Y67</f>
        <v>150</v>
      </c>
      <c r="Z68" s="10"/>
      <c r="AA68" s="11">
        <f>AA23+AA38+AA49+AA67</f>
        <v>30</v>
      </c>
      <c r="AB68" s="10"/>
      <c r="AC68" s="11">
        <f>AC23+AC38+AC49+AC67</f>
        <v>30</v>
      </c>
      <c r="AD68" s="10"/>
      <c r="AE68" s="11">
        <f>AE23+AE38+AE49+AE67</f>
        <v>0</v>
      </c>
      <c r="AF68" s="10"/>
      <c r="AG68" s="11">
        <f>AG23+AG38+AG49+AG67</f>
        <v>0</v>
      </c>
      <c r="AH68" s="10"/>
      <c r="AI68" s="11">
        <f>AI23+AI38+AI49+AI67</f>
        <v>15</v>
      </c>
      <c r="AJ68" s="10"/>
      <c r="AK68" s="7">
        <f>AK23+AK38+AK49+AK63+AK67</f>
        <v>14.600000000000001</v>
      </c>
      <c r="AL68" s="7">
        <f>AL23+AL38+AL49+AL63+AL67</f>
        <v>30</v>
      </c>
      <c r="AM68" s="11">
        <f>AM23+AM38+AM49+AM67</f>
        <v>227</v>
      </c>
      <c r="AN68" s="10"/>
      <c r="AO68" s="11">
        <f>AO23+AO38+AO49+AO67</f>
        <v>45</v>
      </c>
      <c r="AP68" s="10"/>
      <c r="AQ68" s="7">
        <f>AQ23+AQ38+AQ49+AQ63+AQ67</f>
        <v>18</v>
      </c>
      <c r="AR68" s="11">
        <f>AR23+AR38+AR49+AR67</f>
        <v>90</v>
      </c>
      <c r="AS68" s="10"/>
      <c r="AT68" s="11">
        <f>AT23+AT38+AT49+AT67</f>
        <v>0</v>
      </c>
      <c r="AU68" s="10"/>
      <c r="AV68" s="11">
        <f>AV23+AV38+AV49+AV67</f>
        <v>30</v>
      </c>
      <c r="AW68" s="10"/>
      <c r="AX68" s="11">
        <f>AX23+AX38+AX49+AX67</f>
        <v>0</v>
      </c>
      <c r="AY68" s="10"/>
      <c r="AZ68" s="11">
        <f>AZ23+AZ38+AZ49+AZ67</f>
        <v>0</v>
      </c>
      <c r="BA68" s="10"/>
      <c r="BB68" s="11">
        <f>BB23+BB38+BB49+BB67</f>
        <v>0</v>
      </c>
      <c r="BC68" s="10"/>
      <c r="BD68" s="7">
        <f>BD23+BD38+BD49+BD63+BD67</f>
        <v>12</v>
      </c>
      <c r="BE68" s="7">
        <f>BE23+BE38+BE49+BE63+BE67</f>
        <v>30</v>
      </c>
      <c r="BF68" s="11">
        <f>BF23+BF38+BF49+BF67</f>
        <v>75</v>
      </c>
      <c r="BG68" s="10"/>
      <c r="BH68" s="11">
        <f>BH23+BH38+BH49+BH67</f>
        <v>60</v>
      </c>
      <c r="BI68" s="10"/>
      <c r="BJ68" s="7">
        <f>BJ23+BJ38+BJ49+BJ63+BJ67</f>
        <v>8.4</v>
      </c>
      <c r="BK68" s="11">
        <f>BK23+BK38+BK49+BK67</f>
        <v>0</v>
      </c>
      <c r="BL68" s="10"/>
      <c r="BM68" s="11">
        <f>BM23+BM38+BM49+BM67</f>
        <v>0</v>
      </c>
      <c r="BN68" s="10"/>
      <c r="BO68" s="11">
        <f>BO23+BO38+BO49+BO67</f>
        <v>30</v>
      </c>
      <c r="BP68" s="10"/>
      <c r="BQ68" s="11">
        <f>BQ23+BQ38+BQ49+BQ67</f>
        <v>0</v>
      </c>
      <c r="BR68" s="10"/>
      <c r="BS68" s="11">
        <f>BS23+BS38+BS49+BS67</f>
        <v>0</v>
      </c>
      <c r="BT68" s="10"/>
      <c r="BU68" s="11">
        <f>BU23+BU38+BU49+BU67</f>
        <v>0</v>
      </c>
      <c r="BV68" s="10"/>
      <c r="BW68" s="7">
        <f>BW23+BW38+BW49+BW63+BW67</f>
        <v>21.6</v>
      </c>
      <c r="BX68" s="7">
        <f>BX23+BX38+BX49+BX63+BX67</f>
        <v>30</v>
      </c>
      <c r="BY68" s="11">
        <f>BY23+BY38+BY49+BY67</f>
        <v>0</v>
      </c>
      <c r="BZ68" s="10"/>
      <c r="CA68" s="11">
        <f>CA23+CA38+CA49+CA67</f>
        <v>0</v>
      </c>
      <c r="CB68" s="10"/>
      <c r="CC68" s="7">
        <f>CC23+CC38+CC49+CC63+CC67</f>
        <v>0</v>
      </c>
      <c r="CD68" s="11">
        <f>CD23+CD38+CD49+CD67</f>
        <v>0</v>
      </c>
      <c r="CE68" s="10"/>
      <c r="CF68" s="11">
        <f>CF23+CF38+CF49+CF67</f>
        <v>0</v>
      </c>
      <c r="CG68" s="10"/>
      <c r="CH68" s="11">
        <f>CH23+CH38+CH49+CH67</f>
        <v>0</v>
      </c>
      <c r="CI68" s="10"/>
      <c r="CJ68" s="11">
        <f>CJ23+CJ38+CJ49+CJ67</f>
        <v>0</v>
      </c>
      <c r="CK68" s="10"/>
      <c r="CL68" s="11">
        <f>CL23+CL38+CL49+CL67</f>
        <v>0</v>
      </c>
      <c r="CM68" s="10"/>
      <c r="CN68" s="11">
        <f>CN23+CN38+CN49+CN67</f>
        <v>0</v>
      </c>
      <c r="CO68" s="10"/>
      <c r="CP68" s="7">
        <f>CP23+CP38+CP49+CP63+CP67</f>
        <v>0</v>
      </c>
      <c r="CQ68" s="7">
        <f>CQ23+CQ38+CQ49+CQ63+CQ67</f>
        <v>0</v>
      </c>
    </row>
    <row r="70" spans="4:5" ht="12.75">
      <c r="D70" s="3" t="s">
        <v>23</v>
      </c>
      <c r="E70" s="3" t="s">
        <v>143</v>
      </c>
    </row>
    <row r="71" spans="4:5" ht="12.75">
      <c r="D71" s="3" t="s">
        <v>27</v>
      </c>
      <c r="E71" s="3" t="s">
        <v>144</v>
      </c>
    </row>
    <row r="72" spans="4:5" ht="12.75">
      <c r="D72" s="31" t="s">
        <v>46</v>
      </c>
      <c r="E72" s="31"/>
    </row>
    <row r="73" spans="4:5" ht="12.75">
      <c r="D73" s="3" t="s">
        <v>33</v>
      </c>
      <c r="E73" s="3" t="s">
        <v>145</v>
      </c>
    </row>
    <row r="74" spans="4:5" ht="12.75">
      <c r="D74" s="3" t="s">
        <v>34</v>
      </c>
      <c r="E74" s="3" t="s">
        <v>146</v>
      </c>
    </row>
    <row r="75" spans="4:5" ht="12.75">
      <c r="D75" s="31" t="s">
        <v>48</v>
      </c>
      <c r="E75" s="31"/>
    </row>
    <row r="76" spans="4:29" ht="12.75">
      <c r="D76" s="3" t="s">
        <v>35</v>
      </c>
      <c r="E76" s="3" t="s">
        <v>147</v>
      </c>
      <c r="M76" s="9"/>
      <c r="U76" s="9"/>
      <c r="AC76" s="9"/>
    </row>
    <row r="77" spans="4:5" ht="12.75">
      <c r="D77" s="3" t="s">
        <v>36</v>
      </c>
      <c r="E77" s="3" t="s">
        <v>148</v>
      </c>
    </row>
    <row r="78" spans="4:5" ht="12.75">
      <c r="D78" s="3" t="s">
        <v>37</v>
      </c>
      <c r="E78" s="3" t="s">
        <v>149</v>
      </c>
    </row>
    <row r="79" spans="4:5" ht="12.75">
      <c r="D79" s="3" t="s">
        <v>38</v>
      </c>
      <c r="E79" s="3" t="s">
        <v>150</v>
      </c>
    </row>
    <row r="80" spans="4:5" ht="12.75">
      <c r="D80" s="3" t="s">
        <v>39</v>
      </c>
      <c r="E80" s="3" t="s">
        <v>151</v>
      </c>
    </row>
    <row r="81" spans="4:5" ht="12.75">
      <c r="D81" s="3" t="s">
        <v>40</v>
      </c>
      <c r="E81" s="3" t="s">
        <v>152</v>
      </c>
    </row>
  </sheetData>
  <sheetProtection/>
  <mergeCells count="91">
    <mergeCell ref="BY13:CQ13"/>
    <mergeCell ref="A64:CQ64"/>
    <mergeCell ref="D72:E72"/>
    <mergeCell ref="D75:E75"/>
    <mergeCell ref="CH15:CI15"/>
    <mergeCell ref="CF15:CG15"/>
    <mergeCell ref="CD15:CE15"/>
    <mergeCell ref="CA15:CB15"/>
    <mergeCell ref="BY15:BZ15"/>
    <mergeCell ref="CC14:CC15"/>
    <mergeCell ref="BY14:CB14"/>
    <mergeCell ref="C58:C59"/>
    <mergeCell ref="A58:A59"/>
    <mergeCell ref="B58:B59"/>
    <mergeCell ref="A50:CQ50"/>
    <mergeCell ref="C51:C52"/>
    <mergeCell ref="A51:A52"/>
    <mergeCell ref="B51:B52"/>
    <mergeCell ref="CQ14:CQ15"/>
    <mergeCell ref="A16:CQ16"/>
    <mergeCell ref="A61:CQ61"/>
    <mergeCell ref="C53:C55"/>
    <mergeCell ref="A53:A55"/>
    <mergeCell ref="B53:B55"/>
    <mergeCell ref="C56:C57"/>
    <mergeCell ref="A56:A57"/>
    <mergeCell ref="B56:B57"/>
    <mergeCell ref="A24:CQ24"/>
    <mergeCell ref="A39:CQ39"/>
    <mergeCell ref="CD14:CO14"/>
    <mergeCell ref="CJ15:CK15"/>
    <mergeCell ref="CL15:CM15"/>
    <mergeCell ref="CN15:CO15"/>
    <mergeCell ref="CP14:CP15"/>
    <mergeCell ref="BX14:BX15"/>
    <mergeCell ref="BQ15:BR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AV15:AW15"/>
    <mergeCell ref="AX15:AY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2"/>
  <sheetViews>
    <sheetView zoomScale="75" zoomScaleNormal="75" zoomScalePageLayoutView="0" workbookViewId="0" topLeftCell="Q1">
      <selection activeCell="BE5" sqref="BE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8515625" style="0" hidden="1" customWidth="1"/>
    <col min="82" max="82" width="3.57421875" style="0" hidden="1" customWidth="1"/>
    <col min="83" max="83" width="2.00390625" style="0" hidden="1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57" ht="12.75">
      <c r="E5" t="s">
        <v>7</v>
      </c>
      <c r="F5" s="1" t="s">
        <v>8</v>
      </c>
      <c r="BE5" t="s">
        <v>189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94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18" t="s">
        <v>46</v>
      </c>
      <c r="BZ14" s="18"/>
      <c r="CA14" s="18"/>
      <c r="CB14" s="18"/>
      <c r="CC14" s="14" t="s">
        <v>47</v>
      </c>
      <c r="CD14" s="18" t="s">
        <v>48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33</v>
      </c>
      <c r="BZ15" s="16"/>
      <c r="CA15" s="16" t="s">
        <v>34</v>
      </c>
      <c r="CB15" s="16"/>
      <c r="CC15" s="14"/>
      <c r="CD15" s="16" t="s">
        <v>35</v>
      </c>
      <c r="CE15" s="16"/>
      <c r="CF15" s="16" t="s">
        <v>36</v>
      </c>
      <c r="CG15" s="16"/>
      <c r="CH15" s="16" t="s">
        <v>37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2">SUM(I17:P17)</f>
        <v>30</v>
      </c>
      <c r="I17" s="6">
        <f aca="true" t="shared" si="1" ref="I17:I22">T17+AM17+BF17+BY17</f>
        <v>0</v>
      </c>
      <c r="J17" s="6">
        <f aca="true" t="shared" si="2" ref="J17:J22">V17+AO17+BH17+CA17</f>
        <v>0</v>
      </c>
      <c r="K17" s="6">
        <f aca="true" t="shared" si="3" ref="K17:K22">Y17+AR17+BK17+CD17</f>
        <v>0</v>
      </c>
      <c r="L17" s="6">
        <f aca="true" t="shared" si="4" ref="L17:L22">AA17+AT17+BM17+CF17</f>
        <v>30</v>
      </c>
      <c r="M17" s="6">
        <f aca="true" t="shared" si="5" ref="M17:M22">AC17+AV17+BO17+CH17</f>
        <v>0</v>
      </c>
      <c r="N17" s="6">
        <f aca="true" t="shared" si="6" ref="N17:N22">AE17+AX17+BQ17+CJ17</f>
        <v>0</v>
      </c>
      <c r="O17" s="6">
        <f aca="true" t="shared" si="7" ref="O17:O22">AG17+AZ17+BS17+CL17</f>
        <v>0</v>
      </c>
      <c r="P17" s="6">
        <f aca="true" t="shared" si="8" ref="P17:P22">AI17+BB17+BU17+CN17</f>
        <v>0</v>
      </c>
      <c r="Q17" s="7">
        <f aca="true" t="shared" si="9" ref="Q17:Q22">AL17+BE17+BX17+CQ17</f>
        <v>3</v>
      </c>
      <c r="R17" s="7">
        <f aca="true" t="shared" si="10" ref="R17:R22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2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2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2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57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57</v>
      </c>
      <c r="AO21" s="11">
        <v>15</v>
      </c>
      <c r="AP21" s="10" t="s">
        <v>57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57</v>
      </c>
      <c r="V22" s="11"/>
      <c r="W22" s="10"/>
      <c r="X22" s="7">
        <v>0.6</v>
      </c>
      <c r="Y22" s="11">
        <v>30</v>
      </c>
      <c r="Z22" s="10" t="s">
        <v>57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75" customHeight="1">
      <c r="A23" s="6"/>
      <c r="B23" s="6"/>
      <c r="C23" s="6"/>
      <c r="D23" s="6"/>
      <c r="E23" s="6" t="s">
        <v>67</v>
      </c>
      <c r="F23" s="6">
        <f aca="true" t="shared" si="15" ref="F23:T23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</v>
      </c>
      <c r="S23" s="7">
        <f t="shared" si="15"/>
        <v>6.6000000000000005</v>
      </c>
      <c r="T23" s="11">
        <f t="shared" si="15"/>
        <v>30</v>
      </c>
      <c r="U23" s="10"/>
      <c r="V23" s="11">
        <f>SUM(V17:V22)</f>
        <v>0</v>
      </c>
      <c r="W23" s="10"/>
      <c r="X23" s="7">
        <f>SUM(X17:X22)</f>
        <v>1.6</v>
      </c>
      <c r="Y23" s="11">
        <f>SUM(Y17:Y22)</f>
        <v>30</v>
      </c>
      <c r="Z23" s="10"/>
      <c r="AA23" s="11">
        <f>SUM(AA17:AA22)</f>
        <v>30</v>
      </c>
      <c r="AB23" s="10"/>
      <c r="AC23" s="11">
        <f>SUM(AC17:AC22)</f>
        <v>0</v>
      </c>
      <c r="AD23" s="10"/>
      <c r="AE23" s="11">
        <f>SUM(AE17:AE22)</f>
        <v>0</v>
      </c>
      <c r="AF23" s="10"/>
      <c r="AG23" s="11">
        <f>SUM(AG17:AG22)</f>
        <v>0</v>
      </c>
      <c r="AH23" s="10"/>
      <c r="AI23" s="11">
        <f>SUM(AI17:AI22)</f>
        <v>0</v>
      </c>
      <c r="AJ23" s="10"/>
      <c r="AK23" s="7">
        <f>SUM(AK17:AK22)</f>
        <v>4.4</v>
      </c>
      <c r="AL23" s="7">
        <f>SUM(AL17:AL22)</f>
        <v>6</v>
      </c>
      <c r="AM23" s="11">
        <f>SUM(AM17:AM22)</f>
        <v>30</v>
      </c>
      <c r="AN23" s="10"/>
      <c r="AO23" s="11">
        <f>SUM(AO17:AO22)</f>
        <v>15</v>
      </c>
      <c r="AP23" s="10"/>
      <c r="AQ23" s="7">
        <f>SUM(AQ17:AQ22)</f>
        <v>3</v>
      </c>
      <c r="AR23" s="11">
        <f>SUM(AR17:AR22)</f>
        <v>0</v>
      </c>
      <c r="AS23" s="10"/>
      <c r="AT23" s="11">
        <f>SUM(AT17:AT22)</f>
        <v>0</v>
      </c>
      <c r="AU23" s="10"/>
      <c r="AV23" s="11">
        <f>SUM(AV17:AV22)</f>
        <v>0</v>
      </c>
      <c r="AW23" s="10"/>
      <c r="AX23" s="11">
        <f>SUM(AX17:AX22)</f>
        <v>0</v>
      </c>
      <c r="AY23" s="10"/>
      <c r="AZ23" s="11">
        <f>SUM(AZ17:AZ22)</f>
        <v>0</v>
      </c>
      <c r="BA23" s="10"/>
      <c r="BB23" s="11">
        <f>SUM(BB17:BB22)</f>
        <v>0</v>
      </c>
      <c r="BC23" s="10"/>
      <c r="BD23" s="7">
        <f>SUM(BD17:BD22)</f>
        <v>0</v>
      </c>
      <c r="BE23" s="7">
        <f>SUM(BE17:BE22)</f>
        <v>3</v>
      </c>
      <c r="BF23" s="11">
        <f>SUM(BF17:BF22)</f>
        <v>0</v>
      </c>
      <c r="BG23" s="10"/>
      <c r="BH23" s="11">
        <f>SUM(BH17:BH22)</f>
        <v>15</v>
      </c>
      <c r="BI23" s="10"/>
      <c r="BJ23" s="7">
        <f>SUM(BJ17:BJ22)</f>
        <v>1</v>
      </c>
      <c r="BK23" s="11">
        <f>SUM(BK17:BK22)</f>
        <v>0</v>
      </c>
      <c r="BL23" s="10"/>
      <c r="BM23" s="11">
        <f>SUM(BM17:BM22)</f>
        <v>0</v>
      </c>
      <c r="BN23" s="10"/>
      <c r="BO23" s="11">
        <f>SUM(BO17:BO22)</f>
        <v>0</v>
      </c>
      <c r="BP23" s="10"/>
      <c r="BQ23" s="11">
        <f>SUM(BQ17:BQ22)</f>
        <v>0</v>
      </c>
      <c r="BR23" s="10"/>
      <c r="BS23" s="11">
        <f>SUM(BS17:BS22)</f>
        <v>0</v>
      </c>
      <c r="BT23" s="10"/>
      <c r="BU23" s="11">
        <f>SUM(BU17:BU22)</f>
        <v>0</v>
      </c>
      <c r="BV23" s="10"/>
      <c r="BW23" s="7">
        <f>SUM(BW17:BW22)</f>
        <v>0</v>
      </c>
      <c r="BX23" s="7">
        <f>SUM(BX17:BX22)</f>
        <v>1</v>
      </c>
      <c r="BY23" s="11">
        <f>SUM(BY17:BY22)</f>
        <v>0</v>
      </c>
      <c r="BZ23" s="10"/>
      <c r="CA23" s="11">
        <f>SUM(CA17:CA22)</f>
        <v>0</v>
      </c>
      <c r="CB23" s="10"/>
      <c r="CC23" s="7">
        <f>SUM(CC17:CC22)</f>
        <v>0</v>
      </c>
      <c r="CD23" s="11">
        <f>SUM(CD17:CD22)</f>
        <v>0</v>
      </c>
      <c r="CE23" s="10"/>
      <c r="CF23" s="11">
        <f>SUM(CF17:CF22)</f>
        <v>0</v>
      </c>
      <c r="CG23" s="10"/>
      <c r="CH23" s="11">
        <f>SUM(CH17:CH22)</f>
        <v>0</v>
      </c>
      <c r="CI23" s="10"/>
      <c r="CJ23" s="11">
        <f>SUM(CJ17:CJ22)</f>
        <v>0</v>
      </c>
      <c r="CK23" s="10"/>
      <c r="CL23" s="11">
        <f>SUM(CL17:CL22)</f>
        <v>0</v>
      </c>
      <c r="CM23" s="10"/>
      <c r="CN23" s="11">
        <f>SUM(CN17:CN22)</f>
        <v>0</v>
      </c>
      <c r="CO23" s="10"/>
      <c r="CP23" s="7">
        <f>SUM(CP17:CP22)</f>
        <v>0</v>
      </c>
      <c r="CQ23" s="7">
        <f>SUM(CQ17:CQ22)</f>
        <v>0</v>
      </c>
    </row>
    <row r="24" spans="1:95" ht="19.5" customHeight="1">
      <c r="A24" s="19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ht="12.75">
      <c r="A25" s="6"/>
      <c r="B25" s="6"/>
      <c r="C25" s="6"/>
      <c r="D25" s="6" t="s">
        <v>69</v>
      </c>
      <c r="E25" s="3" t="s">
        <v>70</v>
      </c>
      <c r="F25" s="6">
        <f aca="true" t="shared" si="16" ref="F25:F31">COUNTIF(T25:CO25,"e")</f>
        <v>1</v>
      </c>
      <c r="G25" s="6">
        <f aca="true" t="shared" si="17" ref="G25:G31">COUNTIF(T25:CO25,"z")</f>
        <v>1</v>
      </c>
      <c r="H25" s="6">
        <f aca="true" t="shared" si="18" ref="H25:H37">SUM(I25:P25)</f>
        <v>30</v>
      </c>
      <c r="I25" s="6">
        <f aca="true" t="shared" si="19" ref="I25:I37">T25+AM25+BF25+BY25</f>
        <v>15</v>
      </c>
      <c r="J25" s="6">
        <f aca="true" t="shared" si="20" ref="J25:J37">V25+AO25+BH25+CA25</f>
        <v>15</v>
      </c>
      <c r="K25" s="6">
        <f aca="true" t="shared" si="21" ref="K25:K37">Y25+AR25+BK25+CD25</f>
        <v>0</v>
      </c>
      <c r="L25" s="6">
        <f aca="true" t="shared" si="22" ref="L25:L37">AA25+AT25+BM25+CF25</f>
        <v>0</v>
      </c>
      <c r="M25" s="6">
        <f aca="true" t="shared" si="23" ref="M25:M37">AC25+AV25+BO25+CH25</f>
        <v>0</v>
      </c>
      <c r="N25" s="6">
        <f aca="true" t="shared" si="24" ref="N25:N37">AE25+AX25+BQ25+CJ25</f>
        <v>0</v>
      </c>
      <c r="O25" s="6">
        <f aca="true" t="shared" si="25" ref="O25:O37">AG25+AZ25+BS25+CL25</f>
        <v>0</v>
      </c>
      <c r="P25" s="6">
        <f aca="true" t="shared" si="26" ref="P25:P37">AI25+BB25+BU25+CN25</f>
        <v>0</v>
      </c>
      <c r="Q25" s="7">
        <f aca="true" t="shared" si="27" ref="Q25:Q37">AL25+BE25+BX25+CQ25</f>
        <v>2</v>
      </c>
      <c r="R25" s="7">
        <f aca="true" t="shared" si="28" ref="R25:R37">AK25+BD25+BW25+CP25</f>
        <v>0</v>
      </c>
      <c r="S25" s="7">
        <v>1.5</v>
      </c>
      <c r="T25" s="11">
        <v>15</v>
      </c>
      <c r="U25" s="10" t="s">
        <v>56</v>
      </c>
      <c r="V25" s="11">
        <v>15</v>
      </c>
      <c r="W25" s="10" t="s">
        <v>57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aca="true" t="shared" si="29" ref="AL25:AL37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aca="true" t="shared" si="30" ref="BE25:BE37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aca="true" t="shared" si="31" ref="BX25:BX37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aca="true" t="shared" si="32" ref="CQ25:CQ37">CC25+CP25</f>
        <v>0</v>
      </c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t="shared" si="16"/>
        <v>0</v>
      </c>
      <c r="G26" s="6">
        <f t="shared" si="17"/>
        <v>2</v>
      </c>
      <c r="H26" s="6">
        <f t="shared" si="18"/>
        <v>45</v>
      </c>
      <c r="I26" s="6">
        <f t="shared" si="19"/>
        <v>15</v>
      </c>
      <c r="J26" s="6">
        <f t="shared" si="20"/>
        <v>0</v>
      </c>
      <c r="K26" s="6">
        <f t="shared" si="21"/>
        <v>30</v>
      </c>
      <c r="L26" s="6">
        <f t="shared" si="22"/>
        <v>0</v>
      </c>
      <c r="M26" s="6">
        <f t="shared" si="23"/>
        <v>0</v>
      </c>
      <c r="N26" s="6">
        <f t="shared" si="24"/>
        <v>0</v>
      </c>
      <c r="O26" s="6">
        <f t="shared" si="25"/>
        <v>0</v>
      </c>
      <c r="P26" s="6">
        <f t="shared" si="26"/>
        <v>0</v>
      </c>
      <c r="Q26" s="7">
        <f t="shared" si="27"/>
        <v>2</v>
      </c>
      <c r="R26" s="7">
        <f t="shared" si="28"/>
        <v>1.2</v>
      </c>
      <c r="S26" s="7">
        <v>1.8</v>
      </c>
      <c r="T26" s="11">
        <v>15</v>
      </c>
      <c r="U26" s="10" t="s">
        <v>57</v>
      </c>
      <c r="V26" s="11"/>
      <c r="W26" s="10"/>
      <c r="X26" s="7">
        <v>0.8</v>
      </c>
      <c r="Y26" s="11">
        <v>30</v>
      </c>
      <c r="Z26" s="10" t="s">
        <v>57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29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0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1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2"/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45</v>
      </c>
      <c r="I27" s="6">
        <f t="shared" si="19"/>
        <v>15</v>
      </c>
      <c r="J27" s="6">
        <f t="shared" si="20"/>
        <v>0</v>
      </c>
      <c r="K27" s="6">
        <f t="shared" si="21"/>
        <v>30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1.3</v>
      </c>
      <c r="S27" s="7">
        <v>1.8</v>
      </c>
      <c r="T27" s="11">
        <v>15</v>
      </c>
      <c r="U27" s="10" t="s">
        <v>57</v>
      </c>
      <c r="V27" s="11"/>
      <c r="W27" s="10"/>
      <c r="X27" s="7">
        <v>0.7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29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1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15</v>
      </c>
      <c r="J28" s="6">
        <f t="shared" si="20"/>
        <v>0</v>
      </c>
      <c r="K28" s="6">
        <f t="shared" si="21"/>
        <v>0</v>
      </c>
      <c r="L28" s="6">
        <f t="shared" si="22"/>
        <v>0</v>
      </c>
      <c r="M28" s="6">
        <f t="shared" si="23"/>
        <v>15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</v>
      </c>
      <c r="S28" s="7">
        <v>1.5</v>
      </c>
      <c r="T28" s="11">
        <v>15</v>
      </c>
      <c r="U28" s="10" t="s">
        <v>57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57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60</v>
      </c>
      <c r="I29" s="6">
        <f t="shared" si="19"/>
        <v>30</v>
      </c>
      <c r="J29" s="6">
        <f t="shared" si="20"/>
        <v>0</v>
      </c>
      <c r="K29" s="6">
        <f t="shared" si="21"/>
        <v>30</v>
      </c>
      <c r="L29" s="6">
        <f t="shared" si="22"/>
        <v>0</v>
      </c>
      <c r="M29" s="6">
        <f t="shared" si="23"/>
        <v>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3</v>
      </c>
      <c r="R29" s="7">
        <f t="shared" si="28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29"/>
        <v>0</v>
      </c>
      <c r="AM29" s="11">
        <v>30</v>
      </c>
      <c r="AN29" s="10" t="s">
        <v>57</v>
      </c>
      <c r="AO29" s="11"/>
      <c r="AP29" s="10"/>
      <c r="AQ29" s="7">
        <v>1.5</v>
      </c>
      <c r="AR29" s="11">
        <v>30</v>
      </c>
      <c r="AS29" s="10" t="s">
        <v>57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0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1</v>
      </c>
      <c r="G30" s="6">
        <f t="shared" si="17"/>
        <v>2</v>
      </c>
      <c r="H30" s="6">
        <f t="shared" si="18"/>
        <v>60</v>
      </c>
      <c r="I30" s="6">
        <f t="shared" si="19"/>
        <v>30</v>
      </c>
      <c r="J30" s="6">
        <f t="shared" si="20"/>
        <v>15</v>
      </c>
      <c r="K30" s="6">
        <f t="shared" si="21"/>
        <v>15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</v>
      </c>
      <c r="S30" s="7">
        <v>2.6</v>
      </c>
      <c r="T30" s="11">
        <v>30</v>
      </c>
      <c r="U30" s="10" t="s">
        <v>56</v>
      </c>
      <c r="V30" s="11">
        <v>15</v>
      </c>
      <c r="W30" s="10" t="s">
        <v>57</v>
      </c>
      <c r="X30" s="7">
        <v>2</v>
      </c>
      <c r="Y30" s="11">
        <v>15</v>
      </c>
      <c r="Z30" s="10" t="s">
        <v>57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29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1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1</v>
      </c>
      <c r="H31" s="6">
        <f t="shared" si="18"/>
        <v>45</v>
      </c>
      <c r="I31" s="6">
        <f t="shared" si="19"/>
        <v>30</v>
      </c>
      <c r="J31" s="6">
        <f t="shared" si="20"/>
        <v>0</v>
      </c>
      <c r="K31" s="6">
        <f t="shared" si="21"/>
        <v>15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29"/>
        <v>0</v>
      </c>
      <c r="AM31" s="11">
        <v>30</v>
      </c>
      <c r="AN31" s="10" t="s">
        <v>56</v>
      </c>
      <c r="AO31" s="11"/>
      <c r="AP31" s="10"/>
      <c r="AQ31" s="7">
        <v>2</v>
      </c>
      <c r="AR31" s="11">
        <v>15</v>
      </c>
      <c r="AS31" s="10" t="s">
        <v>57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0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>
        <v>6</v>
      </c>
      <c r="B32" s="6">
        <v>1</v>
      </c>
      <c r="C32" s="6"/>
      <c r="D32" s="6"/>
      <c r="E32" s="3" t="s">
        <v>83</v>
      </c>
      <c r="F32" s="6">
        <f>$B$32*COUNTIF(T32:CO32,"e")</f>
        <v>0</v>
      </c>
      <c r="G32" s="6">
        <f>$B$32*COUNTIF(T32:CO32,"z")</f>
        <v>2</v>
      </c>
      <c r="H32" s="6">
        <f t="shared" si="18"/>
        <v>60</v>
      </c>
      <c r="I32" s="6">
        <f t="shared" si="19"/>
        <v>30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>
        <f>$B$32*30</f>
        <v>30</v>
      </c>
      <c r="AN32" s="10" t="s">
        <v>57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57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0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1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/>
      <c r="B33" s="6"/>
      <c r="C33" s="6"/>
      <c r="D33" s="6" t="s">
        <v>84</v>
      </c>
      <c r="E33" s="3" t="s">
        <v>85</v>
      </c>
      <c r="F33" s="6">
        <f>COUNTIF(T33:CO33,"e")</f>
        <v>0</v>
      </c>
      <c r="G33" s="6">
        <f>COUNTIF(T33:CO33,"z")</f>
        <v>1</v>
      </c>
      <c r="H33" s="6">
        <f t="shared" si="18"/>
        <v>15</v>
      </c>
      <c r="I33" s="6">
        <f t="shared" si="19"/>
        <v>15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1</v>
      </c>
      <c r="R33" s="7">
        <f t="shared" si="28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0"/>
        <v>0</v>
      </c>
      <c r="BF33" s="11">
        <v>15</v>
      </c>
      <c r="BG33" s="10" t="s">
        <v>57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1</v>
      </c>
      <c r="G34" s="6">
        <f>COUNTIF(T34:CO34,"z")</f>
        <v>1</v>
      </c>
      <c r="H34" s="6">
        <f t="shared" si="18"/>
        <v>45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15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2</v>
      </c>
      <c r="R34" s="7">
        <f t="shared" si="28"/>
        <v>0.8</v>
      </c>
      <c r="S34" s="7">
        <v>1.7</v>
      </c>
      <c r="T34" s="11">
        <v>30</v>
      </c>
      <c r="U34" s="10" t="s">
        <v>56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57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29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0</v>
      </c>
      <c r="G35" s="6">
        <f>COUNTIF(T35:CO35,"z")</f>
        <v>2</v>
      </c>
      <c r="H35" s="6">
        <f t="shared" si="18"/>
        <v>30</v>
      </c>
      <c r="I35" s="6">
        <f t="shared" si="19"/>
        <v>15</v>
      </c>
      <c r="J35" s="6">
        <f t="shared" si="20"/>
        <v>0</v>
      </c>
      <c r="K35" s="6">
        <f t="shared" si="21"/>
        <v>15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0.9</v>
      </c>
      <c r="S35" s="7">
        <v>1.3</v>
      </c>
      <c r="T35" s="11">
        <v>15</v>
      </c>
      <c r="U35" s="10" t="s">
        <v>57</v>
      </c>
      <c r="V35" s="11"/>
      <c r="W35" s="10"/>
      <c r="X35" s="7">
        <v>1.1</v>
      </c>
      <c r="Y35" s="11">
        <v>15</v>
      </c>
      <c r="Z35" s="10" t="s">
        <v>57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1</v>
      </c>
      <c r="G36" s="6">
        <f>COUNTIF(T36:CO36,"z")</f>
        <v>2</v>
      </c>
      <c r="H36" s="6">
        <f t="shared" si="18"/>
        <v>60</v>
      </c>
      <c r="I36" s="6">
        <f t="shared" si="19"/>
        <v>30</v>
      </c>
      <c r="J36" s="6">
        <f t="shared" si="20"/>
        <v>15</v>
      </c>
      <c r="K36" s="6">
        <f t="shared" si="21"/>
        <v>15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4</v>
      </c>
      <c r="R36" s="7">
        <f t="shared" si="28"/>
        <v>1</v>
      </c>
      <c r="S36" s="7">
        <v>2.8</v>
      </c>
      <c r="T36" s="11">
        <v>30</v>
      </c>
      <c r="U36" s="10" t="s">
        <v>56</v>
      </c>
      <c r="V36" s="11">
        <v>15</v>
      </c>
      <c r="W36" s="10" t="s">
        <v>57</v>
      </c>
      <c r="X36" s="7">
        <v>3</v>
      </c>
      <c r="Y36" s="11">
        <v>15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1</v>
      </c>
      <c r="AL36" s="7">
        <f t="shared" si="29"/>
        <v>4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>
        <v>4</v>
      </c>
      <c r="B37" s="6">
        <v>1</v>
      </c>
      <c r="C37" s="6"/>
      <c r="D37" s="6"/>
      <c r="E37" s="3" t="s">
        <v>92</v>
      </c>
      <c r="F37" s="6">
        <f>$B$37*COUNTIF(T37:CO37,"e")</f>
        <v>0</v>
      </c>
      <c r="G37" s="6">
        <f>$B$37*COUNTIF(T37:CO37,"z")</f>
        <v>2</v>
      </c>
      <c r="H37" s="6">
        <f t="shared" si="18"/>
        <v>30</v>
      </c>
      <c r="I37" s="6">
        <f t="shared" si="19"/>
        <v>15</v>
      </c>
      <c r="J37" s="6">
        <f t="shared" si="20"/>
        <v>0</v>
      </c>
      <c r="K37" s="6">
        <f t="shared" si="21"/>
        <v>15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29"/>
        <v>0</v>
      </c>
      <c r="AM37" s="11">
        <f>$B$37*15</f>
        <v>15</v>
      </c>
      <c r="AN37" s="10" t="s">
        <v>57</v>
      </c>
      <c r="AO37" s="11"/>
      <c r="AP37" s="10"/>
      <c r="AQ37" s="7">
        <f>$B$37*2</f>
        <v>2</v>
      </c>
      <c r="AR37" s="11">
        <f>$B$37*15</f>
        <v>15</v>
      </c>
      <c r="AS37" s="10" t="s">
        <v>57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0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5.75" customHeight="1">
      <c r="A38" s="6"/>
      <c r="B38" s="6"/>
      <c r="C38" s="6"/>
      <c r="D38" s="6"/>
      <c r="E38" s="6" t="s">
        <v>67</v>
      </c>
      <c r="F38" s="6">
        <f aca="true" t="shared" si="33" ref="F38:T38">SUM(F25:F37)</f>
        <v>5</v>
      </c>
      <c r="G38" s="6">
        <f t="shared" si="33"/>
        <v>22</v>
      </c>
      <c r="H38" s="6">
        <f t="shared" si="33"/>
        <v>555</v>
      </c>
      <c r="I38" s="6">
        <f t="shared" si="33"/>
        <v>285</v>
      </c>
      <c r="J38" s="6">
        <f t="shared" si="33"/>
        <v>45</v>
      </c>
      <c r="K38" s="6">
        <f t="shared" si="33"/>
        <v>165</v>
      </c>
      <c r="L38" s="6">
        <f t="shared" si="33"/>
        <v>0</v>
      </c>
      <c r="M38" s="6">
        <f t="shared" si="33"/>
        <v>60</v>
      </c>
      <c r="N38" s="6">
        <f t="shared" si="33"/>
        <v>0</v>
      </c>
      <c r="O38" s="6">
        <f t="shared" si="33"/>
        <v>0</v>
      </c>
      <c r="P38" s="6">
        <f t="shared" si="33"/>
        <v>0</v>
      </c>
      <c r="Q38" s="7">
        <f t="shared" si="33"/>
        <v>33</v>
      </c>
      <c r="R38" s="7">
        <f t="shared" si="33"/>
        <v>13.200000000000001</v>
      </c>
      <c r="S38" s="7">
        <f t="shared" si="33"/>
        <v>24.599999999999998</v>
      </c>
      <c r="T38" s="11">
        <f t="shared" si="33"/>
        <v>165</v>
      </c>
      <c r="U38" s="10"/>
      <c r="V38" s="11">
        <f>SUM(V25:V37)</f>
        <v>45</v>
      </c>
      <c r="W38" s="10"/>
      <c r="X38" s="7">
        <f>SUM(X25:X37)</f>
        <v>11.8</v>
      </c>
      <c r="Y38" s="11">
        <f>SUM(Y25:Y37)</f>
        <v>105</v>
      </c>
      <c r="Z38" s="10"/>
      <c r="AA38" s="11">
        <f>SUM(AA25:AA37)</f>
        <v>0</v>
      </c>
      <c r="AB38" s="10"/>
      <c r="AC38" s="11">
        <f>SUM(AC25:AC37)</f>
        <v>30</v>
      </c>
      <c r="AD38" s="10"/>
      <c r="AE38" s="11">
        <f>SUM(AE25:AE37)</f>
        <v>0</v>
      </c>
      <c r="AF38" s="10"/>
      <c r="AG38" s="11">
        <f>SUM(AG25:AG37)</f>
        <v>0</v>
      </c>
      <c r="AH38" s="10"/>
      <c r="AI38" s="11">
        <f>SUM(AI25:AI37)</f>
        <v>0</v>
      </c>
      <c r="AJ38" s="10"/>
      <c r="AK38" s="7">
        <f>SUM(AK25:AK37)</f>
        <v>7.2</v>
      </c>
      <c r="AL38" s="7">
        <f>SUM(AL25:AL37)</f>
        <v>19</v>
      </c>
      <c r="AM38" s="11">
        <f>SUM(AM25:AM37)</f>
        <v>105</v>
      </c>
      <c r="AN38" s="10"/>
      <c r="AO38" s="11">
        <f>SUM(AO25:AO37)</f>
        <v>0</v>
      </c>
      <c r="AP38" s="10"/>
      <c r="AQ38" s="7">
        <f>SUM(AQ25:AQ37)</f>
        <v>7</v>
      </c>
      <c r="AR38" s="11">
        <f>SUM(AR25:AR37)</f>
        <v>60</v>
      </c>
      <c r="AS38" s="10"/>
      <c r="AT38" s="11">
        <f>SUM(AT25:AT37)</f>
        <v>0</v>
      </c>
      <c r="AU38" s="10"/>
      <c r="AV38" s="11">
        <f>SUM(AV25:AV37)</f>
        <v>30</v>
      </c>
      <c r="AW38" s="10"/>
      <c r="AX38" s="11">
        <f>SUM(AX25:AX37)</f>
        <v>0</v>
      </c>
      <c r="AY38" s="10"/>
      <c r="AZ38" s="11">
        <f>SUM(AZ25:AZ37)</f>
        <v>0</v>
      </c>
      <c r="BA38" s="10"/>
      <c r="BB38" s="11">
        <f>SUM(BB25:BB37)</f>
        <v>0</v>
      </c>
      <c r="BC38" s="10"/>
      <c r="BD38" s="7">
        <f>SUM(BD25:BD37)</f>
        <v>6</v>
      </c>
      <c r="BE38" s="7">
        <f>SUM(BE25:BE37)</f>
        <v>13</v>
      </c>
      <c r="BF38" s="11">
        <f>SUM(BF25:BF37)</f>
        <v>15</v>
      </c>
      <c r="BG38" s="10"/>
      <c r="BH38" s="11">
        <f>SUM(BH25:BH37)</f>
        <v>0</v>
      </c>
      <c r="BI38" s="10"/>
      <c r="BJ38" s="7">
        <f>SUM(BJ25:BJ37)</f>
        <v>1</v>
      </c>
      <c r="BK38" s="11">
        <f>SUM(BK25:BK37)</f>
        <v>0</v>
      </c>
      <c r="BL38" s="10"/>
      <c r="BM38" s="11">
        <f>SUM(BM25:BM37)</f>
        <v>0</v>
      </c>
      <c r="BN38" s="10"/>
      <c r="BO38" s="11">
        <f>SUM(BO25:BO37)</f>
        <v>0</v>
      </c>
      <c r="BP38" s="10"/>
      <c r="BQ38" s="11">
        <f>SUM(BQ25:BQ37)</f>
        <v>0</v>
      </c>
      <c r="BR38" s="10"/>
      <c r="BS38" s="11">
        <f>SUM(BS25:BS37)</f>
        <v>0</v>
      </c>
      <c r="BT38" s="10"/>
      <c r="BU38" s="11">
        <f>SUM(BU25:BU37)</f>
        <v>0</v>
      </c>
      <c r="BV38" s="10"/>
      <c r="BW38" s="7">
        <f>SUM(BW25:BW37)</f>
        <v>0</v>
      </c>
      <c r="BX38" s="7">
        <f>SUM(BX25:BX37)</f>
        <v>1</v>
      </c>
      <c r="BY38" s="11">
        <f>SUM(BY25:BY37)</f>
        <v>0</v>
      </c>
      <c r="BZ38" s="10"/>
      <c r="CA38" s="11">
        <f>SUM(CA25:CA37)</f>
        <v>0</v>
      </c>
      <c r="CB38" s="10"/>
      <c r="CC38" s="7">
        <f>SUM(CC25:CC37)</f>
        <v>0</v>
      </c>
      <c r="CD38" s="11">
        <f>SUM(CD25:CD37)</f>
        <v>0</v>
      </c>
      <c r="CE38" s="10"/>
      <c r="CF38" s="11">
        <f>SUM(CF25:CF37)</f>
        <v>0</v>
      </c>
      <c r="CG38" s="10"/>
      <c r="CH38" s="11">
        <f>SUM(CH25:CH37)</f>
        <v>0</v>
      </c>
      <c r="CI38" s="10"/>
      <c r="CJ38" s="11">
        <f>SUM(CJ25:CJ37)</f>
        <v>0</v>
      </c>
      <c r="CK38" s="10"/>
      <c r="CL38" s="11">
        <f>SUM(CL25:CL37)</f>
        <v>0</v>
      </c>
      <c r="CM38" s="10"/>
      <c r="CN38" s="11">
        <f>SUM(CN25:CN37)</f>
        <v>0</v>
      </c>
      <c r="CO38" s="10"/>
      <c r="CP38" s="7">
        <f>SUM(CP25:CP37)</f>
        <v>0</v>
      </c>
      <c r="CQ38" s="7">
        <f>SUM(CQ25:CQ37)</f>
        <v>0</v>
      </c>
    </row>
    <row r="39" spans="1:95" ht="19.5" customHeight="1">
      <c r="A39" s="19" t="s">
        <v>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ht="12.75">
      <c r="A40" s="6"/>
      <c r="B40" s="6"/>
      <c r="C40" s="6"/>
      <c r="D40" s="6" t="s">
        <v>153</v>
      </c>
      <c r="E40" s="3" t="s">
        <v>154</v>
      </c>
      <c r="F40" s="6">
        <f aca="true" t="shared" si="34" ref="F40:F48">COUNTIF(T40:CO40,"e")</f>
        <v>1</v>
      </c>
      <c r="G40" s="6">
        <f aca="true" t="shared" si="35" ref="G40:G48">COUNTIF(T40:CO40,"z")</f>
        <v>2</v>
      </c>
      <c r="H40" s="6">
        <f aca="true" t="shared" si="36" ref="H40:H49">SUM(I40:P40)</f>
        <v>45</v>
      </c>
      <c r="I40" s="6">
        <f aca="true" t="shared" si="37" ref="I40:I49">T40+AM40+BF40+BY40</f>
        <v>15</v>
      </c>
      <c r="J40" s="6">
        <f aca="true" t="shared" si="38" ref="J40:J49">V40+AO40+BH40+CA40</f>
        <v>15</v>
      </c>
      <c r="K40" s="6">
        <f aca="true" t="shared" si="39" ref="K40:K49">Y40+AR40+BK40+CD40</f>
        <v>0</v>
      </c>
      <c r="L40" s="6">
        <f aca="true" t="shared" si="40" ref="L40:L49">AA40+AT40+BM40+CF40</f>
        <v>0</v>
      </c>
      <c r="M40" s="6">
        <f aca="true" t="shared" si="41" ref="M40:M49">AC40+AV40+BO40+CH40</f>
        <v>15</v>
      </c>
      <c r="N40" s="6">
        <f aca="true" t="shared" si="42" ref="N40:N49">AE40+AX40+BQ40+CJ40</f>
        <v>0</v>
      </c>
      <c r="O40" s="6">
        <f aca="true" t="shared" si="43" ref="O40:O49">AG40+AZ40+BS40+CL40</f>
        <v>0</v>
      </c>
      <c r="P40" s="6">
        <f aca="true" t="shared" si="44" ref="P40:P49">AI40+BB40+BU40+CN40</f>
        <v>0</v>
      </c>
      <c r="Q40" s="7">
        <f aca="true" t="shared" si="45" ref="Q40:Q49">AL40+BE40+BX40+CQ40</f>
        <v>2</v>
      </c>
      <c r="R40" s="7">
        <f aca="true" t="shared" si="46" ref="R40:R49">AK40+BD40+BW40+CP40</f>
        <v>0.6</v>
      </c>
      <c r="S40" s="7">
        <v>1.9</v>
      </c>
      <c r="T40" s="11">
        <v>15</v>
      </c>
      <c r="U40" s="10" t="s">
        <v>56</v>
      </c>
      <c r="V40" s="11">
        <v>15</v>
      </c>
      <c r="W40" s="10" t="s">
        <v>57</v>
      </c>
      <c r="X40" s="7">
        <v>1.4</v>
      </c>
      <c r="Y40" s="11"/>
      <c r="Z40" s="10"/>
      <c r="AA40" s="11"/>
      <c r="AB40" s="10"/>
      <c r="AC40" s="11">
        <v>15</v>
      </c>
      <c r="AD40" s="10" t="s">
        <v>57</v>
      </c>
      <c r="AE40" s="11"/>
      <c r="AF40" s="10"/>
      <c r="AG40" s="11"/>
      <c r="AH40" s="10"/>
      <c r="AI40" s="11"/>
      <c r="AJ40" s="10"/>
      <c r="AK40" s="7">
        <v>0.6</v>
      </c>
      <c r="AL40" s="7">
        <f aca="true" t="shared" si="47" ref="AL40:AL49">X40+AK40</f>
        <v>2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aca="true" t="shared" si="48" ref="BE40:BE49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aca="true" t="shared" si="49" ref="BX40:BX49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aca="true" t="shared" si="50" ref="CQ40:CQ49">CC40+CP40</f>
        <v>0</v>
      </c>
    </row>
    <row r="41" spans="1:95" ht="12.75">
      <c r="A41" s="6"/>
      <c r="B41" s="6"/>
      <c r="C41" s="6"/>
      <c r="D41" s="6" t="s">
        <v>155</v>
      </c>
      <c r="E41" s="3" t="s">
        <v>156</v>
      </c>
      <c r="F41" s="6">
        <f t="shared" si="34"/>
        <v>1</v>
      </c>
      <c r="G41" s="6">
        <f t="shared" si="35"/>
        <v>2</v>
      </c>
      <c r="H41" s="6">
        <f t="shared" si="36"/>
        <v>60</v>
      </c>
      <c r="I41" s="6">
        <f t="shared" si="37"/>
        <v>30</v>
      </c>
      <c r="J41" s="6">
        <f t="shared" si="38"/>
        <v>0</v>
      </c>
      <c r="K41" s="6">
        <f t="shared" si="39"/>
        <v>15</v>
      </c>
      <c r="L41" s="6">
        <f t="shared" si="40"/>
        <v>0</v>
      </c>
      <c r="M41" s="6">
        <f t="shared" si="41"/>
        <v>15</v>
      </c>
      <c r="N41" s="6">
        <f t="shared" si="42"/>
        <v>0</v>
      </c>
      <c r="O41" s="6">
        <f t="shared" si="43"/>
        <v>0</v>
      </c>
      <c r="P41" s="6">
        <f t="shared" si="44"/>
        <v>0</v>
      </c>
      <c r="Q41" s="7">
        <f t="shared" si="45"/>
        <v>4</v>
      </c>
      <c r="R41" s="7">
        <f t="shared" si="46"/>
        <v>2.3</v>
      </c>
      <c r="S41" s="7">
        <v>2.6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7"/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8"/>
        <v>0</v>
      </c>
      <c r="BF41" s="11">
        <v>30</v>
      </c>
      <c r="BG41" s="10" t="s">
        <v>56</v>
      </c>
      <c r="BH41" s="11"/>
      <c r="BI41" s="10"/>
      <c r="BJ41" s="7">
        <v>1.7</v>
      </c>
      <c r="BK41" s="11">
        <v>15</v>
      </c>
      <c r="BL41" s="10" t="s">
        <v>57</v>
      </c>
      <c r="BM41" s="11"/>
      <c r="BN41" s="10"/>
      <c r="BO41" s="11">
        <v>15</v>
      </c>
      <c r="BP41" s="10" t="s">
        <v>57</v>
      </c>
      <c r="BQ41" s="11"/>
      <c r="BR41" s="10"/>
      <c r="BS41" s="11"/>
      <c r="BT41" s="10"/>
      <c r="BU41" s="11"/>
      <c r="BV41" s="10"/>
      <c r="BW41" s="7">
        <v>2.3</v>
      </c>
      <c r="BX41" s="7">
        <f t="shared" si="49"/>
        <v>4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0"/>
        <v>0</v>
      </c>
    </row>
    <row r="42" spans="1:95" ht="12.75">
      <c r="A42" s="6"/>
      <c r="B42" s="6"/>
      <c r="C42" s="6"/>
      <c r="D42" s="6" t="s">
        <v>157</v>
      </c>
      <c r="E42" s="3" t="s">
        <v>158</v>
      </c>
      <c r="F42" s="6">
        <f t="shared" si="34"/>
        <v>0</v>
      </c>
      <c r="G42" s="6">
        <f t="shared" si="35"/>
        <v>2</v>
      </c>
      <c r="H42" s="6">
        <f t="shared" si="36"/>
        <v>30</v>
      </c>
      <c r="I42" s="6">
        <f t="shared" si="37"/>
        <v>15</v>
      </c>
      <c r="J42" s="6">
        <f t="shared" si="38"/>
        <v>15</v>
      </c>
      <c r="K42" s="6">
        <f t="shared" si="39"/>
        <v>0</v>
      </c>
      <c r="L42" s="6">
        <f t="shared" si="40"/>
        <v>0</v>
      </c>
      <c r="M42" s="6">
        <f t="shared" si="41"/>
        <v>0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2</v>
      </c>
      <c r="R42" s="7">
        <f t="shared" si="46"/>
        <v>0</v>
      </c>
      <c r="S42" s="7">
        <v>1.2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8"/>
        <v>0</v>
      </c>
      <c r="BF42" s="11">
        <v>15</v>
      </c>
      <c r="BG42" s="10" t="s">
        <v>57</v>
      </c>
      <c r="BH42" s="11">
        <v>15</v>
      </c>
      <c r="BI42" s="10" t="s">
        <v>57</v>
      </c>
      <c r="BJ42" s="7">
        <v>2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9"/>
        <v>2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159</v>
      </c>
      <c r="E43" s="3" t="s">
        <v>160</v>
      </c>
      <c r="F43" s="6">
        <f t="shared" si="34"/>
        <v>1</v>
      </c>
      <c r="G43" s="6">
        <f t="shared" si="35"/>
        <v>1</v>
      </c>
      <c r="H43" s="6">
        <f t="shared" si="36"/>
        <v>45</v>
      </c>
      <c r="I43" s="6">
        <f t="shared" si="37"/>
        <v>30</v>
      </c>
      <c r="J43" s="6">
        <f t="shared" si="38"/>
        <v>15</v>
      </c>
      <c r="K43" s="6">
        <f t="shared" si="39"/>
        <v>0</v>
      </c>
      <c r="L43" s="6">
        <f t="shared" si="40"/>
        <v>0</v>
      </c>
      <c r="M43" s="6">
        <f t="shared" si="41"/>
        <v>0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3</v>
      </c>
      <c r="R43" s="7">
        <f t="shared" si="46"/>
        <v>0</v>
      </c>
      <c r="S43" s="7">
        <v>2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>
        <v>30</v>
      </c>
      <c r="AN43" s="10" t="s">
        <v>56</v>
      </c>
      <c r="AO43" s="11">
        <v>15</v>
      </c>
      <c r="AP43" s="10" t="s">
        <v>57</v>
      </c>
      <c r="AQ43" s="7">
        <v>3</v>
      </c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8"/>
        <v>3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9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161</v>
      </c>
      <c r="E44" s="3" t="s">
        <v>162</v>
      </c>
      <c r="F44" s="6">
        <f t="shared" si="34"/>
        <v>0</v>
      </c>
      <c r="G44" s="6">
        <f t="shared" si="35"/>
        <v>3</v>
      </c>
      <c r="H44" s="6">
        <f t="shared" si="36"/>
        <v>60</v>
      </c>
      <c r="I44" s="6">
        <f t="shared" si="37"/>
        <v>30</v>
      </c>
      <c r="J44" s="6">
        <f t="shared" si="38"/>
        <v>15</v>
      </c>
      <c r="K44" s="6">
        <f t="shared" si="39"/>
        <v>0</v>
      </c>
      <c r="L44" s="6">
        <f t="shared" si="40"/>
        <v>0</v>
      </c>
      <c r="M44" s="6">
        <f t="shared" si="41"/>
        <v>15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5</v>
      </c>
      <c r="R44" s="7">
        <f t="shared" si="46"/>
        <v>1.5</v>
      </c>
      <c r="S44" s="7">
        <v>2.7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>
        <v>30</v>
      </c>
      <c r="AN44" s="10" t="s">
        <v>57</v>
      </c>
      <c r="AO44" s="11">
        <v>15</v>
      </c>
      <c r="AP44" s="10" t="s">
        <v>57</v>
      </c>
      <c r="AQ44" s="7">
        <v>3.5</v>
      </c>
      <c r="AR44" s="11"/>
      <c r="AS44" s="10"/>
      <c r="AT44" s="11"/>
      <c r="AU44" s="10"/>
      <c r="AV44" s="11">
        <v>15</v>
      </c>
      <c r="AW44" s="10" t="s">
        <v>57</v>
      </c>
      <c r="AX44" s="11"/>
      <c r="AY44" s="10"/>
      <c r="AZ44" s="11"/>
      <c r="BA44" s="10"/>
      <c r="BB44" s="11"/>
      <c r="BC44" s="10"/>
      <c r="BD44" s="7">
        <v>1.5</v>
      </c>
      <c r="BE44" s="7">
        <f t="shared" si="48"/>
        <v>5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9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163</v>
      </c>
      <c r="E45" s="3" t="s">
        <v>164</v>
      </c>
      <c r="F45" s="6">
        <f t="shared" si="34"/>
        <v>0</v>
      </c>
      <c r="G45" s="6">
        <f t="shared" si="35"/>
        <v>2</v>
      </c>
      <c r="H45" s="6">
        <f t="shared" si="36"/>
        <v>30</v>
      </c>
      <c r="I45" s="6">
        <f t="shared" si="37"/>
        <v>15</v>
      </c>
      <c r="J45" s="6">
        <f t="shared" si="38"/>
        <v>0</v>
      </c>
      <c r="K45" s="6">
        <f t="shared" si="39"/>
        <v>15</v>
      </c>
      <c r="L45" s="6">
        <f t="shared" si="40"/>
        <v>0</v>
      </c>
      <c r="M45" s="6">
        <f t="shared" si="41"/>
        <v>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2</v>
      </c>
      <c r="R45" s="7">
        <f t="shared" si="46"/>
        <v>1</v>
      </c>
      <c r="S45" s="7">
        <v>1.2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0</v>
      </c>
      <c r="AM45" s="11">
        <v>15</v>
      </c>
      <c r="AN45" s="10" t="s">
        <v>57</v>
      </c>
      <c r="AO45" s="11"/>
      <c r="AP45" s="10"/>
      <c r="AQ45" s="7">
        <v>1</v>
      </c>
      <c r="AR45" s="11">
        <v>15</v>
      </c>
      <c r="AS45" s="10" t="s">
        <v>57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>
        <v>1</v>
      </c>
      <c r="BE45" s="7">
        <f t="shared" si="48"/>
        <v>2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9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165</v>
      </c>
      <c r="E46" s="3" t="s">
        <v>111</v>
      </c>
      <c r="F46" s="6">
        <f t="shared" si="34"/>
        <v>0</v>
      </c>
      <c r="G46" s="6">
        <f t="shared" si="35"/>
        <v>1</v>
      </c>
      <c r="H46" s="6">
        <f t="shared" si="36"/>
        <v>15</v>
      </c>
      <c r="I46" s="6">
        <f t="shared" si="37"/>
        <v>0</v>
      </c>
      <c r="J46" s="6">
        <f t="shared" si="38"/>
        <v>0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15</v>
      </c>
      <c r="Q46" s="7">
        <f t="shared" si="45"/>
        <v>1</v>
      </c>
      <c r="R46" s="7">
        <f t="shared" si="46"/>
        <v>1</v>
      </c>
      <c r="S46" s="7">
        <v>0.6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>
        <v>15</v>
      </c>
      <c r="AJ46" s="10" t="s">
        <v>57</v>
      </c>
      <c r="AK46" s="7">
        <v>1</v>
      </c>
      <c r="AL46" s="7">
        <f t="shared" si="47"/>
        <v>1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8"/>
        <v>0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166</v>
      </c>
      <c r="E47" s="3" t="s">
        <v>167</v>
      </c>
      <c r="F47" s="6">
        <f t="shared" si="34"/>
        <v>1</v>
      </c>
      <c r="G47" s="6">
        <f t="shared" si="35"/>
        <v>1</v>
      </c>
      <c r="H47" s="6">
        <f t="shared" si="36"/>
        <v>30</v>
      </c>
      <c r="I47" s="6">
        <f t="shared" si="37"/>
        <v>15</v>
      </c>
      <c r="J47" s="6">
        <f t="shared" si="38"/>
        <v>15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0</v>
      </c>
      <c r="Q47" s="7">
        <f t="shared" si="45"/>
        <v>2</v>
      </c>
      <c r="R47" s="7">
        <f t="shared" si="46"/>
        <v>0</v>
      </c>
      <c r="S47" s="7">
        <v>1.4</v>
      </c>
      <c r="T47" s="11">
        <v>15</v>
      </c>
      <c r="U47" s="10" t="s">
        <v>56</v>
      </c>
      <c r="V47" s="11">
        <v>15</v>
      </c>
      <c r="W47" s="10" t="s">
        <v>57</v>
      </c>
      <c r="X47" s="7">
        <v>2</v>
      </c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7"/>
        <v>2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8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/>
      <c r="B48" s="6"/>
      <c r="C48" s="6"/>
      <c r="D48" s="6" t="s">
        <v>168</v>
      </c>
      <c r="E48" s="3" t="s">
        <v>169</v>
      </c>
      <c r="F48" s="6">
        <f t="shared" si="34"/>
        <v>0</v>
      </c>
      <c r="G48" s="6">
        <f t="shared" si="35"/>
        <v>2</v>
      </c>
      <c r="H48" s="6">
        <f t="shared" si="36"/>
        <v>30</v>
      </c>
      <c r="I48" s="6">
        <f t="shared" si="37"/>
        <v>15</v>
      </c>
      <c r="J48" s="6">
        <f t="shared" si="38"/>
        <v>15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0</v>
      </c>
      <c r="Q48" s="7">
        <f t="shared" si="45"/>
        <v>2</v>
      </c>
      <c r="R48" s="7">
        <f t="shared" si="46"/>
        <v>0</v>
      </c>
      <c r="S48" s="7">
        <v>1.2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7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8"/>
        <v>0</v>
      </c>
      <c r="BF48" s="11">
        <v>15</v>
      </c>
      <c r="BG48" s="10" t="s">
        <v>57</v>
      </c>
      <c r="BH48" s="11">
        <v>15</v>
      </c>
      <c r="BI48" s="10" t="s">
        <v>57</v>
      </c>
      <c r="BJ48" s="7">
        <v>2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9"/>
        <v>2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2.75">
      <c r="A49" s="6">
        <v>5</v>
      </c>
      <c r="B49" s="6">
        <v>1</v>
      </c>
      <c r="C49" s="6"/>
      <c r="D49" s="6"/>
      <c r="E49" s="3" t="s">
        <v>112</v>
      </c>
      <c r="F49" s="6">
        <f>$B$49*COUNTIF(T49:CO49,"e")</f>
        <v>1</v>
      </c>
      <c r="G49" s="6">
        <f>$B$49*COUNTIF(T49:CO49,"z")</f>
        <v>0</v>
      </c>
      <c r="H49" s="6">
        <f t="shared" si="36"/>
        <v>0</v>
      </c>
      <c r="I49" s="6">
        <f t="shared" si="37"/>
        <v>0</v>
      </c>
      <c r="J49" s="6">
        <f t="shared" si="38"/>
        <v>0</v>
      </c>
      <c r="K49" s="6">
        <f t="shared" si="39"/>
        <v>0</v>
      </c>
      <c r="L49" s="6">
        <f t="shared" si="40"/>
        <v>0</v>
      </c>
      <c r="M49" s="6">
        <f t="shared" si="41"/>
        <v>0</v>
      </c>
      <c r="N49" s="6">
        <f t="shared" si="42"/>
        <v>0</v>
      </c>
      <c r="O49" s="6">
        <f t="shared" si="43"/>
        <v>0</v>
      </c>
      <c r="P49" s="6">
        <f t="shared" si="44"/>
        <v>0</v>
      </c>
      <c r="Q49" s="7">
        <f t="shared" si="45"/>
        <v>20</v>
      </c>
      <c r="R49" s="7">
        <f t="shared" si="46"/>
        <v>20</v>
      </c>
      <c r="S49" s="7">
        <f>$B$49*0.8</f>
        <v>0.8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7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8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>
        <f>$B$49*0</f>
        <v>0</v>
      </c>
      <c r="BR49" s="10" t="s">
        <v>56</v>
      </c>
      <c r="BS49" s="11"/>
      <c r="BT49" s="10"/>
      <c r="BU49" s="11"/>
      <c r="BV49" s="10"/>
      <c r="BW49" s="7">
        <f>$B$49*20</f>
        <v>20</v>
      </c>
      <c r="BX49" s="7">
        <f t="shared" si="49"/>
        <v>20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0"/>
        <v>0</v>
      </c>
    </row>
    <row r="50" spans="1:95" ht="15.75" customHeight="1">
      <c r="A50" s="6"/>
      <c r="B50" s="6"/>
      <c r="C50" s="6"/>
      <c r="D50" s="6"/>
      <c r="E50" s="6" t="s">
        <v>67</v>
      </c>
      <c r="F50" s="6">
        <f aca="true" t="shared" si="51" ref="F50:T50">SUM(F40:F49)</f>
        <v>5</v>
      </c>
      <c r="G50" s="6">
        <f t="shared" si="51"/>
        <v>16</v>
      </c>
      <c r="H50" s="6">
        <f t="shared" si="51"/>
        <v>345</v>
      </c>
      <c r="I50" s="6">
        <f t="shared" si="51"/>
        <v>165</v>
      </c>
      <c r="J50" s="6">
        <f t="shared" si="51"/>
        <v>90</v>
      </c>
      <c r="K50" s="6">
        <f t="shared" si="51"/>
        <v>30</v>
      </c>
      <c r="L50" s="6">
        <f t="shared" si="51"/>
        <v>0</v>
      </c>
      <c r="M50" s="6">
        <f t="shared" si="51"/>
        <v>45</v>
      </c>
      <c r="N50" s="6">
        <f t="shared" si="51"/>
        <v>0</v>
      </c>
      <c r="O50" s="6">
        <f t="shared" si="51"/>
        <v>0</v>
      </c>
      <c r="P50" s="6">
        <f t="shared" si="51"/>
        <v>15</v>
      </c>
      <c r="Q50" s="7">
        <f t="shared" si="51"/>
        <v>43</v>
      </c>
      <c r="R50" s="7">
        <f t="shared" si="51"/>
        <v>26.4</v>
      </c>
      <c r="S50" s="7">
        <f t="shared" si="51"/>
        <v>15.6</v>
      </c>
      <c r="T50" s="11">
        <f t="shared" si="51"/>
        <v>30</v>
      </c>
      <c r="U50" s="10"/>
      <c r="V50" s="11">
        <f>SUM(V40:V49)</f>
        <v>30</v>
      </c>
      <c r="W50" s="10"/>
      <c r="X50" s="7">
        <f>SUM(X40:X49)</f>
        <v>3.4</v>
      </c>
      <c r="Y50" s="11">
        <f>SUM(Y40:Y49)</f>
        <v>0</v>
      </c>
      <c r="Z50" s="10"/>
      <c r="AA50" s="11">
        <f>SUM(AA40:AA49)</f>
        <v>0</v>
      </c>
      <c r="AB50" s="10"/>
      <c r="AC50" s="11">
        <f>SUM(AC40:AC49)</f>
        <v>15</v>
      </c>
      <c r="AD50" s="10"/>
      <c r="AE50" s="11">
        <f>SUM(AE40:AE49)</f>
        <v>0</v>
      </c>
      <c r="AF50" s="10"/>
      <c r="AG50" s="11">
        <f>SUM(AG40:AG49)</f>
        <v>0</v>
      </c>
      <c r="AH50" s="10"/>
      <c r="AI50" s="11">
        <f>SUM(AI40:AI49)</f>
        <v>15</v>
      </c>
      <c r="AJ50" s="10"/>
      <c r="AK50" s="7">
        <f>SUM(AK40:AK49)</f>
        <v>1.6</v>
      </c>
      <c r="AL50" s="7">
        <f>SUM(AL40:AL49)</f>
        <v>5</v>
      </c>
      <c r="AM50" s="11">
        <f>SUM(AM40:AM49)</f>
        <v>75</v>
      </c>
      <c r="AN50" s="10"/>
      <c r="AO50" s="11">
        <f>SUM(AO40:AO49)</f>
        <v>30</v>
      </c>
      <c r="AP50" s="10"/>
      <c r="AQ50" s="7">
        <f>SUM(AQ40:AQ49)</f>
        <v>7.5</v>
      </c>
      <c r="AR50" s="11">
        <f>SUM(AR40:AR49)</f>
        <v>15</v>
      </c>
      <c r="AS50" s="10"/>
      <c r="AT50" s="11">
        <f>SUM(AT40:AT49)</f>
        <v>0</v>
      </c>
      <c r="AU50" s="10"/>
      <c r="AV50" s="11">
        <f>SUM(AV40:AV49)</f>
        <v>15</v>
      </c>
      <c r="AW50" s="10"/>
      <c r="AX50" s="11">
        <f>SUM(AX40:AX49)</f>
        <v>0</v>
      </c>
      <c r="AY50" s="10"/>
      <c r="AZ50" s="11">
        <f>SUM(AZ40:AZ49)</f>
        <v>0</v>
      </c>
      <c r="BA50" s="10"/>
      <c r="BB50" s="11">
        <f>SUM(BB40:BB49)</f>
        <v>0</v>
      </c>
      <c r="BC50" s="10"/>
      <c r="BD50" s="7">
        <f>SUM(BD40:BD49)</f>
        <v>2.5</v>
      </c>
      <c r="BE50" s="7">
        <f>SUM(BE40:BE49)</f>
        <v>10</v>
      </c>
      <c r="BF50" s="11">
        <f>SUM(BF40:BF49)</f>
        <v>60</v>
      </c>
      <c r="BG50" s="10"/>
      <c r="BH50" s="11">
        <f>SUM(BH40:BH49)</f>
        <v>30</v>
      </c>
      <c r="BI50" s="10"/>
      <c r="BJ50" s="7">
        <f>SUM(BJ40:BJ49)</f>
        <v>5.7</v>
      </c>
      <c r="BK50" s="11">
        <f>SUM(BK40:BK49)</f>
        <v>15</v>
      </c>
      <c r="BL50" s="10"/>
      <c r="BM50" s="11">
        <f>SUM(BM40:BM49)</f>
        <v>0</v>
      </c>
      <c r="BN50" s="10"/>
      <c r="BO50" s="11">
        <f>SUM(BO40:BO49)</f>
        <v>15</v>
      </c>
      <c r="BP50" s="10"/>
      <c r="BQ50" s="11">
        <f>SUM(BQ40:BQ49)</f>
        <v>0</v>
      </c>
      <c r="BR50" s="10"/>
      <c r="BS50" s="11">
        <f>SUM(BS40:BS49)</f>
        <v>0</v>
      </c>
      <c r="BT50" s="10"/>
      <c r="BU50" s="11">
        <f>SUM(BU40:BU49)</f>
        <v>0</v>
      </c>
      <c r="BV50" s="10"/>
      <c r="BW50" s="7">
        <f>SUM(BW40:BW49)</f>
        <v>22.3</v>
      </c>
      <c r="BX50" s="7">
        <f>SUM(BX40:BX49)</f>
        <v>28</v>
      </c>
      <c r="BY50" s="11">
        <f>SUM(BY40:BY49)</f>
        <v>0</v>
      </c>
      <c r="BZ50" s="10"/>
      <c r="CA50" s="11">
        <f>SUM(CA40:CA49)</f>
        <v>0</v>
      </c>
      <c r="CB50" s="10"/>
      <c r="CC50" s="7">
        <f>SUM(CC40:CC49)</f>
        <v>0</v>
      </c>
      <c r="CD50" s="11">
        <f>SUM(CD40:CD49)</f>
        <v>0</v>
      </c>
      <c r="CE50" s="10"/>
      <c r="CF50" s="11">
        <f>SUM(CF40:CF49)</f>
        <v>0</v>
      </c>
      <c r="CG50" s="10"/>
      <c r="CH50" s="11">
        <f>SUM(CH40:CH49)</f>
        <v>0</v>
      </c>
      <c r="CI50" s="10"/>
      <c r="CJ50" s="11">
        <f>SUM(CJ40:CJ49)</f>
        <v>0</v>
      </c>
      <c r="CK50" s="10"/>
      <c r="CL50" s="11">
        <f>SUM(CL40:CL49)</f>
        <v>0</v>
      </c>
      <c r="CM50" s="10"/>
      <c r="CN50" s="11">
        <f>SUM(CN40:CN49)</f>
        <v>0</v>
      </c>
      <c r="CO50" s="10"/>
      <c r="CP50" s="7">
        <f>SUM(CP40:CP49)</f>
        <v>0</v>
      </c>
      <c r="CQ50" s="7">
        <f>SUM(CQ40:CQ49)</f>
        <v>0</v>
      </c>
    </row>
    <row r="51" spans="1:95" ht="19.5" customHeight="1">
      <c r="A51" s="19" t="s">
        <v>113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9"/>
      <c r="CQ51" s="13"/>
    </row>
    <row r="52" spans="1:95" ht="12.75">
      <c r="A52" s="27">
        <v>1</v>
      </c>
      <c r="B52" s="27">
        <v>1</v>
      </c>
      <c r="C52" s="27"/>
      <c r="D52" s="6" t="s">
        <v>114</v>
      </c>
      <c r="E52" s="3" t="s">
        <v>115</v>
      </c>
      <c r="F52" s="6">
        <f aca="true" t="shared" si="52" ref="F52:F61">COUNTIF(T52:CO52,"e")</f>
        <v>1</v>
      </c>
      <c r="G52" s="6">
        <f aca="true" t="shared" si="53" ref="G52:G61">COUNTIF(T52:CO52,"z")</f>
        <v>0</v>
      </c>
      <c r="H52" s="6">
        <f aca="true" t="shared" si="54" ref="H52:H61">SUM(I52:P52)</f>
        <v>30</v>
      </c>
      <c r="I52" s="6">
        <f aca="true" t="shared" si="55" ref="I52:I61">T52+AM52+BF52+BY52</f>
        <v>0</v>
      </c>
      <c r="J52" s="6">
        <f aca="true" t="shared" si="56" ref="J52:J61">V52+AO52+BH52+CA52</f>
        <v>0</v>
      </c>
      <c r="K52" s="6">
        <f aca="true" t="shared" si="57" ref="K52:K61">Y52+AR52+BK52+CD52</f>
        <v>0</v>
      </c>
      <c r="L52" s="6">
        <f aca="true" t="shared" si="58" ref="L52:L61">AA52+AT52+BM52+CF52</f>
        <v>30</v>
      </c>
      <c r="M52" s="6">
        <f aca="true" t="shared" si="59" ref="M52:M61">AC52+AV52+BO52+CH52</f>
        <v>0</v>
      </c>
      <c r="N52" s="6">
        <f aca="true" t="shared" si="60" ref="N52:N61">AE52+AX52+BQ52+CJ52</f>
        <v>0</v>
      </c>
      <c r="O52" s="6">
        <f aca="true" t="shared" si="61" ref="O52:O61">AG52+AZ52+BS52+CL52</f>
        <v>0</v>
      </c>
      <c r="P52" s="6">
        <f aca="true" t="shared" si="62" ref="P52:P61">AI52+BB52+BU52+CN52</f>
        <v>0</v>
      </c>
      <c r="Q52" s="7">
        <f aca="true" t="shared" si="63" ref="Q52:Q61">AL52+BE52+BX52+CQ52</f>
        <v>3</v>
      </c>
      <c r="R52" s="7">
        <f aca="true" t="shared" si="64" ref="R52:R61">AK52+BD52+BW52+CP52</f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56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aca="true" t="shared" si="65" ref="AL52:AL61">X52+AK52</f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66" ref="BE52:BE61">AQ52+BD52</f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67" ref="BX52:BX61">BJ52+BW52</f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68" ref="CQ52:CQ61">CC52+CP52</f>
        <v>0</v>
      </c>
    </row>
    <row r="53" spans="1:95" ht="12.75">
      <c r="A53" s="27">
        <v>1</v>
      </c>
      <c r="B53" s="27">
        <v>1</v>
      </c>
      <c r="C53" s="27"/>
      <c r="D53" s="6" t="s">
        <v>116</v>
      </c>
      <c r="E53" s="3" t="s">
        <v>117</v>
      </c>
      <c r="F53" s="6">
        <f t="shared" si="52"/>
        <v>1</v>
      </c>
      <c r="G53" s="6">
        <f t="shared" si="53"/>
        <v>0</v>
      </c>
      <c r="H53" s="6">
        <f t="shared" si="54"/>
        <v>30</v>
      </c>
      <c r="I53" s="6">
        <f t="shared" si="55"/>
        <v>0</v>
      </c>
      <c r="J53" s="6">
        <f t="shared" si="56"/>
        <v>0</v>
      </c>
      <c r="K53" s="6">
        <f t="shared" si="57"/>
        <v>0</v>
      </c>
      <c r="L53" s="6">
        <f t="shared" si="58"/>
        <v>30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7">
        <f t="shared" si="63"/>
        <v>3</v>
      </c>
      <c r="R53" s="7">
        <f t="shared" si="64"/>
        <v>3</v>
      </c>
      <c r="S53" s="7">
        <v>1.5</v>
      </c>
      <c r="T53" s="11"/>
      <c r="U53" s="10"/>
      <c r="V53" s="11"/>
      <c r="W53" s="10"/>
      <c r="X53" s="7"/>
      <c r="Y53" s="11"/>
      <c r="Z53" s="10"/>
      <c r="AA53" s="11">
        <v>30</v>
      </c>
      <c r="AB53" s="10" t="s">
        <v>56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t="shared" si="65"/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6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7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8"/>
        <v>0</v>
      </c>
    </row>
    <row r="54" spans="1:95" ht="12.75">
      <c r="A54" s="27">
        <v>2</v>
      </c>
      <c r="B54" s="27">
        <v>1</v>
      </c>
      <c r="C54" s="27"/>
      <c r="D54" s="6" t="s">
        <v>118</v>
      </c>
      <c r="E54" s="3" t="s">
        <v>119</v>
      </c>
      <c r="F54" s="6">
        <f t="shared" si="52"/>
        <v>0</v>
      </c>
      <c r="G54" s="6">
        <f t="shared" si="53"/>
        <v>1</v>
      </c>
      <c r="H54" s="6">
        <f t="shared" si="54"/>
        <v>15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1</v>
      </c>
      <c r="R54" s="7">
        <f t="shared" si="64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5"/>
        <v>0</v>
      </c>
      <c r="AM54" s="11">
        <v>15</v>
      </c>
      <c r="AN54" s="10" t="s">
        <v>57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</row>
    <row r="55" spans="1:95" ht="12.75">
      <c r="A55" s="27">
        <v>2</v>
      </c>
      <c r="B55" s="27">
        <v>1</v>
      </c>
      <c r="C55" s="27"/>
      <c r="D55" s="6" t="s">
        <v>120</v>
      </c>
      <c r="E55" s="3" t="s">
        <v>121</v>
      </c>
      <c r="F55" s="6">
        <f t="shared" si="52"/>
        <v>0</v>
      </c>
      <c r="G55" s="6">
        <f t="shared" si="53"/>
        <v>1</v>
      </c>
      <c r="H55" s="6">
        <f t="shared" si="54"/>
        <v>15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>
        <v>15</v>
      </c>
      <c r="AN55" s="10" t="s">
        <v>57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0</v>
      </c>
    </row>
    <row r="56" spans="1:95" ht="12.75">
      <c r="A56" s="27">
        <v>2</v>
      </c>
      <c r="B56" s="27">
        <v>1</v>
      </c>
      <c r="C56" s="27"/>
      <c r="D56" s="6" t="s">
        <v>122</v>
      </c>
      <c r="E56" s="3" t="s">
        <v>123</v>
      </c>
      <c r="F56" s="6">
        <f t="shared" si="52"/>
        <v>0</v>
      </c>
      <c r="G56" s="6">
        <f t="shared" si="53"/>
        <v>1</v>
      </c>
      <c r="H56" s="6">
        <f t="shared" si="54"/>
        <v>15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1</v>
      </c>
      <c r="R56" s="7">
        <f t="shared" si="64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>
        <v>15</v>
      </c>
      <c r="AN56" s="10" t="s">
        <v>57</v>
      </c>
      <c r="AO56" s="11"/>
      <c r="AP56" s="10"/>
      <c r="AQ56" s="7">
        <v>1</v>
      </c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1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0</v>
      </c>
    </row>
    <row r="57" spans="1:95" ht="12.75">
      <c r="A57" s="27">
        <v>6</v>
      </c>
      <c r="B57" s="27">
        <v>1</v>
      </c>
      <c r="C57" s="27"/>
      <c r="D57" s="6" t="s">
        <v>124</v>
      </c>
      <c r="E57" s="3" t="s">
        <v>125</v>
      </c>
      <c r="F57" s="6">
        <f t="shared" si="52"/>
        <v>0</v>
      </c>
      <c r="G57" s="6">
        <f t="shared" si="53"/>
        <v>2</v>
      </c>
      <c r="H57" s="6">
        <f t="shared" si="54"/>
        <v>60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30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30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7">
        <v>6</v>
      </c>
      <c r="B58" s="27">
        <v>1</v>
      </c>
      <c r="C58" s="27"/>
      <c r="D58" s="6" t="s">
        <v>126</v>
      </c>
      <c r="E58" s="3" t="s">
        <v>127</v>
      </c>
      <c r="F58" s="6">
        <f t="shared" si="52"/>
        <v>0</v>
      </c>
      <c r="G58" s="6">
        <f t="shared" si="53"/>
        <v>2</v>
      </c>
      <c r="H58" s="6">
        <f t="shared" si="54"/>
        <v>60</v>
      </c>
      <c r="I58" s="6">
        <f t="shared" si="55"/>
        <v>30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30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3</v>
      </c>
      <c r="R58" s="7">
        <f t="shared" si="64"/>
        <v>1.5</v>
      </c>
      <c r="S58" s="7">
        <v>2.6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30</v>
      </c>
      <c r="AN58" s="10" t="s">
        <v>57</v>
      </c>
      <c r="AO58" s="11"/>
      <c r="AP58" s="10"/>
      <c r="AQ58" s="7">
        <v>1.5</v>
      </c>
      <c r="AR58" s="11"/>
      <c r="AS58" s="10"/>
      <c r="AT58" s="11"/>
      <c r="AU58" s="10"/>
      <c r="AV58" s="11">
        <v>30</v>
      </c>
      <c r="AW58" s="10" t="s">
        <v>57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66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7">
        <v>4</v>
      </c>
      <c r="B59" s="27">
        <v>1</v>
      </c>
      <c r="C59" s="27"/>
      <c r="D59" s="6" t="s">
        <v>128</v>
      </c>
      <c r="E59" s="3" t="s">
        <v>129</v>
      </c>
      <c r="F59" s="6">
        <f t="shared" si="52"/>
        <v>0</v>
      </c>
      <c r="G59" s="6">
        <f t="shared" si="53"/>
        <v>2</v>
      </c>
      <c r="H59" s="6">
        <f t="shared" si="54"/>
        <v>30</v>
      </c>
      <c r="I59" s="6">
        <f t="shared" si="55"/>
        <v>15</v>
      </c>
      <c r="J59" s="6">
        <f t="shared" si="56"/>
        <v>0</v>
      </c>
      <c r="K59" s="6">
        <f t="shared" si="57"/>
        <v>15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15</v>
      </c>
      <c r="AN59" s="10" t="s">
        <v>57</v>
      </c>
      <c r="AO59" s="11"/>
      <c r="AP59" s="10"/>
      <c r="AQ59" s="7">
        <v>2</v>
      </c>
      <c r="AR59" s="11">
        <v>15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27">
        <v>4</v>
      </c>
      <c r="B60" s="27">
        <v>1</v>
      </c>
      <c r="C60" s="27"/>
      <c r="D60" s="6" t="s">
        <v>130</v>
      </c>
      <c r="E60" s="3" t="s">
        <v>131</v>
      </c>
      <c r="F60" s="6">
        <f t="shared" si="52"/>
        <v>0</v>
      </c>
      <c r="G60" s="6">
        <f t="shared" si="53"/>
        <v>2</v>
      </c>
      <c r="H60" s="6">
        <f t="shared" si="54"/>
        <v>30</v>
      </c>
      <c r="I60" s="6">
        <f t="shared" si="55"/>
        <v>15</v>
      </c>
      <c r="J60" s="6">
        <f t="shared" si="56"/>
        <v>0</v>
      </c>
      <c r="K60" s="6">
        <f t="shared" si="57"/>
        <v>15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4</v>
      </c>
      <c r="R60" s="7">
        <f t="shared" si="64"/>
        <v>2</v>
      </c>
      <c r="S60" s="7">
        <v>1.4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>
        <v>15</v>
      </c>
      <c r="AN60" s="10" t="s">
        <v>57</v>
      </c>
      <c r="AO60" s="11"/>
      <c r="AP60" s="10"/>
      <c r="AQ60" s="7">
        <v>2</v>
      </c>
      <c r="AR60" s="11">
        <v>15</v>
      </c>
      <c r="AS60" s="10" t="s">
        <v>57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66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</row>
    <row r="61" spans="1:95" ht="12.75">
      <c r="A61" s="6">
        <v>5</v>
      </c>
      <c r="B61" s="6">
        <v>1</v>
      </c>
      <c r="C61" s="6"/>
      <c r="D61" s="6" t="s">
        <v>170</v>
      </c>
      <c r="E61" s="3" t="s">
        <v>133</v>
      </c>
      <c r="F61" s="6">
        <f t="shared" si="52"/>
        <v>1</v>
      </c>
      <c r="G61" s="6">
        <f t="shared" si="53"/>
        <v>0</v>
      </c>
      <c r="H61" s="6">
        <f t="shared" si="54"/>
        <v>0</v>
      </c>
      <c r="I61" s="6">
        <f t="shared" si="55"/>
        <v>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20</v>
      </c>
      <c r="R61" s="7">
        <f t="shared" si="64"/>
        <v>20</v>
      </c>
      <c r="S61" s="7">
        <v>0.8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>
        <v>0</v>
      </c>
      <c r="BR61" s="10" t="s">
        <v>56</v>
      </c>
      <c r="BS61" s="11"/>
      <c r="BT61" s="10"/>
      <c r="BU61" s="11"/>
      <c r="BV61" s="10"/>
      <c r="BW61" s="7">
        <v>20</v>
      </c>
      <c r="BX61" s="7">
        <f t="shared" si="67"/>
        <v>20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8"/>
        <v>0</v>
      </c>
    </row>
    <row r="62" spans="1:95" ht="19.5" customHeight="1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ht="12.75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0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X63+AK63</f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>
        <v>4</v>
      </c>
      <c r="BA63" s="10" t="s">
        <v>57</v>
      </c>
      <c r="BB63" s="11"/>
      <c r="BC63" s="10"/>
      <c r="BD63" s="7">
        <v>4</v>
      </c>
      <c r="BE63" s="7">
        <f>AQ63+BD63</f>
        <v>4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75" customHeight="1">
      <c r="A64" s="6"/>
      <c r="B64" s="6"/>
      <c r="C64" s="6"/>
      <c r="D64" s="6"/>
      <c r="E64" s="6" t="s">
        <v>67</v>
      </c>
      <c r="F64" s="6">
        <f aca="true" t="shared" si="69" ref="F64:T64">SUM(F63:F63)</f>
        <v>0</v>
      </c>
      <c r="G64" s="6">
        <f t="shared" si="69"/>
        <v>1</v>
      </c>
      <c r="H64" s="6">
        <f t="shared" si="69"/>
        <v>4</v>
      </c>
      <c r="I64" s="6">
        <f t="shared" si="69"/>
        <v>0</v>
      </c>
      <c r="J64" s="6">
        <f t="shared" si="69"/>
        <v>0</v>
      </c>
      <c r="K64" s="6">
        <f t="shared" si="69"/>
        <v>0</v>
      </c>
      <c r="L64" s="6">
        <f t="shared" si="69"/>
        <v>0</v>
      </c>
      <c r="M64" s="6">
        <f t="shared" si="69"/>
        <v>0</v>
      </c>
      <c r="N64" s="6">
        <f t="shared" si="69"/>
        <v>0</v>
      </c>
      <c r="O64" s="6">
        <f t="shared" si="69"/>
        <v>4</v>
      </c>
      <c r="P64" s="6">
        <f t="shared" si="69"/>
        <v>0</v>
      </c>
      <c r="Q64" s="7">
        <f t="shared" si="69"/>
        <v>4</v>
      </c>
      <c r="R64" s="7">
        <f t="shared" si="69"/>
        <v>4</v>
      </c>
      <c r="S64" s="7">
        <f t="shared" si="69"/>
        <v>0</v>
      </c>
      <c r="T64" s="11">
        <f t="shared" si="69"/>
        <v>0</v>
      </c>
      <c r="U64" s="10"/>
      <c r="V64" s="11">
        <f>SUM(V63:V63)</f>
        <v>0</v>
      </c>
      <c r="W64" s="10"/>
      <c r="X64" s="7">
        <f>SUM(X63:X63)</f>
        <v>0</v>
      </c>
      <c r="Y64" s="11">
        <f>SUM(Y63:Y63)</f>
        <v>0</v>
      </c>
      <c r="Z64" s="10"/>
      <c r="AA64" s="11">
        <f>SUM(AA63:AA63)</f>
        <v>0</v>
      </c>
      <c r="AB64" s="10"/>
      <c r="AC64" s="11">
        <f>SUM(AC63:AC63)</f>
        <v>0</v>
      </c>
      <c r="AD64" s="10"/>
      <c r="AE64" s="11">
        <f>SUM(AE63:AE63)</f>
        <v>0</v>
      </c>
      <c r="AF64" s="10"/>
      <c r="AG64" s="11">
        <f>SUM(AG63:AG63)</f>
        <v>0</v>
      </c>
      <c r="AH64" s="10"/>
      <c r="AI64" s="11">
        <f>SUM(AI63:AI63)</f>
        <v>0</v>
      </c>
      <c r="AJ64" s="10"/>
      <c r="AK64" s="7">
        <f>SUM(AK63:AK63)</f>
        <v>0</v>
      </c>
      <c r="AL64" s="7">
        <f>SUM(AL63:AL63)</f>
        <v>0</v>
      </c>
      <c r="AM64" s="11">
        <f>SUM(AM63:AM63)</f>
        <v>0</v>
      </c>
      <c r="AN64" s="10"/>
      <c r="AO64" s="11">
        <f>SUM(AO63:AO63)</f>
        <v>0</v>
      </c>
      <c r="AP64" s="10"/>
      <c r="AQ64" s="7">
        <f>SUM(AQ63:AQ63)</f>
        <v>0</v>
      </c>
      <c r="AR64" s="11">
        <f>SUM(AR63:AR63)</f>
        <v>0</v>
      </c>
      <c r="AS64" s="10"/>
      <c r="AT64" s="11">
        <f>SUM(AT63:AT63)</f>
        <v>0</v>
      </c>
      <c r="AU64" s="10"/>
      <c r="AV64" s="11">
        <f>SUM(AV63:AV63)</f>
        <v>0</v>
      </c>
      <c r="AW64" s="10"/>
      <c r="AX64" s="11">
        <f>SUM(AX63:AX63)</f>
        <v>0</v>
      </c>
      <c r="AY64" s="10"/>
      <c r="AZ64" s="11">
        <f>SUM(AZ63:AZ63)</f>
        <v>4</v>
      </c>
      <c r="BA64" s="10"/>
      <c r="BB64" s="11">
        <f>SUM(BB63:BB63)</f>
        <v>0</v>
      </c>
      <c r="BC64" s="10"/>
      <c r="BD64" s="7">
        <f>SUM(BD63:BD63)</f>
        <v>4</v>
      </c>
      <c r="BE64" s="7">
        <f>SUM(BE63:BE63)</f>
        <v>4</v>
      </c>
      <c r="BF64" s="11">
        <f>SUM(BF63:BF63)</f>
        <v>0</v>
      </c>
      <c r="BG64" s="10"/>
      <c r="BH64" s="11">
        <f>SUM(BH63:BH63)</f>
        <v>0</v>
      </c>
      <c r="BI64" s="10"/>
      <c r="BJ64" s="7">
        <f>SUM(BJ63:BJ63)</f>
        <v>0</v>
      </c>
      <c r="BK64" s="11">
        <f>SUM(BK63:BK63)</f>
        <v>0</v>
      </c>
      <c r="BL64" s="10"/>
      <c r="BM64" s="11">
        <f>SUM(BM63:BM63)</f>
        <v>0</v>
      </c>
      <c r="BN64" s="10"/>
      <c r="BO64" s="11">
        <f>SUM(BO63:BO63)</f>
        <v>0</v>
      </c>
      <c r="BP64" s="10"/>
      <c r="BQ64" s="11">
        <f>SUM(BQ63:BQ63)</f>
        <v>0</v>
      </c>
      <c r="BR64" s="10"/>
      <c r="BS64" s="11">
        <f>SUM(BS63:BS63)</f>
        <v>0</v>
      </c>
      <c r="BT64" s="10"/>
      <c r="BU64" s="11">
        <f>SUM(BU63:BU63)</f>
        <v>0</v>
      </c>
      <c r="BV64" s="10"/>
      <c r="BW64" s="7">
        <f>SUM(BW63:BW63)</f>
        <v>0</v>
      </c>
      <c r="BX64" s="7">
        <f>SUM(BX63:BX63)</f>
        <v>0</v>
      </c>
      <c r="BY64" s="11">
        <f>SUM(BY63:BY63)</f>
        <v>0</v>
      </c>
      <c r="BZ64" s="10"/>
      <c r="CA64" s="11">
        <f>SUM(CA63:CA63)</f>
        <v>0</v>
      </c>
      <c r="CB64" s="10"/>
      <c r="CC64" s="7">
        <f>SUM(CC63:CC63)</f>
        <v>0</v>
      </c>
      <c r="CD64" s="11">
        <f>SUM(CD63:CD63)</f>
        <v>0</v>
      </c>
      <c r="CE64" s="10"/>
      <c r="CF64" s="11">
        <f>SUM(CF63:CF63)</f>
        <v>0</v>
      </c>
      <c r="CG64" s="10"/>
      <c r="CH64" s="11">
        <f>SUM(CH63:CH63)</f>
        <v>0</v>
      </c>
      <c r="CI64" s="10"/>
      <c r="CJ64" s="11">
        <f>SUM(CJ63:CJ63)</f>
        <v>0</v>
      </c>
      <c r="CK64" s="10"/>
      <c r="CL64" s="11">
        <f>SUM(CL63:CL63)</f>
        <v>0</v>
      </c>
      <c r="CM64" s="10"/>
      <c r="CN64" s="11">
        <f>SUM(CN63:CN63)</f>
        <v>0</v>
      </c>
      <c r="CO64" s="10"/>
      <c r="CP64" s="7">
        <f>SUM(CP63:CP63)</f>
        <v>0</v>
      </c>
      <c r="CQ64" s="7">
        <f>SUM(CQ63:CQ63)</f>
        <v>0</v>
      </c>
    </row>
    <row r="65" spans="1:95" ht="19.5" customHeight="1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ht="12.75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>
        <v>2</v>
      </c>
      <c r="AN66" s="10" t="s">
        <v>57</v>
      </c>
      <c r="AO66" s="11"/>
      <c r="AP66" s="10"/>
      <c r="AQ66" s="7">
        <v>0</v>
      </c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2.75">
      <c r="A67" s="6"/>
      <c r="B67" s="6"/>
      <c r="C67" s="6"/>
      <c r="D67" s="6" t="s">
        <v>140</v>
      </c>
      <c r="E67" s="3" t="s">
        <v>141</v>
      </c>
      <c r="F67" s="6">
        <f>COUNTIF(T67:CO67,"e")</f>
        <v>0</v>
      </c>
      <c r="G67" s="6">
        <f>COUNTIF(T67:CO67,"z")</f>
        <v>1</v>
      </c>
      <c r="H67" s="6">
        <f>SUM(I67:P67)</f>
        <v>5</v>
      </c>
      <c r="I67" s="6">
        <f>T67+AM67+BF67+BY67</f>
        <v>5</v>
      </c>
      <c r="J67" s="6">
        <f>V67+AO67+BH67+CA67</f>
        <v>0</v>
      </c>
      <c r="K67" s="6">
        <f>Y67+AR67+BK67+CD67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>
        <v>5</v>
      </c>
      <c r="U67" s="10" t="s">
        <v>57</v>
      </c>
      <c r="V67" s="11"/>
      <c r="W67" s="10"/>
      <c r="X67" s="7">
        <v>0</v>
      </c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X67+AK67</f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AQ67+BD67</f>
        <v>0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BJ67+BW67</f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CC67+CP67</f>
        <v>0</v>
      </c>
    </row>
    <row r="68" spans="1:95" ht="15.75" customHeight="1">
      <c r="A68" s="6"/>
      <c r="B68" s="6"/>
      <c r="C68" s="6"/>
      <c r="D68" s="6"/>
      <c r="E68" s="6" t="s">
        <v>67</v>
      </c>
      <c r="F68" s="6">
        <f aca="true" t="shared" si="70" ref="F68:T68">SUM(F66:F67)</f>
        <v>0</v>
      </c>
      <c r="G68" s="6">
        <f t="shared" si="70"/>
        <v>2</v>
      </c>
      <c r="H68" s="6">
        <f t="shared" si="70"/>
        <v>7</v>
      </c>
      <c r="I68" s="6">
        <f t="shared" si="70"/>
        <v>7</v>
      </c>
      <c r="J68" s="6">
        <f t="shared" si="70"/>
        <v>0</v>
      </c>
      <c r="K68" s="6">
        <f t="shared" si="70"/>
        <v>0</v>
      </c>
      <c r="L68" s="6">
        <f t="shared" si="70"/>
        <v>0</v>
      </c>
      <c r="M68" s="6">
        <f t="shared" si="70"/>
        <v>0</v>
      </c>
      <c r="N68" s="6">
        <f t="shared" si="70"/>
        <v>0</v>
      </c>
      <c r="O68" s="6">
        <f t="shared" si="70"/>
        <v>0</v>
      </c>
      <c r="P68" s="6">
        <f t="shared" si="70"/>
        <v>0</v>
      </c>
      <c r="Q68" s="7">
        <f t="shared" si="70"/>
        <v>0</v>
      </c>
      <c r="R68" s="7">
        <f t="shared" si="70"/>
        <v>0</v>
      </c>
      <c r="S68" s="7">
        <f t="shared" si="70"/>
        <v>0</v>
      </c>
      <c r="T68" s="11">
        <f t="shared" si="70"/>
        <v>5</v>
      </c>
      <c r="U68" s="10"/>
      <c r="V68" s="11">
        <f>SUM(V66:V67)</f>
        <v>0</v>
      </c>
      <c r="W68" s="10"/>
      <c r="X68" s="7">
        <f>SUM(X66:X67)</f>
        <v>0</v>
      </c>
      <c r="Y68" s="11">
        <f>SUM(Y66:Y67)</f>
        <v>0</v>
      </c>
      <c r="Z68" s="10"/>
      <c r="AA68" s="11">
        <f>SUM(AA66:AA67)</f>
        <v>0</v>
      </c>
      <c r="AB68" s="10"/>
      <c r="AC68" s="11">
        <f>SUM(AC66:AC67)</f>
        <v>0</v>
      </c>
      <c r="AD68" s="10"/>
      <c r="AE68" s="11">
        <f>SUM(AE66:AE67)</f>
        <v>0</v>
      </c>
      <c r="AF68" s="10"/>
      <c r="AG68" s="11">
        <f>SUM(AG66:AG67)</f>
        <v>0</v>
      </c>
      <c r="AH68" s="10"/>
      <c r="AI68" s="11">
        <f>SUM(AI66:AI67)</f>
        <v>0</v>
      </c>
      <c r="AJ68" s="10"/>
      <c r="AK68" s="7">
        <f>SUM(AK66:AK67)</f>
        <v>0</v>
      </c>
      <c r="AL68" s="7">
        <f>SUM(AL66:AL67)</f>
        <v>0</v>
      </c>
      <c r="AM68" s="11">
        <f>SUM(AM66:AM67)</f>
        <v>2</v>
      </c>
      <c r="AN68" s="10"/>
      <c r="AO68" s="11">
        <f>SUM(AO66:AO67)</f>
        <v>0</v>
      </c>
      <c r="AP68" s="10"/>
      <c r="AQ68" s="7">
        <f>SUM(AQ66:AQ67)</f>
        <v>0</v>
      </c>
      <c r="AR68" s="11">
        <f>SUM(AR66:AR67)</f>
        <v>0</v>
      </c>
      <c r="AS68" s="10"/>
      <c r="AT68" s="11">
        <f>SUM(AT66:AT67)</f>
        <v>0</v>
      </c>
      <c r="AU68" s="10"/>
      <c r="AV68" s="11">
        <f>SUM(AV66:AV67)</f>
        <v>0</v>
      </c>
      <c r="AW68" s="10"/>
      <c r="AX68" s="11">
        <f>SUM(AX66:AX67)</f>
        <v>0</v>
      </c>
      <c r="AY68" s="10"/>
      <c r="AZ68" s="11">
        <f>SUM(AZ66:AZ67)</f>
        <v>0</v>
      </c>
      <c r="BA68" s="10"/>
      <c r="BB68" s="11">
        <f>SUM(BB66:BB67)</f>
        <v>0</v>
      </c>
      <c r="BC68" s="10"/>
      <c r="BD68" s="7">
        <f>SUM(BD66:BD67)</f>
        <v>0</v>
      </c>
      <c r="BE68" s="7">
        <f>SUM(BE66:BE67)</f>
        <v>0</v>
      </c>
      <c r="BF68" s="11">
        <f>SUM(BF66:BF67)</f>
        <v>0</v>
      </c>
      <c r="BG68" s="10"/>
      <c r="BH68" s="11">
        <f>SUM(BH66:BH67)</f>
        <v>0</v>
      </c>
      <c r="BI68" s="10"/>
      <c r="BJ68" s="7">
        <f>SUM(BJ66:BJ67)</f>
        <v>0</v>
      </c>
      <c r="BK68" s="11">
        <f>SUM(BK66:BK67)</f>
        <v>0</v>
      </c>
      <c r="BL68" s="10"/>
      <c r="BM68" s="11">
        <f>SUM(BM66:BM67)</f>
        <v>0</v>
      </c>
      <c r="BN68" s="10"/>
      <c r="BO68" s="11">
        <f>SUM(BO66:BO67)</f>
        <v>0</v>
      </c>
      <c r="BP68" s="10"/>
      <c r="BQ68" s="11">
        <f>SUM(BQ66:BQ67)</f>
        <v>0</v>
      </c>
      <c r="BR68" s="10"/>
      <c r="BS68" s="11">
        <f>SUM(BS66:BS67)</f>
        <v>0</v>
      </c>
      <c r="BT68" s="10"/>
      <c r="BU68" s="11">
        <f>SUM(BU66:BU67)</f>
        <v>0</v>
      </c>
      <c r="BV68" s="10"/>
      <c r="BW68" s="7">
        <f>SUM(BW66:BW67)</f>
        <v>0</v>
      </c>
      <c r="BX68" s="7">
        <f>SUM(BX66:BX67)</f>
        <v>0</v>
      </c>
      <c r="BY68" s="11">
        <f>SUM(BY66:BY67)</f>
        <v>0</v>
      </c>
      <c r="BZ68" s="10"/>
      <c r="CA68" s="11">
        <f>SUM(CA66:CA67)</f>
        <v>0</v>
      </c>
      <c r="CB68" s="10"/>
      <c r="CC68" s="7">
        <f>SUM(CC66:CC67)</f>
        <v>0</v>
      </c>
      <c r="CD68" s="11">
        <f>SUM(CD66:CD67)</f>
        <v>0</v>
      </c>
      <c r="CE68" s="10"/>
      <c r="CF68" s="11">
        <f>SUM(CF66:CF67)</f>
        <v>0</v>
      </c>
      <c r="CG68" s="10"/>
      <c r="CH68" s="11">
        <f>SUM(CH66:CH67)</f>
        <v>0</v>
      </c>
      <c r="CI68" s="10"/>
      <c r="CJ68" s="11">
        <f>SUM(CJ66:CJ67)</f>
        <v>0</v>
      </c>
      <c r="CK68" s="10"/>
      <c r="CL68" s="11">
        <f>SUM(CL66:CL67)</f>
        <v>0</v>
      </c>
      <c r="CM68" s="10"/>
      <c r="CN68" s="11">
        <f>SUM(CN66:CN67)</f>
        <v>0</v>
      </c>
      <c r="CO68" s="10"/>
      <c r="CP68" s="7">
        <f>SUM(CP66:CP67)</f>
        <v>0</v>
      </c>
      <c r="CQ68" s="7">
        <f>SUM(CQ66:CQ67)</f>
        <v>0</v>
      </c>
    </row>
    <row r="69" spans="1:95" ht="19.5" customHeight="1">
      <c r="A69" s="6"/>
      <c r="B69" s="6"/>
      <c r="C69" s="6"/>
      <c r="D69" s="6"/>
      <c r="E69" s="8" t="s">
        <v>142</v>
      </c>
      <c r="F69" s="6">
        <f>F23+F38+F50+F64+F68</f>
        <v>11</v>
      </c>
      <c r="G69" s="6">
        <f>G23+G38+G50+G64+G68</f>
        <v>48</v>
      </c>
      <c r="H69" s="6">
        <f aca="true" t="shared" si="71" ref="H69:P69">H23+H38+H50+H68</f>
        <v>1057</v>
      </c>
      <c r="I69" s="6">
        <f t="shared" si="71"/>
        <v>517</v>
      </c>
      <c r="J69" s="6">
        <f t="shared" si="71"/>
        <v>165</v>
      </c>
      <c r="K69" s="6">
        <f t="shared" si="71"/>
        <v>225</v>
      </c>
      <c r="L69" s="6">
        <f t="shared" si="71"/>
        <v>30</v>
      </c>
      <c r="M69" s="6">
        <f t="shared" si="71"/>
        <v>105</v>
      </c>
      <c r="N69" s="6">
        <f t="shared" si="71"/>
        <v>0</v>
      </c>
      <c r="O69" s="6">
        <f t="shared" si="71"/>
        <v>0</v>
      </c>
      <c r="P69" s="6">
        <f t="shared" si="71"/>
        <v>15</v>
      </c>
      <c r="Q69" s="7">
        <f>Q23+Q38+Q50+Q64+Q68</f>
        <v>90</v>
      </c>
      <c r="R69" s="7">
        <f>R23+R38+R50+R64+R68</f>
        <v>48</v>
      </c>
      <c r="S69" s="7">
        <f>S23+S38+S50+S64+S68</f>
        <v>46.8</v>
      </c>
      <c r="T69" s="11">
        <f>T23+T38+T50+T68</f>
        <v>230</v>
      </c>
      <c r="U69" s="10"/>
      <c r="V69" s="11">
        <f>V23+V38+V50+V68</f>
        <v>75</v>
      </c>
      <c r="W69" s="10"/>
      <c r="X69" s="7">
        <f>X23+X38+X50+X64+X68</f>
        <v>16.8</v>
      </c>
      <c r="Y69" s="11">
        <f>Y23+Y38+Y50+Y68</f>
        <v>135</v>
      </c>
      <c r="Z69" s="10"/>
      <c r="AA69" s="11">
        <f>AA23+AA38+AA50+AA68</f>
        <v>30</v>
      </c>
      <c r="AB69" s="10"/>
      <c r="AC69" s="11">
        <f>AC23+AC38+AC50+AC68</f>
        <v>45</v>
      </c>
      <c r="AD69" s="10"/>
      <c r="AE69" s="11">
        <f>AE23+AE38+AE50+AE68</f>
        <v>0</v>
      </c>
      <c r="AF69" s="10"/>
      <c r="AG69" s="11">
        <f>AG23+AG38+AG50+AG68</f>
        <v>0</v>
      </c>
      <c r="AH69" s="10"/>
      <c r="AI69" s="11">
        <f>AI23+AI38+AI50+AI68</f>
        <v>15</v>
      </c>
      <c r="AJ69" s="10"/>
      <c r="AK69" s="7">
        <f>AK23+AK38+AK50+AK64+AK68</f>
        <v>13.200000000000001</v>
      </c>
      <c r="AL69" s="7">
        <f>AL23+AL38+AL50+AL64+AL68</f>
        <v>30</v>
      </c>
      <c r="AM69" s="11">
        <f>AM23+AM38+AM50+AM68</f>
        <v>212</v>
      </c>
      <c r="AN69" s="10"/>
      <c r="AO69" s="11">
        <f>AO23+AO38+AO50+AO68</f>
        <v>45</v>
      </c>
      <c r="AP69" s="10"/>
      <c r="AQ69" s="7">
        <f>AQ23+AQ38+AQ50+AQ64+AQ68</f>
        <v>17.5</v>
      </c>
      <c r="AR69" s="11">
        <f>AR23+AR38+AR50+AR68</f>
        <v>75</v>
      </c>
      <c r="AS69" s="10"/>
      <c r="AT69" s="11">
        <f>AT23+AT38+AT50+AT68</f>
        <v>0</v>
      </c>
      <c r="AU69" s="10"/>
      <c r="AV69" s="11">
        <f>AV23+AV38+AV50+AV68</f>
        <v>45</v>
      </c>
      <c r="AW69" s="10"/>
      <c r="AX69" s="11">
        <f>AX23+AX38+AX50+AX68</f>
        <v>0</v>
      </c>
      <c r="AY69" s="10"/>
      <c r="AZ69" s="11">
        <f>AZ23+AZ38+AZ50+AZ68</f>
        <v>0</v>
      </c>
      <c r="BA69" s="10"/>
      <c r="BB69" s="11">
        <f>BB23+BB38+BB50+BB68</f>
        <v>0</v>
      </c>
      <c r="BC69" s="10"/>
      <c r="BD69" s="7">
        <f>BD23+BD38+BD50+BD64+BD68</f>
        <v>12.5</v>
      </c>
      <c r="BE69" s="7">
        <f>BE23+BE38+BE50+BE64+BE68</f>
        <v>30</v>
      </c>
      <c r="BF69" s="11">
        <f>BF23+BF38+BF50+BF68</f>
        <v>75</v>
      </c>
      <c r="BG69" s="10"/>
      <c r="BH69" s="11">
        <f>BH23+BH38+BH50+BH68</f>
        <v>45</v>
      </c>
      <c r="BI69" s="10"/>
      <c r="BJ69" s="7">
        <f>BJ23+BJ38+BJ50+BJ64+BJ68</f>
        <v>7.7</v>
      </c>
      <c r="BK69" s="11">
        <f>BK23+BK38+BK50+BK68</f>
        <v>15</v>
      </c>
      <c r="BL69" s="10"/>
      <c r="BM69" s="11">
        <f>BM23+BM38+BM50+BM68</f>
        <v>0</v>
      </c>
      <c r="BN69" s="10"/>
      <c r="BO69" s="11">
        <f>BO23+BO38+BO50+BO68</f>
        <v>15</v>
      </c>
      <c r="BP69" s="10"/>
      <c r="BQ69" s="11">
        <f>BQ23+BQ38+BQ50+BQ68</f>
        <v>0</v>
      </c>
      <c r="BR69" s="10"/>
      <c r="BS69" s="11">
        <f>BS23+BS38+BS50+BS68</f>
        <v>0</v>
      </c>
      <c r="BT69" s="10"/>
      <c r="BU69" s="11">
        <f>BU23+BU38+BU50+BU68</f>
        <v>0</v>
      </c>
      <c r="BV69" s="10"/>
      <c r="BW69" s="7">
        <f>BW23+BW38+BW50+BW64+BW68</f>
        <v>22.3</v>
      </c>
      <c r="BX69" s="7">
        <f>BX23+BX38+BX50+BX64+BX68</f>
        <v>30</v>
      </c>
      <c r="BY69" s="11">
        <f>BY23+BY38+BY50+BY68</f>
        <v>0</v>
      </c>
      <c r="BZ69" s="10"/>
      <c r="CA69" s="11">
        <f>CA23+CA38+CA50+CA68</f>
        <v>0</v>
      </c>
      <c r="CB69" s="10"/>
      <c r="CC69" s="7">
        <f>CC23+CC38+CC50+CC64+CC68</f>
        <v>0</v>
      </c>
      <c r="CD69" s="11">
        <f>CD23+CD38+CD50+CD68</f>
        <v>0</v>
      </c>
      <c r="CE69" s="10"/>
      <c r="CF69" s="11">
        <f>CF23+CF38+CF50+CF68</f>
        <v>0</v>
      </c>
      <c r="CG69" s="10"/>
      <c r="CH69" s="11">
        <f>CH23+CH38+CH50+CH68</f>
        <v>0</v>
      </c>
      <c r="CI69" s="10"/>
      <c r="CJ69" s="11">
        <f>CJ23+CJ38+CJ50+CJ68</f>
        <v>0</v>
      </c>
      <c r="CK69" s="10"/>
      <c r="CL69" s="11">
        <f>CL23+CL38+CL50+CL68</f>
        <v>0</v>
      </c>
      <c r="CM69" s="10"/>
      <c r="CN69" s="11">
        <f>CN23+CN38+CN50+CN68</f>
        <v>0</v>
      </c>
      <c r="CO69" s="10"/>
      <c r="CP69" s="7">
        <f>CP23+CP38+CP50+CP64+CP68</f>
        <v>0</v>
      </c>
      <c r="CQ69" s="7">
        <f>CQ23+CQ38+CQ50+CQ64+CQ68</f>
        <v>0</v>
      </c>
    </row>
    <row r="71" spans="4:5" ht="12.75">
      <c r="D71" s="3" t="s">
        <v>23</v>
      </c>
      <c r="E71" s="3" t="s">
        <v>143</v>
      </c>
    </row>
    <row r="72" spans="4:5" ht="12.75">
      <c r="D72" s="3" t="s">
        <v>27</v>
      </c>
      <c r="E72" s="3" t="s">
        <v>144</v>
      </c>
    </row>
    <row r="73" spans="4:5" ht="12.75">
      <c r="D73" s="31" t="s">
        <v>46</v>
      </c>
      <c r="E73" s="31"/>
    </row>
    <row r="74" spans="4:5" ht="12.75">
      <c r="D74" s="3" t="s">
        <v>33</v>
      </c>
      <c r="E74" s="3" t="s">
        <v>145</v>
      </c>
    </row>
    <row r="75" spans="4:5" ht="12.75">
      <c r="D75" s="3" t="s">
        <v>34</v>
      </c>
      <c r="E75" s="3" t="s">
        <v>146</v>
      </c>
    </row>
    <row r="76" spans="4:5" ht="12.75">
      <c r="D76" s="31" t="s">
        <v>48</v>
      </c>
      <c r="E76" s="31"/>
    </row>
    <row r="77" spans="4:29" ht="12.75">
      <c r="D77" s="3" t="s">
        <v>35</v>
      </c>
      <c r="E77" s="3" t="s">
        <v>147</v>
      </c>
      <c r="M77" s="9"/>
      <c r="U77" s="9"/>
      <c r="AC77" s="9"/>
    </row>
    <row r="78" spans="4:5" ht="12.75">
      <c r="D78" s="3" t="s">
        <v>36</v>
      </c>
      <c r="E78" s="3" t="s">
        <v>148</v>
      </c>
    </row>
    <row r="79" spans="4:5" ht="12.75">
      <c r="D79" s="3" t="s">
        <v>37</v>
      </c>
      <c r="E79" s="3" t="s">
        <v>149</v>
      </c>
    </row>
    <row r="80" spans="4:5" ht="12.75">
      <c r="D80" s="3" t="s">
        <v>38</v>
      </c>
      <c r="E80" s="3" t="s">
        <v>150</v>
      </c>
    </row>
    <row r="81" spans="4:5" ht="12.75">
      <c r="D81" s="3" t="s">
        <v>39</v>
      </c>
      <c r="E81" s="3" t="s">
        <v>151</v>
      </c>
    </row>
    <row r="82" spans="4:5" ht="12.75">
      <c r="D82" s="3" t="s">
        <v>40</v>
      </c>
      <c r="E82" s="3" t="s">
        <v>152</v>
      </c>
    </row>
  </sheetData>
  <sheetProtection/>
  <mergeCells count="91">
    <mergeCell ref="C57:C58"/>
    <mergeCell ref="A57:A58"/>
    <mergeCell ref="B57:B58"/>
    <mergeCell ref="A65:CQ65"/>
    <mergeCell ref="D73:E73"/>
    <mergeCell ref="D76:E76"/>
    <mergeCell ref="C59:C60"/>
    <mergeCell ref="A59:A60"/>
    <mergeCell ref="B59:B60"/>
    <mergeCell ref="A62:CQ62"/>
    <mergeCell ref="A51:CQ51"/>
    <mergeCell ref="C52:C53"/>
    <mergeCell ref="A52:A53"/>
    <mergeCell ref="B52:B53"/>
    <mergeCell ref="C54:C56"/>
    <mergeCell ref="A54:A56"/>
    <mergeCell ref="B54:B56"/>
    <mergeCell ref="A16:CQ16"/>
    <mergeCell ref="A24:CQ24"/>
    <mergeCell ref="A39:CQ39"/>
    <mergeCell ref="CJ15:CK15"/>
    <mergeCell ref="CL15:CM15"/>
    <mergeCell ref="CN15:CO15"/>
    <mergeCell ref="CP14:CP15"/>
    <mergeCell ref="BX14:BX15"/>
    <mergeCell ref="BQ15:BR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Q14:CQ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AV15:AW15"/>
    <mergeCell ref="AX15:AY15"/>
    <mergeCell ref="BK15:BL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82"/>
  <sheetViews>
    <sheetView tabSelected="1" zoomScale="75" zoomScaleNormal="75" zoomScalePageLayoutView="0" workbookViewId="0" topLeftCell="A1">
      <selection activeCell="BE6" sqref="BE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8515625" style="0" hidden="1" customWidth="1"/>
    <col min="82" max="82" width="3.57421875" style="0" hidden="1" customWidth="1"/>
    <col min="83" max="83" width="2.00390625" style="0" hidden="1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57" ht="12.75">
      <c r="E6" t="s">
        <v>9</v>
      </c>
      <c r="F6" s="1" t="s">
        <v>10</v>
      </c>
      <c r="BE6" t="s">
        <v>190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95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18" t="s">
        <v>46</v>
      </c>
      <c r="BZ14" s="18"/>
      <c r="CA14" s="18"/>
      <c r="CB14" s="18"/>
      <c r="CC14" s="14" t="s">
        <v>47</v>
      </c>
      <c r="CD14" s="18" t="s">
        <v>48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33</v>
      </c>
      <c r="BZ15" s="16"/>
      <c r="CA15" s="16" t="s">
        <v>34</v>
      </c>
      <c r="CB15" s="16"/>
      <c r="CC15" s="14"/>
      <c r="CD15" s="16" t="s">
        <v>35</v>
      </c>
      <c r="CE15" s="16"/>
      <c r="CF15" s="16" t="s">
        <v>36</v>
      </c>
      <c r="CG15" s="16"/>
      <c r="CH15" s="16" t="s">
        <v>37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2">SUM(I17:P17)</f>
        <v>30</v>
      </c>
      <c r="I17" s="6">
        <f aca="true" t="shared" si="1" ref="I17:I22">T17+AM17+BF17+BY17</f>
        <v>0</v>
      </c>
      <c r="J17" s="6">
        <f aca="true" t="shared" si="2" ref="J17:J22">V17+AO17+BH17+CA17</f>
        <v>0</v>
      </c>
      <c r="K17" s="6">
        <f aca="true" t="shared" si="3" ref="K17:K22">Y17+AR17+BK17+CD17</f>
        <v>0</v>
      </c>
      <c r="L17" s="6">
        <f aca="true" t="shared" si="4" ref="L17:L22">AA17+AT17+BM17+CF17</f>
        <v>30</v>
      </c>
      <c r="M17" s="6">
        <f aca="true" t="shared" si="5" ref="M17:M22">AC17+AV17+BO17+CH17</f>
        <v>0</v>
      </c>
      <c r="N17" s="6">
        <f aca="true" t="shared" si="6" ref="N17:N22">AE17+AX17+BQ17+CJ17</f>
        <v>0</v>
      </c>
      <c r="O17" s="6">
        <f aca="true" t="shared" si="7" ref="O17:O22">AG17+AZ17+BS17+CL17</f>
        <v>0</v>
      </c>
      <c r="P17" s="6">
        <f aca="true" t="shared" si="8" ref="P17:P22">AI17+BB17+BU17+CN17</f>
        <v>0</v>
      </c>
      <c r="Q17" s="7">
        <f aca="true" t="shared" si="9" ref="Q17:Q22">AL17+BE17+BX17+CQ17</f>
        <v>3</v>
      </c>
      <c r="R17" s="7">
        <f aca="true" t="shared" si="10" ref="R17:R22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2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2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2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57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57</v>
      </c>
      <c r="AO21" s="11">
        <v>15</v>
      </c>
      <c r="AP21" s="10" t="s">
        <v>57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57</v>
      </c>
      <c r="V22" s="11"/>
      <c r="W22" s="10"/>
      <c r="X22" s="7">
        <v>0.6</v>
      </c>
      <c r="Y22" s="11">
        <v>30</v>
      </c>
      <c r="Z22" s="10" t="s">
        <v>57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75" customHeight="1">
      <c r="A23" s="6"/>
      <c r="B23" s="6"/>
      <c r="C23" s="6"/>
      <c r="D23" s="6"/>
      <c r="E23" s="6" t="s">
        <v>67</v>
      </c>
      <c r="F23" s="6">
        <f aca="true" t="shared" si="15" ref="F23:T23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</v>
      </c>
      <c r="S23" s="7">
        <f t="shared" si="15"/>
        <v>6.6000000000000005</v>
      </c>
      <c r="T23" s="11">
        <f t="shared" si="15"/>
        <v>30</v>
      </c>
      <c r="U23" s="10"/>
      <c r="V23" s="11">
        <f>SUM(V17:V22)</f>
        <v>0</v>
      </c>
      <c r="W23" s="10"/>
      <c r="X23" s="7">
        <f>SUM(X17:X22)</f>
        <v>1.6</v>
      </c>
      <c r="Y23" s="11">
        <f>SUM(Y17:Y22)</f>
        <v>30</v>
      </c>
      <c r="Z23" s="10"/>
      <c r="AA23" s="11">
        <f>SUM(AA17:AA22)</f>
        <v>30</v>
      </c>
      <c r="AB23" s="10"/>
      <c r="AC23" s="11">
        <f>SUM(AC17:AC22)</f>
        <v>0</v>
      </c>
      <c r="AD23" s="10"/>
      <c r="AE23" s="11">
        <f>SUM(AE17:AE22)</f>
        <v>0</v>
      </c>
      <c r="AF23" s="10"/>
      <c r="AG23" s="11">
        <f>SUM(AG17:AG22)</f>
        <v>0</v>
      </c>
      <c r="AH23" s="10"/>
      <c r="AI23" s="11">
        <f>SUM(AI17:AI22)</f>
        <v>0</v>
      </c>
      <c r="AJ23" s="10"/>
      <c r="AK23" s="7">
        <f>SUM(AK17:AK22)</f>
        <v>4.4</v>
      </c>
      <c r="AL23" s="7">
        <f>SUM(AL17:AL22)</f>
        <v>6</v>
      </c>
      <c r="AM23" s="11">
        <f>SUM(AM17:AM22)</f>
        <v>30</v>
      </c>
      <c r="AN23" s="10"/>
      <c r="AO23" s="11">
        <f>SUM(AO17:AO22)</f>
        <v>15</v>
      </c>
      <c r="AP23" s="10"/>
      <c r="AQ23" s="7">
        <f>SUM(AQ17:AQ22)</f>
        <v>3</v>
      </c>
      <c r="AR23" s="11">
        <f>SUM(AR17:AR22)</f>
        <v>0</v>
      </c>
      <c r="AS23" s="10"/>
      <c r="AT23" s="11">
        <f>SUM(AT17:AT22)</f>
        <v>0</v>
      </c>
      <c r="AU23" s="10"/>
      <c r="AV23" s="11">
        <f>SUM(AV17:AV22)</f>
        <v>0</v>
      </c>
      <c r="AW23" s="10"/>
      <c r="AX23" s="11">
        <f>SUM(AX17:AX22)</f>
        <v>0</v>
      </c>
      <c r="AY23" s="10"/>
      <c r="AZ23" s="11">
        <f>SUM(AZ17:AZ22)</f>
        <v>0</v>
      </c>
      <c r="BA23" s="10"/>
      <c r="BB23" s="11">
        <f>SUM(BB17:BB22)</f>
        <v>0</v>
      </c>
      <c r="BC23" s="10"/>
      <c r="BD23" s="7">
        <f>SUM(BD17:BD22)</f>
        <v>0</v>
      </c>
      <c r="BE23" s="7">
        <f>SUM(BE17:BE22)</f>
        <v>3</v>
      </c>
      <c r="BF23" s="11">
        <f>SUM(BF17:BF22)</f>
        <v>0</v>
      </c>
      <c r="BG23" s="10"/>
      <c r="BH23" s="11">
        <f>SUM(BH17:BH22)</f>
        <v>15</v>
      </c>
      <c r="BI23" s="10"/>
      <c r="BJ23" s="7">
        <f>SUM(BJ17:BJ22)</f>
        <v>1</v>
      </c>
      <c r="BK23" s="11">
        <f>SUM(BK17:BK22)</f>
        <v>0</v>
      </c>
      <c r="BL23" s="10"/>
      <c r="BM23" s="11">
        <f>SUM(BM17:BM22)</f>
        <v>0</v>
      </c>
      <c r="BN23" s="10"/>
      <c r="BO23" s="11">
        <f>SUM(BO17:BO22)</f>
        <v>0</v>
      </c>
      <c r="BP23" s="10"/>
      <c r="BQ23" s="11">
        <f>SUM(BQ17:BQ22)</f>
        <v>0</v>
      </c>
      <c r="BR23" s="10"/>
      <c r="BS23" s="11">
        <f>SUM(BS17:BS22)</f>
        <v>0</v>
      </c>
      <c r="BT23" s="10"/>
      <c r="BU23" s="11">
        <f>SUM(BU17:BU22)</f>
        <v>0</v>
      </c>
      <c r="BV23" s="10"/>
      <c r="BW23" s="7">
        <f>SUM(BW17:BW22)</f>
        <v>0</v>
      </c>
      <c r="BX23" s="7">
        <f>SUM(BX17:BX22)</f>
        <v>1</v>
      </c>
      <c r="BY23" s="11">
        <f>SUM(BY17:BY22)</f>
        <v>0</v>
      </c>
      <c r="BZ23" s="10"/>
      <c r="CA23" s="11">
        <f>SUM(CA17:CA22)</f>
        <v>0</v>
      </c>
      <c r="CB23" s="10"/>
      <c r="CC23" s="7">
        <f>SUM(CC17:CC22)</f>
        <v>0</v>
      </c>
      <c r="CD23" s="11">
        <f>SUM(CD17:CD22)</f>
        <v>0</v>
      </c>
      <c r="CE23" s="10"/>
      <c r="CF23" s="11">
        <f>SUM(CF17:CF22)</f>
        <v>0</v>
      </c>
      <c r="CG23" s="10"/>
      <c r="CH23" s="11">
        <f>SUM(CH17:CH22)</f>
        <v>0</v>
      </c>
      <c r="CI23" s="10"/>
      <c r="CJ23" s="11">
        <f>SUM(CJ17:CJ22)</f>
        <v>0</v>
      </c>
      <c r="CK23" s="10"/>
      <c r="CL23" s="11">
        <f>SUM(CL17:CL22)</f>
        <v>0</v>
      </c>
      <c r="CM23" s="10"/>
      <c r="CN23" s="11">
        <f>SUM(CN17:CN22)</f>
        <v>0</v>
      </c>
      <c r="CO23" s="10"/>
      <c r="CP23" s="7">
        <f>SUM(CP17:CP22)</f>
        <v>0</v>
      </c>
      <c r="CQ23" s="7">
        <f>SUM(CQ17:CQ22)</f>
        <v>0</v>
      </c>
    </row>
    <row r="24" spans="1:95" ht="19.5" customHeight="1">
      <c r="A24" s="19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ht="12.75">
      <c r="A25" s="6"/>
      <c r="B25" s="6"/>
      <c r="C25" s="6"/>
      <c r="D25" s="6" t="s">
        <v>69</v>
      </c>
      <c r="E25" s="3" t="s">
        <v>70</v>
      </c>
      <c r="F25" s="6">
        <f aca="true" t="shared" si="16" ref="F25:F31">COUNTIF(T25:CO25,"e")</f>
        <v>1</v>
      </c>
      <c r="G25" s="6">
        <f aca="true" t="shared" si="17" ref="G25:G31">COUNTIF(T25:CO25,"z")</f>
        <v>1</v>
      </c>
      <c r="H25" s="6">
        <f aca="true" t="shared" si="18" ref="H25:H37">SUM(I25:P25)</f>
        <v>30</v>
      </c>
      <c r="I25" s="6">
        <f aca="true" t="shared" si="19" ref="I25:I37">T25+AM25+BF25+BY25</f>
        <v>15</v>
      </c>
      <c r="J25" s="6">
        <f aca="true" t="shared" si="20" ref="J25:J37">V25+AO25+BH25+CA25</f>
        <v>15</v>
      </c>
      <c r="K25" s="6">
        <f aca="true" t="shared" si="21" ref="K25:K37">Y25+AR25+BK25+CD25</f>
        <v>0</v>
      </c>
      <c r="L25" s="6">
        <f aca="true" t="shared" si="22" ref="L25:L37">AA25+AT25+BM25+CF25</f>
        <v>0</v>
      </c>
      <c r="M25" s="6">
        <f aca="true" t="shared" si="23" ref="M25:M37">AC25+AV25+BO25+CH25</f>
        <v>0</v>
      </c>
      <c r="N25" s="6">
        <f aca="true" t="shared" si="24" ref="N25:N37">AE25+AX25+BQ25+CJ25</f>
        <v>0</v>
      </c>
      <c r="O25" s="6">
        <f aca="true" t="shared" si="25" ref="O25:O37">AG25+AZ25+BS25+CL25</f>
        <v>0</v>
      </c>
      <c r="P25" s="6">
        <f aca="true" t="shared" si="26" ref="P25:P37">AI25+BB25+BU25+CN25</f>
        <v>0</v>
      </c>
      <c r="Q25" s="7">
        <f aca="true" t="shared" si="27" ref="Q25:Q37">AL25+BE25+BX25+CQ25</f>
        <v>2</v>
      </c>
      <c r="R25" s="7">
        <f aca="true" t="shared" si="28" ref="R25:R37">AK25+BD25+BW25+CP25</f>
        <v>0</v>
      </c>
      <c r="S25" s="7">
        <v>1.5</v>
      </c>
      <c r="T25" s="11">
        <v>15</v>
      </c>
      <c r="U25" s="10" t="s">
        <v>56</v>
      </c>
      <c r="V25" s="11">
        <v>15</v>
      </c>
      <c r="W25" s="10" t="s">
        <v>57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aca="true" t="shared" si="29" ref="AL25:AL37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aca="true" t="shared" si="30" ref="BE25:BE37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aca="true" t="shared" si="31" ref="BX25:BX37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aca="true" t="shared" si="32" ref="CQ25:CQ37">CC25+CP25</f>
        <v>0</v>
      </c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t="shared" si="16"/>
        <v>0</v>
      </c>
      <c r="G26" s="6">
        <f t="shared" si="17"/>
        <v>2</v>
      </c>
      <c r="H26" s="6">
        <f t="shared" si="18"/>
        <v>45</v>
      </c>
      <c r="I26" s="6">
        <f t="shared" si="19"/>
        <v>15</v>
      </c>
      <c r="J26" s="6">
        <f t="shared" si="20"/>
        <v>0</v>
      </c>
      <c r="K26" s="6">
        <f t="shared" si="21"/>
        <v>30</v>
      </c>
      <c r="L26" s="6">
        <f t="shared" si="22"/>
        <v>0</v>
      </c>
      <c r="M26" s="6">
        <f t="shared" si="23"/>
        <v>0</v>
      </c>
      <c r="N26" s="6">
        <f t="shared" si="24"/>
        <v>0</v>
      </c>
      <c r="O26" s="6">
        <f t="shared" si="25"/>
        <v>0</v>
      </c>
      <c r="P26" s="6">
        <f t="shared" si="26"/>
        <v>0</v>
      </c>
      <c r="Q26" s="7">
        <f t="shared" si="27"/>
        <v>2</v>
      </c>
      <c r="R26" s="7">
        <f t="shared" si="28"/>
        <v>1.2</v>
      </c>
      <c r="S26" s="7">
        <v>1.8</v>
      </c>
      <c r="T26" s="11">
        <v>15</v>
      </c>
      <c r="U26" s="10" t="s">
        <v>57</v>
      </c>
      <c r="V26" s="11"/>
      <c r="W26" s="10"/>
      <c r="X26" s="7">
        <v>0.8</v>
      </c>
      <c r="Y26" s="11">
        <v>30</v>
      </c>
      <c r="Z26" s="10" t="s">
        <v>57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29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0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1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2"/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45</v>
      </c>
      <c r="I27" s="6">
        <f t="shared" si="19"/>
        <v>15</v>
      </c>
      <c r="J27" s="6">
        <f t="shared" si="20"/>
        <v>0</v>
      </c>
      <c r="K27" s="6">
        <f t="shared" si="21"/>
        <v>30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1.3</v>
      </c>
      <c r="S27" s="7">
        <v>1.8</v>
      </c>
      <c r="T27" s="11">
        <v>15</v>
      </c>
      <c r="U27" s="10" t="s">
        <v>57</v>
      </c>
      <c r="V27" s="11"/>
      <c r="W27" s="10"/>
      <c r="X27" s="7">
        <v>0.7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29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1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15</v>
      </c>
      <c r="J28" s="6">
        <f t="shared" si="20"/>
        <v>0</v>
      </c>
      <c r="K28" s="6">
        <f t="shared" si="21"/>
        <v>0</v>
      </c>
      <c r="L28" s="6">
        <f t="shared" si="22"/>
        <v>0</v>
      </c>
      <c r="M28" s="6">
        <f t="shared" si="23"/>
        <v>15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</v>
      </c>
      <c r="S28" s="7">
        <v>1.5</v>
      </c>
      <c r="T28" s="11">
        <v>15</v>
      </c>
      <c r="U28" s="10" t="s">
        <v>57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57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60</v>
      </c>
      <c r="I29" s="6">
        <f t="shared" si="19"/>
        <v>30</v>
      </c>
      <c r="J29" s="6">
        <f t="shared" si="20"/>
        <v>0</v>
      </c>
      <c r="K29" s="6">
        <f t="shared" si="21"/>
        <v>30</v>
      </c>
      <c r="L29" s="6">
        <f t="shared" si="22"/>
        <v>0</v>
      </c>
      <c r="M29" s="6">
        <f t="shared" si="23"/>
        <v>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3</v>
      </c>
      <c r="R29" s="7">
        <f t="shared" si="28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29"/>
        <v>0</v>
      </c>
      <c r="AM29" s="11">
        <v>30</v>
      </c>
      <c r="AN29" s="10" t="s">
        <v>57</v>
      </c>
      <c r="AO29" s="11"/>
      <c r="AP29" s="10"/>
      <c r="AQ29" s="7">
        <v>1.5</v>
      </c>
      <c r="AR29" s="11">
        <v>30</v>
      </c>
      <c r="AS29" s="10" t="s">
        <v>57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0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1</v>
      </c>
      <c r="G30" s="6">
        <f t="shared" si="17"/>
        <v>2</v>
      </c>
      <c r="H30" s="6">
        <f t="shared" si="18"/>
        <v>60</v>
      </c>
      <c r="I30" s="6">
        <f t="shared" si="19"/>
        <v>30</v>
      </c>
      <c r="J30" s="6">
        <f t="shared" si="20"/>
        <v>15</v>
      </c>
      <c r="K30" s="6">
        <f t="shared" si="21"/>
        <v>15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</v>
      </c>
      <c r="S30" s="7">
        <v>2.6</v>
      </c>
      <c r="T30" s="11">
        <v>30</v>
      </c>
      <c r="U30" s="10" t="s">
        <v>56</v>
      </c>
      <c r="V30" s="11">
        <v>15</v>
      </c>
      <c r="W30" s="10" t="s">
        <v>57</v>
      </c>
      <c r="X30" s="7">
        <v>2</v>
      </c>
      <c r="Y30" s="11">
        <v>15</v>
      </c>
      <c r="Z30" s="10" t="s">
        <v>57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29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1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1</v>
      </c>
      <c r="H31" s="6">
        <f t="shared" si="18"/>
        <v>45</v>
      </c>
      <c r="I31" s="6">
        <f t="shared" si="19"/>
        <v>30</v>
      </c>
      <c r="J31" s="6">
        <f t="shared" si="20"/>
        <v>0</v>
      </c>
      <c r="K31" s="6">
        <f t="shared" si="21"/>
        <v>15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29"/>
        <v>0</v>
      </c>
      <c r="AM31" s="11">
        <v>30</v>
      </c>
      <c r="AN31" s="10" t="s">
        <v>56</v>
      </c>
      <c r="AO31" s="11"/>
      <c r="AP31" s="10"/>
      <c r="AQ31" s="7">
        <v>2</v>
      </c>
      <c r="AR31" s="11">
        <v>15</v>
      </c>
      <c r="AS31" s="10" t="s">
        <v>57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0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>
        <v>6</v>
      </c>
      <c r="B32" s="6">
        <v>1</v>
      </c>
      <c r="C32" s="6"/>
      <c r="D32" s="6"/>
      <c r="E32" s="3" t="s">
        <v>83</v>
      </c>
      <c r="F32" s="6">
        <f>$B$32*COUNTIF(T32:CO32,"e")</f>
        <v>0</v>
      </c>
      <c r="G32" s="6">
        <f>$B$32*COUNTIF(T32:CO32,"z")</f>
        <v>2</v>
      </c>
      <c r="H32" s="6">
        <f t="shared" si="18"/>
        <v>60</v>
      </c>
      <c r="I32" s="6">
        <f t="shared" si="19"/>
        <v>30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>
        <f>$B$32*30</f>
        <v>30</v>
      </c>
      <c r="AN32" s="10" t="s">
        <v>57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57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0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1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/>
      <c r="B33" s="6"/>
      <c r="C33" s="6"/>
      <c r="D33" s="6" t="s">
        <v>84</v>
      </c>
      <c r="E33" s="3" t="s">
        <v>85</v>
      </c>
      <c r="F33" s="6">
        <f>COUNTIF(T33:CO33,"e")</f>
        <v>0</v>
      </c>
      <c r="G33" s="6">
        <f>COUNTIF(T33:CO33,"z")</f>
        <v>1</v>
      </c>
      <c r="H33" s="6">
        <f t="shared" si="18"/>
        <v>15</v>
      </c>
      <c r="I33" s="6">
        <f t="shared" si="19"/>
        <v>15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1</v>
      </c>
      <c r="R33" s="7">
        <f t="shared" si="28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0"/>
        <v>0</v>
      </c>
      <c r="BF33" s="11">
        <v>15</v>
      </c>
      <c r="BG33" s="10" t="s">
        <v>57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1</v>
      </c>
      <c r="G34" s="6">
        <f>COUNTIF(T34:CO34,"z")</f>
        <v>1</v>
      </c>
      <c r="H34" s="6">
        <f t="shared" si="18"/>
        <v>45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15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2</v>
      </c>
      <c r="R34" s="7">
        <f t="shared" si="28"/>
        <v>0.8</v>
      </c>
      <c r="S34" s="7">
        <v>1.7</v>
      </c>
      <c r="T34" s="11">
        <v>30</v>
      </c>
      <c r="U34" s="10" t="s">
        <v>56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57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29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0</v>
      </c>
      <c r="G35" s="6">
        <f>COUNTIF(T35:CO35,"z")</f>
        <v>2</v>
      </c>
      <c r="H35" s="6">
        <f t="shared" si="18"/>
        <v>30</v>
      </c>
      <c r="I35" s="6">
        <f t="shared" si="19"/>
        <v>15</v>
      </c>
      <c r="J35" s="6">
        <f t="shared" si="20"/>
        <v>0</v>
      </c>
      <c r="K35" s="6">
        <f t="shared" si="21"/>
        <v>15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0.9</v>
      </c>
      <c r="S35" s="7">
        <v>1.3</v>
      </c>
      <c r="T35" s="11">
        <v>15</v>
      </c>
      <c r="U35" s="10" t="s">
        <v>57</v>
      </c>
      <c r="V35" s="11"/>
      <c r="W35" s="10"/>
      <c r="X35" s="7">
        <v>1.1</v>
      </c>
      <c r="Y35" s="11">
        <v>15</v>
      </c>
      <c r="Z35" s="10" t="s">
        <v>57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1</v>
      </c>
      <c r="G36" s="6">
        <f>COUNTIF(T36:CO36,"z")</f>
        <v>2</v>
      </c>
      <c r="H36" s="6">
        <f t="shared" si="18"/>
        <v>60</v>
      </c>
      <c r="I36" s="6">
        <f t="shared" si="19"/>
        <v>30</v>
      </c>
      <c r="J36" s="6">
        <f t="shared" si="20"/>
        <v>15</v>
      </c>
      <c r="K36" s="6">
        <f t="shared" si="21"/>
        <v>15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4</v>
      </c>
      <c r="R36" s="7">
        <f t="shared" si="28"/>
        <v>1</v>
      </c>
      <c r="S36" s="7">
        <v>2.8</v>
      </c>
      <c r="T36" s="11">
        <v>30</v>
      </c>
      <c r="U36" s="10" t="s">
        <v>56</v>
      </c>
      <c r="V36" s="11">
        <v>15</v>
      </c>
      <c r="W36" s="10" t="s">
        <v>57</v>
      </c>
      <c r="X36" s="7">
        <v>3</v>
      </c>
      <c r="Y36" s="11">
        <v>15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1</v>
      </c>
      <c r="AL36" s="7">
        <f t="shared" si="29"/>
        <v>4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>
        <v>4</v>
      </c>
      <c r="B37" s="6">
        <v>1</v>
      </c>
      <c r="C37" s="6"/>
      <c r="D37" s="6"/>
      <c r="E37" s="3" t="s">
        <v>92</v>
      </c>
      <c r="F37" s="6">
        <f>$B$37*COUNTIF(T37:CO37,"e")</f>
        <v>0</v>
      </c>
      <c r="G37" s="6">
        <f>$B$37*COUNTIF(T37:CO37,"z")</f>
        <v>2</v>
      </c>
      <c r="H37" s="6">
        <f t="shared" si="18"/>
        <v>30</v>
      </c>
      <c r="I37" s="6">
        <f t="shared" si="19"/>
        <v>15</v>
      </c>
      <c r="J37" s="6">
        <f t="shared" si="20"/>
        <v>0</v>
      </c>
      <c r="K37" s="6">
        <f t="shared" si="21"/>
        <v>15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29"/>
        <v>0</v>
      </c>
      <c r="AM37" s="11">
        <f>$B$37*15</f>
        <v>15</v>
      </c>
      <c r="AN37" s="10" t="s">
        <v>57</v>
      </c>
      <c r="AO37" s="11"/>
      <c r="AP37" s="10"/>
      <c r="AQ37" s="7">
        <f>$B$37*2</f>
        <v>2</v>
      </c>
      <c r="AR37" s="11">
        <f>$B$37*15</f>
        <v>15</v>
      </c>
      <c r="AS37" s="10" t="s">
        <v>57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0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5.75" customHeight="1">
      <c r="A38" s="6"/>
      <c r="B38" s="6"/>
      <c r="C38" s="6"/>
      <c r="D38" s="6"/>
      <c r="E38" s="6" t="s">
        <v>67</v>
      </c>
      <c r="F38" s="6">
        <f aca="true" t="shared" si="33" ref="F38:T38">SUM(F25:F37)</f>
        <v>5</v>
      </c>
      <c r="G38" s="6">
        <f t="shared" si="33"/>
        <v>22</v>
      </c>
      <c r="H38" s="6">
        <f t="shared" si="33"/>
        <v>555</v>
      </c>
      <c r="I38" s="6">
        <f t="shared" si="33"/>
        <v>285</v>
      </c>
      <c r="J38" s="6">
        <f t="shared" si="33"/>
        <v>45</v>
      </c>
      <c r="K38" s="6">
        <f t="shared" si="33"/>
        <v>165</v>
      </c>
      <c r="L38" s="6">
        <f t="shared" si="33"/>
        <v>0</v>
      </c>
      <c r="M38" s="6">
        <f t="shared" si="33"/>
        <v>60</v>
      </c>
      <c r="N38" s="6">
        <f t="shared" si="33"/>
        <v>0</v>
      </c>
      <c r="O38" s="6">
        <f t="shared" si="33"/>
        <v>0</v>
      </c>
      <c r="P38" s="6">
        <f t="shared" si="33"/>
        <v>0</v>
      </c>
      <c r="Q38" s="7">
        <f t="shared" si="33"/>
        <v>33</v>
      </c>
      <c r="R38" s="7">
        <f t="shared" si="33"/>
        <v>13.200000000000001</v>
      </c>
      <c r="S38" s="7">
        <f t="shared" si="33"/>
        <v>24.599999999999998</v>
      </c>
      <c r="T38" s="11">
        <f t="shared" si="33"/>
        <v>165</v>
      </c>
      <c r="U38" s="10"/>
      <c r="V38" s="11">
        <f>SUM(V25:V37)</f>
        <v>45</v>
      </c>
      <c r="W38" s="10"/>
      <c r="X38" s="7">
        <f>SUM(X25:X37)</f>
        <v>11.8</v>
      </c>
      <c r="Y38" s="11">
        <f>SUM(Y25:Y37)</f>
        <v>105</v>
      </c>
      <c r="Z38" s="10"/>
      <c r="AA38" s="11">
        <f>SUM(AA25:AA37)</f>
        <v>0</v>
      </c>
      <c r="AB38" s="10"/>
      <c r="AC38" s="11">
        <f>SUM(AC25:AC37)</f>
        <v>30</v>
      </c>
      <c r="AD38" s="10"/>
      <c r="AE38" s="11">
        <f>SUM(AE25:AE37)</f>
        <v>0</v>
      </c>
      <c r="AF38" s="10"/>
      <c r="AG38" s="11">
        <f>SUM(AG25:AG37)</f>
        <v>0</v>
      </c>
      <c r="AH38" s="10"/>
      <c r="AI38" s="11">
        <f>SUM(AI25:AI37)</f>
        <v>0</v>
      </c>
      <c r="AJ38" s="10"/>
      <c r="AK38" s="7">
        <f>SUM(AK25:AK37)</f>
        <v>7.2</v>
      </c>
      <c r="AL38" s="7">
        <f>SUM(AL25:AL37)</f>
        <v>19</v>
      </c>
      <c r="AM38" s="11">
        <f>SUM(AM25:AM37)</f>
        <v>105</v>
      </c>
      <c r="AN38" s="10"/>
      <c r="AO38" s="11">
        <f>SUM(AO25:AO37)</f>
        <v>0</v>
      </c>
      <c r="AP38" s="10"/>
      <c r="AQ38" s="7">
        <f>SUM(AQ25:AQ37)</f>
        <v>7</v>
      </c>
      <c r="AR38" s="11">
        <f>SUM(AR25:AR37)</f>
        <v>60</v>
      </c>
      <c r="AS38" s="10"/>
      <c r="AT38" s="11">
        <f>SUM(AT25:AT37)</f>
        <v>0</v>
      </c>
      <c r="AU38" s="10"/>
      <c r="AV38" s="11">
        <f>SUM(AV25:AV37)</f>
        <v>30</v>
      </c>
      <c r="AW38" s="10"/>
      <c r="AX38" s="11">
        <f>SUM(AX25:AX37)</f>
        <v>0</v>
      </c>
      <c r="AY38" s="10"/>
      <c r="AZ38" s="11">
        <f>SUM(AZ25:AZ37)</f>
        <v>0</v>
      </c>
      <c r="BA38" s="10"/>
      <c r="BB38" s="11">
        <f>SUM(BB25:BB37)</f>
        <v>0</v>
      </c>
      <c r="BC38" s="10"/>
      <c r="BD38" s="7">
        <f>SUM(BD25:BD37)</f>
        <v>6</v>
      </c>
      <c r="BE38" s="7">
        <f>SUM(BE25:BE37)</f>
        <v>13</v>
      </c>
      <c r="BF38" s="11">
        <f>SUM(BF25:BF37)</f>
        <v>15</v>
      </c>
      <c r="BG38" s="10"/>
      <c r="BH38" s="11">
        <f>SUM(BH25:BH37)</f>
        <v>0</v>
      </c>
      <c r="BI38" s="10"/>
      <c r="BJ38" s="7">
        <f>SUM(BJ25:BJ37)</f>
        <v>1</v>
      </c>
      <c r="BK38" s="11">
        <f>SUM(BK25:BK37)</f>
        <v>0</v>
      </c>
      <c r="BL38" s="10"/>
      <c r="BM38" s="11">
        <f>SUM(BM25:BM37)</f>
        <v>0</v>
      </c>
      <c r="BN38" s="10"/>
      <c r="BO38" s="11">
        <f>SUM(BO25:BO37)</f>
        <v>0</v>
      </c>
      <c r="BP38" s="10"/>
      <c r="BQ38" s="11">
        <f>SUM(BQ25:BQ37)</f>
        <v>0</v>
      </c>
      <c r="BR38" s="10"/>
      <c r="BS38" s="11">
        <f>SUM(BS25:BS37)</f>
        <v>0</v>
      </c>
      <c r="BT38" s="10"/>
      <c r="BU38" s="11">
        <f>SUM(BU25:BU37)</f>
        <v>0</v>
      </c>
      <c r="BV38" s="10"/>
      <c r="BW38" s="7">
        <f>SUM(BW25:BW37)</f>
        <v>0</v>
      </c>
      <c r="BX38" s="7">
        <f>SUM(BX25:BX37)</f>
        <v>1</v>
      </c>
      <c r="BY38" s="11">
        <f>SUM(BY25:BY37)</f>
        <v>0</v>
      </c>
      <c r="BZ38" s="10"/>
      <c r="CA38" s="11">
        <f>SUM(CA25:CA37)</f>
        <v>0</v>
      </c>
      <c r="CB38" s="10"/>
      <c r="CC38" s="7">
        <f>SUM(CC25:CC37)</f>
        <v>0</v>
      </c>
      <c r="CD38" s="11">
        <f>SUM(CD25:CD37)</f>
        <v>0</v>
      </c>
      <c r="CE38" s="10"/>
      <c r="CF38" s="11">
        <f>SUM(CF25:CF37)</f>
        <v>0</v>
      </c>
      <c r="CG38" s="10"/>
      <c r="CH38" s="11">
        <f>SUM(CH25:CH37)</f>
        <v>0</v>
      </c>
      <c r="CI38" s="10"/>
      <c r="CJ38" s="11">
        <f>SUM(CJ25:CJ37)</f>
        <v>0</v>
      </c>
      <c r="CK38" s="10"/>
      <c r="CL38" s="11">
        <f>SUM(CL25:CL37)</f>
        <v>0</v>
      </c>
      <c r="CM38" s="10"/>
      <c r="CN38" s="11">
        <f>SUM(CN25:CN37)</f>
        <v>0</v>
      </c>
      <c r="CO38" s="10"/>
      <c r="CP38" s="7">
        <f>SUM(CP25:CP37)</f>
        <v>0</v>
      </c>
      <c r="CQ38" s="7">
        <f>SUM(CQ25:CQ37)</f>
        <v>0</v>
      </c>
    </row>
    <row r="39" spans="1:95" ht="19.5" customHeight="1">
      <c r="A39" s="19" t="s">
        <v>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ht="12.75">
      <c r="A40" s="6"/>
      <c r="B40" s="6"/>
      <c r="C40" s="6"/>
      <c r="D40" s="6" t="s">
        <v>171</v>
      </c>
      <c r="E40" s="3" t="s">
        <v>172</v>
      </c>
      <c r="F40" s="6">
        <f aca="true" t="shared" si="34" ref="F40:F48">COUNTIF(T40:CO40,"e")</f>
        <v>1</v>
      </c>
      <c r="G40" s="6">
        <f aca="true" t="shared" si="35" ref="G40:G48">COUNTIF(T40:CO40,"z")</f>
        <v>1</v>
      </c>
      <c r="H40" s="6">
        <f aca="true" t="shared" si="36" ref="H40:H49">SUM(I40:P40)</f>
        <v>30</v>
      </c>
      <c r="I40" s="6">
        <f aca="true" t="shared" si="37" ref="I40:I49">T40+AM40+BF40+BY40</f>
        <v>15</v>
      </c>
      <c r="J40" s="6">
        <f aca="true" t="shared" si="38" ref="J40:J49">V40+AO40+BH40+CA40</f>
        <v>15</v>
      </c>
      <c r="K40" s="6">
        <f aca="true" t="shared" si="39" ref="K40:K49">Y40+AR40+BK40+CD40</f>
        <v>0</v>
      </c>
      <c r="L40" s="6">
        <f aca="true" t="shared" si="40" ref="L40:L49">AA40+AT40+BM40+CF40</f>
        <v>0</v>
      </c>
      <c r="M40" s="6">
        <f aca="true" t="shared" si="41" ref="M40:M49">AC40+AV40+BO40+CH40</f>
        <v>0</v>
      </c>
      <c r="N40" s="6">
        <f aca="true" t="shared" si="42" ref="N40:N49">AE40+AX40+BQ40+CJ40</f>
        <v>0</v>
      </c>
      <c r="O40" s="6">
        <f aca="true" t="shared" si="43" ref="O40:O49">AG40+AZ40+BS40+CL40</f>
        <v>0</v>
      </c>
      <c r="P40" s="6">
        <f aca="true" t="shared" si="44" ref="P40:P49">AI40+BB40+BU40+CN40</f>
        <v>0</v>
      </c>
      <c r="Q40" s="7">
        <f aca="true" t="shared" si="45" ref="Q40:Q49">AL40+BE40+BX40+CQ40</f>
        <v>2</v>
      </c>
      <c r="R40" s="7">
        <f aca="true" t="shared" si="46" ref="R40:R49">AK40+BD40+BW40+CP40</f>
        <v>0</v>
      </c>
      <c r="S40" s="7">
        <v>1.3</v>
      </c>
      <c r="T40" s="11">
        <v>15</v>
      </c>
      <c r="U40" s="10" t="s">
        <v>56</v>
      </c>
      <c r="V40" s="11">
        <v>15</v>
      </c>
      <c r="W40" s="10" t="s">
        <v>57</v>
      </c>
      <c r="X40" s="7">
        <v>2</v>
      </c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aca="true" t="shared" si="47" ref="AL40:AL49">X40+AK40</f>
        <v>2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aca="true" t="shared" si="48" ref="BE40:BE49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aca="true" t="shared" si="49" ref="BX40:BX49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aca="true" t="shared" si="50" ref="CQ40:CQ49">CC40+CP40</f>
        <v>0</v>
      </c>
    </row>
    <row r="41" spans="1:95" ht="12.75">
      <c r="A41" s="6"/>
      <c r="B41" s="6"/>
      <c r="C41" s="6"/>
      <c r="D41" s="6" t="s">
        <v>173</v>
      </c>
      <c r="E41" s="3" t="s">
        <v>174</v>
      </c>
      <c r="F41" s="6">
        <f t="shared" si="34"/>
        <v>1</v>
      </c>
      <c r="G41" s="6">
        <f t="shared" si="35"/>
        <v>1</v>
      </c>
      <c r="H41" s="6">
        <f t="shared" si="36"/>
        <v>60</v>
      </c>
      <c r="I41" s="6">
        <f t="shared" si="37"/>
        <v>30</v>
      </c>
      <c r="J41" s="6">
        <f t="shared" si="38"/>
        <v>30</v>
      </c>
      <c r="K41" s="6">
        <f t="shared" si="39"/>
        <v>0</v>
      </c>
      <c r="L41" s="6">
        <f t="shared" si="40"/>
        <v>0</v>
      </c>
      <c r="M41" s="6">
        <f t="shared" si="41"/>
        <v>0</v>
      </c>
      <c r="N41" s="6">
        <f t="shared" si="42"/>
        <v>0</v>
      </c>
      <c r="O41" s="6">
        <f t="shared" si="43"/>
        <v>0</v>
      </c>
      <c r="P41" s="6">
        <f t="shared" si="44"/>
        <v>0</v>
      </c>
      <c r="Q41" s="7">
        <f t="shared" si="45"/>
        <v>4</v>
      </c>
      <c r="R41" s="7">
        <f t="shared" si="46"/>
        <v>0</v>
      </c>
      <c r="S41" s="7">
        <v>2.8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7"/>
        <v>0</v>
      </c>
      <c r="AM41" s="11">
        <v>30</v>
      </c>
      <c r="AN41" s="10" t="s">
        <v>56</v>
      </c>
      <c r="AO41" s="11">
        <v>30</v>
      </c>
      <c r="AP41" s="10" t="s">
        <v>57</v>
      </c>
      <c r="AQ41" s="7">
        <v>4</v>
      </c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8"/>
        <v>4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9"/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0"/>
        <v>0</v>
      </c>
    </row>
    <row r="42" spans="1:95" ht="12.75">
      <c r="A42" s="6"/>
      <c r="B42" s="6"/>
      <c r="C42" s="6"/>
      <c r="D42" s="6" t="s">
        <v>175</v>
      </c>
      <c r="E42" s="3" t="s">
        <v>176</v>
      </c>
      <c r="F42" s="6">
        <f t="shared" si="34"/>
        <v>1</v>
      </c>
      <c r="G42" s="6">
        <f t="shared" si="35"/>
        <v>2</v>
      </c>
      <c r="H42" s="6">
        <f t="shared" si="36"/>
        <v>60</v>
      </c>
      <c r="I42" s="6">
        <f t="shared" si="37"/>
        <v>30</v>
      </c>
      <c r="J42" s="6">
        <f t="shared" si="38"/>
        <v>15</v>
      </c>
      <c r="K42" s="6">
        <f t="shared" si="39"/>
        <v>0</v>
      </c>
      <c r="L42" s="6">
        <f t="shared" si="40"/>
        <v>0</v>
      </c>
      <c r="M42" s="6">
        <f t="shared" si="41"/>
        <v>15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5</v>
      </c>
      <c r="R42" s="7">
        <f t="shared" si="46"/>
        <v>2.2</v>
      </c>
      <c r="S42" s="7">
        <v>2.6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>
        <v>30</v>
      </c>
      <c r="AN42" s="10" t="s">
        <v>56</v>
      </c>
      <c r="AO42" s="11">
        <v>15</v>
      </c>
      <c r="AP42" s="10" t="s">
        <v>57</v>
      </c>
      <c r="AQ42" s="7">
        <v>2.8</v>
      </c>
      <c r="AR42" s="11"/>
      <c r="AS42" s="10"/>
      <c r="AT42" s="11"/>
      <c r="AU42" s="10"/>
      <c r="AV42" s="11">
        <v>15</v>
      </c>
      <c r="AW42" s="10" t="s">
        <v>57</v>
      </c>
      <c r="AX42" s="11"/>
      <c r="AY42" s="10"/>
      <c r="AZ42" s="11"/>
      <c r="BA42" s="10"/>
      <c r="BB42" s="11"/>
      <c r="BC42" s="10"/>
      <c r="BD42" s="7">
        <v>2.2</v>
      </c>
      <c r="BE42" s="7">
        <f t="shared" si="48"/>
        <v>5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9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177</v>
      </c>
      <c r="E43" s="3" t="s">
        <v>178</v>
      </c>
      <c r="F43" s="6">
        <f t="shared" si="34"/>
        <v>0</v>
      </c>
      <c r="G43" s="6">
        <f t="shared" si="35"/>
        <v>2</v>
      </c>
      <c r="H43" s="6">
        <f t="shared" si="36"/>
        <v>60</v>
      </c>
      <c r="I43" s="6">
        <f t="shared" si="37"/>
        <v>30</v>
      </c>
      <c r="J43" s="6">
        <f t="shared" si="38"/>
        <v>0</v>
      </c>
      <c r="K43" s="6">
        <f t="shared" si="39"/>
        <v>0</v>
      </c>
      <c r="L43" s="6">
        <f t="shared" si="40"/>
        <v>0</v>
      </c>
      <c r="M43" s="6">
        <f t="shared" si="41"/>
        <v>30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4</v>
      </c>
      <c r="R43" s="7">
        <f t="shared" si="46"/>
        <v>2.5</v>
      </c>
      <c r="S43" s="7">
        <v>2.4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8"/>
        <v>0</v>
      </c>
      <c r="BF43" s="11">
        <v>30</v>
      </c>
      <c r="BG43" s="10" t="s">
        <v>57</v>
      </c>
      <c r="BH43" s="11"/>
      <c r="BI43" s="10"/>
      <c r="BJ43" s="7">
        <v>1.5</v>
      </c>
      <c r="BK43" s="11"/>
      <c r="BL43" s="10"/>
      <c r="BM43" s="11"/>
      <c r="BN43" s="10"/>
      <c r="BO43" s="11">
        <v>30</v>
      </c>
      <c r="BP43" s="10" t="s">
        <v>57</v>
      </c>
      <c r="BQ43" s="11"/>
      <c r="BR43" s="10"/>
      <c r="BS43" s="11"/>
      <c r="BT43" s="10"/>
      <c r="BU43" s="11"/>
      <c r="BV43" s="10"/>
      <c r="BW43" s="7">
        <v>2.5</v>
      </c>
      <c r="BX43" s="7">
        <f t="shared" si="49"/>
        <v>4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179</v>
      </c>
      <c r="E44" s="3" t="s">
        <v>180</v>
      </c>
      <c r="F44" s="6">
        <f t="shared" si="34"/>
        <v>0</v>
      </c>
      <c r="G44" s="6">
        <f t="shared" si="35"/>
        <v>2</v>
      </c>
      <c r="H44" s="6">
        <f t="shared" si="36"/>
        <v>45</v>
      </c>
      <c r="I44" s="6">
        <f t="shared" si="37"/>
        <v>30</v>
      </c>
      <c r="J44" s="6">
        <f t="shared" si="38"/>
        <v>0</v>
      </c>
      <c r="K44" s="6">
        <f t="shared" si="39"/>
        <v>0</v>
      </c>
      <c r="L44" s="6">
        <f t="shared" si="40"/>
        <v>0</v>
      </c>
      <c r="M44" s="6">
        <f t="shared" si="41"/>
        <v>15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2</v>
      </c>
      <c r="R44" s="7">
        <f t="shared" si="46"/>
        <v>0.8</v>
      </c>
      <c r="S44" s="7">
        <v>1.8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8"/>
        <v>0</v>
      </c>
      <c r="BF44" s="11">
        <v>30</v>
      </c>
      <c r="BG44" s="10" t="s">
        <v>57</v>
      </c>
      <c r="BH44" s="11"/>
      <c r="BI44" s="10"/>
      <c r="BJ44" s="7">
        <v>1.2</v>
      </c>
      <c r="BK44" s="11"/>
      <c r="BL44" s="10"/>
      <c r="BM44" s="11"/>
      <c r="BN44" s="10"/>
      <c r="BO44" s="11">
        <v>15</v>
      </c>
      <c r="BP44" s="10" t="s">
        <v>57</v>
      </c>
      <c r="BQ44" s="11"/>
      <c r="BR44" s="10"/>
      <c r="BS44" s="11"/>
      <c r="BT44" s="10"/>
      <c r="BU44" s="11"/>
      <c r="BV44" s="10"/>
      <c r="BW44" s="7">
        <v>0.8</v>
      </c>
      <c r="BX44" s="7">
        <f t="shared" si="49"/>
        <v>2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181</v>
      </c>
      <c r="E45" s="3" t="s">
        <v>182</v>
      </c>
      <c r="F45" s="6">
        <f t="shared" si="34"/>
        <v>0</v>
      </c>
      <c r="G45" s="6">
        <f t="shared" si="35"/>
        <v>2</v>
      </c>
      <c r="H45" s="6">
        <f t="shared" si="36"/>
        <v>30</v>
      </c>
      <c r="I45" s="6">
        <f t="shared" si="37"/>
        <v>15</v>
      </c>
      <c r="J45" s="6">
        <f t="shared" si="38"/>
        <v>15</v>
      </c>
      <c r="K45" s="6">
        <f t="shared" si="39"/>
        <v>0</v>
      </c>
      <c r="L45" s="6">
        <f t="shared" si="40"/>
        <v>0</v>
      </c>
      <c r="M45" s="6">
        <f t="shared" si="41"/>
        <v>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2</v>
      </c>
      <c r="R45" s="7">
        <f t="shared" si="46"/>
        <v>0</v>
      </c>
      <c r="S45" s="7">
        <v>1.2</v>
      </c>
      <c r="T45" s="11">
        <v>15</v>
      </c>
      <c r="U45" s="10" t="s">
        <v>57</v>
      </c>
      <c r="V45" s="11">
        <v>15</v>
      </c>
      <c r="W45" s="10" t="s">
        <v>57</v>
      </c>
      <c r="X45" s="7">
        <v>2</v>
      </c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2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8"/>
        <v>0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9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183</v>
      </c>
      <c r="E46" s="3" t="s">
        <v>184</v>
      </c>
      <c r="F46" s="6">
        <f t="shared" si="34"/>
        <v>0</v>
      </c>
      <c r="G46" s="6">
        <f t="shared" si="35"/>
        <v>2</v>
      </c>
      <c r="H46" s="6">
        <f t="shared" si="36"/>
        <v>30</v>
      </c>
      <c r="I46" s="6">
        <f t="shared" si="37"/>
        <v>15</v>
      </c>
      <c r="J46" s="6">
        <f t="shared" si="38"/>
        <v>15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0</v>
      </c>
      <c r="Q46" s="7">
        <f t="shared" si="45"/>
        <v>2</v>
      </c>
      <c r="R46" s="7">
        <f t="shared" si="46"/>
        <v>0</v>
      </c>
      <c r="S46" s="7">
        <v>1.3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7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8"/>
        <v>0</v>
      </c>
      <c r="BF46" s="11">
        <v>15</v>
      </c>
      <c r="BG46" s="10" t="s">
        <v>57</v>
      </c>
      <c r="BH46" s="11">
        <v>15</v>
      </c>
      <c r="BI46" s="10" t="s">
        <v>57</v>
      </c>
      <c r="BJ46" s="7"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2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185</v>
      </c>
      <c r="E47" s="3" t="s">
        <v>186</v>
      </c>
      <c r="F47" s="6">
        <f t="shared" si="34"/>
        <v>0</v>
      </c>
      <c r="G47" s="6">
        <f t="shared" si="35"/>
        <v>1</v>
      </c>
      <c r="H47" s="6">
        <f t="shared" si="36"/>
        <v>15</v>
      </c>
      <c r="I47" s="6">
        <f t="shared" si="37"/>
        <v>15</v>
      </c>
      <c r="J47" s="6">
        <f t="shared" si="38"/>
        <v>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0</v>
      </c>
      <c r="Q47" s="7">
        <f t="shared" si="45"/>
        <v>1</v>
      </c>
      <c r="R47" s="7">
        <f t="shared" si="46"/>
        <v>0</v>
      </c>
      <c r="S47" s="7">
        <v>0.6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7"/>
        <v>0</v>
      </c>
      <c r="AM47" s="11">
        <v>15</v>
      </c>
      <c r="AN47" s="10" t="s">
        <v>57</v>
      </c>
      <c r="AO47" s="11"/>
      <c r="AP47" s="10"/>
      <c r="AQ47" s="7">
        <v>1</v>
      </c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8"/>
        <v>1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/>
      <c r="B48" s="6"/>
      <c r="C48" s="6"/>
      <c r="D48" s="6" t="s">
        <v>187</v>
      </c>
      <c r="E48" s="3" t="s">
        <v>111</v>
      </c>
      <c r="F48" s="6">
        <f t="shared" si="34"/>
        <v>0</v>
      </c>
      <c r="G48" s="6">
        <f t="shared" si="35"/>
        <v>1</v>
      </c>
      <c r="H48" s="6">
        <f t="shared" si="36"/>
        <v>15</v>
      </c>
      <c r="I48" s="6">
        <f t="shared" si="37"/>
        <v>0</v>
      </c>
      <c r="J48" s="6">
        <f t="shared" si="38"/>
        <v>0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15</v>
      </c>
      <c r="Q48" s="7">
        <f t="shared" si="45"/>
        <v>1</v>
      </c>
      <c r="R48" s="7">
        <f t="shared" si="46"/>
        <v>1</v>
      </c>
      <c r="S48" s="7">
        <v>0.6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>
        <v>15</v>
      </c>
      <c r="AJ48" s="10" t="s">
        <v>57</v>
      </c>
      <c r="AK48" s="7">
        <v>1</v>
      </c>
      <c r="AL48" s="7">
        <f t="shared" si="47"/>
        <v>1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8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9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2.75">
      <c r="A49" s="6">
        <v>5</v>
      </c>
      <c r="B49" s="6">
        <v>1</v>
      </c>
      <c r="C49" s="6"/>
      <c r="D49" s="6"/>
      <c r="E49" s="3" t="s">
        <v>112</v>
      </c>
      <c r="F49" s="6">
        <f>$B$49*COUNTIF(T49:CO49,"e")</f>
        <v>1</v>
      </c>
      <c r="G49" s="6">
        <f>$B$49*COUNTIF(T49:CO49,"z")</f>
        <v>0</v>
      </c>
      <c r="H49" s="6">
        <f t="shared" si="36"/>
        <v>0</v>
      </c>
      <c r="I49" s="6">
        <f t="shared" si="37"/>
        <v>0</v>
      </c>
      <c r="J49" s="6">
        <f t="shared" si="38"/>
        <v>0</v>
      </c>
      <c r="K49" s="6">
        <f t="shared" si="39"/>
        <v>0</v>
      </c>
      <c r="L49" s="6">
        <f t="shared" si="40"/>
        <v>0</v>
      </c>
      <c r="M49" s="6">
        <f t="shared" si="41"/>
        <v>0</v>
      </c>
      <c r="N49" s="6">
        <f t="shared" si="42"/>
        <v>0</v>
      </c>
      <c r="O49" s="6">
        <f t="shared" si="43"/>
        <v>0</v>
      </c>
      <c r="P49" s="6">
        <f t="shared" si="44"/>
        <v>0</v>
      </c>
      <c r="Q49" s="7">
        <f t="shared" si="45"/>
        <v>20</v>
      </c>
      <c r="R49" s="7">
        <f t="shared" si="46"/>
        <v>20</v>
      </c>
      <c r="S49" s="7">
        <f>$B$49*0.8</f>
        <v>0.8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7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8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>
        <f>$B$49*0</f>
        <v>0</v>
      </c>
      <c r="BR49" s="10" t="s">
        <v>56</v>
      </c>
      <c r="BS49" s="11"/>
      <c r="BT49" s="10"/>
      <c r="BU49" s="11"/>
      <c r="BV49" s="10"/>
      <c r="BW49" s="7">
        <f>$B$49*20</f>
        <v>20</v>
      </c>
      <c r="BX49" s="7">
        <f t="shared" si="49"/>
        <v>20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0"/>
        <v>0</v>
      </c>
    </row>
    <row r="50" spans="1:95" ht="15.75" customHeight="1">
      <c r="A50" s="6"/>
      <c r="B50" s="6"/>
      <c r="C50" s="6"/>
      <c r="D50" s="6"/>
      <c r="E50" s="6" t="s">
        <v>67</v>
      </c>
      <c r="F50" s="6">
        <f aca="true" t="shared" si="51" ref="F50:T50">SUM(F40:F49)</f>
        <v>4</v>
      </c>
      <c r="G50" s="6">
        <f t="shared" si="51"/>
        <v>14</v>
      </c>
      <c r="H50" s="6">
        <f t="shared" si="51"/>
        <v>345</v>
      </c>
      <c r="I50" s="6">
        <f t="shared" si="51"/>
        <v>180</v>
      </c>
      <c r="J50" s="6">
        <f t="shared" si="51"/>
        <v>90</v>
      </c>
      <c r="K50" s="6">
        <f t="shared" si="51"/>
        <v>0</v>
      </c>
      <c r="L50" s="6">
        <f t="shared" si="51"/>
        <v>0</v>
      </c>
      <c r="M50" s="6">
        <f t="shared" si="51"/>
        <v>60</v>
      </c>
      <c r="N50" s="6">
        <f t="shared" si="51"/>
        <v>0</v>
      </c>
      <c r="O50" s="6">
        <f t="shared" si="51"/>
        <v>0</v>
      </c>
      <c r="P50" s="6">
        <f t="shared" si="51"/>
        <v>15</v>
      </c>
      <c r="Q50" s="7">
        <f t="shared" si="51"/>
        <v>43</v>
      </c>
      <c r="R50" s="7">
        <f t="shared" si="51"/>
        <v>26.5</v>
      </c>
      <c r="S50" s="7">
        <f t="shared" si="51"/>
        <v>15.4</v>
      </c>
      <c r="T50" s="11">
        <f t="shared" si="51"/>
        <v>30</v>
      </c>
      <c r="U50" s="10"/>
      <c r="V50" s="11">
        <f>SUM(V40:V49)</f>
        <v>30</v>
      </c>
      <c r="W50" s="10"/>
      <c r="X50" s="7">
        <f>SUM(X40:X49)</f>
        <v>4</v>
      </c>
      <c r="Y50" s="11">
        <f>SUM(Y40:Y49)</f>
        <v>0</v>
      </c>
      <c r="Z50" s="10"/>
      <c r="AA50" s="11">
        <f>SUM(AA40:AA49)</f>
        <v>0</v>
      </c>
      <c r="AB50" s="10"/>
      <c r="AC50" s="11">
        <f>SUM(AC40:AC49)</f>
        <v>0</v>
      </c>
      <c r="AD50" s="10"/>
      <c r="AE50" s="11">
        <f>SUM(AE40:AE49)</f>
        <v>0</v>
      </c>
      <c r="AF50" s="10"/>
      <c r="AG50" s="11">
        <f>SUM(AG40:AG49)</f>
        <v>0</v>
      </c>
      <c r="AH50" s="10"/>
      <c r="AI50" s="11">
        <f>SUM(AI40:AI49)</f>
        <v>15</v>
      </c>
      <c r="AJ50" s="10"/>
      <c r="AK50" s="7">
        <f>SUM(AK40:AK49)</f>
        <v>1</v>
      </c>
      <c r="AL50" s="7">
        <f>SUM(AL40:AL49)</f>
        <v>5</v>
      </c>
      <c r="AM50" s="11">
        <f>SUM(AM40:AM49)</f>
        <v>75</v>
      </c>
      <c r="AN50" s="10"/>
      <c r="AO50" s="11">
        <f>SUM(AO40:AO49)</f>
        <v>45</v>
      </c>
      <c r="AP50" s="10"/>
      <c r="AQ50" s="7">
        <f>SUM(AQ40:AQ49)</f>
        <v>7.8</v>
      </c>
      <c r="AR50" s="11">
        <f>SUM(AR40:AR49)</f>
        <v>0</v>
      </c>
      <c r="AS50" s="10"/>
      <c r="AT50" s="11">
        <f>SUM(AT40:AT49)</f>
        <v>0</v>
      </c>
      <c r="AU50" s="10"/>
      <c r="AV50" s="11">
        <f>SUM(AV40:AV49)</f>
        <v>15</v>
      </c>
      <c r="AW50" s="10"/>
      <c r="AX50" s="11">
        <f>SUM(AX40:AX49)</f>
        <v>0</v>
      </c>
      <c r="AY50" s="10"/>
      <c r="AZ50" s="11">
        <f>SUM(AZ40:AZ49)</f>
        <v>0</v>
      </c>
      <c r="BA50" s="10"/>
      <c r="BB50" s="11">
        <f>SUM(BB40:BB49)</f>
        <v>0</v>
      </c>
      <c r="BC50" s="10"/>
      <c r="BD50" s="7">
        <f>SUM(BD40:BD49)</f>
        <v>2.2</v>
      </c>
      <c r="BE50" s="7">
        <f>SUM(BE40:BE49)</f>
        <v>10</v>
      </c>
      <c r="BF50" s="11">
        <f>SUM(BF40:BF49)</f>
        <v>75</v>
      </c>
      <c r="BG50" s="10"/>
      <c r="BH50" s="11">
        <f>SUM(BH40:BH49)</f>
        <v>15</v>
      </c>
      <c r="BI50" s="10"/>
      <c r="BJ50" s="7">
        <f>SUM(BJ40:BJ49)</f>
        <v>4.7</v>
      </c>
      <c r="BK50" s="11">
        <f>SUM(BK40:BK49)</f>
        <v>0</v>
      </c>
      <c r="BL50" s="10"/>
      <c r="BM50" s="11">
        <f>SUM(BM40:BM49)</f>
        <v>0</v>
      </c>
      <c r="BN50" s="10"/>
      <c r="BO50" s="11">
        <f>SUM(BO40:BO49)</f>
        <v>45</v>
      </c>
      <c r="BP50" s="10"/>
      <c r="BQ50" s="11">
        <f>SUM(BQ40:BQ49)</f>
        <v>0</v>
      </c>
      <c r="BR50" s="10"/>
      <c r="BS50" s="11">
        <f>SUM(BS40:BS49)</f>
        <v>0</v>
      </c>
      <c r="BT50" s="10"/>
      <c r="BU50" s="11">
        <f>SUM(BU40:BU49)</f>
        <v>0</v>
      </c>
      <c r="BV50" s="10"/>
      <c r="BW50" s="7">
        <f>SUM(BW40:BW49)</f>
        <v>23.3</v>
      </c>
      <c r="BX50" s="7">
        <f>SUM(BX40:BX49)</f>
        <v>28</v>
      </c>
      <c r="BY50" s="11">
        <f>SUM(BY40:BY49)</f>
        <v>0</v>
      </c>
      <c r="BZ50" s="10"/>
      <c r="CA50" s="11">
        <f>SUM(CA40:CA49)</f>
        <v>0</v>
      </c>
      <c r="CB50" s="10"/>
      <c r="CC50" s="7">
        <f>SUM(CC40:CC49)</f>
        <v>0</v>
      </c>
      <c r="CD50" s="11">
        <f>SUM(CD40:CD49)</f>
        <v>0</v>
      </c>
      <c r="CE50" s="10"/>
      <c r="CF50" s="11">
        <f>SUM(CF40:CF49)</f>
        <v>0</v>
      </c>
      <c r="CG50" s="10"/>
      <c r="CH50" s="11">
        <f>SUM(CH40:CH49)</f>
        <v>0</v>
      </c>
      <c r="CI50" s="10"/>
      <c r="CJ50" s="11">
        <f>SUM(CJ40:CJ49)</f>
        <v>0</v>
      </c>
      <c r="CK50" s="10"/>
      <c r="CL50" s="11">
        <f>SUM(CL40:CL49)</f>
        <v>0</v>
      </c>
      <c r="CM50" s="10"/>
      <c r="CN50" s="11">
        <f>SUM(CN40:CN49)</f>
        <v>0</v>
      </c>
      <c r="CO50" s="10"/>
      <c r="CP50" s="7">
        <f>SUM(CP40:CP49)</f>
        <v>0</v>
      </c>
      <c r="CQ50" s="7">
        <f>SUM(CQ40:CQ49)</f>
        <v>0</v>
      </c>
    </row>
    <row r="51" spans="1:95" ht="19.5" customHeight="1">
      <c r="A51" s="19" t="s">
        <v>113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9"/>
      <c r="CQ51" s="13"/>
    </row>
    <row r="52" spans="1:95" ht="12.75">
      <c r="A52" s="27">
        <v>1</v>
      </c>
      <c r="B52" s="27">
        <v>1</v>
      </c>
      <c r="C52" s="27"/>
      <c r="D52" s="6" t="s">
        <v>114</v>
      </c>
      <c r="E52" s="3" t="s">
        <v>115</v>
      </c>
      <c r="F52" s="6">
        <f aca="true" t="shared" si="52" ref="F52:F61">COUNTIF(T52:CO52,"e")</f>
        <v>1</v>
      </c>
      <c r="G52" s="6">
        <f aca="true" t="shared" si="53" ref="G52:G61">COUNTIF(T52:CO52,"z")</f>
        <v>0</v>
      </c>
      <c r="H52" s="6">
        <f aca="true" t="shared" si="54" ref="H52:H61">SUM(I52:P52)</f>
        <v>30</v>
      </c>
      <c r="I52" s="6">
        <f aca="true" t="shared" si="55" ref="I52:I61">T52+AM52+BF52+BY52</f>
        <v>0</v>
      </c>
      <c r="J52" s="6">
        <f aca="true" t="shared" si="56" ref="J52:J61">V52+AO52+BH52+CA52</f>
        <v>0</v>
      </c>
      <c r="K52" s="6">
        <f aca="true" t="shared" si="57" ref="K52:K61">Y52+AR52+BK52+CD52</f>
        <v>0</v>
      </c>
      <c r="L52" s="6">
        <f aca="true" t="shared" si="58" ref="L52:L61">AA52+AT52+BM52+CF52</f>
        <v>30</v>
      </c>
      <c r="M52" s="6">
        <f aca="true" t="shared" si="59" ref="M52:M61">AC52+AV52+BO52+CH52</f>
        <v>0</v>
      </c>
      <c r="N52" s="6">
        <f aca="true" t="shared" si="60" ref="N52:N61">AE52+AX52+BQ52+CJ52</f>
        <v>0</v>
      </c>
      <c r="O52" s="6">
        <f aca="true" t="shared" si="61" ref="O52:O61">AG52+AZ52+BS52+CL52</f>
        <v>0</v>
      </c>
      <c r="P52" s="6">
        <f aca="true" t="shared" si="62" ref="P52:P61">AI52+BB52+BU52+CN52</f>
        <v>0</v>
      </c>
      <c r="Q52" s="7">
        <f aca="true" t="shared" si="63" ref="Q52:Q61">AL52+BE52+BX52+CQ52</f>
        <v>3</v>
      </c>
      <c r="R52" s="7">
        <f aca="true" t="shared" si="64" ref="R52:R61">AK52+BD52+BW52+CP52</f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56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aca="true" t="shared" si="65" ref="AL52:AL61">X52+AK52</f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66" ref="BE52:BE61">AQ52+BD52</f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67" ref="BX52:BX61">BJ52+BW52</f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68" ref="CQ52:CQ61">CC52+CP52</f>
        <v>0</v>
      </c>
    </row>
    <row r="53" spans="1:95" ht="12.75">
      <c r="A53" s="27">
        <v>1</v>
      </c>
      <c r="B53" s="27">
        <v>1</v>
      </c>
      <c r="C53" s="27"/>
      <c r="D53" s="6" t="s">
        <v>116</v>
      </c>
      <c r="E53" s="3" t="s">
        <v>117</v>
      </c>
      <c r="F53" s="6">
        <f t="shared" si="52"/>
        <v>1</v>
      </c>
      <c r="G53" s="6">
        <f t="shared" si="53"/>
        <v>0</v>
      </c>
      <c r="H53" s="6">
        <f t="shared" si="54"/>
        <v>30</v>
      </c>
      <c r="I53" s="6">
        <f t="shared" si="55"/>
        <v>0</v>
      </c>
      <c r="J53" s="6">
        <f t="shared" si="56"/>
        <v>0</v>
      </c>
      <c r="K53" s="6">
        <f t="shared" si="57"/>
        <v>0</v>
      </c>
      <c r="L53" s="6">
        <f t="shared" si="58"/>
        <v>30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7">
        <f t="shared" si="63"/>
        <v>3</v>
      </c>
      <c r="R53" s="7">
        <f t="shared" si="64"/>
        <v>3</v>
      </c>
      <c r="S53" s="7">
        <v>1.5</v>
      </c>
      <c r="T53" s="11"/>
      <c r="U53" s="10"/>
      <c r="V53" s="11"/>
      <c r="W53" s="10"/>
      <c r="X53" s="7"/>
      <c r="Y53" s="11"/>
      <c r="Z53" s="10"/>
      <c r="AA53" s="11">
        <v>30</v>
      </c>
      <c r="AB53" s="10" t="s">
        <v>56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t="shared" si="65"/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6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7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8"/>
        <v>0</v>
      </c>
    </row>
    <row r="54" spans="1:95" ht="12.75">
      <c r="A54" s="27">
        <v>2</v>
      </c>
      <c r="B54" s="27">
        <v>1</v>
      </c>
      <c r="C54" s="27"/>
      <c r="D54" s="6" t="s">
        <v>118</v>
      </c>
      <c r="E54" s="3" t="s">
        <v>119</v>
      </c>
      <c r="F54" s="6">
        <f t="shared" si="52"/>
        <v>0</v>
      </c>
      <c r="G54" s="6">
        <f t="shared" si="53"/>
        <v>1</v>
      </c>
      <c r="H54" s="6">
        <f t="shared" si="54"/>
        <v>15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1</v>
      </c>
      <c r="R54" s="7">
        <f t="shared" si="64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5"/>
        <v>0</v>
      </c>
      <c r="AM54" s="11">
        <v>15</v>
      </c>
      <c r="AN54" s="10" t="s">
        <v>57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</row>
    <row r="55" spans="1:95" ht="12.75">
      <c r="A55" s="27">
        <v>2</v>
      </c>
      <c r="B55" s="27">
        <v>1</v>
      </c>
      <c r="C55" s="27"/>
      <c r="D55" s="6" t="s">
        <v>120</v>
      </c>
      <c r="E55" s="3" t="s">
        <v>121</v>
      </c>
      <c r="F55" s="6">
        <f t="shared" si="52"/>
        <v>0</v>
      </c>
      <c r="G55" s="6">
        <f t="shared" si="53"/>
        <v>1</v>
      </c>
      <c r="H55" s="6">
        <f t="shared" si="54"/>
        <v>15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>
        <v>15</v>
      </c>
      <c r="AN55" s="10" t="s">
        <v>57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0</v>
      </c>
    </row>
    <row r="56" spans="1:95" ht="12.75">
      <c r="A56" s="27">
        <v>2</v>
      </c>
      <c r="B56" s="27">
        <v>1</v>
      </c>
      <c r="C56" s="27"/>
      <c r="D56" s="6" t="s">
        <v>122</v>
      </c>
      <c r="E56" s="3" t="s">
        <v>123</v>
      </c>
      <c r="F56" s="6">
        <f t="shared" si="52"/>
        <v>0</v>
      </c>
      <c r="G56" s="6">
        <f t="shared" si="53"/>
        <v>1</v>
      </c>
      <c r="H56" s="6">
        <f t="shared" si="54"/>
        <v>15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1</v>
      </c>
      <c r="R56" s="7">
        <f t="shared" si="64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>
        <v>15</v>
      </c>
      <c r="AN56" s="10" t="s">
        <v>57</v>
      </c>
      <c r="AO56" s="11"/>
      <c r="AP56" s="10"/>
      <c r="AQ56" s="7">
        <v>1</v>
      </c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1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0</v>
      </c>
    </row>
    <row r="57" spans="1:95" ht="12.75">
      <c r="A57" s="27">
        <v>6</v>
      </c>
      <c r="B57" s="27">
        <v>1</v>
      </c>
      <c r="C57" s="27"/>
      <c r="D57" s="6" t="s">
        <v>124</v>
      </c>
      <c r="E57" s="3" t="s">
        <v>125</v>
      </c>
      <c r="F57" s="6">
        <f t="shared" si="52"/>
        <v>0</v>
      </c>
      <c r="G57" s="6">
        <f t="shared" si="53"/>
        <v>2</v>
      </c>
      <c r="H57" s="6">
        <f t="shared" si="54"/>
        <v>60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30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30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7">
        <v>6</v>
      </c>
      <c r="B58" s="27">
        <v>1</v>
      </c>
      <c r="C58" s="27"/>
      <c r="D58" s="6" t="s">
        <v>126</v>
      </c>
      <c r="E58" s="3" t="s">
        <v>127</v>
      </c>
      <c r="F58" s="6">
        <f t="shared" si="52"/>
        <v>0</v>
      </c>
      <c r="G58" s="6">
        <f t="shared" si="53"/>
        <v>2</v>
      </c>
      <c r="H58" s="6">
        <f t="shared" si="54"/>
        <v>60</v>
      </c>
      <c r="I58" s="6">
        <f t="shared" si="55"/>
        <v>30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30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3</v>
      </c>
      <c r="R58" s="7">
        <f t="shared" si="64"/>
        <v>1.5</v>
      </c>
      <c r="S58" s="7">
        <v>2.6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30</v>
      </c>
      <c r="AN58" s="10" t="s">
        <v>57</v>
      </c>
      <c r="AO58" s="11"/>
      <c r="AP58" s="10"/>
      <c r="AQ58" s="7">
        <v>1.5</v>
      </c>
      <c r="AR58" s="11"/>
      <c r="AS58" s="10"/>
      <c r="AT58" s="11"/>
      <c r="AU58" s="10"/>
      <c r="AV58" s="11">
        <v>30</v>
      </c>
      <c r="AW58" s="10" t="s">
        <v>57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66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7">
        <v>4</v>
      </c>
      <c r="B59" s="27">
        <v>1</v>
      </c>
      <c r="C59" s="27"/>
      <c r="D59" s="6" t="s">
        <v>128</v>
      </c>
      <c r="E59" s="3" t="s">
        <v>129</v>
      </c>
      <c r="F59" s="6">
        <f t="shared" si="52"/>
        <v>0</v>
      </c>
      <c r="G59" s="6">
        <f t="shared" si="53"/>
        <v>2</v>
      </c>
      <c r="H59" s="6">
        <f t="shared" si="54"/>
        <v>30</v>
      </c>
      <c r="I59" s="6">
        <f t="shared" si="55"/>
        <v>15</v>
      </c>
      <c r="J59" s="6">
        <f t="shared" si="56"/>
        <v>0</v>
      </c>
      <c r="K59" s="6">
        <f t="shared" si="57"/>
        <v>15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15</v>
      </c>
      <c r="AN59" s="10" t="s">
        <v>57</v>
      </c>
      <c r="AO59" s="11"/>
      <c r="AP59" s="10"/>
      <c r="AQ59" s="7">
        <v>2</v>
      </c>
      <c r="AR59" s="11">
        <v>15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27">
        <v>4</v>
      </c>
      <c r="B60" s="27">
        <v>1</v>
      </c>
      <c r="C60" s="27"/>
      <c r="D60" s="6" t="s">
        <v>130</v>
      </c>
      <c r="E60" s="3" t="s">
        <v>131</v>
      </c>
      <c r="F60" s="6">
        <f t="shared" si="52"/>
        <v>0</v>
      </c>
      <c r="G60" s="6">
        <f t="shared" si="53"/>
        <v>2</v>
      </c>
      <c r="H60" s="6">
        <f t="shared" si="54"/>
        <v>30</v>
      </c>
      <c r="I60" s="6">
        <f t="shared" si="55"/>
        <v>15</v>
      </c>
      <c r="J60" s="6">
        <f t="shared" si="56"/>
        <v>0</v>
      </c>
      <c r="K60" s="6">
        <f t="shared" si="57"/>
        <v>15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4</v>
      </c>
      <c r="R60" s="7">
        <f t="shared" si="64"/>
        <v>2</v>
      </c>
      <c r="S60" s="7">
        <v>1.4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>
        <v>15</v>
      </c>
      <c r="AN60" s="10" t="s">
        <v>57</v>
      </c>
      <c r="AO60" s="11"/>
      <c r="AP60" s="10"/>
      <c r="AQ60" s="7">
        <v>2</v>
      </c>
      <c r="AR60" s="11">
        <v>15</v>
      </c>
      <c r="AS60" s="10" t="s">
        <v>57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66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</row>
    <row r="61" spans="1:95" ht="12.75">
      <c r="A61" s="6">
        <v>5</v>
      </c>
      <c r="B61" s="6">
        <v>1</v>
      </c>
      <c r="C61" s="6"/>
      <c r="D61" s="6" t="s">
        <v>188</v>
      </c>
      <c r="E61" s="3" t="s">
        <v>133</v>
      </c>
      <c r="F61" s="6">
        <f t="shared" si="52"/>
        <v>1</v>
      </c>
      <c r="G61" s="6">
        <f t="shared" si="53"/>
        <v>0</v>
      </c>
      <c r="H61" s="6">
        <f t="shared" si="54"/>
        <v>0</v>
      </c>
      <c r="I61" s="6">
        <f t="shared" si="55"/>
        <v>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20</v>
      </c>
      <c r="R61" s="7">
        <f t="shared" si="64"/>
        <v>20</v>
      </c>
      <c r="S61" s="7">
        <v>0.8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>
        <v>0</v>
      </c>
      <c r="BR61" s="10" t="s">
        <v>56</v>
      </c>
      <c r="BS61" s="11"/>
      <c r="BT61" s="10"/>
      <c r="BU61" s="11"/>
      <c r="BV61" s="10"/>
      <c r="BW61" s="7">
        <v>20</v>
      </c>
      <c r="BX61" s="7">
        <f t="shared" si="67"/>
        <v>20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8"/>
        <v>0</v>
      </c>
    </row>
    <row r="62" spans="1:95" ht="19.5" customHeight="1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ht="12.75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0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X63+AK63</f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>
        <v>4</v>
      </c>
      <c r="BA63" s="10" t="s">
        <v>57</v>
      </c>
      <c r="BB63" s="11"/>
      <c r="BC63" s="10"/>
      <c r="BD63" s="7">
        <v>4</v>
      </c>
      <c r="BE63" s="7">
        <f>AQ63+BD63</f>
        <v>4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75" customHeight="1">
      <c r="A64" s="6"/>
      <c r="B64" s="6"/>
      <c r="C64" s="6"/>
      <c r="D64" s="6"/>
      <c r="E64" s="6" t="s">
        <v>67</v>
      </c>
      <c r="F64" s="6">
        <f aca="true" t="shared" si="69" ref="F64:T64">SUM(F63:F63)</f>
        <v>0</v>
      </c>
      <c r="G64" s="6">
        <f t="shared" si="69"/>
        <v>1</v>
      </c>
      <c r="H64" s="6">
        <f t="shared" si="69"/>
        <v>4</v>
      </c>
      <c r="I64" s="6">
        <f t="shared" si="69"/>
        <v>0</v>
      </c>
      <c r="J64" s="6">
        <f t="shared" si="69"/>
        <v>0</v>
      </c>
      <c r="K64" s="6">
        <f t="shared" si="69"/>
        <v>0</v>
      </c>
      <c r="L64" s="6">
        <f t="shared" si="69"/>
        <v>0</v>
      </c>
      <c r="M64" s="6">
        <f t="shared" si="69"/>
        <v>0</v>
      </c>
      <c r="N64" s="6">
        <f t="shared" si="69"/>
        <v>0</v>
      </c>
      <c r="O64" s="6">
        <f t="shared" si="69"/>
        <v>4</v>
      </c>
      <c r="P64" s="6">
        <f t="shared" si="69"/>
        <v>0</v>
      </c>
      <c r="Q64" s="7">
        <f t="shared" si="69"/>
        <v>4</v>
      </c>
      <c r="R64" s="7">
        <f t="shared" si="69"/>
        <v>4</v>
      </c>
      <c r="S64" s="7">
        <f t="shared" si="69"/>
        <v>0</v>
      </c>
      <c r="T64" s="11">
        <f t="shared" si="69"/>
        <v>0</v>
      </c>
      <c r="U64" s="10"/>
      <c r="V64" s="11">
        <f>SUM(V63:V63)</f>
        <v>0</v>
      </c>
      <c r="W64" s="10"/>
      <c r="X64" s="7">
        <f>SUM(X63:X63)</f>
        <v>0</v>
      </c>
      <c r="Y64" s="11">
        <f>SUM(Y63:Y63)</f>
        <v>0</v>
      </c>
      <c r="Z64" s="10"/>
      <c r="AA64" s="11">
        <f>SUM(AA63:AA63)</f>
        <v>0</v>
      </c>
      <c r="AB64" s="10"/>
      <c r="AC64" s="11">
        <f>SUM(AC63:AC63)</f>
        <v>0</v>
      </c>
      <c r="AD64" s="10"/>
      <c r="AE64" s="11">
        <f>SUM(AE63:AE63)</f>
        <v>0</v>
      </c>
      <c r="AF64" s="10"/>
      <c r="AG64" s="11">
        <f>SUM(AG63:AG63)</f>
        <v>0</v>
      </c>
      <c r="AH64" s="10"/>
      <c r="AI64" s="11">
        <f>SUM(AI63:AI63)</f>
        <v>0</v>
      </c>
      <c r="AJ64" s="10"/>
      <c r="AK64" s="7">
        <f>SUM(AK63:AK63)</f>
        <v>0</v>
      </c>
      <c r="AL64" s="7">
        <f>SUM(AL63:AL63)</f>
        <v>0</v>
      </c>
      <c r="AM64" s="11">
        <f>SUM(AM63:AM63)</f>
        <v>0</v>
      </c>
      <c r="AN64" s="10"/>
      <c r="AO64" s="11">
        <f>SUM(AO63:AO63)</f>
        <v>0</v>
      </c>
      <c r="AP64" s="10"/>
      <c r="AQ64" s="7">
        <f>SUM(AQ63:AQ63)</f>
        <v>0</v>
      </c>
      <c r="AR64" s="11">
        <f>SUM(AR63:AR63)</f>
        <v>0</v>
      </c>
      <c r="AS64" s="10"/>
      <c r="AT64" s="11">
        <f>SUM(AT63:AT63)</f>
        <v>0</v>
      </c>
      <c r="AU64" s="10"/>
      <c r="AV64" s="11">
        <f>SUM(AV63:AV63)</f>
        <v>0</v>
      </c>
      <c r="AW64" s="10"/>
      <c r="AX64" s="11">
        <f>SUM(AX63:AX63)</f>
        <v>0</v>
      </c>
      <c r="AY64" s="10"/>
      <c r="AZ64" s="11">
        <f>SUM(AZ63:AZ63)</f>
        <v>4</v>
      </c>
      <c r="BA64" s="10"/>
      <c r="BB64" s="11">
        <f>SUM(BB63:BB63)</f>
        <v>0</v>
      </c>
      <c r="BC64" s="10"/>
      <c r="BD64" s="7">
        <f>SUM(BD63:BD63)</f>
        <v>4</v>
      </c>
      <c r="BE64" s="7">
        <f>SUM(BE63:BE63)</f>
        <v>4</v>
      </c>
      <c r="BF64" s="11">
        <f>SUM(BF63:BF63)</f>
        <v>0</v>
      </c>
      <c r="BG64" s="10"/>
      <c r="BH64" s="11">
        <f>SUM(BH63:BH63)</f>
        <v>0</v>
      </c>
      <c r="BI64" s="10"/>
      <c r="BJ64" s="7">
        <f>SUM(BJ63:BJ63)</f>
        <v>0</v>
      </c>
      <c r="BK64" s="11">
        <f>SUM(BK63:BK63)</f>
        <v>0</v>
      </c>
      <c r="BL64" s="10"/>
      <c r="BM64" s="11">
        <f>SUM(BM63:BM63)</f>
        <v>0</v>
      </c>
      <c r="BN64" s="10"/>
      <c r="BO64" s="11">
        <f>SUM(BO63:BO63)</f>
        <v>0</v>
      </c>
      <c r="BP64" s="10"/>
      <c r="BQ64" s="11">
        <f>SUM(BQ63:BQ63)</f>
        <v>0</v>
      </c>
      <c r="BR64" s="10"/>
      <c r="BS64" s="11">
        <f>SUM(BS63:BS63)</f>
        <v>0</v>
      </c>
      <c r="BT64" s="10"/>
      <c r="BU64" s="11">
        <f>SUM(BU63:BU63)</f>
        <v>0</v>
      </c>
      <c r="BV64" s="10"/>
      <c r="BW64" s="7">
        <f>SUM(BW63:BW63)</f>
        <v>0</v>
      </c>
      <c r="BX64" s="7">
        <f>SUM(BX63:BX63)</f>
        <v>0</v>
      </c>
      <c r="BY64" s="11">
        <f>SUM(BY63:BY63)</f>
        <v>0</v>
      </c>
      <c r="BZ64" s="10"/>
      <c r="CA64" s="11">
        <f>SUM(CA63:CA63)</f>
        <v>0</v>
      </c>
      <c r="CB64" s="10"/>
      <c r="CC64" s="7">
        <f>SUM(CC63:CC63)</f>
        <v>0</v>
      </c>
      <c r="CD64" s="11">
        <f>SUM(CD63:CD63)</f>
        <v>0</v>
      </c>
      <c r="CE64" s="10"/>
      <c r="CF64" s="11">
        <f>SUM(CF63:CF63)</f>
        <v>0</v>
      </c>
      <c r="CG64" s="10"/>
      <c r="CH64" s="11">
        <f>SUM(CH63:CH63)</f>
        <v>0</v>
      </c>
      <c r="CI64" s="10"/>
      <c r="CJ64" s="11">
        <f>SUM(CJ63:CJ63)</f>
        <v>0</v>
      </c>
      <c r="CK64" s="10"/>
      <c r="CL64" s="11">
        <f>SUM(CL63:CL63)</f>
        <v>0</v>
      </c>
      <c r="CM64" s="10"/>
      <c r="CN64" s="11">
        <f>SUM(CN63:CN63)</f>
        <v>0</v>
      </c>
      <c r="CO64" s="10"/>
      <c r="CP64" s="7">
        <f>SUM(CP63:CP63)</f>
        <v>0</v>
      </c>
      <c r="CQ64" s="7">
        <f>SUM(CQ63:CQ63)</f>
        <v>0</v>
      </c>
    </row>
    <row r="65" spans="1:95" ht="19.5" customHeight="1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ht="12.75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>
        <v>2</v>
      </c>
      <c r="AN66" s="10" t="s">
        <v>57</v>
      </c>
      <c r="AO66" s="11"/>
      <c r="AP66" s="10"/>
      <c r="AQ66" s="7">
        <v>0</v>
      </c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2.75">
      <c r="A67" s="6"/>
      <c r="B67" s="6"/>
      <c r="C67" s="6"/>
      <c r="D67" s="6" t="s">
        <v>140</v>
      </c>
      <c r="E67" s="3" t="s">
        <v>141</v>
      </c>
      <c r="F67" s="6">
        <f>COUNTIF(T67:CO67,"e")</f>
        <v>0</v>
      </c>
      <c r="G67" s="6">
        <f>COUNTIF(T67:CO67,"z")</f>
        <v>1</v>
      </c>
      <c r="H67" s="6">
        <f>SUM(I67:P67)</f>
        <v>5</v>
      </c>
      <c r="I67" s="6">
        <f>T67+AM67+BF67+BY67</f>
        <v>5</v>
      </c>
      <c r="J67" s="6">
        <f>V67+AO67+BH67+CA67</f>
        <v>0</v>
      </c>
      <c r="K67" s="6">
        <f>Y67+AR67+BK67+CD67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>
        <v>5</v>
      </c>
      <c r="U67" s="10" t="s">
        <v>57</v>
      </c>
      <c r="V67" s="11"/>
      <c r="W67" s="10"/>
      <c r="X67" s="7">
        <v>0</v>
      </c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X67+AK67</f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AQ67+BD67</f>
        <v>0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BJ67+BW67</f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CC67+CP67</f>
        <v>0</v>
      </c>
    </row>
    <row r="68" spans="1:95" ht="15.75" customHeight="1">
      <c r="A68" s="6"/>
      <c r="B68" s="6"/>
      <c r="C68" s="6"/>
      <c r="D68" s="6"/>
      <c r="E68" s="6" t="s">
        <v>67</v>
      </c>
      <c r="F68" s="6">
        <f aca="true" t="shared" si="70" ref="F68:T68">SUM(F66:F67)</f>
        <v>0</v>
      </c>
      <c r="G68" s="6">
        <f t="shared" si="70"/>
        <v>2</v>
      </c>
      <c r="H68" s="6">
        <f t="shared" si="70"/>
        <v>7</v>
      </c>
      <c r="I68" s="6">
        <f t="shared" si="70"/>
        <v>7</v>
      </c>
      <c r="J68" s="6">
        <f t="shared" si="70"/>
        <v>0</v>
      </c>
      <c r="K68" s="6">
        <f t="shared" si="70"/>
        <v>0</v>
      </c>
      <c r="L68" s="6">
        <f t="shared" si="70"/>
        <v>0</v>
      </c>
      <c r="M68" s="6">
        <f t="shared" si="70"/>
        <v>0</v>
      </c>
      <c r="N68" s="6">
        <f t="shared" si="70"/>
        <v>0</v>
      </c>
      <c r="O68" s="6">
        <f t="shared" si="70"/>
        <v>0</v>
      </c>
      <c r="P68" s="6">
        <f t="shared" si="70"/>
        <v>0</v>
      </c>
      <c r="Q68" s="7">
        <f t="shared" si="70"/>
        <v>0</v>
      </c>
      <c r="R68" s="7">
        <f t="shared" si="70"/>
        <v>0</v>
      </c>
      <c r="S68" s="7">
        <f t="shared" si="70"/>
        <v>0</v>
      </c>
      <c r="T68" s="11">
        <f t="shared" si="70"/>
        <v>5</v>
      </c>
      <c r="U68" s="10"/>
      <c r="V68" s="11">
        <f>SUM(V66:V67)</f>
        <v>0</v>
      </c>
      <c r="W68" s="10"/>
      <c r="X68" s="7">
        <f>SUM(X66:X67)</f>
        <v>0</v>
      </c>
      <c r="Y68" s="11">
        <f>SUM(Y66:Y67)</f>
        <v>0</v>
      </c>
      <c r="Z68" s="10"/>
      <c r="AA68" s="11">
        <f>SUM(AA66:AA67)</f>
        <v>0</v>
      </c>
      <c r="AB68" s="10"/>
      <c r="AC68" s="11">
        <f>SUM(AC66:AC67)</f>
        <v>0</v>
      </c>
      <c r="AD68" s="10"/>
      <c r="AE68" s="11">
        <f>SUM(AE66:AE67)</f>
        <v>0</v>
      </c>
      <c r="AF68" s="10"/>
      <c r="AG68" s="11">
        <f>SUM(AG66:AG67)</f>
        <v>0</v>
      </c>
      <c r="AH68" s="10"/>
      <c r="AI68" s="11">
        <f>SUM(AI66:AI67)</f>
        <v>0</v>
      </c>
      <c r="AJ68" s="10"/>
      <c r="AK68" s="7">
        <f>SUM(AK66:AK67)</f>
        <v>0</v>
      </c>
      <c r="AL68" s="7">
        <f>SUM(AL66:AL67)</f>
        <v>0</v>
      </c>
      <c r="AM68" s="11">
        <f>SUM(AM66:AM67)</f>
        <v>2</v>
      </c>
      <c r="AN68" s="10"/>
      <c r="AO68" s="11">
        <f>SUM(AO66:AO67)</f>
        <v>0</v>
      </c>
      <c r="AP68" s="10"/>
      <c r="AQ68" s="7">
        <f>SUM(AQ66:AQ67)</f>
        <v>0</v>
      </c>
      <c r="AR68" s="11">
        <f>SUM(AR66:AR67)</f>
        <v>0</v>
      </c>
      <c r="AS68" s="10"/>
      <c r="AT68" s="11">
        <f>SUM(AT66:AT67)</f>
        <v>0</v>
      </c>
      <c r="AU68" s="10"/>
      <c r="AV68" s="11">
        <f>SUM(AV66:AV67)</f>
        <v>0</v>
      </c>
      <c r="AW68" s="10"/>
      <c r="AX68" s="11">
        <f>SUM(AX66:AX67)</f>
        <v>0</v>
      </c>
      <c r="AY68" s="10"/>
      <c r="AZ68" s="11">
        <f>SUM(AZ66:AZ67)</f>
        <v>0</v>
      </c>
      <c r="BA68" s="10"/>
      <c r="BB68" s="11">
        <f>SUM(BB66:BB67)</f>
        <v>0</v>
      </c>
      <c r="BC68" s="10"/>
      <c r="BD68" s="7">
        <f>SUM(BD66:BD67)</f>
        <v>0</v>
      </c>
      <c r="BE68" s="7">
        <f>SUM(BE66:BE67)</f>
        <v>0</v>
      </c>
      <c r="BF68" s="11">
        <f>SUM(BF66:BF67)</f>
        <v>0</v>
      </c>
      <c r="BG68" s="10"/>
      <c r="BH68" s="11">
        <f>SUM(BH66:BH67)</f>
        <v>0</v>
      </c>
      <c r="BI68" s="10"/>
      <c r="BJ68" s="7">
        <f>SUM(BJ66:BJ67)</f>
        <v>0</v>
      </c>
      <c r="BK68" s="11">
        <f>SUM(BK66:BK67)</f>
        <v>0</v>
      </c>
      <c r="BL68" s="10"/>
      <c r="BM68" s="11">
        <f>SUM(BM66:BM67)</f>
        <v>0</v>
      </c>
      <c r="BN68" s="10"/>
      <c r="BO68" s="11">
        <f>SUM(BO66:BO67)</f>
        <v>0</v>
      </c>
      <c r="BP68" s="10"/>
      <c r="BQ68" s="11">
        <f>SUM(BQ66:BQ67)</f>
        <v>0</v>
      </c>
      <c r="BR68" s="10"/>
      <c r="BS68" s="11">
        <f>SUM(BS66:BS67)</f>
        <v>0</v>
      </c>
      <c r="BT68" s="10"/>
      <c r="BU68" s="11">
        <f>SUM(BU66:BU67)</f>
        <v>0</v>
      </c>
      <c r="BV68" s="10"/>
      <c r="BW68" s="7">
        <f>SUM(BW66:BW67)</f>
        <v>0</v>
      </c>
      <c r="BX68" s="7">
        <f>SUM(BX66:BX67)</f>
        <v>0</v>
      </c>
      <c r="BY68" s="11">
        <f>SUM(BY66:BY67)</f>
        <v>0</v>
      </c>
      <c r="BZ68" s="10"/>
      <c r="CA68" s="11">
        <f>SUM(CA66:CA67)</f>
        <v>0</v>
      </c>
      <c r="CB68" s="10"/>
      <c r="CC68" s="7">
        <f>SUM(CC66:CC67)</f>
        <v>0</v>
      </c>
      <c r="CD68" s="11">
        <f>SUM(CD66:CD67)</f>
        <v>0</v>
      </c>
      <c r="CE68" s="10"/>
      <c r="CF68" s="11">
        <f>SUM(CF66:CF67)</f>
        <v>0</v>
      </c>
      <c r="CG68" s="10"/>
      <c r="CH68" s="11">
        <f>SUM(CH66:CH67)</f>
        <v>0</v>
      </c>
      <c r="CI68" s="10"/>
      <c r="CJ68" s="11">
        <f>SUM(CJ66:CJ67)</f>
        <v>0</v>
      </c>
      <c r="CK68" s="10"/>
      <c r="CL68" s="11">
        <f>SUM(CL66:CL67)</f>
        <v>0</v>
      </c>
      <c r="CM68" s="10"/>
      <c r="CN68" s="11">
        <f>SUM(CN66:CN67)</f>
        <v>0</v>
      </c>
      <c r="CO68" s="10"/>
      <c r="CP68" s="7">
        <f>SUM(CP66:CP67)</f>
        <v>0</v>
      </c>
      <c r="CQ68" s="7">
        <f>SUM(CQ66:CQ67)</f>
        <v>0</v>
      </c>
    </row>
    <row r="69" spans="1:95" ht="19.5" customHeight="1">
      <c r="A69" s="6"/>
      <c r="B69" s="6"/>
      <c r="C69" s="6"/>
      <c r="D69" s="6"/>
      <c r="E69" s="8" t="s">
        <v>142</v>
      </c>
      <c r="F69" s="6">
        <f>F23+F38+F50+F64+F68</f>
        <v>10</v>
      </c>
      <c r="G69" s="6">
        <f>G23+G38+G50+G64+G68</f>
        <v>46</v>
      </c>
      <c r="H69" s="6">
        <f aca="true" t="shared" si="71" ref="H69:P69">H23+H38+H50+H68</f>
        <v>1057</v>
      </c>
      <c r="I69" s="6">
        <f t="shared" si="71"/>
        <v>532</v>
      </c>
      <c r="J69" s="6">
        <f t="shared" si="71"/>
        <v>165</v>
      </c>
      <c r="K69" s="6">
        <f t="shared" si="71"/>
        <v>195</v>
      </c>
      <c r="L69" s="6">
        <f t="shared" si="71"/>
        <v>30</v>
      </c>
      <c r="M69" s="6">
        <f t="shared" si="71"/>
        <v>120</v>
      </c>
      <c r="N69" s="6">
        <f t="shared" si="71"/>
        <v>0</v>
      </c>
      <c r="O69" s="6">
        <f t="shared" si="71"/>
        <v>0</v>
      </c>
      <c r="P69" s="6">
        <f t="shared" si="71"/>
        <v>15</v>
      </c>
      <c r="Q69" s="7">
        <f>Q23+Q38+Q50+Q64+Q68</f>
        <v>90</v>
      </c>
      <c r="R69" s="7">
        <f>R23+R38+R50+R64+R68</f>
        <v>48.1</v>
      </c>
      <c r="S69" s="7">
        <f>S23+S38+S50+S64+S68</f>
        <v>46.6</v>
      </c>
      <c r="T69" s="11">
        <f>T23+T38+T50+T68</f>
        <v>230</v>
      </c>
      <c r="U69" s="10"/>
      <c r="V69" s="11">
        <f>V23+V38+V50+V68</f>
        <v>75</v>
      </c>
      <c r="W69" s="10"/>
      <c r="X69" s="7">
        <f>X23+X38+X50+X64+X68</f>
        <v>17.4</v>
      </c>
      <c r="Y69" s="11">
        <f>Y23+Y38+Y50+Y68</f>
        <v>135</v>
      </c>
      <c r="Z69" s="10"/>
      <c r="AA69" s="11">
        <f>AA23+AA38+AA50+AA68</f>
        <v>30</v>
      </c>
      <c r="AB69" s="10"/>
      <c r="AC69" s="11">
        <f>AC23+AC38+AC50+AC68</f>
        <v>30</v>
      </c>
      <c r="AD69" s="10"/>
      <c r="AE69" s="11">
        <f>AE23+AE38+AE50+AE68</f>
        <v>0</v>
      </c>
      <c r="AF69" s="10"/>
      <c r="AG69" s="11">
        <f>AG23+AG38+AG50+AG68</f>
        <v>0</v>
      </c>
      <c r="AH69" s="10"/>
      <c r="AI69" s="11">
        <f>AI23+AI38+AI50+AI68</f>
        <v>15</v>
      </c>
      <c r="AJ69" s="10"/>
      <c r="AK69" s="7">
        <f>AK23+AK38+AK50+AK64+AK68</f>
        <v>12.600000000000001</v>
      </c>
      <c r="AL69" s="7">
        <f>AL23+AL38+AL50+AL64+AL68</f>
        <v>30</v>
      </c>
      <c r="AM69" s="11">
        <f>AM23+AM38+AM50+AM68</f>
        <v>212</v>
      </c>
      <c r="AN69" s="10"/>
      <c r="AO69" s="11">
        <f>AO23+AO38+AO50+AO68</f>
        <v>60</v>
      </c>
      <c r="AP69" s="10"/>
      <c r="AQ69" s="7">
        <f>AQ23+AQ38+AQ50+AQ64+AQ68</f>
        <v>17.8</v>
      </c>
      <c r="AR69" s="11">
        <f>AR23+AR38+AR50+AR68</f>
        <v>60</v>
      </c>
      <c r="AS69" s="10"/>
      <c r="AT69" s="11">
        <f>AT23+AT38+AT50+AT68</f>
        <v>0</v>
      </c>
      <c r="AU69" s="10"/>
      <c r="AV69" s="11">
        <f>AV23+AV38+AV50+AV68</f>
        <v>45</v>
      </c>
      <c r="AW69" s="10"/>
      <c r="AX69" s="11">
        <f>AX23+AX38+AX50+AX68</f>
        <v>0</v>
      </c>
      <c r="AY69" s="10"/>
      <c r="AZ69" s="11">
        <f>AZ23+AZ38+AZ50+AZ68</f>
        <v>0</v>
      </c>
      <c r="BA69" s="10"/>
      <c r="BB69" s="11">
        <f>BB23+BB38+BB50+BB68</f>
        <v>0</v>
      </c>
      <c r="BC69" s="10"/>
      <c r="BD69" s="7">
        <f>BD23+BD38+BD50+BD64+BD68</f>
        <v>12.2</v>
      </c>
      <c r="BE69" s="7">
        <f>BE23+BE38+BE50+BE64+BE68</f>
        <v>30</v>
      </c>
      <c r="BF69" s="11">
        <f>BF23+BF38+BF50+BF68</f>
        <v>90</v>
      </c>
      <c r="BG69" s="10"/>
      <c r="BH69" s="11">
        <f>BH23+BH38+BH50+BH68</f>
        <v>30</v>
      </c>
      <c r="BI69" s="10"/>
      <c r="BJ69" s="7">
        <f>BJ23+BJ38+BJ50+BJ64+BJ68</f>
        <v>6.7</v>
      </c>
      <c r="BK69" s="11">
        <f>BK23+BK38+BK50+BK68</f>
        <v>0</v>
      </c>
      <c r="BL69" s="10"/>
      <c r="BM69" s="11">
        <f>BM23+BM38+BM50+BM68</f>
        <v>0</v>
      </c>
      <c r="BN69" s="10"/>
      <c r="BO69" s="11">
        <f>BO23+BO38+BO50+BO68</f>
        <v>45</v>
      </c>
      <c r="BP69" s="10"/>
      <c r="BQ69" s="11">
        <f>BQ23+BQ38+BQ50+BQ68</f>
        <v>0</v>
      </c>
      <c r="BR69" s="10"/>
      <c r="BS69" s="11">
        <f>BS23+BS38+BS50+BS68</f>
        <v>0</v>
      </c>
      <c r="BT69" s="10"/>
      <c r="BU69" s="11">
        <f>BU23+BU38+BU50+BU68</f>
        <v>0</v>
      </c>
      <c r="BV69" s="10"/>
      <c r="BW69" s="7">
        <f>BW23+BW38+BW50+BW64+BW68</f>
        <v>23.3</v>
      </c>
      <c r="BX69" s="7">
        <f>BX23+BX38+BX50+BX64+BX68</f>
        <v>30</v>
      </c>
      <c r="BY69" s="11">
        <f>BY23+BY38+BY50+BY68</f>
        <v>0</v>
      </c>
      <c r="BZ69" s="10"/>
      <c r="CA69" s="11">
        <f>CA23+CA38+CA50+CA68</f>
        <v>0</v>
      </c>
      <c r="CB69" s="10"/>
      <c r="CC69" s="7">
        <f>CC23+CC38+CC50+CC64+CC68</f>
        <v>0</v>
      </c>
      <c r="CD69" s="11">
        <f>CD23+CD38+CD50+CD68</f>
        <v>0</v>
      </c>
      <c r="CE69" s="10"/>
      <c r="CF69" s="11">
        <f>CF23+CF38+CF50+CF68</f>
        <v>0</v>
      </c>
      <c r="CG69" s="10"/>
      <c r="CH69" s="11">
        <f>CH23+CH38+CH50+CH68</f>
        <v>0</v>
      </c>
      <c r="CI69" s="10"/>
      <c r="CJ69" s="11">
        <f>CJ23+CJ38+CJ50+CJ68</f>
        <v>0</v>
      </c>
      <c r="CK69" s="10"/>
      <c r="CL69" s="11">
        <f>CL23+CL38+CL50+CL68</f>
        <v>0</v>
      </c>
      <c r="CM69" s="10"/>
      <c r="CN69" s="11">
        <f>CN23+CN38+CN50+CN68</f>
        <v>0</v>
      </c>
      <c r="CO69" s="10"/>
      <c r="CP69" s="7">
        <f>CP23+CP38+CP50+CP64+CP68</f>
        <v>0</v>
      </c>
      <c r="CQ69" s="7">
        <f>CQ23+CQ38+CQ50+CQ64+CQ68</f>
        <v>0</v>
      </c>
    </row>
    <row r="71" spans="4:5" ht="12.75">
      <c r="D71" s="3" t="s">
        <v>23</v>
      </c>
      <c r="E71" s="3" t="s">
        <v>143</v>
      </c>
    </row>
    <row r="72" spans="4:5" ht="12.75">
      <c r="D72" s="3" t="s">
        <v>27</v>
      </c>
      <c r="E72" s="3" t="s">
        <v>144</v>
      </c>
    </row>
    <row r="73" spans="4:5" ht="12.75">
      <c r="D73" s="31" t="s">
        <v>46</v>
      </c>
      <c r="E73" s="31"/>
    </row>
    <row r="74" spans="4:5" ht="12.75">
      <c r="D74" s="3" t="s">
        <v>33</v>
      </c>
      <c r="E74" s="3" t="s">
        <v>145</v>
      </c>
    </row>
    <row r="75" spans="4:5" ht="12.75">
      <c r="D75" s="3" t="s">
        <v>34</v>
      </c>
      <c r="E75" s="3" t="s">
        <v>146</v>
      </c>
    </row>
    <row r="76" spans="4:5" ht="12.75">
      <c r="D76" s="31" t="s">
        <v>48</v>
      </c>
      <c r="E76" s="31"/>
    </row>
    <row r="77" spans="4:29" ht="12.75">
      <c r="D77" s="3" t="s">
        <v>35</v>
      </c>
      <c r="E77" s="3" t="s">
        <v>147</v>
      </c>
      <c r="M77" s="9"/>
      <c r="U77" s="9"/>
      <c r="AC77" s="9"/>
    </row>
    <row r="78" spans="4:5" ht="12.75">
      <c r="D78" s="3" t="s">
        <v>36</v>
      </c>
      <c r="E78" s="3" t="s">
        <v>148</v>
      </c>
    </row>
    <row r="79" spans="4:5" ht="12.75">
      <c r="D79" s="3" t="s">
        <v>37</v>
      </c>
      <c r="E79" s="3" t="s">
        <v>149</v>
      </c>
    </row>
    <row r="80" spans="4:5" ht="12.75">
      <c r="D80" s="3" t="s">
        <v>38</v>
      </c>
      <c r="E80" s="3" t="s">
        <v>150</v>
      </c>
    </row>
    <row r="81" spans="4:5" ht="12.75">
      <c r="D81" s="3" t="s">
        <v>39</v>
      </c>
      <c r="E81" s="3" t="s">
        <v>151</v>
      </c>
    </row>
    <row r="82" spans="4:5" ht="12.75">
      <c r="D82" s="3" t="s">
        <v>40</v>
      </c>
      <c r="E82" s="3" t="s">
        <v>152</v>
      </c>
    </row>
  </sheetData>
  <sheetProtection/>
  <mergeCells count="91">
    <mergeCell ref="C57:C58"/>
    <mergeCell ref="A57:A58"/>
    <mergeCell ref="B57:B58"/>
    <mergeCell ref="A65:CQ65"/>
    <mergeCell ref="D73:E73"/>
    <mergeCell ref="D76:E76"/>
    <mergeCell ref="C59:C60"/>
    <mergeCell ref="A59:A60"/>
    <mergeCell ref="B59:B60"/>
    <mergeCell ref="A62:CQ62"/>
    <mergeCell ref="A51:CQ51"/>
    <mergeCell ref="C52:C53"/>
    <mergeCell ref="A52:A53"/>
    <mergeCell ref="B52:B53"/>
    <mergeCell ref="C54:C56"/>
    <mergeCell ref="A54:A56"/>
    <mergeCell ref="B54:B56"/>
    <mergeCell ref="A16:CQ16"/>
    <mergeCell ref="A24:CQ24"/>
    <mergeCell ref="A39:CQ39"/>
    <mergeCell ref="CJ15:CK15"/>
    <mergeCell ref="CL15:CM15"/>
    <mergeCell ref="CN15:CO15"/>
    <mergeCell ref="CP14:CP15"/>
    <mergeCell ref="BX14:BX15"/>
    <mergeCell ref="BQ15:BR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Q14:CQ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AV15:AW15"/>
    <mergeCell ref="AX15:AY15"/>
    <mergeCell ref="BK15:BL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2019-09-24T11:11:56Z</dcterms:modified>
  <cp:category/>
  <cp:version/>
  <cp:contentType/>
  <cp:contentStatus/>
</cp:coreProperties>
</file>