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iSM" sheetId="1" r:id="rId1"/>
    <sheet name="ST" sheetId="2" r:id="rId2"/>
  </sheets>
  <definedNames/>
  <calcPr fullCalcOnLoad="1"/>
</workbook>
</file>

<file path=xl/sharedStrings.xml><?xml version="1.0" encoding="utf-8"?>
<sst xmlns="http://schemas.openxmlformats.org/spreadsheetml/2006/main" count="523" uniqueCount="166">
  <si>
    <t>Wydział Elektryczny</t>
  </si>
  <si>
    <t>Nazwa kierunku studiów:</t>
  </si>
  <si>
    <t>Teleinformatyka</t>
  </si>
  <si>
    <t>Dziedziny nauki:</t>
  </si>
  <si>
    <t>dziedzina nauk inżynieryjno-technicznych</t>
  </si>
  <si>
    <t>Dyscypliny naukowe:</t>
  </si>
  <si>
    <t>informatyka techniczna i telekomunikacja (60%), automatyka, elektronika i elektrotechnika (40%)</t>
  </si>
  <si>
    <t>Profil kształcenia:</t>
  </si>
  <si>
    <t>ogólnoakademicki</t>
  </si>
  <si>
    <t>Forma studiów:</t>
  </si>
  <si>
    <t>stacjonarna</t>
  </si>
  <si>
    <t>Poziom kształcenia:</t>
  </si>
  <si>
    <t>drugi</t>
  </si>
  <si>
    <t>Rok akademicki: 2019/2020</t>
  </si>
  <si>
    <t>Specjalność/specjalizacja:</t>
  </si>
  <si>
    <t>Sieci teleinformatyczne i systemy mobilne</t>
  </si>
  <si>
    <t>Obowiązuje od: 2019-10-01</t>
  </si>
  <si>
    <t>Kod planu studiów:</t>
  </si>
  <si>
    <t>TI_2A_S_2019_2020_ZL</t>
  </si>
  <si>
    <t>Uchwała Rady Wydziału nr: , 2019-09-10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</si>
  <si>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</si>
  <si>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</si>
  <si>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</si>
  <si>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</si>
  <si>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</si>
  <si>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</si>
  <si>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</si>
  <si>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</si>
  <si>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</si>
  <si>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</si>
  <si>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</si>
  <si>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</si>
  <si>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</si>
  <si>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</si>
  <si>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S</t>
  </si>
  <si>
    <t>L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</si>
  <si>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</si>
  <si>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</si>
  <si>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</si>
  <si>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</si>
  <si>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</si>
  <si>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</si>
  <si>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</si>
  <si>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</si>
  <si>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</si>
  <si>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</si>
  <si>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</si>
  <si>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</si>
  <si>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</si>
  <si>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</si>
  <si>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</si>
  <si>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</si>
  <si>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</si>
  <si>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</si>
  <si>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</si>
  <si>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e</t>
  </si>
  <si>
    <t>z</t>
  </si>
  <si>
    <t>A02</t>
  </si>
  <si>
    <t>Procedury ochrony własności przemysłowej</t>
  </si>
  <si>
    <t>A03</t>
  </si>
  <si>
    <t>Zintegrowane systemy zarządzania przedsiębiorstwem</t>
  </si>
  <si>
    <t>Blok obieralny 2</t>
  </si>
  <si>
    <t>Blok obieralny 3</t>
  </si>
  <si>
    <t>Blok obieralny 4</t>
  </si>
  <si>
    <t>Razem</t>
  </si>
  <si>
    <t>Moduły/Przedmioty kształcenia podstawowego</t>
  </si>
  <si>
    <t>B01</t>
  </si>
  <si>
    <t>Techniki eksploracji danych</t>
  </si>
  <si>
    <t>B02</t>
  </si>
  <si>
    <t>Optymalizacja transmisji danych</t>
  </si>
  <si>
    <t>B03</t>
  </si>
  <si>
    <t>Testowanie urządzeń wbudowanych</t>
  </si>
  <si>
    <t>Moduły/Przedmioty kształcenia kierunkowego</t>
  </si>
  <si>
    <t>C01</t>
  </si>
  <si>
    <t>Techniki wizyjne w robotyce</t>
  </si>
  <si>
    <t>C02</t>
  </si>
  <si>
    <t>Programowanie wizualne</t>
  </si>
  <si>
    <t>C03</t>
  </si>
  <si>
    <t>Matematyka dyskretna</t>
  </si>
  <si>
    <t>C04</t>
  </si>
  <si>
    <t>Szerokopasmowa transmisja danych</t>
  </si>
  <si>
    <t>C05</t>
  </si>
  <si>
    <t>Przemysłowe zastosowania rzeczywistości wirtualnej i rozszerzonej</t>
  </si>
  <si>
    <t>C06</t>
  </si>
  <si>
    <t>Telerobotyka</t>
  </si>
  <si>
    <t>C07</t>
  </si>
  <si>
    <t>Seminarium dyplomowe</t>
  </si>
  <si>
    <t>C08</t>
  </si>
  <si>
    <t>Praca dyplomowa magisterska</t>
  </si>
  <si>
    <t>Moduły/Przedmioty specjalnościowe</t>
  </si>
  <si>
    <t>Systemy transmisyjne</t>
  </si>
  <si>
    <t>D01-STiSM</t>
  </si>
  <si>
    <t>Grafika w urządzeniach mobilnych</t>
  </si>
  <si>
    <t>D02-STiSM</t>
  </si>
  <si>
    <t>Interfejsy użytkownika</t>
  </si>
  <si>
    <t>D03-STiSM</t>
  </si>
  <si>
    <t>Systemy mobilne i rozproszone</t>
  </si>
  <si>
    <t>D04-STiSM</t>
  </si>
  <si>
    <t>Systemy nadzoru i technologie ITS</t>
  </si>
  <si>
    <t>D05-STiSM</t>
  </si>
  <si>
    <t>Transmisje multimedialne</t>
  </si>
  <si>
    <t>D06-STiSM</t>
  </si>
  <si>
    <t>Instalacje zintegrowane i inteligentne</t>
  </si>
  <si>
    <t>D07-STiSM</t>
  </si>
  <si>
    <t>Wirtualizacja i usługi sieciowe</t>
  </si>
  <si>
    <t>D08-STiSM</t>
  </si>
  <si>
    <t>Technologie Big Data</t>
  </si>
  <si>
    <t>D09-STiSM</t>
  </si>
  <si>
    <t>Rozpoznawanie wzorców</t>
  </si>
  <si>
    <t>Moduły/Przedmioty obieralne</t>
  </si>
  <si>
    <t>A01.1</t>
  </si>
  <si>
    <t>Język angielski</t>
  </si>
  <si>
    <t>A01.2</t>
  </si>
  <si>
    <t>Język niemiecki</t>
  </si>
  <si>
    <t>A04.1</t>
  </si>
  <si>
    <t>Etyka biznesu</t>
  </si>
  <si>
    <t>A04.2</t>
  </si>
  <si>
    <t>Etyka zawodowa</t>
  </si>
  <si>
    <t>A08.1</t>
  </si>
  <si>
    <t>Komunikacja społeczna i techniki negocjacji</t>
  </si>
  <si>
    <t>A08.2</t>
  </si>
  <si>
    <t>Socjologia społeczeństwa informacyjnego</t>
  </si>
  <si>
    <t>A09.1</t>
  </si>
  <si>
    <t>Lobbing w życiu publicznym</t>
  </si>
  <si>
    <t>A09.2</t>
  </si>
  <si>
    <t>Instytucje i mechanizmy funkcjonowania Unii Europejskiej</t>
  </si>
  <si>
    <t>Praktyki zawodowe</t>
  </si>
  <si>
    <t>P01</t>
  </si>
  <si>
    <t>Praktyka zawodowa</t>
  </si>
  <si>
    <t>Przedmioty jednorazowe</t>
  </si>
  <si>
    <t>A06</t>
  </si>
  <si>
    <t>Szkolenie BHP i przeciwpożarowe</t>
  </si>
  <si>
    <t>A07</t>
  </si>
  <si>
    <t>Podstawy informacji naukowej</t>
  </si>
  <si>
    <t>SUMA</t>
  </si>
  <si>
    <t>liczba obieranych elementów</t>
  </si>
  <si>
    <t>forma zaliczenia</t>
  </si>
  <si>
    <t>wykłady</t>
  </si>
  <si>
    <t>seminaria</t>
  </si>
  <si>
    <t>laboratoria</t>
  </si>
  <si>
    <t>lektorat</t>
  </si>
  <si>
    <t>projekty</t>
  </si>
  <si>
    <t>praca dyplomowa</t>
  </si>
  <si>
    <t>praktyki</t>
  </si>
  <si>
    <t>D01-ST</t>
  </si>
  <si>
    <t>Układy reprogramowalne w systemach transmisji danych</t>
  </si>
  <si>
    <t>D02-ST</t>
  </si>
  <si>
    <t>Diagnostyka sieci i urządzeń światłowodowych</t>
  </si>
  <si>
    <t>D03-ST</t>
  </si>
  <si>
    <t>Kompatybilność elektromagnetyczna</t>
  </si>
  <si>
    <t>D04-ST</t>
  </si>
  <si>
    <t>Zarządzanie sieciami i usługami telekomunikacyjnymi</t>
  </si>
  <si>
    <t>D05-ST</t>
  </si>
  <si>
    <t>Budownictwo telekomunikacyjne</t>
  </si>
  <si>
    <t>D06-ST</t>
  </si>
  <si>
    <t>Komputerowe wspomaganie projektowania sieci i urządzeń telekomunikacyjnych</t>
  </si>
  <si>
    <t>D07-ST</t>
  </si>
  <si>
    <t>Projektowanie sieci telekomunikacyjnych</t>
  </si>
  <si>
    <t>D08-ST</t>
  </si>
  <si>
    <t>Metody CAD w projektowaniu i budowie sieci telekomunikacyjnych</t>
  </si>
  <si>
    <t>D09-ST</t>
  </si>
  <si>
    <t>Technologie bezprzewodowe w IoT</t>
  </si>
  <si>
    <t>D10-ST</t>
  </si>
  <si>
    <t>Teoria informacji i kodowania</t>
  </si>
  <si>
    <t>Załącznik nr 8 do uchwały nr Senatu ZUT z dnia 23 września 2019 r.</t>
  </si>
  <si>
    <t>Załącznik nr 8 do uchwały nr 103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</si>
</sst>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0</xdr:row>
      <xdr:rowOff>0</xdr:rowOff>
    </xdr:from>
    <xdr:to>
      <xdr:col>67</xdr:col>
      <xdr:colOff>238125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0</xdr:row>
      <xdr:rowOff>0</xdr:rowOff>
    </xdr:from>
    <xdr:to>
      <xdr:col>67</xdr:col>
      <xdr:colOff>247650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8"/>
  <sheetViews>
    <sheetView tabSelected="1" zoomScale="75" zoomScaleNormal="75" zoomScalePageLayoutView="0" workbookViewId="0" topLeftCell="A1">
      <selection activeCell="AU5" sqref="AU5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8515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8515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8515625" style="0" hidden="1" customWidth="1"/>
    <col min="75" max="75" width="3.57421875" style="0" hidden="1" customWidth="1"/>
    <col min="76" max="76" width="2.00390625" style="0" hidden="1" customWidth="1"/>
    <col min="77" max="77" width="3.57421875" style="0" hidden="1" customWidth="1"/>
    <col min="78" max="78" width="2.00390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47" ht="12.75">
      <c r="E5" t="s">
        <v>7</v>
      </c>
      <c r="F5" s="1" t="s">
        <v>8</v>
      </c>
      <c r="AU5" t="s">
        <v>165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15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6" t="s">
        <v>21</v>
      </c>
      <c r="B12" s="16"/>
      <c r="C12" s="16"/>
      <c r="D12" s="20" t="s">
        <v>25</v>
      </c>
      <c r="E12" s="17" t="s">
        <v>26</v>
      </c>
      <c r="F12" s="17" t="s">
        <v>27</v>
      </c>
      <c r="G12" s="17"/>
      <c r="H12" s="17" t="s">
        <v>30</v>
      </c>
      <c r="I12" s="17"/>
      <c r="J12" s="17"/>
      <c r="K12" s="17"/>
      <c r="L12" s="17"/>
      <c r="M12" s="17"/>
      <c r="N12" s="17"/>
      <c r="O12" s="17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6"/>
      <c r="B13" s="16"/>
      <c r="C13" s="16"/>
      <c r="D13" s="20"/>
      <c r="E13" s="17"/>
      <c r="F13" s="20" t="s">
        <v>28</v>
      </c>
      <c r="G13" s="20" t="s">
        <v>29</v>
      </c>
      <c r="H13" s="20" t="s">
        <v>31</v>
      </c>
      <c r="I13" s="17" t="s">
        <v>32</v>
      </c>
      <c r="J13" s="17"/>
      <c r="K13" s="17"/>
      <c r="L13" s="17"/>
      <c r="M13" s="17"/>
      <c r="N13" s="17"/>
      <c r="O13" s="17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6"/>
      <c r="B14" s="16"/>
      <c r="C14" s="16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  <c r="O14" s="17"/>
      <c r="P14" s="20"/>
      <c r="Q14" s="20"/>
      <c r="R14" s="20"/>
      <c r="S14" s="19" t="s">
        <v>45</v>
      </c>
      <c r="T14" s="19"/>
      <c r="U14" s="19"/>
      <c r="V14" s="19"/>
      <c r="W14" s="16" t="s">
        <v>46</v>
      </c>
      <c r="X14" s="19" t="s">
        <v>47</v>
      </c>
      <c r="Y14" s="19"/>
      <c r="Z14" s="19"/>
      <c r="AA14" s="19"/>
      <c r="AB14" s="19"/>
      <c r="AC14" s="19"/>
      <c r="AD14" s="19"/>
      <c r="AE14" s="19"/>
      <c r="AF14" s="19"/>
      <c r="AG14" s="19"/>
      <c r="AH14" s="16" t="s">
        <v>46</v>
      </c>
      <c r="AI14" s="16" t="s">
        <v>48</v>
      </c>
      <c r="AJ14" s="19" t="s">
        <v>45</v>
      </c>
      <c r="AK14" s="19"/>
      <c r="AL14" s="19"/>
      <c r="AM14" s="19"/>
      <c r="AN14" s="16" t="s">
        <v>46</v>
      </c>
      <c r="AO14" s="19" t="s">
        <v>47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6" t="s">
        <v>46</v>
      </c>
      <c r="AZ14" s="16" t="s">
        <v>48</v>
      </c>
      <c r="BA14" s="19" t="s">
        <v>45</v>
      </c>
      <c r="BB14" s="19"/>
      <c r="BC14" s="19"/>
      <c r="BD14" s="19"/>
      <c r="BE14" s="16" t="s">
        <v>46</v>
      </c>
      <c r="BF14" s="19" t="s">
        <v>47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6" t="s">
        <v>46</v>
      </c>
      <c r="BQ14" s="16" t="s">
        <v>48</v>
      </c>
      <c r="BR14" s="19" t="s">
        <v>45</v>
      </c>
      <c r="BS14" s="19"/>
      <c r="BT14" s="19"/>
      <c r="BU14" s="19"/>
      <c r="BV14" s="16" t="s">
        <v>46</v>
      </c>
      <c r="BW14" s="19" t="s">
        <v>47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6" t="s">
        <v>46</v>
      </c>
      <c r="CH14" s="16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7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7" t="s">
        <v>33</v>
      </c>
      <c r="T15" s="17"/>
      <c r="U15" s="17" t="s">
        <v>34</v>
      </c>
      <c r="V15" s="17"/>
      <c r="W15" s="16"/>
      <c r="X15" s="17" t="s">
        <v>35</v>
      </c>
      <c r="Y15" s="17"/>
      <c r="Z15" s="17" t="s">
        <v>36</v>
      </c>
      <c r="AA15" s="17"/>
      <c r="AB15" s="17" t="s">
        <v>37</v>
      </c>
      <c r="AC15" s="17"/>
      <c r="AD15" s="17" t="s">
        <v>38</v>
      </c>
      <c r="AE15" s="17"/>
      <c r="AF15" s="17" t="s">
        <v>39</v>
      </c>
      <c r="AG15" s="17"/>
      <c r="AH15" s="16"/>
      <c r="AI15" s="16"/>
      <c r="AJ15" s="17" t="s">
        <v>33</v>
      </c>
      <c r="AK15" s="17"/>
      <c r="AL15" s="17" t="s">
        <v>34</v>
      </c>
      <c r="AM15" s="17"/>
      <c r="AN15" s="16"/>
      <c r="AO15" s="17" t="s">
        <v>35</v>
      </c>
      <c r="AP15" s="17"/>
      <c r="AQ15" s="17" t="s">
        <v>36</v>
      </c>
      <c r="AR15" s="17"/>
      <c r="AS15" s="17" t="s">
        <v>37</v>
      </c>
      <c r="AT15" s="17"/>
      <c r="AU15" s="17" t="s">
        <v>38</v>
      </c>
      <c r="AV15" s="17"/>
      <c r="AW15" s="17" t="s">
        <v>39</v>
      </c>
      <c r="AX15" s="17"/>
      <c r="AY15" s="16"/>
      <c r="AZ15" s="16"/>
      <c r="BA15" s="17" t="s">
        <v>33</v>
      </c>
      <c r="BB15" s="17"/>
      <c r="BC15" s="17" t="s">
        <v>34</v>
      </c>
      <c r="BD15" s="17"/>
      <c r="BE15" s="16"/>
      <c r="BF15" s="17" t="s">
        <v>35</v>
      </c>
      <c r="BG15" s="17"/>
      <c r="BH15" s="17" t="s">
        <v>36</v>
      </c>
      <c r="BI15" s="17"/>
      <c r="BJ15" s="17" t="s">
        <v>37</v>
      </c>
      <c r="BK15" s="17"/>
      <c r="BL15" s="17" t="s">
        <v>38</v>
      </c>
      <c r="BM15" s="17"/>
      <c r="BN15" s="17" t="s">
        <v>39</v>
      </c>
      <c r="BO15" s="17"/>
      <c r="BP15" s="16"/>
      <c r="BQ15" s="16"/>
      <c r="BR15" s="17" t="s">
        <v>33</v>
      </c>
      <c r="BS15" s="17"/>
      <c r="BT15" s="17" t="s">
        <v>34</v>
      </c>
      <c r="BU15" s="17"/>
      <c r="BV15" s="16"/>
      <c r="BW15" s="17" t="s">
        <v>35</v>
      </c>
      <c r="BX15" s="17"/>
      <c r="BY15" s="17" t="s">
        <v>36</v>
      </c>
      <c r="BZ15" s="17"/>
      <c r="CA15" s="17" t="s">
        <v>37</v>
      </c>
      <c r="CB15" s="17"/>
      <c r="CC15" s="17" t="s">
        <v>38</v>
      </c>
      <c r="CD15" s="17"/>
      <c r="CE15" s="17" t="s">
        <v>39</v>
      </c>
      <c r="CF15" s="17"/>
      <c r="CG15" s="16"/>
      <c r="CH15" s="16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>
        <v>1</v>
      </c>
      <c r="B17" s="6">
        <v>1</v>
      </c>
      <c r="C17" s="6"/>
      <c r="D17" s="6"/>
      <c r="E17" s="3" t="s">
        <v>54</v>
      </c>
      <c r="F17" s="6">
        <f>$B$17*COUNTIF(S17:CF17,"e")</f>
        <v>1</v>
      </c>
      <c r="G17" s="6">
        <f>$B$17*COUNTIF(S17:CF17,"z")</f>
        <v>0</v>
      </c>
      <c r="H17" s="6">
        <f aca="true" t="shared" si="0" ref="H17:H22">SUM(I17:O17)</f>
        <v>30</v>
      </c>
      <c r="I17" s="6">
        <f aca="true" t="shared" si="1" ref="I17:I22">S17+AJ17+BA17+BR17</f>
        <v>0</v>
      </c>
      <c r="J17" s="6">
        <f aca="true" t="shared" si="2" ref="J17:J22">U17+AL17+BC17+BT17</f>
        <v>0</v>
      </c>
      <c r="K17" s="6">
        <f aca="true" t="shared" si="3" ref="K17:K22">X17+AO17+BF17+BW17</f>
        <v>0</v>
      </c>
      <c r="L17" s="6">
        <f aca="true" t="shared" si="4" ref="L17:L22">Z17+AQ17+BH17+BY17</f>
        <v>30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3</v>
      </c>
      <c r="Q17" s="7">
        <f aca="true" t="shared" si="9" ref="Q17:Q22">AH17+AY17+BP17+CG17</f>
        <v>3</v>
      </c>
      <c r="R17" s="7">
        <f>$B$17*1.4</f>
        <v>1.4</v>
      </c>
      <c r="S17" s="11"/>
      <c r="T17" s="10"/>
      <c r="U17" s="11"/>
      <c r="V17" s="10"/>
      <c r="W17" s="7"/>
      <c r="X17" s="11"/>
      <c r="Y17" s="10"/>
      <c r="Z17" s="11">
        <f>$B$17*30</f>
        <v>30</v>
      </c>
      <c r="AA17" s="10" t="s">
        <v>55</v>
      </c>
      <c r="AB17" s="11"/>
      <c r="AC17" s="10"/>
      <c r="AD17" s="11"/>
      <c r="AE17" s="10"/>
      <c r="AF17" s="11"/>
      <c r="AG17" s="10"/>
      <c r="AH17" s="7">
        <f>$B$17*3</f>
        <v>3</v>
      </c>
      <c r="AI17" s="7">
        <f aca="true" t="shared" si="10" ref="AI17:AI22">W17+AH17</f>
        <v>3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 aca="true" t="shared" si="11" ref="AZ17:AZ22"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aca="true" t="shared" si="12" ref="BQ17:BQ22"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aca="true" t="shared" si="13" ref="CH17:CH22">BV17+CG17</f>
        <v>0</v>
      </c>
    </row>
    <row r="18" spans="1:86" ht="12.75">
      <c r="A18" s="6"/>
      <c r="B18" s="6"/>
      <c r="C18" s="6"/>
      <c r="D18" s="6" t="s">
        <v>57</v>
      </c>
      <c r="E18" s="3" t="s">
        <v>58</v>
      </c>
      <c r="F18" s="6">
        <f>COUNTIF(S18:CF18,"e")</f>
        <v>0</v>
      </c>
      <c r="G18" s="6">
        <f>COUNTIF(S18:CF18,"z")</f>
        <v>1</v>
      </c>
      <c r="H18" s="6">
        <f t="shared" si="0"/>
        <v>5</v>
      </c>
      <c r="I18" s="6">
        <f t="shared" si="1"/>
        <v>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0</v>
      </c>
      <c r="Q18" s="7">
        <f t="shared" si="9"/>
        <v>0</v>
      </c>
      <c r="R18" s="7">
        <v>0</v>
      </c>
      <c r="S18" s="11">
        <v>5</v>
      </c>
      <c r="T18" s="10" t="s">
        <v>56</v>
      </c>
      <c r="U18" s="11"/>
      <c r="V18" s="10"/>
      <c r="W18" s="7">
        <v>0</v>
      </c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ht="12.75">
      <c r="A19" s="6"/>
      <c r="B19" s="6"/>
      <c r="C19" s="6"/>
      <c r="D19" s="6" t="s">
        <v>59</v>
      </c>
      <c r="E19" s="3" t="s">
        <v>60</v>
      </c>
      <c r="F19" s="6">
        <f>COUNTIF(S19:CF19,"e")</f>
        <v>0</v>
      </c>
      <c r="G19" s="6">
        <f>COUNTIF(S19:CF19,"z")</f>
        <v>1</v>
      </c>
      <c r="H19" s="6">
        <f t="shared" si="0"/>
        <v>30</v>
      </c>
      <c r="I19" s="6">
        <f t="shared" si="1"/>
        <v>30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2</v>
      </c>
      <c r="Q19" s="7">
        <f t="shared" si="9"/>
        <v>0</v>
      </c>
      <c r="R19" s="7">
        <v>1.2</v>
      </c>
      <c r="S19" s="11"/>
      <c r="T19" s="10"/>
      <c r="U19" s="11"/>
      <c r="V19" s="10"/>
      <c r="W19" s="7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>
        <v>30</v>
      </c>
      <c r="BB19" s="10" t="s">
        <v>56</v>
      </c>
      <c r="BC19" s="11"/>
      <c r="BD19" s="10"/>
      <c r="BE19" s="7">
        <v>2</v>
      </c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2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ht="12.75">
      <c r="A20" s="6">
        <v>2</v>
      </c>
      <c r="B20" s="6">
        <v>1</v>
      </c>
      <c r="C20" s="6"/>
      <c r="D20" s="6"/>
      <c r="E20" s="3" t="s">
        <v>61</v>
      </c>
      <c r="F20" s="6">
        <f>$B$20*COUNTIF(S20:CF20,"e")</f>
        <v>0</v>
      </c>
      <c r="G20" s="6">
        <f>$B$20*COUNTIF(S20:CF20,"z")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1</v>
      </c>
      <c r="Q20" s="7">
        <f t="shared" si="9"/>
        <v>0</v>
      </c>
      <c r="R20" s="7">
        <f>$B$20*0.6</f>
        <v>0.6</v>
      </c>
      <c r="S20" s="11"/>
      <c r="T20" s="10"/>
      <c r="U20" s="11"/>
      <c r="V20" s="10"/>
      <c r="W20" s="7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>
        <f>$B$20*15</f>
        <v>15</v>
      </c>
      <c r="BB20" s="10" t="s">
        <v>56</v>
      </c>
      <c r="BC20" s="11"/>
      <c r="BD20" s="10"/>
      <c r="BE20" s="7">
        <f>$B$20*1</f>
        <v>1</v>
      </c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 t="shared" si="12"/>
        <v>1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.75">
      <c r="A21" s="6">
        <v>3</v>
      </c>
      <c r="B21" s="6">
        <v>1</v>
      </c>
      <c r="C21" s="6"/>
      <c r="D21" s="6"/>
      <c r="E21" s="3" t="s">
        <v>62</v>
      </c>
      <c r="F21" s="6">
        <f>$B$21*COUNTIF(S21:CF21,"e")</f>
        <v>0</v>
      </c>
      <c r="G21" s="6">
        <f>$B$21*COUNTIF(S21:CF21,"z")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1</v>
      </c>
      <c r="Q21" s="7">
        <f t="shared" si="9"/>
        <v>0</v>
      </c>
      <c r="R21" s="7">
        <f>$B$21*0.6</f>
        <v>0.6</v>
      </c>
      <c r="S21" s="11"/>
      <c r="T21" s="10"/>
      <c r="U21" s="11"/>
      <c r="V21" s="10"/>
      <c r="W21" s="7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0</v>
      </c>
      <c r="BA21" s="11">
        <f>$B$21*15</f>
        <v>15</v>
      </c>
      <c r="BB21" s="10" t="s">
        <v>56</v>
      </c>
      <c r="BC21" s="11"/>
      <c r="BD21" s="10"/>
      <c r="BE21" s="7">
        <f>$B$21*1</f>
        <v>1</v>
      </c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1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ht="12.75">
      <c r="A22" s="6">
        <v>4</v>
      </c>
      <c r="B22" s="6">
        <v>1</v>
      </c>
      <c r="C22" s="6"/>
      <c r="D22" s="6"/>
      <c r="E22" s="3" t="s">
        <v>63</v>
      </c>
      <c r="F22" s="6">
        <f>$B$22*COUNTIF(S22:CF22,"e")</f>
        <v>0</v>
      </c>
      <c r="G22" s="6">
        <f>$B$22*COUNTIF(S22:CF22,"z")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1</v>
      </c>
      <c r="Q22" s="7">
        <f t="shared" si="9"/>
        <v>0</v>
      </c>
      <c r="R22" s="7">
        <f>$B$22*0.6</f>
        <v>0.6</v>
      </c>
      <c r="S22" s="11"/>
      <c r="T22" s="10"/>
      <c r="U22" s="11"/>
      <c r="V22" s="10"/>
      <c r="W22" s="7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/>
      <c r="AK22" s="10"/>
      <c r="AL22" s="11"/>
      <c r="AM22" s="10"/>
      <c r="AN22" s="7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>
        <f>$B$22*15</f>
        <v>15</v>
      </c>
      <c r="BB22" s="10" t="s">
        <v>56</v>
      </c>
      <c r="BC22" s="11"/>
      <c r="BD22" s="10"/>
      <c r="BE22" s="7">
        <f>$B$22*1</f>
        <v>1</v>
      </c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1</v>
      </c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5.75" customHeight="1">
      <c r="A23" s="6"/>
      <c r="B23" s="6"/>
      <c r="C23" s="6"/>
      <c r="D23" s="6"/>
      <c r="E23" s="6" t="s">
        <v>64</v>
      </c>
      <c r="F23" s="6">
        <f aca="true" t="shared" si="14" ref="F23:S23">SUM(F17:F22)</f>
        <v>1</v>
      </c>
      <c r="G23" s="6">
        <f t="shared" si="14"/>
        <v>5</v>
      </c>
      <c r="H23" s="6">
        <f t="shared" si="14"/>
        <v>110</v>
      </c>
      <c r="I23" s="6">
        <f t="shared" si="14"/>
        <v>80</v>
      </c>
      <c r="J23" s="6">
        <f t="shared" si="14"/>
        <v>0</v>
      </c>
      <c r="K23" s="6">
        <f t="shared" si="14"/>
        <v>0</v>
      </c>
      <c r="L23" s="6">
        <f t="shared" si="14"/>
        <v>30</v>
      </c>
      <c r="M23" s="6">
        <f t="shared" si="14"/>
        <v>0</v>
      </c>
      <c r="N23" s="6">
        <f t="shared" si="14"/>
        <v>0</v>
      </c>
      <c r="O23" s="6">
        <f t="shared" si="14"/>
        <v>0</v>
      </c>
      <c r="P23" s="7">
        <f t="shared" si="14"/>
        <v>8</v>
      </c>
      <c r="Q23" s="7">
        <f t="shared" si="14"/>
        <v>3</v>
      </c>
      <c r="R23" s="7">
        <f t="shared" si="14"/>
        <v>4.3999999999999995</v>
      </c>
      <c r="S23" s="11">
        <f t="shared" si="14"/>
        <v>5</v>
      </c>
      <c r="T23" s="10"/>
      <c r="U23" s="11">
        <f>SUM(U17:U22)</f>
        <v>0</v>
      </c>
      <c r="V23" s="10"/>
      <c r="W23" s="7">
        <f>SUM(W17:W22)</f>
        <v>0</v>
      </c>
      <c r="X23" s="11">
        <f>SUM(X17:X22)</f>
        <v>0</v>
      </c>
      <c r="Y23" s="10"/>
      <c r="Z23" s="11">
        <f>SUM(Z17:Z22)</f>
        <v>30</v>
      </c>
      <c r="AA23" s="10"/>
      <c r="AB23" s="11">
        <f>SUM(AB17:AB22)</f>
        <v>0</v>
      </c>
      <c r="AC23" s="10"/>
      <c r="AD23" s="11">
        <f>SUM(AD17:AD22)</f>
        <v>0</v>
      </c>
      <c r="AE23" s="10"/>
      <c r="AF23" s="11">
        <f>SUM(AF17:AF22)</f>
        <v>0</v>
      </c>
      <c r="AG23" s="10"/>
      <c r="AH23" s="7">
        <f>SUM(AH17:AH22)</f>
        <v>3</v>
      </c>
      <c r="AI23" s="7">
        <f>SUM(AI17:AI22)</f>
        <v>3</v>
      </c>
      <c r="AJ23" s="11">
        <f>SUM(AJ17:AJ22)</f>
        <v>0</v>
      </c>
      <c r="AK23" s="10"/>
      <c r="AL23" s="11">
        <f>SUM(AL17:AL22)</f>
        <v>0</v>
      </c>
      <c r="AM23" s="10"/>
      <c r="AN23" s="7">
        <f>SUM(AN17:AN22)</f>
        <v>0</v>
      </c>
      <c r="AO23" s="11">
        <f>SUM(AO17:AO22)</f>
        <v>0</v>
      </c>
      <c r="AP23" s="10"/>
      <c r="AQ23" s="11">
        <f>SUM(AQ17:AQ22)</f>
        <v>0</v>
      </c>
      <c r="AR23" s="10"/>
      <c r="AS23" s="11">
        <f>SUM(AS17:AS22)</f>
        <v>0</v>
      </c>
      <c r="AT23" s="10"/>
      <c r="AU23" s="11">
        <f>SUM(AU17:AU22)</f>
        <v>0</v>
      </c>
      <c r="AV23" s="10"/>
      <c r="AW23" s="11">
        <f>SUM(AW17:AW22)</f>
        <v>0</v>
      </c>
      <c r="AX23" s="10"/>
      <c r="AY23" s="7">
        <f>SUM(AY17:AY22)</f>
        <v>0</v>
      </c>
      <c r="AZ23" s="7">
        <f>SUM(AZ17:AZ22)</f>
        <v>0</v>
      </c>
      <c r="BA23" s="11">
        <f>SUM(BA17:BA22)</f>
        <v>75</v>
      </c>
      <c r="BB23" s="10"/>
      <c r="BC23" s="11">
        <f>SUM(BC17:BC22)</f>
        <v>0</v>
      </c>
      <c r="BD23" s="10"/>
      <c r="BE23" s="7">
        <f>SUM(BE17:BE22)</f>
        <v>5</v>
      </c>
      <c r="BF23" s="11">
        <f>SUM(BF17:BF22)</f>
        <v>0</v>
      </c>
      <c r="BG23" s="10"/>
      <c r="BH23" s="11">
        <f>SUM(BH17:BH22)</f>
        <v>0</v>
      </c>
      <c r="BI23" s="10"/>
      <c r="BJ23" s="11">
        <f>SUM(BJ17:BJ22)</f>
        <v>0</v>
      </c>
      <c r="BK23" s="10"/>
      <c r="BL23" s="11">
        <f>SUM(BL17:BL22)</f>
        <v>0</v>
      </c>
      <c r="BM23" s="10"/>
      <c r="BN23" s="11">
        <f>SUM(BN17:BN22)</f>
        <v>0</v>
      </c>
      <c r="BO23" s="10"/>
      <c r="BP23" s="7">
        <f>SUM(BP17:BP22)</f>
        <v>0</v>
      </c>
      <c r="BQ23" s="7">
        <f>SUM(BQ17:BQ22)</f>
        <v>5</v>
      </c>
      <c r="BR23" s="11">
        <f>SUM(BR17:BR22)</f>
        <v>0</v>
      </c>
      <c r="BS23" s="10"/>
      <c r="BT23" s="11">
        <f>SUM(BT17:BT22)</f>
        <v>0</v>
      </c>
      <c r="BU23" s="10"/>
      <c r="BV23" s="7">
        <f>SUM(BV17:BV22)</f>
        <v>0</v>
      </c>
      <c r="BW23" s="11">
        <f>SUM(BW17:BW22)</f>
        <v>0</v>
      </c>
      <c r="BX23" s="10"/>
      <c r="BY23" s="11">
        <f>SUM(BY17:BY22)</f>
        <v>0</v>
      </c>
      <c r="BZ23" s="10"/>
      <c r="CA23" s="11">
        <f>SUM(CA17:CA22)</f>
        <v>0</v>
      </c>
      <c r="CB23" s="10"/>
      <c r="CC23" s="11">
        <f>SUM(CC17:CC22)</f>
        <v>0</v>
      </c>
      <c r="CD23" s="10"/>
      <c r="CE23" s="11">
        <f>SUM(CE17:CE22)</f>
        <v>0</v>
      </c>
      <c r="CF23" s="10"/>
      <c r="CG23" s="7">
        <f>SUM(CG17:CG22)</f>
        <v>0</v>
      </c>
      <c r="CH23" s="7">
        <f>SUM(CH17:CH22)</f>
        <v>0</v>
      </c>
    </row>
    <row r="24" spans="1:86" ht="19.5" customHeight="1">
      <c r="A24" s="12" t="s">
        <v>65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2"/>
      <c r="CH24" s="13"/>
    </row>
    <row r="25" spans="1:86" ht="12.75">
      <c r="A25" s="6"/>
      <c r="B25" s="6"/>
      <c r="C25" s="6"/>
      <c r="D25" s="6" t="s">
        <v>66</v>
      </c>
      <c r="E25" s="3" t="s">
        <v>67</v>
      </c>
      <c r="F25" s="6">
        <f>COUNTIF(S25:CF25,"e")</f>
        <v>1</v>
      </c>
      <c r="G25" s="6">
        <f>COUNTIF(S25:CF25,"z")</f>
        <v>2</v>
      </c>
      <c r="H25" s="6">
        <f>SUM(I25:O25)</f>
        <v>60</v>
      </c>
      <c r="I25" s="6">
        <f>S25+AJ25+BA25+BR25</f>
        <v>30</v>
      </c>
      <c r="J25" s="6">
        <f>U25+AL25+BC25+BT25</f>
        <v>0</v>
      </c>
      <c r="K25" s="6">
        <f>X25+AO25+BF25+BW25</f>
        <v>15</v>
      </c>
      <c r="L25" s="6">
        <f>Z25+AQ25+BH25+BY25</f>
        <v>0</v>
      </c>
      <c r="M25" s="6">
        <f>AB25+AS25+BJ25+CA25</f>
        <v>15</v>
      </c>
      <c r="N25" s="6">
        <f>AD25+AU25+BL25+CC25</f>
        <v>0</v>
      </c>
      <c r="O25" s="6">
        <f>AF25+AW25+BN25+CE25</f>
        <v>0</v>
      </c>
      <c r="P25" s="7">
        <f>AI25+AZ25+BQ25+CH25</f>
        <v>4</v>
      </c>
      <c r="Q25" s="7">
        <f>AH25+AY25+BP25+CG25</f>
        <v>2</v>
      </c>
      <c r="R25" s="7">
        <v>2.6</v>
      </c>
      <c r="S25" s="11">
        <v>30</v>
      </c>
      <c r="T25" s="10" t="s">
        <v>55</v>
      </c>
      <c r="U25" s="11"/>
      <c r="V25" s="10"/>
      <c r="W25" s="7">
        <v>2</v>
      </c>
      <c r="X25" s="11">
        <v>15</v>
      </c>
      <c r="Y25" s="10" t="s">
        <v>56</v>
      </c>
      <c r="Z25" s="11"/>
      <c r="AA25" s="10"/>
      <c r="AB25" s="11">
        <v>15</v>
      </c>
      <c r="AC25" s="10" t="s">
        <v>56</v>
      </c>
      <c r="AD25" s="11"/>
      <c r="AE25" s="10"/>
      <c r="AF25" s="11"/>
      <c r="AG25" s="10"/>
      <c r="AH25" s="7">
        <v>2</v>
      </c>
      <c r="AI25" s="7">
        <f>W25+AH25</f>
        <v>4</v>
      </c>
      <c r="AJ25" s="11"/>
      <c r="AK25" s="10"/>
      <c r="AL25" s="11"/>
      <c r="AM25" s="10"/>
      <c r="AN25" s="7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7"/>
      <c r="AZ25" s="7">
        <f>AN25+AY25</f>
        <v>0</v>
      </c>
      <c r="BA25" s="11"/>
      <c r="BB25" s="10"/>
      <c r="BC25" s="11"/>
      <c r="BD25" s="10"/>
      <c r="BE25" s="7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7"/>
      <c r="BQ25" s="7">
        <f>BE25+BP25</f>
        <v>0</v>
      </c>
      <c r="BR25" s="11"/>
      <c r="BS25" s="10"/>
      <c r="BT25" s="11"/>
      <c r="BU25" s="10"/>
      <c r="BV25" s="7"/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>BV25+CG25</f>
        <v>0</v>
      </c>
    </row>
    <row r="26" spans="1:86" ht="12.75">
      <c r="A26" s="6"/>
      <c r="B26" s="6"/>
      <c r="C26" s="6"/>
      <c r="D26" s="6" t="s">
        <v>68</v>
      </c>
      <c r="E26" s="3" t="s">
        <v>69</v>
      </c>
      <c r="F26" s="6">
        <f>COUNTIF(S26:CF26,"e")</f>
        <v>0</v>
      </c>
      <c r="G26" s="6">
        <f>COUNTIF(S26:CF26,"z")</f>
        <v>2</v>
      </c>
      <c r="H26" s="6">
        <f>SUM(I26:O26)</f>
        <v>60</v>
      </c>
      <c r="I26" s="6">
        <f>S26+AJ26+BA26+BR26</f>
        <v>30</v>
      </c>
      <c r="J26" s="6">
        <f>U26+AL26+BC26+BT26</f>
        <v>0</v>
      </c>
      <c r="K26" s="6">
        <f>X26+AO26+BF26+BW26</f>
        <v>30</v>
      </c>
      <c r="L26" s="6">
        <f>Z26+AQ26+BH26+BY26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3</v>
      </c>
      <c r="Q26" s="7">
        <f>AH26+AY26+BP26+CG26</f>
        <v>1.6</v>
      </c>
      <c r="R26" s="7">
        <v>2.4</v>
      </c>
      <c r="S26" s="11">
        <v>30</v>
      </c>
      <c r="T26" s="10" t="s">
        <v>56</v>
      </c>
      <c r="U26" s="11"/>
      <c r="V26" s="10"/>
      <c r="W26" s="7">
        <v>1.4</v>
      </c>
      <c r="X26" s="11">
        <v>30</v>
      </c>
      <c r="Y26" s="10" t="s">
        <v>56</v>
      </c>
      <c r="Z26" s="11"/>
      <c r="AA26" s="10"/>
      <c r="AB26" s="11"/>
      <c r="AC26" s="10"/>
      <c r="AD26" s="11"/>
      <c r="AE26" s="10"/>
      <c r="AF26" s="11"/>
      <c r="AG26" s="10"/>
      <c r="AH26" s="7">
        <v>1.6</v>
      </c>
      <c r="AI26" s="7">
        <f>W26+AH26</f>
        <v>3</v>
      </c>
      <c r="AJ26" s="11"/>
      <c r="AK26" s="10"/>
      <c r="AL26" s="11"/>
      <c r="AM26" s="10"/>
      <c r="AN26" s="7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7"/>
      <c r="AZ26" s="7">
        <f>AN26+AY26</f>
        <v>0</v>
      </c>
      <c r="BA26" s="11"/>
      <c r="BB26" s="10"/>
      <c r="BC26" s="11"/>
      <c r="BD26" s="10"/>
      <c r="BE26" s="7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>BE26+BP26</f>
        <v>0</v>
      </c>
      <c r="BR26" s="11"/>
      <c r="BS26" s="10"/>
      <c r="BT26" s="11"/>
      <c r="BU26" s="10"/>
      <c r="BV26" s="7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>BV26+CG26</f>
        <v>0</v>
      </c>
    </row>
    <row r="27" spans="1:86" ht="12.75">
      <c r="A27" s="6"/>
      <c r="B27" s="6"/>
      <c r="C27" s="6"/>
      <c r="D27" s="6" t="s">
        <v>70</v>
      </c>
      <c r="E27" s="3" t="s">
        <v>71</v>
      </c>
      <c r="F27" s="6">
        <f>COUNTIF(S27:CF27,"e")</f>
        <v>0</v>
      </c>
      <c r="G27" s="6">
        <f>COUNTIF(S27:CF27,"z")</f>
        <v>2</v>
      </c>
      <c r="H27" s="6">
        <f>SUM(I27:O27)</f>
        <v>60</v>
      </c>
      <c r="I27" s="6">
        <f>S27+AJ27+BA27+BR27</f>
        <v>30</v>
      </c>
      <c r="J27" s="6">
        <f>U27+AL27+BC27+BT27</f>
        <v>0</v>
      </c>
      <c r="K27" s="6">
        <f>X27+AO27+BF27+BW27</f>
        <v>0</v>
      </c>
      <c r="L27" s="6">
        <f>Z27+AQ27+BH27+BY27</f>
        <v>0</v>
      </c>
      <c r="M27" s="6">
        <f>AB27+AS27+BJ27+CA27</f>
        <v>30</v>
      </c>
      <c r="N27" s="6">
        <f>AD27+AU27+BL27+CC27</f>
        <v>0</v>
      </c>
      <c r="O27" s="6">
        <f>AF27+AW27+BN27+CE27</f>
        <v>0</v>
      </c>
      <c r="P27" s="7">
        <f>AI27+AZ27+BQ27+CH27</f>
        <v>4</v>
      </c>
      <c r="Q27" s="7">
        <f>AH27+AY27+BP27+CG27</f>
        <v>2</v>
      </c>
      <c r="R27" s="7">
        <v>2.4</v>
      </c>
      <c r="S27" s="11">
        <v>30</v>
      </c>
      <c r="T27" s="10" t="s">
        <v>56</v>
      </c>
      <c r="U27" s="11"/>
      <c r="V27" s="10"/>
      <c r="W27" s="7">
        <v>2</v>
      </c>
      <c r="X27" s="11"/>
      <c r="Y27" s="10"/>
      <c r="Z27" s="11"/>
      <c r="AA27" s="10"/>
      <c r="AB27" s="11">
        <v>30</v>
      </c>
      <c r="AC27" s="10" t="s">
        <v>56</v>
      </c>
      <c r="AD27" s="11"/>
      <c r="AE27" s="10"/>
      <c r="AF27" s="11"/>
      <c r="AG27" s="10"/>
      <c r="AH27" s="7">
        <v>2</v>
      </c>
      <c r="AI27" s="7">
        <f>W27+AH27</f>
        <v>4</v>
      </c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>AN27+AY27</f>
        <v>0</v>
      </c>
      <c r="BA27" s="11"/>
      <c r="BB27" s="10"/>
      <c r="BC27" s="11"/>
      <c r="BD27" s="10"/>
      <c r="BE27" s="7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>BE27+BP27</f>
        <v>0</v>
      </c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>BV27+CG27</f>
        <v>0</v>
      </c>
    </row>
    <row r="28" spans="1:86" ht="15.75" customHeight="1">
      <c r="A28" s="6"/>
      <c r="B28" s="6"/>
      <c r="C28" s="6"/>
      <c r="D28" s="6"/>
      <c r="E28" s="6" t="s">
        <v>64</v>
      </c>
      <c r="F28" s="6">
        <f aca="true" t="shared" si="15" ref="F28:S28">SUM(F25:F27)</f>
        <v>1</v>
      </c>
      <c r="G28" s="6">
        <f t="shared" si="15"/>
        <v>6</v>
      </c>
      <c r="H28" s="6">
        <f t="shared" si="15"/>
        <v>180</v>
      </c>
      <c r="I28" s="6">
        <f t="shared" si="15"/>
        <v>90</v>
      </c>
      <c r="J28" s="6">
        <f t="shared" si="15"/>
        <v>0</v>
      </c>
      <c r="K28" s="6">
        <f t="shared" si="15"/>
        <v>45</v>
      </c>
      <c r="L28" s="6">
        <f t="shared" si="15"/>
        <v>0</v>
      </c>
      <c r="M28" s="6">
        <f t="shared" si="15"/>
        <v>45</v>
      </c>
      <c r="N28" s="6">
        <f t="shared" si="15"/>
        <v>0</v>
      </c>
      <c r="O28" s="6">
        <f t="shared" si="15"/>
        <v>0</v>
      </c>
      <c r="P28" s="7">
        <f t="shared" si="15"/>
        <v>11</v>
      </c>
      <c r="Q28" s="7">
        <f t="shared" si="15"/>
        <v>5.6</v>
      </c>
      <c r="R28" s="7">
        <f t="shared" si="15"/>
        <v>7.4</v>
      </c>
      <c r="S28" s="11">
        <f t="shared" si="15"/>
        <v>90</v>
      </c>
      <c r="T28" s="10"/>
      <c r="U28" s="11">
        <f>SUM(U25:U27)</f>
        <v>0</v>
      </c>
      <c r="V28" s="10"/>
      <c r="W28" s="7">
        <f>SUM(W25:W27)</f>
        <v>5.4</v>
      </c>
      <c r="X28" s="11">
        <f>SUM(X25:X27)</f>
        <v>45</v>
      </c>
      <c r="Y28" s="10"/>
      <c r="Z28" s="11">
        <f>SUM(Z25:Z27)</f>
        <v>0</v>
      </c>
      <c r="AA28" s="10"/>
      <c r="AB28" s="11">
        <f>SUM(AB25:AB27)</f>
        <v>45</v>
      </c>
      <c r="AC28" s="10"/>
      <c r="AD28" s="11">
        <f>SUM(AD25:AD27)</f>
        <v>0</v>
      </c>
      <c r="AE28" s="10"/>
      <c r="AF28" s="11">
        <f>SUM(AF25:AF27)</f>
        <v>0</v>
      </c>
      <c r="AG28" s="10"/>
      <c r="AH28" s="7">
        <f>SUM(AH25:AH27)</f>
        <v>5.6</v>
      </c>
      <c r="AI28" s="7">
        <f>SUM(AI25:AI27)</f>
        <v>11</v>
      </c>
      <c r="AJ28" s="11">
        <f>SUM(AJ25:AJ27)</f>
        <v>0</v>
      </c>
      <c r="AK28" s="10"/>
      <c r="AL28" s="11">
        <f>SUM(AL25:AL27)</f>
        <v>0</v>
      </c>
      <c r="AM28" s="10"/>
      <c r="AN28" s="7">
        <f>SUM(AN25:AN27)</f>
        <v>0</v>
      </c>
      <c r="AO28" s="11">
        <f>SUM(AO25:AO27)</f>
        <v>0</v>
      </c>
      <c r="AP28" s="10"/>
      <c r="AQ28" s="11">
        <f>SUM(AQ25:AQ27)</f>
        <v>0</v>
      </c>
      <c r="AR28" s="10"/>
      <c r="AS28" s="11">
        <f>SUM(AS25:AS27)</f>
        <v>0</v>
      </c>
      <c r="AT28" s="10"/>
      <c r="AU28" s="11">
        <f>SUM(AU25:AU27)</f>
        <v>0</v>
      </c>
      <c r="AV28" s="10"/>
      <c r="AW28" s="11">
        <f>SUM(AW25:AW27)</f>
        <v>0</v>
      </c>
      <c r="AX28" s="10"/>
      <c r="AY28" s="7">
        <f>SUM(AY25:AY27)</f>
        <v>0</v>
      </c>
      <c r="AZ28" s="7">
        <f>SUM(AZ25:AZ27)</f>
        <v>0</v>
      </c>
      <c r="BA28" s="11">
        <f>SUM(BA25:BA27)</f>
        <v>0</v>
      </c>
      <c r="BB28" s="10"/>
      <c r="BC28" s="11">
        <f>SUM(BC25:BC27)</f>
        <v>0</v>
      </c>
      <c r="BD28" s="10"/>
      <c r="BE28" s="7">
        <f>SUM(BE25:BE27)</f>
        <v>0</v>
      </c>
      <c r="BF28" s="11">
        <f>SUM(BF25:BF27)</f>
        <v>0</v>
      </c>
      <c r="BG28" s="10"/>
      <c r="BH28" s="11">
        <f>SUM(BH25:BH27)</f>
        <v>0</v>
      </c>
      <c r="BI28" s="10"/>
      <c r="BJ28" s="11">
        <f>SUM(BJ25:BJ27)</f>
        <v>0</v>
      </c>
      <c r="BK28" s="10"/>
      <c r="BL28" s="11">
        <f>SUM(BL25:BL27)</f>
        <v>0</v>
      </c>
      <c r="BM28" s="10"/>
      <c r="BN28" s="11">
        <f>SUM(BN25:BN27)</f>
        <v>0</v>
      </c>
      <c r="BO28" s="10"/>
      <c r="BP28" s="7">
        <f>SUM(BP25:BP27)</f>
        <v>0</v>
      </c>
      <c r="BQ28" s="7">
        <f>SUM(BQ25:BQ27)</f>
        <v>0</v>
      </c>
      <c r="BR28" s="11">
        <f>SUM(BR25:BR27)</f>
        <v>0</v>
      </c>
      <c r="BS28" s="10"/>
      <c r="BT28" s="11">
        <f>SUM(BT25:BT27)</f>
        <v>0</v>
      </c>
      <c r="BU28" s="10"/>
      <c r="BV28" s="7">
        <f>SUM(BV25:BV27)</f>
        <v>0</v>
      </c>
      <c r="BW28" s="11">
        <f>SUM(BW25:BW27)</f>
        <v>0</v>
      </c>
      <c r="BX28" s="10"/>
      <c r="BY28" s="11">
        <f>SUM(BY25:BY27)</f>
        <v>0</v>
      </c>
      <c r="BZ28" s="10"/>
      <c r="CA28" s="11">
        <f>SUM(CA25:CA27)</f>
        <v>0</v>
      </c>
      <c r="CB28" s="10"/>
      <c r="CC28" s="11">
        <f>SUM(CC25:CC27)</f>
        <v>0</v>
      </c>
      <c r="CD28" s="10"/>
      <c r="CE28" s="11">
        <f>SUM(CE25:CE27)</f>
        <v>0</v>
      </c>
      <c r="CF28" s="10"/>
      <c r="CG28" s="7">
        <f>SUM(CG25:CG27)</f>
        <v>0</v>
      </c>
      <c r="CH28" s="7">
        <f>SUM(CH25:CH27)</f>
        <v>0</v>
      </c>
    </row>
    <row r="29" spans="1:86" ht="19.5" customHeight="1">
      <c r="A29" s="12" t="s">
        <v>72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2"/>
      <c r="CH29" s="13"/>
    </row>
    <row r="30" spans="1:86" ht="12.75">
      <c r="A30" s="6"/>
      <c r="B30" s="6"/>
      <c r="C30" s="6"/>
      <c r="D30" s="6" t="s">
        <v>73</v>
      </c>
      <c r="E30" s="3" t="s">
        <v>74</v>
      </c>
      <c r="F30" s="6">
        <f aca="true" t="shared" si="16" ref="F30:F37">COUNTIF(S30:CF30,"e")</f>
        <v>1</v>
      </c>
      <c r="G30" s="6">
        <f aca="true" t="shared" si="17" ref="G30:G37">COUNTIF(S30:CF30,"z")</f>
        <v>1</v>
      </c>
      <c r="H30" s="6">
        <f aca="true" t="shared" si="18" ref="H30:H37">SUM(I30:O30)</f>
        <v>60</v>
      </c>
      <c r="I30" s="6">
        <f aca="true" t="shared" si="19" ref="I30:I37">S30+AJ30+BA30+BR30</f>
        <v>30</v>
      </c>
      <c r="J30" s="6">
        <f aca="true" t="shared" si="20" ref="J30:J37">U30+AL30+BC30+BT30</f>
        <v>0</v>
      </c>
      <c r="K30" s="6">
        <f aca="true" t="shared" si="21" ref="K30:K37">X30+AO30+BF30+BW30</f>
        <v>30</v>
      </c>
      <c r="L30" s="6">
        <f aca="true" t="shared" si="22" ref="L30:L37">Z30+AQ30+BH30+BY30</f>
        <v>0</v>
      </c>
      <c r="M30" s="6">
        <f aca="true" t="shared" si="23" ref="M30:M37">AB30+AS30+BJ30+CA30</f>
        <v>0</v>
      </c>
      <c r="N30" s="6">
        <f aca="true" t="shared" si="24" ref="N30:N37">AD30+AU30+BL30+CC30</f>
        <v>0</v>
      </c>
      <c r="O30" s="6">
        <f aca="true" t="shared" si="25" ref="O30:O37">AF30+AW30+BN30+CE30</f>
        <v>0</v>
      </c>
      <c r="P30" s="7">
        <f aca="true" t="shared" si="26" ref="P30:P37">AI30+AZ30+BQ30+CH30</f>
        <v>4</v>
      </c>
      <c r="Q30" s="7">
        <f aca="true" t="shared" si="27" ref="Q30:Q37">AH30+AY30+BP30+CG30</f>
        <v>1.8</v>
      </c>
      <c r="R30" s="7">
        <v>2.6</v>
      </c>
      <c r="S30" s="11">
        <v>30</v>
      </c>
      <c r="T30" s="10" t="s">
        <v>55</v>
      </c>
      <c r="U30" s="11"/>
      <c r="V30" s="10"/>
      <c r="W30" s="7">
        <v>2.2</v>
      </c>
      <c r="X30" s="11">
        <v>30</v>
      </c>
      <c r="Y30" s="10" t="s">
        <v>56</v>
      </c>
      <c r="Z30" s="11"/>
      <c r="AA30" s="10"/>
      <c r="AB30" s="11"/>
      <c r="AC30" s="10"/>
      <c r="AD30" s="11"/>
      <c r="AE30" s="10"/>
      <c r="AF30" s="11"/>
      <c r="AG30" s="10"/>
      <c r="AH30" s="7">
        <v>1.8</v>
      </c>
      <c r="AI30" s="7">
        <f aca="true" t="shared" si="28" ref="AI30:AI37">W30+AH30</f>
        <v>4</v>
      </c>
      <c r="AJ30" s="11"/>
      <c r="AK30" s="10"/>
      <c r="AL30" s="11"/>
      <c r="AM30" s="10"/>
      <c r="AN30" s="7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7"/>
      <c r="AZ30" s="7">
        <f aca="true" t="shared" si="29" ref="AZ30:AZ37">AN30+AY30</f>
        <v>0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 aca="true" t="shared" si="30" ref="BQ30:BQ37">BE30+BP30</f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 aca="true" t="shared" si="31" ref="CH30:CH37">BV30+CG30</f>
        <v>0</v>
      </c>
    </row>
    <row r="31" spans="1:86" ht="12.75">
      <c r="A31" s="6"/>
      <c r="B31" s="6"/>
      <c r="C31" s="6"/>
      <c r="D31" s="6" t="s">
        <v>75</v>
      </c>
      <c r="E31" s="3" t="s">
        <v>76</v>
      </c>
      <c r="F31" s="6">
        <f t="shared" si="16"/>
        <v>0</v>
      </c>
      <c r="G31" s="6">
        <f t="shared" si="17"/>
        <v>2</v>
      </c>
      <c r="H31" s="6">
        <f t="shared" si="18"/>
        <v>45</v>
      </c>
      <c r="I31" s="6">
        <f t="shared" si="19"/>
        <v>15</v>
      </c>
      <c r="J31" s="6">
        <f t="shared" si="20"/>
        <v>0</v>
      </c>
      <c r="K31" s="6">
        <f t="shared" si="21"/>
        <v>0</v>
      </c>
      <c r="L31" s="6">
        <f t="shared" si="22"/>
        <v>0</v>
      </c>
      <c r="M31" s="6">
        <f t="shared" si="23"/>
        <v>30</v>
      </c>
      <c r="N31" s="6">
        <f t="shared" si="24"/>
        <v>0</v>
      </c>
      <c r="O31" s="6">
        <f t="shared" si="25"/>
        <v>0</v>
      </c>
      <c r="P31" s="7">
        <f t="shared" si="26"/>
        <v>3</v>
      </c>
      <c r="Q31" s="7">
        <f t="shared" si="27"/>
        <v>2</v>
      </c>
      <c r="R31" s="7">
        <v>1.8</v>
      </c>
      <c r="S31" s="11">
        <v>15</v>
      </c>
      <c r="T31" s="10" t="s">
        <v>56</v>
      </c>
      <c r="U31" s="11"/>
      <c r="V31" s="10"/>
      <c r="W31" s="7">
        <v>1</v>
      </c>
      <c r="X31" s="11"/>
      <c r="Y31" s="10"/>
      <c r="Z31" s="11"/>
      <c r="AA31" s="10"/>
      <c r="AB31" s="11">
        <v>30</v>
      </c>
      <c r="AC31" s="10" t="s">
        <v>56</v>
      </c>
      <c r="AD31" s="11"/>
      <c r="AE31" s="10"/>
      <c r="AF31" s="11"/>
      <c r="AG31" s="10"/>
      <c r="AH31" s="7">
        <v>2</v>
      </c>
      <c r="AI31" s="7">
        <f t="shared" si="28"/>
        <v>3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 t="shared" si="29"/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si="30"/>
        <v>0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si="31"/>
        <v>0</v>
      </c>
    </row>
    <row r="32" spans="1:86" ht="12.75">
      <c r="A32" s="6"/>
      <c r="B32" s="6"/>
      <c r="C32" s="6"/>
      <c r="D32" s="6" t="s">
        <v>77</v>
      </c>
      <c r="E32" s="3" t="s">
        <v>78</v>
      </c>
      <c r="F32" s="6">
        <f t="shared" si="16"/>
        <v>1</v>
      </c>
      <c r="G32" s="6">
        <f t="shared" si="17"/>
        <v>1</v>
      </c>
      <c r="H32" s="6">
        <f t="shared" si="18"/>
        <v>30</v>
      </c>
      <c r="I32" s="6">
        <f t="shared" si="19"/>
        <v>15</v>
      </c>
      <c r="J32" s="6">
        <f t="shared" si="20"/>
        <v>0</v>
      </c>
      <c r="K32" s="6">
        <f t="shared" si="21"/>
        <v>15</v>
      </c>
      <c r="L32" s="6">
        <f t="shared" si="22"/>
        <v>0</v>
      </c>
      <c r="M32" s="6">
        <f t="shared" si="23"/>
        <v>0</v>
      </c>
      <c r="N32" s="6">
        <f t="shared" si="24"/>
        <v>0</v>
      </c>
      <c r="O32" s="6">
        <f t="shared" si="25"/>
        <v>0</v>
      </c>
      <c r="P32" s="7">
        <f t="shared" si="26"/>
        <v>2</v>
      </c>
      <c r="Q32" s="7">
        <f t="shared" si="27"/>
        <v>1</v>
      </c>
      <c r="R32" s="7">
        <v>1.4</v>
      </c>
      <c r="S32" s="11">
        <v>15</v>
      </c>
      <c r="T32" s="10" t="s">
        <v>55</v>
      </c>
      <c r="U32" s="11"/>
      <c r="V32" s="10"/>
      <c r="W32" s="7">
        <v>1</v>
      </c>
      <c r="X32" s="11">
        <v>15</v>
      </c>
      <c r="Y32" s="10" t="s">
        <v>56</v>
      </c>
      <c r="Z32" s="11"/>
      <c r="AA32" s="10"/>
      <c r="AB32" s="11"/>
      <c r="AC32" s="10"/>
      <c r="AD32" s="11"/>
      <c r="AE32" s="10"/>
      <c r="AF32" s="11"/>
      <c r="AG32" s="10"/>
      <c r="AH32" s="7">
        <v>1</v>
      </c>
      <c r="AI32" s="7">
        <f t="shared" si="28"/>
        <v>2</v>
      </c>
      <c r="AJ32" s="11"/>
      <c r="AK32" s="10"/>
      <c r="AL32" s="11"/>
      <c r="AM32" s="10"/>
      <c r="AN32" s="7"/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29"/>
        <v>0</v>
      </c>
      <c r="BA32" s="11"/>
      <c r="BB32" s="10"/>
      <c r="BC32" s="11"/>
      <c r="BD32" s="10"/>
      <c r="BE32" s="7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30"/>
        <v>0</v>
      </c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31"/>
        <v>0</v>
      </c>
    </row>
    <row r="33" spans="1:86" ht="12.75">
      <c r="A33" s="6"/>
      <c r="B33" s="6"/>
      <c r="C33" s="6"/>
      <c r="D33" s="6" t="s">
        <v>79</v>
      </c>
      <c r="E33" s="3" t="s">
        <v>80</v>
      </c>
      <c r="F33" s="6">
        <f t="shared" si="16"/>
        <v>0</v>
      </c>
      <c r="G33" s="6">
        <f t="shared" si="17"/>
        <v>2</v>
      </c>
      <c r="H33" s="6">
        <f t="shared" si="18"/>
        <v>60</v>
      </c>
      <c r="I33" s="6">
        <f t="shared" si="19"/>
        <v>30</v>
      </c>
      <c r="J33" s="6">
        <f t="shared" si="20"/>
        <v>0</v>
      </c>
      <c r="K33" s="6">
        <f t="shared" si="21"/>
        <v>0</v>
      </c>
      <c r="L33" s="6">
        <f t="shared" si="22"/>
        <v>0</v>
      </c>
      <c r="M33" s="6">
        <f t="shared" si="23"/>
        <v>30</v>
      </c>
      <c r="N33" s="6">
        <f t="shared" si="24"/>
        <v>0</v>
      </c>
      <c r="O33" s="6">
        <f t="shared" si="25"/>
        <v>0</v>
      </c>
      <c r="P33" s="7">
        <f t="shared" si="26"/>
        <v>4</v>
      </c>
      <c r="Q33" s="7">
        <f t="shared" si="27"/>
        <v>2</v>
      </c>
      <c r="R33" s="7">
        <v>2.4</v>
      </c>
      <c r="S33" s="11">
        <v>30</v>
      </c>
      <c r="T33" s="10" t="s">
        <v>56</v>
      </c>
      <c r="U33" s="11"/>
      <c r="V33" s="10"/>
      <c r="W33" s="7">
        <v>2</v>
      </c>
      <c r="X33" s="11"/>
      <c r="Y33" s="10"/>
      <c r="Z33" s="11"/>
      <c r="AA33" s="10"/>
      <c r="AB33" s="11">
        <v>30</v>
      </c>
      <c r="AC33" s="10" t="s">
        <v>56</v>
      </c>
      <c r="AD33" s="11"/>
      <c r="AE33" s="10"/>
      <c r="AF33" s="11"/>
      <c r="AG33" s="10"/>
      <c r="AH33" s="7">
        <v>2</v>
      </c>
      <c r="AI33" s="7">
        <f t="shared" si="28"/>
        <v>4</v>
      </c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29"/>
        <v>0</v>
      </c>
      <c r="BA33" s="11"/>
      <c r="BB33" s="10"/>
      <c r="BC33" s="11"/>
      <c r="BD33" s="10"/>
      <c r="BE33" s="7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30"/>
        <v>0</v>
      </c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31"/>
        <v>0</v>
      </c>
    </row>
    <row r="34" spans="1:86" ht="12.75">
      <c r="A34" s="6"/>
      <c r="B34" s="6"/>
      <c r="C34" s="6"/>
      <c r="D34" s="6" t="s">
        <v>81</v>
      </c>
      <c r="E34" s="3" t="s">
        <v>82</v>
      </c>
      <c r="F34" s="6">
        <f t="shared" si="16"/>
        <v>1</v>
      </c>
      <c r="G34" s="6">
        <f t="shared" si="17"/>
        <v>1</v>
      </c>
      <c r="H34" s="6">
        <f t="shared" si="18"/>
        <v>45</v>
      </c>
      <c r="I34" s="6">
        <f t="shared" si="19"/>
        <v>15</v>
      </c>
      <c r="J34" s="6">
        <f t="shared" si="20"/>
        <v>0</v>
      </c>
      <c r="K34" s="6">
        <f t="shared" si="21"/>
        <v>30</v>
      </c>
      <c r="L34" s="6">
        <f t="shared" si="22"/>
        <v>0</v>
      </c>
      <c r="M34" s="6">
        <f t="shared" si="23"/>
        <v>0</v>
      </c>
      <c r="N34" s="6">
        <f t="shared" si="24"/>
        <v>0</v>
      </c>
      <c r="O34" s="6">
        <f t="shared" si="25"/>
        <v>0</v>
      </c>
      <c r="P34" s="7">
        <f t="shared" si="26"/>
        <v>3</v>
      </c>
      <c r="Q34" s="7">
        <f t="shared" si="27"/>
        <v>2</v>
      </c>
      <c r="R34" s="7">
        <v>2</v>
      </c>
      <c r="S34" s="11">
        <v>15</v>
      </c>
      <c r="T34" s="10" t="s">
        <v>55</v>
      </c>
      <c r="U34" s="11"/>
      <c r="V34" s="10"/>
      <c r="W34" s="7">
        <v>1</v>
      </c>
      <c r="X34" s="11">
        <v>30</v>
      </c>
      <c r="Y34" s="10" t="s">
        <v>56</v>
      </c>
      <c r="Z34" s="11"/>
      <c r="AA34" s="10"/>
      <c r="AB34" s="11"/>
      <c r="AC34" s="10"/>
      <c r="AD34" s="11"/>
      <c r="AE34" s="10"/>
      <c r="AF34" s="11"/>
      <c r="AG34" s="10"/>
      <c r="AH34" s="7">
        <v>2</v>
      </c>
      <c r="AI34" s="7">
        <f t="shared" si="28"/>
        <v>3</v>
      </c>
      <c r="AJ34" s="11"/>
      <c r="AK34" s="10"/>
      <c r="AL34" s="11"/>
      <c r="AM34" s="10"/>
      <c r="AN34" s="7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29"/>
        <v>0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30"/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31"/>
        <v>0</v>
      </c>
    </row>
    <row r="35" spans="1:86" ht="12.75">
      <c r="A35" s="6"/>
      <c r="B35" s="6"/>
      <c r="C35" s="6"/>
      <c r="D35" s="6" t="s">
        <v>83</v>
      </c>
      <c r="E35" s="3" t="s">
        <v>84</v>
      </c>
      <c r="F35" s="6">
        <f t="shared" si="16"/>
        <v>1</v>
      </c>
      <c r="G35" s="6">
        <f t="shared" si="17"/>
        <v>1</v>
      </c>
      <c r="H35" s="6">
        <f t="shared" si="18"/>
        <v>60</v>
      </c>
      <c r="I35" s="6">
        <f t="shared" si="19"/>
        <v>30</v>
      </c>
      <c r="J35" s="6">
        <f t="shared" si="20"/>
        <v>0</v>
      </c>
      <c r="K35" s="6">
        <f t="shared" si="21"/>
        <v>30</v>
      </c>
      <c r="L35" s="6">
        <f t="shared" si="22"/>
        <v>0</v>
      </c>
      <c r="M35" s="6">
        <f t="shared" si="23"/>
        <v>0</v>
      </c>
      <c r="N35" s="6">
        <f t="shared" si="24"/>
        <v>0</v>
      </c>
      <c r="O35" s="6">
        <f t="shared" si="25"/>
        <v>0</v>
      </c>
      <c r="P35" s="7">
        <f t="shared" si="26"/>
        <v>3</v>
      </c>
      <c r="Q35" s="7">
        <f t="shared" si="27"/>
        <v>1.6</v>
      </c>
      <c r="R35" s="7">
        <v>2.6</v>
      </c>
      <c r="S35" s="11"/>
      <c r="T35" s="10"/>
      <c r="U35" s="11"/>
      <c r="V35" s="10"/>
      <c r="W35" s="7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7"/>
      <c r="AI35" s="7">
        <f t="shared" si="28"/>
        <v>0</v>
      </c>
      <c r="AJ35" s="11">
        <v>30</v>
      </c>
      <c r="AK35" s="10" t="s">
        <v>55</v>
      </c>
      <c r="AL35" s="11"/>
      <c r="AM35" s="10"/>
      <c r="AN35" s="7">
        <v>1.4</v>
      </c>
      <c r="AO35" s="11">
        <v>30</v>
      </c>
      <c r="AP35" s="10" t="s">
        <v>56</v>
      </c>
      <c r="AQ35" s="11"/>
      <c r="AR35" s="10"/>
      <c r="AS35" s="11"/>
      <c r="AT35" s="10"/>
      <c r="AU35" s="11"/>
      <c r="AV35" s="10"/>
      <c r="AW35" s="11"/>
      <c r="AX35" s="10"/>
      <c r="AY35" s="7">
        <v>1.6</v>
      </c>
      <c r="AZ35" s="7">
        <f t="shared" si="29"/>
        <v>3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30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31"/>
        <v>0</v>
      </c>
    </row>
    <row r="36" spans="1:86" ht="12.75">
      <c r="A36" s="6"/>
      <c r="B36" s="6"/>
      <c r="C36" s="6"/>
      <c r="D36" s="6" t="s">
        <v>85</v>
      </c>
      <c r="E36" s="3" t="s">
        <v>86</v>
      </c>
      <c r="F36" s="6">
        <f t="shared" si="16"/>
        <v>0</v>
      </c>
      <c r="G36" s="6">
        <f t="shared" si="17"/>
        <v>1</v>
      </c>
      <c r="H36" s="6">
        <f t="shared" si="18"/>
        <v>30</v>
      </c>
      <c r="I36" s="6">
        <f t="shared" si="19"/>
        <v>0</v>
      </c>
      <c r="J36" s="6">
        <f t="shared" si="20"/>
        <v>30</v>
      </c>
      <c r="K36" s="6">
        <f t="shared" si="21"/>
        <v>0</v>
      </c>
      <c r="L36" s="6">
        <f t="shared" si="22"/>
        <v>0</v>
      </c>
      <c r="M36" s="6">
        <f t="shared" si="23"/>
        <v>0</v>
      </c>
      <c r="N36" s="6">
        <f t="shared" si="24"/>
        <v>0</v>
      </c>
      <c r="O36" s="6">
        <f t="shared" si="25"/>
        <v>0</v>
      </c>
      <c r="P36" s="7">
        <f t="shared" si="26"/>
        <v>2</v>
      </c>
      <c r="Q36" s="7">
        <f t="shared" si="27"/>
        <v>0</v>
      </c>
      <c r="R36" s="7">
        <v>1.2</v>
      </c>
      <c r="S36" s="11"/>
      <c r="T36" s="10"/>
      <c r="U36" s="11"/>
      <c r="V36" s="10"/>
      <c r="W36" s="7"/>
      <c r="X36" s="11"/>
      <c r="Y36" s="10"/>
      <c r="Z36" s="11"/>
      <c r="AA36" s="10"/>
      <c r="AB36" s="11"/>
      <c r="AC36" s="10"/>
      <c r="AD36" s="11"/>
      <c r="AE36" s="10"/>
      <c r="AF36" s="11"/>
      <c r="AG36" s="10"/>
      <c r="AH36" s="7"/>
      <c r="AI36" s="7">
        <f t="shared" si="28"/>
        <v>0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29"/>
        <v>0</v>
      </c>
      <c r="BA36" s="11"/>
      <c r="BB36" s="10"/>
      <c r="BC36" s="11">
        <v>30</v>
      </c>
      <c r="BD36" s="10" t="s">
        <v>56</v>
      </c>
      <c r="BE36" s="7">
        <v>2</v>
      </c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30"/>
        <v>2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31"/>
        <v>0</v>
      </c>
    </row>
    <row r="37" spans="1:86" ht="12.75">
      <c r="A37" s="6"/>
      <c r="B37" s="6"/>
      <c r="C37" s="6"/>
      <c r="D37" s="6" t="s">
        <v>87</v>
      </c>
      <c r="E37" s="3" t="s">
        <v>88</v>
      </c>
      <c r="F37" s="6">
        <f t="shared" si="16"/>
        <v>0</v>
      </c>
      <c r="G37" s="6">
        <f t="shared" si="17"/>
        <v>1</v>
      </c>
      <c r="H37" s="6">
        <f t="shared" si="18"/>
        <v>0</v>
      </c>
      <c r="I37" s="6">
        <f t="shared" si="19"/>
        <v>0</v>
      </c>
      <c r="J37" s="6">
        <f t="shared" si="20"/>
        <v>0</v>
      </c>
      <c r="K37" s="6">
        <f t="shared" si="21"/>
        <v>0</v>
      </c>
      <c r="L37" s="6">
        <f t="shared" si="22"/>
        <v>0</v>
      </c>
      <c r="M37" s="6">
        <f t="shared" si="23"/>
        <v>0</v>
      </c>
      <c r="N37" s="6">
        <f t="shared" si="24"/>
        <v>0</v>
      </c>
      <c r="O37" s="6">
        <f t="shared" si="25"/>
        <v>0</v>
      </c>
      <c r="P37" s="7">
        <f t="shared" si="26"/>
        <v>20</v>
      </c>
      <c r="Q37" s="7">
        <f t="shared" si="27"/>
        <v>20</v>
      </c>
      <c r="R37" s="7">
        <v>0.6</v>
      </c>
      <c r="S37" s="11"/>
      <c r="T37" s="10"/>
      <c r="U37" s="11"/>
      <c r="V37" s="10"/>
      <c r="W37" s="7"/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7"/>
      <c r="AI37" s="7">
        <f t="shared" si="28"/>
        <v>0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29"/>
        <v>0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>
        <v>0</v>
      </c>
      <c r="BM37" s="10" t="s">
        <v>56</v>
      </c>
      <c r="BN37" s="11"/>
      <c r="BO37" s="10"/>
      <c r="BP37" s="7">
        <v>20</v>
      </c>
      <c r="BQ37" s="7">
        <f t="shared" si="30"/>
        <v>20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31"/>
        <v>0</v>
      </c>
    </row>
    <row r="38" spans="1:86" ht="15.75" customHeight="1">
      <c r="A38" s="6"/>
      <c r="B38" s="6"/>
      <c r="C38" s="6"/>
      <c r="D38" s="6"/>
      <c r="E38" s="6" t="s">
        <v>64</v>
      </c>
      <c r="F38" s="6">
        <f aca="true" t="shared" si="32" ref="F38:S38">SUM(F30:F37)</f>
        <v>4</v>
      </c>
      <c r="G38" s="6">
        <f t="shared" si="32"/>
        <v>10</v>
      </c>
      <c r="H38" s="6">
        <f t="shared" si="32"/>
        <v>330</v>
      </c>
      <c r="I38" s="6">
        <f t="shared" si="32"/>
        <v>135</v>
      </c>
      <c r="J38" s="6">
        <f t="shared" si="32"/>
        <v>30</v>
      </c>
      <c r="K38" s="6">
        <f t="shared" si="32"/>
        <v>105</v>
      </c>
      <c r="L38" s="6">
        <f t="shared" si="32"/>
        <v>0</v>
      </c>
      <c r="M38" s="6">
        <f t="shared" si="32"/>
        <v>60</v>
      </c>
      <c r="N38" s="6">
        <f t="shared" si="32"/>
        <v>0</v>
      </c>
      <c r="O38" s="6">
        <f t="shared" si="32"/>
        <v>0</v>
      </c>
      <c r="P38" s="7">
        <f t="shared" si="32"/>
        <v>41</v>
      </c>
      <c r="Q38" s="7">
        <f t="shared" si="32"/>
        <v>30.4</v>
      </c>
      <c r="R38" s="7">
        <f t="shared" si="32"/>
        <v>14.6</v>
      </c>
      <c r="S38" s="11">
        <f t="shared" si="32"/>
        <v>105</v>
      </c>
      <c r="T38" s="10"/>
      <c r="U38" s="11">
        <f>SUM(U30:U37)</f>
        <v>0</v>
      </c>
      <c r="V38" s="10"/>
      <c r="W38" s="7">
        <f>SUM(W30:W37)</f>
        <v>7.2</v>
      </c>
      <c r="X38" s="11">
        <f>SUM(X30:X37)</f>
        <v>75</v>
      </c>
      <c r="Y38" s="10"/>
      <c r="Z38" s="11">
        <f>SUM(Z30:Z37)</f>
        <v>0</v>
      </c>
      <c r="AA38" s="10"/>
      <c r="AB38" s="11">
        <f>SUM(AB30:AB37)</f>
        <v>60</v>
      </c>
      <c r="AC38" s="10"/>
      <c r="AD38" s="11">
        <f>SUM(AD30:AD37)</f>
        <v>0</v>
      </c>
      <c r="AE38" s="10"/>
      <c r="AF38" s="11">
        <f>SUM(AF30:AF37)</f>
        <v>0</v>
      </c>
      <c r="AG38" s="10"/>
      <c r="AH38" s="7">
        <f>SUM(AH30:AH37)</f>
        <v>8.8</v>
      </c>
      <c r="AI38" s="7">
        <f>SUM(AI30:AI37)</f>
        <v>16</v>
      </c>
      <c r="AJ38" s="11">
        <f>SUM(AJ30:AJ37)</f>
        <v>30</v>
      </c>
      <c r="AK38" s="10"/>
      <c r="AL38" s="11">
        <f>SUM(AL30:AL37)</f>
        <v>0</v>
      </c>
      <c r="AM38" s="10"/>
      <c r="AN38" s="7">
        <f>SUM(AN30:AN37)</f>
        <v>1.4</v>
      </c>
      <c r="AO38" s="11">
        <f>SUM(AO30:AO37)</f>
        <v>30</v>
      </c>
      <c r="AP38" s="10"/>
      <c r="AQ38" s="11">
        <f>SUM(AQ30:AQ37)</f>
        <v>0</v>
      </c>
      <c r="AR38" s="10"/>
      <c r="AS38" s="11">
        <f>SUM(AS30:AS37)</f>
        <v>0</v>
      </c>
      <c r="AT38" s="10"/>
      <c r="AU38" s="11">
        <f>SUM(AU30:AU37)</f>
        <v>0</v>
      </c>
      <c r="AV38" s="10"/>
      <c r="AW38" s="11">
        <f>SUM(AW30:AW37)</f>
        <v>0</v>
      </c>
      <c r="AX38" s="10"/>
      <c r="AY38" s="7">
        <f>SUM(AY30:AY37)</f>
        <v>1.6</v>
      </c>
      <c r="AZ38" s="7">
        <f>SUM(AZ30:AZ37)</f>
        <v>3</v>
      </c>
      <c r="BA38" s="11">
        <f>SUM(BA30:BA37)</f>
        <v>0</v>
      </c>
      <c r="BB38" s="10"/>
      <c r="BC38" s="11">
        <f>SUM(BC30:BC37)</f>
        <v>30</v>
      </c>
      <c r="BD38" s="10"/>
      <c r="BE38" s="7">
        <f>SUM(BE30:BE37)</f>
        <v>2</v>
      </c>
      <c r="BF38" s="11">
        <f>SUM(BF30:BF37)</f>
        <v>0</v>
      </c>
      <c r="BG38" s="10"/>
      <c r="BH38" s="11">
        <f>SUM(BH30:BH37)</f>
        <v>0</v>
      </c>
      <c r="BI38" s="10"/>
      <c r="BJ38" s="11">
        <f>SUM(BJ30:BJ37)</f>
        <v>0</v>
      </c>
      <c r="BK38" s="10"/>
      <c r="BL38" s="11">
        <f>SUM(BL30:BL37)</f>
        <v>0</v>
      </c>
      <c r="BM38" s="10"/>
      <c r="BN38" s="11">
        <f>SUM(BN30:BN37)</f>
        <v>0</v>
      </c>
      <c r="BO38" s="10"/>
      <c r="BP38" s="7">
        <f>SUM(BP30:BP37)</f>
        <v>20</v>
      </c>
      <c r="BQ38" s="7">
        <f>SUM(BQ30:BQ37)</f>
        <v>22</v>
      </c>
      <c r="BR38" s="11">
        <f>SUM(BR30:BR37)</f>
        <v>0</v>
      </c>
      <c r="BS38" s="10"/>
      <c r="BT38" s="11">
        <f>SUM(BT30:BT37)</f>
        <v>0</v>
      </c>
      <c r="BU38" s="10"/>
      <c r="BV38" s="7">
        <f>SUM(BV30:BV37)</f>
        <v>0</v>
      </c>
      <c r="BW38" s="11">
        <f>SUM(BW30:BW37)</f>
        <v>0</v>
      </c>
      <c r="BX38" s="10"/>
      <c r="BY38" s="11">
        <f>SUM(BY30:BY37)</f>
        <v>0</v>
      </c>
      <c r="BZ38" s="10"/>
      <c r="CA38" s="11">
        <f>SUM(CA30:CA37)</f>
        <v>0</v>
      </c>
      <c r="CB38" s="10"/>
      <c r="CC38" s="11">
        <f>SUM(CC30:CC37)</f>
        <v>0</v>
      </c>
      <c r="CD38" s="10"/>
      <c r="CE38" s="11">
        <f>SUM(CE30:CE37)</f>
        <v>0</v>
      </c>
      <c r="CF38" s="10"/>
      <c r="CG38" s="7">
        <f>SUM(CG30:CG37)</f>
        <v>0</v>
      </c>
      <c r="CH38" s="7">
        <f>SUM(CH30:CH37)</f>
        <v>0</v>
      </c>
    </row>
    <row r="39" spans="1:86" ht="19.5" customHeight="1">
      <c r="A39" s="12" t="s">
        <v>89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2"/>
      <c r="CH39" s="13"/>
    </row>
    <row r="40" spans="1:86" ht="12.75">
      <c r="A40" s="6"/>
      <c r="B40" s="6"/>
      <c r="C40" s="6"/>
      <c r="D40" s="6" t="s">
        <v>91</v>
      </c>
      <c r="E40" s="3" t="s">
        <v>92</v>
      </c>
      <c r="F40" s="6">
        <f aca="true" t="shared" si="33" ref="F40:F48">COUNTIF(S40:CF40,"e")</f>
        <v>1</v>
      </c>
      <c r="G40" s="6">
        <f aca="true" t="shared" si="34" ref="G40:G48">COUNTIF(S40:CF40,"z")</f>
        <v>1</v>
      </c>
      <c r="H40" s="6">
        <f aca="true" t="shared" si="35" ref="H40:H48">SUM(I40:O40)</f>
        <v>60</v>
      </c>
      <c r="I40" s="6">
        <f aca="true" t="shared" si="36" ref="I40:I48">S40+AJ40+BA40+BR40</f>
        <v>30</v>
      </c>
      <c r="J40" s="6">
        <f aca="true" t="shared" si="37" ref="J40:J48">U40+AL40+BC40+BT40</f>
        <v>0</v>
      </c>
      <c r="K40" s="6">
        <f aca="true" t="shared" si="38" ref="K40:K48">X40+AO40+BF40+BW40</f>
        <v>0</v>
      </c>
      <c r="L40" s="6">
        <f aca="true" t="shared" si="39" ref="L40:L48">Z40+AQ40+BH40+BY40</f>
        <v>0</v>
      </c>
      <c r="M40" s="6">
        <f aca="true" t="shared" si="40" ref="M40:M48">AB40+AS40+BJ40+CA40</f>
        <v>30</v>
      </c>
      <c r="N40" s="6">
        <f aca="true" t="shared" si="41" ref="N40:N48">AD40+AU40+BL40+CC40</f>
        <v>0</v>
      </c>
      <c r="O40" s="6">
        <f aca="true" t="shared" si="42" ref="O40:O48">AF40+AW40+BN40+CE40</f>
        <v>0</v>
      </c>
      <c r="P40" s="7">
        <f aca="true" t="shared" si="43" ref="P40:P48">AI40+AZ40+BQ40+CH40</f>
        <v>3</v>
      </c>
      <c r="Q40" s="7">
        <f aca="true" t="shared" si="44" ref="Q40:Q48">AH40+AY40+BP40+CG40</f>
        <v>1.6</v>
      </c>
      <c r="R40" s="7">
        <v>2.4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aca="true" t="shared" si="45" ref="AI40:AI48">W40+AH40</f>
        <v>0</v>
      </c>
      <c r="AJ40" s="11">
        <v>30</v>
      </c>
      <c r="AK40" s="10" t="s">
        <v>55</v>
      </c>
      <c r="AL40" s="11"/>
      <c r="AM40" s="10"/>
      <c r="AN40" s="7">
        <v>1.4</v>
      </c>
      <c r="AO40" s="11"/>
      <c r="AP40" s="10"/>
      <c r="AQ40" s="11"/>
      <c r="AR40" s="10"/>
      <c r="AS40" s="11">
        <v>30</v>
      </c>
      <c r="AT40" s="10" t="s">
        <v>56</v>
      </c>
      <c r="AU40" s="11"/>
      <c r="AV40" s="10"/>
      <c r="AW40" s="11"/>
      <c r="AX40" s="10"/>
      <c r="AY40" s="7">
        <v>1.6</v>
      </c>
      <c r="AZ40" s="7">
        <f aca="true" t="shared" si="46" ref="AZ40:AZ48">AN40+AY40</f>
        <v>3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aca="true" t="shared" si="47" ref="BQ40:BQ48">BE40+BP40</f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aca="true" t="shared" si="48" ref="CH40:CH48">BV40+CG40</f>
        <v>0</v>
      </c>
    </row>
    <row r="41" spans="1:86" ht="12.75">
      <c r="A41" s="6"/>
      <c r="B41" s="6"/>
      <c r="C41" s="6"/>
      <c r="D41" s="6" t="s">
        <v>93</v>
      </c>
      <c r="E41" s="3" t="s">
        <v>94</v>
      </c>
      <c r="F41" s="6">
        <f t="shared" si="33"/>
        <v>0</v>
      </c>
      <c r="G41" s="6">
        <f t="shared" si="34"/>
        <v>2</v>
      </c>
      <c r="H41" s="6">
        <f t="shared" si="35"/>
        <v>60</v>
      </c>
      <c r="I41" s="6">
        <f t="shared" si="36"/>
        <v>30</v>
      </c>
      <c r="J41" s="6">
        <f t="shared" si="37"/>
        <v>0</v>
      </c>
      <c r="K41" s="6">
        <f t="shared" si="38"/>
        <v>0</v>
      </c>
      <c r="L41" s="6">
        <f t="shared" si="39"/>
        <v>0</v>
      </c>
      <c r="M41" s="6">
        <f t="shared" si="40"/>
        <v>30</v>
      </c>
      <c r="N41" s="6">
        <f t="shared" si="41"/>
        <v>0</v>
      </c>
      <c r="O41" s="6">
        <f t="shared" si="42"/>
        <v>0</v>
      </c>
      <c r="P41" s="7">
        <f t="shared" si="43"/>
        <v>3</v>
      </c>
      <c r="Q41" s="7">
        <f t="shared" si="44"/>
        <v>1.6</v>
      </c>
      <c r="R41" s="7">
        <v>2.4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45"/>
        <v>0</v>
      </c>
      <c r="AJ41" s="11">
        <v>30</v>
      </c>
      <c r="AK41" s="10" t="s">
        <v>56</v>
      </c>
      <c r="AL41" s="11"/>
      <c r="AM41" s="10"/>
      <c r="AN41" s="7">
        <v>1.4</v>
      </c>
      <c r="AO41" s="11"/>
      <c r="AP41" s="10"/>
      <c r="AQ41" s="11"/>
      <c r="AR41" s="10"/>
      <c r="AS41" s="11">
        <v>30</v>
      </c>
      <c r="AT41" s="10" t="s">
        <v>56</v>
      </c>
      <c r="AU41" s="11"/>
      <c r="AV41" s="10"/>
      <c r="AW41" s="11"/>
      <c r="AX41" s="10"/>
      <c r="AY41" s="7">
        <v>1.6</v>
      </c>
      <c r="AZ41" s="7">
        <f t="shared" si="46"/>
        <v>3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47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48"/>
        <v>0</v>
      </c>
    </row>
    <row r="42" spans="1:86" ht="12.75">
      <c r="A42" s="6"/>
      <c r="B42" s="6"/>
      <c r="C42" s="6"/>
      <c r="D42" s="6" t="s">
        <v>95</v>
      </c>
      <c r="E42" s="3" t="s">
        <v>96</v>
      </c>
      <c r="F42" s="6">
        <f t="shared" si="33"/>
        <v>0</v>
      </c>
      <c r="G42" s="6">
        <f t="shared" si="34"/>
        <v>2</v>
      </c>
      <c r="H42" s="6">
        <f t="shared" si="35"/>
        <v>65</v>
      </c>
      <c r="I42" s="6">
        <f t="shared" si="36"/>
        <v>30</v>
      </c>
      <c r="J42" s="6">
        <f t="shared" si="37"/>
        <v>0</v>
      </c>
      <c r="K42" s="6">
        <f t="shared" si="38"/>
        <v>35</v>
      </c>
      <c r="L42" s="6">
        <f t="shared" si="39"/>
        <v>0</v>
      </c>
      <c r="M42" s="6">
        <f t="shared" si="40"/>
        <v>0</v>
      </c>
      <c r="N42" s="6">
        <f t="shared" si="41"/>
        <v>0</v>
      </c>
      <c r="O42" s="6">
        <f t="shared" si="42"/>
        <v>0</v>
      </c>
      <c r="P42" s="7">
        <f t="shared" si="43"/>
        <v>3</v>
      </c>
      <c r="Q42" s="7">
        <f t="shared" si="44"/>
        <v>1.6</v>
      </c>
      <c r="R42" s="7">
        <v>2.6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45"/>
        <v>0</v>
      </c>
      <c r="AJ42" s="11">
        <v>30</v>
      </c>
      <c r="AK42" s="10" t="s">
        <v>56</v>
      </c>
      <c r="AL42" s="11"/>
      <c r="AM42" s="10"/>
      <c r="AN42" s="7">
        <v>1.4</v>
      </c>
      <c r="AO42" s="11">
        <v>35</v>
      </c>
      <c r="AP42" s="10" t="s">
        <v>56</v>
      </c>
      <c r="AQ42" s="11"/>
      <c r="AR42" s="10"/>
      <c r="AS42" s="11"/>
      <c r="AT42" s="10"/>
      <c r="AU42" s="11"/>
      <c r="AV42" s="10"/>
      <c r="AW42" s="11"/>
      <c r="AX42" s="10"/>
      <c r="AY42" s="7">
        <v>1.6</v>
      </c>
      <c r="AZ42" s="7">
        <f t="shared" si="46"/>
        <v>3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47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48"/>
        <v>0</v>
      </c>
    </row>
    <row r="43" spans="1:86" ht="12.75">
      <c r="A43" s="6"/>
      <c r="B43" s="6"/>
      <c r="C43" s="6"/>
      <c r="D43" s="6" t="s">
        <v>97</v>
      </c>
      <c r="E43" s="3" t="s">
        <v>98</v>
      </c>
      <c r="F43" s="6">
        <f t="shared" si="33"/>
        <v>0</v>
      </c>
      <c r="G43" s="6">
        <f t="shared" si="34"/>
        <v>2</v>
      </c>
      <c r="H43" s="6">
        <f t="shared" si="35"/>
        <v>50</v>
      </c>
      <c r="I43" s="6">
        <f t="shared" si="36"/>
        <v>30</v>
      </c>
      <c r="J43" s="6">
        <f t="shared" si="37"/>
        <v>0</v>
      </c>
      <c r="K43" s="6">
        <f t="shared" si="38"/>
        <v>0</v>
      </c>
      <c r="L43" s="6">
        <f t="shared" si="39"/>
        <v>0</v>
      </c>
      <c r="M43" s="6">
        <f t="shared" si="40"/>
        <v>20</v>
      </c>
      <c r="N43" s="6">
        <f t="shared" si="41"/>
        <v>0</v>
      </c>
      <c r="O43" s="6">
        <f t="shared" si="42"/>
        <v>0</v>
      </c>
      <c r="P43" s="7">
        <f t="shared" si="43"/>
        <v>2</v>
      </c>
      <c r="Q43" s="7">
        <f t="shared" si="44"/>
        <v>0.8</v>
      </c>
      <c r="R43" s="7">
        <v>2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45"/>
        <v>0</v>
      </c>
      <c r="AJ43" s="11">
        <v>30</v>
      </c>
      <c r="AK43" s="10" t="s">
        <v>56</v>
      </c>
      <c r="AL43" s="11"/>
      <c r="AM43" s="10"/>
      <c r="AN43" s="7">
        <v>1.2</v>
      </c>
      <c r="AO43" s="11"/>
      <c r="AP43" s="10"/>
      <c r="AQ43" s="11"/>
      <c r="AR43" s="10"/>
      <c r="AS43" s="11">
        <v>20</v>
      </c>
      <c r="AT43" s="10" t="s">
        <v>56</v>
      </c>
      <c r="AU43" s="11"/>
      <c r="AV43" s="10"/>
      <c r="AW43" s="11"/>
      <c r="AX43" s="10"/>
      <c r="AY43" s="7">
        <v>0.8</v>
      </c>
      <c r="AZ43" s="7">
        <f t="shared" si="46"/>
        <v>2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47"/>
        <v>0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48"/>
        <v>0</v>
      </c>
    </row>
    <row r="44" spans="1:86" ht="12.75">
      <c r="A44" s="6"/>
      <c r="B44" s="6"/>
      <c r="C44" s="6"/>
      <c r="D44" s="6" t="s">
        <v>99</v>
      </c>
      <c r="E44" s="3" t="s">
        <v>100</v>
      </c>
      <c r="F44" s="6">
        <f t="shared" si="33"/>
        <v>0</v>
      </c>
      <c r="G44" s="6">
        <f t="shared" si="34"/>
        <v>2</v>
      </c>
      <c r="H44" s="6">
        <f t="shared" si="35"/>
        <v>60</v>
      </c>
      <c r="I44" s="6">
        <f t="shared" si="36"/>
        <v>30</v>
      </c>
      <c r="J44" s="6">
        <f t="shared" si="37"/>
        <v>0</v>
      </c>
      <c r="K44" s="6">
        <f t="shared" si="38"/>
        <v>30</v>
      </c>
      <c r="L44" s="6">
        <f t="shared" si="39"/>
        <v>0</v>
      </c>
      <c r="M44" s="6">
        <f t="shared" si="40"/>
        <v>0</v>
      </c>
      <c r="N44" s="6">
        <f t="shared" si="41"/>
        <v>0</v>
      </c>
      <c r="O44" s="6">
        <f t="shared" si="42"/>
        <v>0</v>
      </c>
      <c r="P44" s="7">
        <f t="shared" si="43"/>
        <v>3</v>
      </c>
      <c r="Q44" s="7">
        <f t="shared" si="44"/>
        <v>1.6</v>
      </c>
      <c r="R44" s="7">
        <v>2.4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45"/>
        <v>0</v>
      </c>
      <c r="AJ44" s="11">
        <v>30</v>
      </c>
      <c r="AK44" s="10" t="s">
        <v>56</v>
      </c>
      <c r="AL44" s="11"/>
      <c r="AM44" s="10"/>
      <c r="AN44" s="7">
        <v>1.4</v>
      </c>
      <c r="AO44" s="11">
        <v>30</v>
      </c>
      <c r="AP44" s="10" t="s">
        <v>56</v>
      </c>
      <c r="AQ44" s="11"/>
      <c r="AR44" s="10"/>
      <c r="AS44" s="11"/>
      <c r="AT44" s="10"/>
      <c r="AU44" s="11"/>
      <c r="AV44" s="10"/>
      <c r="AW44" s="11"/>
      <c r="AX44" s="10"/>
      <c r="AY44" s="7">
        <v>1.6</v>
      </c>
      <c r="AZ44" s="7">
        <f t="shared" si="46"/>
        <v>3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47"/>
        <v>0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48"/>
        <v>0</v>
      </c>
    </row>
    <row r="45" spans="1:86" ht="12.75">
      <c r="A45" s="6"/>
      <c r="B45" s="6"/>
      <c r="C45" s="6"/>
      <c r="D45" s="6" t="s">
        <v>101</v>
      </c>
      <c r="E45" s="3" t="s">
        <v>102</v>
      </c>
      <c r="F45" s="6">
        <f t="shared" si="33"/>
        <v>0</v>
      </c>
      <c r="G45" s="6">
        <f t="shared" si="34"/>
        <v>2</v>
      </c>
      <c r="H45" s="6">
        <f t="shared" si="35"/>
        <v>33</v>
      </c>
      <c r="I45" s="6">
        <f t="shared" si="36"/>
        <v>15</v>
      </c>
      <c r="J45" s="6">
        <f t="shared" si="37"/>
        <v>0</v>
      </c>
      <c r="K45" s="6">
        <f t="shared" si="38"/>
        <v>18</v>
      </c>
      <c r="L45" s="6">
        <f t="shared" si="39"/>
        <v>0</v>
      </c>
      <c r="M45" s="6">
        <f t="shared" si="40"/>
        <v>0</v>
      </c>
      <c r="N45" s="6">
        <f t="shared" si="41"/>
        <v>0</v>
      </c>
      <c r="O45" s="6">
        <f t="shared" si="42"/>
        <v>0</v>
      </c>
      <c r="P45" s="7">
        <f t="shared" si="43"/>
        <v>2</v>
      </c>
      <c r="Q45" s="7">
        <f t="shared" si="44"/>
        <v>1</v>
      </c>
      <c r="R45" s="7">
        <v>1.3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45"/>
        <v>0</v>
      </c>
      <c r="AJ45" s="11">
        <v>15</v>
      </c>
      <c r="AK45" s="10" t="s">
        <v>56</v>
      </c>
      <c r="AL45" s="11"/>
      <c r="AM45" s="10"/>
      <c r="AN45" s="7">
        <v>1</v>
      </c>
      <c r="AO45" s="11">
        <v>18</v>
      </c>
      <c r="AP45" s="10" t="s">
        <v>56</v>
      </c>
      <c r="AQ45" s="11"/>
      <c r="AR45" s="10"/>
      <c r="AS45" s="11"/>
      <c r="AT45" s="10"/>
      <c r="AU45" s="11"/>
      <c r="AV45" s="10"/>
      <c r="AW45" s="11"/>
      <c r="AX45" s="10"/>
      <c r="AY45" s="7">
        <v>1</v>
      </c>
      <c r="AZ45" s="7">
        <f t="shared" si="46"/>
        <v>2</v>
      </c>
      <c r="BA45" s="11"/>
      <c r="BB45" s="10"/>
      <c r="BC45" s="11"/>
      <c r="BD45" s="10"/>
      <c r="BE45" s="7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47"/>
        <v>0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48"/>
        <v>0</v>
      </c>
    </row>
    <row r="46" spans="1:86" ht="12.75">
      <c r="A46" s="6"/>
      <c r="B46" s="6"/>
      <c r="C46" s="6"/>
      <c r="D46" s="6" t="s">
        <v>103</v>
      </c>
      <c r="E46" s="3" t="s">
        <v>104</v>
      </c>
      <c r="F46" s="6">
        <f t="shared" si="33"/>
        <v>0</v>
      </c>
      <c r="G46" s="6">
        <f t="shared" si="34"/>
        <v>2</v>
      </c>
      <c r="H46" s="6">
        <f t="shared" si="35"/>
        <v>60</v>
      </c>
      <c r="I46" s="6">
        <f t="shared" si="36"/>
        <v>30</v>
      </c>
      <c r="J46" s="6">
        <f t="shared" si="37"/>
        <v>0</v>
      </c>
      <c r="K46" s="6">
        <f t="shared" si="38"/>
        <v>0</v>
      </c>
      <c r="L46" s="6">
        <f t="shared" si="39"/>
        <v>0</v>
      </c>
      <c r="M46" s="6">
        <f t="shared" si="40"/>
        <v>30</v>
      </c>
      <c r="N46" s="6">
        <f t="shared" si="41"/>
        <v>0</v>
      </c>
      <c r="O46" s="6">
        <f t="shared" si="42"/>
        <v>0</v>
      </c>
      <c r="P46" s="7">
        <f t="shared" si="43"/>
        <v>3</v>
      </c>
      <c r="Q46" s="7">
        <f t="shared" si="44"/>
        <v>1.6</v>
      </c>
      <c r="R46" s="7">
        <v>2.4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45"/>
        <v>0</v>
      </c>
      <c r="AJ46" s="11">
        <v>30</v>
      </c>
      <c r="AK46" s="10" t="s">
        <v>56</v>
      </c>
      <c r="AL46" s="11"/>
      <c r="AM46" s="10"/>
      <c r="AN46" s="7">
        <v>1.4</v>
      </c>
      <c r="AO46" s="11"/>
      <c r="AP46" s="10"/>
      <c r="AQ46" s="11"/>
      <c r="AR46" s="10"/>
      <c r="AS46" s="11">
        <v>30</v>
      </c>
      <c r="AT46" s="10" t="s">
        <v>56</v>
      </c>
      <c r="AU46" s="11"/>
      <c r="AV46" s="10"/>
      <c r="AW46" s="11"/>
      <c r="AX46" s="10"/>
      <c r="AY46" s="7">
        <v>1.6</v>
      </c>
      <c r="AZ46" s="7">
        <f t="shared" si="46"/>
        <v>3</v>
      </c>
      <c r="BA46" s="11"/>
      <c r="BB46" s="10"/>
      <c r="BC46" s="11"/>
      <c r="BD46" s="10"/>
      <c r="BE46" s="7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 t="shared" si="47"/>
        <v>0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48"/>
        <v>0</v>
      </c>
    </row>
    <row r="47" spans="1:86" ht="12.75">
      <c r="A47" s="6"/>
      <c r="B47" s="6"/>
      <c r="C47" s="6"/>
      <c r="D47" s="6" t="s">
        <v>105</v>
      </c>
      <c r="E47" s="3" t="s">
        <v>106</v>
      </c>
      <c r="F47" s="6">
        <f t="shared" si="33"/>
        <v>1</v>
      </c>
      <c r="G47" s="6">
        <f t="shared" si="34"/>
        <v>1</v>
      </c>
      <c r="H47" s="6">
        <f t="shared" si="35"/>
        <v>50</v>
      </c>
      <c r="I47" s="6">
        <f t="shared" si="36"/>
        <v>30</v>
      </c>
      <c r="J47" s="6">
        <f t="shared" si="37"/>
        <v>0</v>
      </c>
      <c r="K47" s="6">
        <f t="shared" si="38"/>
        <v>20</v>
      </c>
      <c r="L47" s="6">
        <f t="shared" si="39"/>
        <v>0</v>
      </c>
      <c r="M47" s="6">
        <f t="shared" si="40"/>
        <v>0</v>
      </c>
      <c r="N47" s="6">
        <f t="shared" si="41"/>
        <v>0</v>
      </c>
      <c r="O47" s="6">
        <f t="shared" si="42"/>
        <v>0</v>
      </c>
      <c r="P47" s="7">
        <f t="shared" si="43"/>
        <v>2</v>
      </c>
      <c r="Q47" s="7">
        <f t="shared" si="44"/>
        <v>0.8</v>
      </c>
      <c r="R47" s="7">
        <v>2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45"/>
        <v>0</v>
      </c>
      <c r="AJ47" s="11">
        <v>30</v>
      </c>
      <c r="AK47" s="10" t="s">
        <v>55</v>
      </c>
      <c r="AL47" s="11"/>
      <c r="AM47" s="10"/>
      <c r="AN47" s="7">
        <v>1.2</v>
      </c>
      <c r="AO47" s="11">
        <v>20</v>
      </c>
      <c r="AP47" s="10" t="s">
        <v>56</v>
      </c>
      <c r="AQ47" s="11"/>
      <c r="AR47" s="10"/>
      <c r="AS47" s="11"/>
      <c r="AT47" s="10"/>
      <c r="AU47" s="11"/>
      <c r="AV47" s="10"/>
      <c r="AW47" s="11"/>
      <c r="AX47" s="10"/>
      <c r="AY47" s="7">
        <v>0.8</v>
      </c>
      <c r="AZ47" s="7">
        <f t="shared" si="46"/>
        <v>2</v>
      </c>
      <c r="BA47" s="11"/>
      <c r="BB47" s="10"/>
      <c r="BC47" s="11"/>
      <c r="BD47" s="10"/>
      <c r="BE47" s="7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47"/>
        <v>0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48"/>
        <v>0</v>
      </c>
    </row>
    <row r="48" spans="1:86" ht="12.75">
      <c r="A48" s="6"/>
      <c r="B48" s="6"/>
      <c r="C48" s="6"/>
      <c r="D48" s="6" t="s">
        <v>107</v>
      </c>
      <c r="E48" s="3" t="s">
        <v>108</v>
      </c>
      <c r="F48" s="6">
        <f t="shared" si="33"/>
        <v>0</v>
      </c>
      <c r="G48" s="6">
        <f t="shared" si="34"/>
        <v>2</v>
      </c>
      <c r="H48" s="6">
        <f t="shared" si="35"/>
        <v>60</v>
      </c>
      <c r="I48" s="6">
        <f t="shared" si="36"/>
        <v>30</v>
      </c>
      <c r="J48" s="6">
        <f t="shared" si="37"/>
        <v>0</v>
      </c>
      <c r="K48" s="6">
        <f t="shared" si="38"/>
        <v>0</v>
      </c>
      <c r="L48" s="6">
        <f t="shared" si="39"/>
        <v>0</v>
      </c>
      <c r="M48" s="6">
        <f t="shared" si="40"/>
        <v>30</v>
      </c>
      <c r="N48" s="6">
        <f t="shared" si="41"/>
        <v>0</v>
      </c>
      <c r="O48" s="6">
        <f t="shared" si="42"/>
        <v>0</v>
      </c>
      <c r="P48" s="7">
        <f t="shared" si="43"/>
        <v>3</v>
      </c>
      <c r="Q48" s="7">
        <f t="shared" si="44"/>
        <v>1.6</v>
      </c>
      <c r="R48" s="7">
        <v>2.4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45"/>
        <v>0</v>
      </c>
      <c r="AJ48" s="11"/>
      <c r="AK48" s="10"/>
      <c r="AL48" s="11"/>
      <c r="AM48" s="10"/>
      <c r="AN48" s="7"/>
      <c r="AO48" s="11"/>
      <c r="AP48" s="10"/>
      <c r="AQ48" s="11"/>
      <c r="AR48" s="10"/>
      <c r="AS48" s="11"/>
      <c r="AT48" s="10"/>
      <c r="AU48" s="11"/>
      <c r="AV48" s="10"/>
      <c r="AW48" s="11"/>
      <c r="AX48" s="10"/>
      <c r="AY48" s="7"/>
      <c r="AZ48" s="7">
        <f t="shared" si="46"/>
        <v>0</v>
      </c>
      <c r="BA48" s="11">
        <v>30</v>
      </c>
      <c r="BB48" s="10" t="s">
        <v>56</v>
      </c>
      <c r="BC48" s="11"/>
      <c r="BD48" s="10"/>
      <c r="BE48" s="7">
        <v>1.4</v>
      </c>
      <c r="BF48" s="11"/>
      <c r="BG48" s="10"/>
      <c r="BH48" s="11"/>
      <c r="BI48" s="10"/>
      <c r="BJ48" s="11">
        <v>30</v>
      </c>
      <c r="BK48" s="10" t="s">
        <v>56</v>
      </c>
      <c r="BL48" s="11"/>
      <c r="BM48" s="10"/>
      <c r="BN48" s="11"/>
      <c r="BO48" s="10"/>
      <c r="BP48" s="7">
        <v>1.6</v>
      </c>
      <c r="BQ48" s="7">
        <f t="shared" si="47"/>
        <v>3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48"/>
        <v>0</v>
      </c>
    </row>
    <row r="49" spans="1:86" ht="15.75" customHeight="1">
      <c r="A49" s="6"/>
      <c r="B49" s="6"/>
      <c r="C49" s="6"/>
      <c r="D49" s="6"/>
      <c r="E49" s="6" t="s">
        <v>64</v>
      </c>
      <c r="F49" s="6">
        <f aca="true" t="shared" si="49" ref="F49:S49">SUM(F40:F48)</f>
        <v>2</v>
      </c>
      <c r="G49" s="6">
        <f t="shared" si="49"/>
        <v>16</v>
      </c>
      <c r="H49" s="6">
        <f t="shared" si="49"/>
        <v>498</v>
      </c>
      <c r="I49" s="6">
        <f t="shared" si="49"/>
        <v>255</v>
      </c>
      <c r="J49" s="6">
        <f t="shared" si="49"/>
        <v>0</v>
      </c>
      <c r="K49" s="6">
        <f t="shared" si="49"/>
        <v>103</v>
      </c>
      <c r="L49" s="6">
        <f t="shared" si="49"/>
        <v>0</v>
      </c>
      <c r="M49" s="6">
        <f t="shared" si="49"/>
        <v>140</v>
      </c>
      <c r="N49" s="6">
        <f t="shared" si="49"/>
        <v>0</v>
      </c>
      <c r="O49" s="6">
        <f t="shared" si="49"/>
        <v>0</v>
      </c>
      <c r="P49" s="7">
        <f t="shared" si="49"/>
        <v>24</v>
      </c>
      <c r="Q49" s="7">
        <f t="shared" si="49"/>
        <v>12.200000000000001</v>
      </c>
      <c r="R49" s="7">
        <f t="shared" si="49"/>
        <v>19.9</v>
      </c>
      <c r="S49" s="11">
        <f t="shared" si="49"/>
        <v>0</v>
      </c>
      <c r="T49" s="10"/>
      <c r="U49" s="11">
        <f>SUM(U40:U48)</f>
        <v>0</v>
      </c>
      <c r="V49" s="10"/>
      <c r="W49" s="7">
        <f>SUM(W40:W48)</f>
        <v>0</v>
      </c>
      <c r="X49" s="11">
        <f>SUM(X40:X48)</f>
        <v>0</v>
      </c>
      <c r="Y49" s="10"/>
      <c r="Z49" s="11">
        <f>SUM(Z40:Z48)</f>
        <v>0</v>
      </c>
      <c r="AA49" s="10"/>
      <c r="AB49" s="11">
        <f>SUM(AB40:AB48)</f>
        <v>0</v>
      </c>
      <c r="AC49" s="10"/>
      <c r="AD49" s="11">
        <f>SUM(AD40:AD48)</f>
        <v>0</v>
      </c>
      <c r="AE49" s="10"/>
      <c r="AF49" s="11">
        <f>SUM(AF40:AF48)</f>
        <v>0</v>
      </c>
      <c r="AG49" s="10"/>
      <c r="AH49" s="7">
        <f>SUM(AH40:AH48)</f>
        <v>0</v>
      </c>
      <c r="AI49" s="7">
        <f>SUM(AI40:AI48)</f>
        <v>0</v>
      </c>
      <c r="AJ49" s="11">
        <f>SUM(AJ40:AJ48)</f>
        <v>225</v>
      </c>
      <c r="AK49" s="10"/>
      <c r="AL49" s="11">
        <f>SUM(AL40:AL48)</f>
        <v>0</v>
      </c>
      <c r="AM49" s="10"/>
      <c r="AN49" s="7">
        <f>SUM(AN40:AN48)</f>
        <v>10.399999999999999</v>
      </c>
      <c r="AO49" s="11">
        <f>SUM(AO40:AO48)</f>
        <v>103</v>
      </c>
      <c r="AP49" s="10"/>
      <c r="AQ49" s="11">
        <f>SUM(AQ40:AQ48)</f>
        <v>0</v>
      </c>
      <c r="AR49" s="10"/>
      <c r="AS49" s="11">
        <f>SUM(AS40:AS48)</f>
        <v>110</v>
      </c>
      <c r="AT49" s="10"/>
      <c r="AU49" s="11">
        <f>SUM(AU40:AU48)</f>
        <v>0</v>
      </c>
      <c r="AV49" s="10"/>
      <c r="AW49" s="11">
        <f>SUM(AW40:AW48)</f>
        <v>0</v>
      </c>
      <c r="AX49" s="10"/>
      <c r="AY49" s="7">
        <f>SUM(AY40:AY48)</f>
        <v>10.600000000000001</v>
      </c>
      <c r="AZ49" s="7">
        <f>SUM(AZ40:AZ48)</f>
        <v>21</v>
      </c>
      <c r="BA49" s="11">
        <f>SUM(BA40:BA48)</f>
        <v>30</v>
      </c>
      <c r="BB49" s="10"/>
      <c r="BC49" s="11">
        <f>SUM(BC40:BC48)</f>
        <v>0</v>
      </c>
      <c r="BD49" s="10"/>
      <c r="BE49" s="7">
        <f>SUM(BE40:BE48)</f>
        <v>1.4</v>
      </c>
      <c r="BF49" s="11">
        <f>SUM(BF40:BF48)</f>
        <v>0</v>
      </c>
      <c r="BG49" s="10"/>
      <c r="BH49" s="11">
        <f>SUM(BH40:BH48)</f>
        <v>0</v>
      </c>
      <c r="BI49" s="10"/>
      <c r="BJ49" s="11">
        <f>SUM(BJ40:BJ48)</f>
        <v>30</v>
      </c>
      <c r="BK49" s="10"/>
      <c r="BL49" s="11">
        <f>SUM(BL40:BL48)</f>
        <v>0</v>
      </c>
      <c r="BM49" s="10"/>
      <c r="BN49" s="11">
        <f>SUM(BN40:BN48)</f>
        <v>0</v>
      </c>
      <c r="BO49" s="10"/>
      <c r="BP49" s="7">
        <f>SUM(BP40:BP48)</f>
        <v>1.6</v>
      </c>
      <c r="BQ49" s="7">
        <f>SUM(BQ40:BQ48)</f>
        <v>3</v>
      </c>
      <c r="BR49" s="11">
        <f>SUM(BR40:BR48)</f>
        <v>0</v>
      </c>
      <c r="BS49" s="10"/>
      <c r="BT49" s="11">
        <f>SUM(BT40:BT48)</f>
        <v>0</v>
      </c>
      <c r="BU49" s="10"/>
      <c r="BV49" s="7">
        <f>SUM(BV40:BV48)</f>
        <v>0</v>
      </c>
      <c r="BW49" s="11">
        <f>SUM(BW40:BW48)</f>
        <v>0</v>
      </c>
      <c r="BX49" s="10"/>
      <c r="BY49" s="11">
        <f>SUM(BY40:BY48)</f>
        <v>0</v>
      </c>
      <c r="BZ49" s="10"/>
      <c r="CA49" s="11">
        <f>SUM(CA40:CA48)</f>
        <v>0</v>
      </c>
      <c r="CB49" s="10"/>
      <c r="CC49" s="11">
        <f>SUM(CC40:CC48)</f>
        <v>0</v>
      </c>
      <c r="CD49" s="10"/>
      <c r="CE49" s="11">
        <f>SUM(CE40:CE48)</f>
        <v>0</v>
      </c>
      <c r="CF49" s="10"/>
      <c r="CG49" s="7">
        <f>SUM(CG40:CG48)</f>
        <v>0</v>
      </c>
      <c r="CH49" s="7">
        <f>SUM(CH40:CH48)</f>
        <v>0</v>
      </c>
    </row>
    <row r="50" spans="1:86" ht="19.5" customHeight="1">
      <c r="A50" s="12" t="s">
        <v>109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2"/>
      <c r="CH50" s="13"/>
    </row>
    <row r="51" spans="1:86" ht="12.75">
      <c r="A51" s="15">
        <v>1</v>
      </c>
      <c r="B51" s="15">
        <v>1</v>
      </c>
      <c r="C51" s="15"/>
      <c r="D51" s="6" t="s">
        <v>110</v>
      </c>
      <c r="E51" s="3" t="s">
        <v>111</v>
      </c>
      <c r="F51" s="6">
        <f aca="true" t="shared" si="50" ref="F51:F58">COUNTIF(S51:CF51,"e")</f>
        <v>1</v>
      </c>
      <c r="G51" s="6">
        <f aca="true" t="shared" si="51" ref="G51:G58">COUNTIF(S51:CF51,"z")</f>
        <v>0</v>
      </c>
      <c r="H51" s="6">
        <f aca="true" t="shared" si="52" ref="H51:H58">SUM(I51:O51)</f>
        <v>30</v>
      </c>
      <c r="I51" s="6">
        <f aca="true" t="shared" si="53" ref="I51:I58">S51+AJ51+BA51+BR51</f>
        <v>0</v>
      </c>
      <c r="J51" s="6">
        <f aca="true" t="shared" si="54" ref="J51:J58">U51+AL51+BC51+BT51</f>
        <v>0</v>
      </c>
      <c r="K51" s="6">
        <f aca="true" t="shared" si="55" ref="K51:K58">X51+AO51+BF51+BW51</f>
        <v>0</v>
      </c>
      <c r="L51" s="6">
        <f aca="true" t="shared" si="56" ref="L51:L58">Z51+AQ51+BH51+BY51</f>
        <v>30</v>
      </c>
      <c r="M51" s="6">
        <f aca="true" t="shared" si="57" ref="M51:M58">AB51+AS51+BJ51+CA51</f>
        <v>0</v>
      </c>
      <c r="N51" s="6">
        <f aca="true" t="shared" si="58" ref="N51:N58">AD51+AU51+BL51+CC51</f>
        <v>0</v>
      </c>
      <c r="O51" s="6">
        <f aca="true" t="shared" si="59" ref="O51:O58">AF51+AW51+BN51+CE51</f>
        <v>0</v>
      </c>
      <c r="P51" s="7">
        <f aca="true" t="shared" si="60" ref="P51:P58">AI51+AZ51+BQ51+CH51</f>
        <v>3</v>
      </c>
      <c r="Q51" s="7">
        <f aca="true" t="shared" si="61" ref="Q51:Q58">AH51+AY51+BP51+CG51</f>
        <v>3</v>
      </c>
      <c r="R51" s="7">
        <v>1.4</v>
      </c>
      <c r="S51" s="11"/>
      <c r="T51" s="10"/>
      <c r="U51" s="11"/>
      <c r="V51" s="10"/>
      <c r="W51" s="7"/>
      <c r="X51" s="11"/>
      <c r="Y51" s="10"/>
      <c r="Z51" s="11">
        <v>30</v>
      </c>
      <c r="AA51" s="10" t="s">
        <v>55</v>
      </c>
      <c r="AB51" s="11"/>
      <c r="AC51" s="10"/>
      <c r="AD51" s="11"/>
      <c r="AE51" s="10"/>
      <c r="AF51" s="11"/>
      <c r="AG51" s="10"/>
      <c r="AH51" s="7">
        <v>3</v>
      </c>
      <c r="AI51" s="7">
        <f aca="true" t="shared" si="62" ref="AI51:AI58">W51+AH51</f>
        <v>3</v>
      </c>
      <c r="AJ51" s="11"/>
      <c r="AK51" s="10"/>
      <c r="AL51" s="11"/>
      <c r="AM51" s="10"/>
      <c r="AN51" s="7"/>
      <c r="AO51" s="11"/>
      <c r="AP51" s="10"/>
      <c r="AQ51" s="11"/>
      <c r="AR51" s="10"/>
      <c r="AS51" s="11"/>
      <c r="AT51" s="10"/>
      <c r="AU51" s="11"/>
      <c r="AV51" s="10"/>
      <c r="AW51" s="11"/>
      <c r="AX51" s="10"/>
      <c r="AY51" s="7"/>
      <c r="AZ51" s="7">
        <f aca="true" t="shared" si="63" ref="AZ51:AZ58">AN51+AY51</f>
        <v>0</v>
      </c>
      <c r="BA51" s="11"/>
      <c r="BB51" s="10"/>
      <c r="BC51" s="11"/>
      <c r="BD51" s="10"/>
      <c r="BE51" s="7"/>
      <c r="BF51" s="11"/>
      <c r="BG51" s="10"/>
      <c r="BH51" s="11"/>
      <c r="BI51" s="10"/>
      <c r="BJ51" s="11"/>
      <c r="BK51" s="10"/>
      <c r="BL51" s="11"/>
      <c r="BM51" s="10"/>
      <c r="BN51" s="11"/>
      <c r="BO51" s="10"/>
      <c r="BP51" s="7"/>
      <c r="BQ51" s="7">
        <f aca="true" t="shared" si="64" ref="BQ51:BQ58">BE51+BP51</f>
        <v>0</v>
      </c>
      <c r="BR51" s="11"/>
      <c r="BS51" s="10"/>
      <c r="BT51" s="11"/>
      <c r="BU51" s="10"/>
      <c r="BV51" s="7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7"/>
      <c r="CH51" s="7">
        <f aca="true" t="shared" si="65" ref="CH51:CH58">BV51+CG51</f>
        <v>0</v>
      </c>
    </row>
    <row r="52" spans="1:86" ht="12.75">
      <c r="A52" s="15">
        <v>1</v>
      </c>
      <c r="B52" s="15">
        <v>1</v>
      </c>
      <c r="C52" s="15"/>
      <c r="D52" s="6" t="s">
        <v>112</v>
      </c>
      <c r="E52" s="3" t="s">
        <v>113</v>
      </c>
      <c r="F52" s="6">
        <f t="shared" si="50"/>
        <v>1</v>
      </c>
      <c r="G52" s="6">
        <f t="shared" si="51"/>
        <v>0</v>
      </c>
      <c r="H52" s="6">
        <f t="shared" si="52"/>
        <v>30</v>
      </c>
      <c r="I52" s="6">
        <f t="shared" si="53"/>
        <v>0</v>
      </c>
      <c r="J52" s="6">
        <f t="shared" si="54"/>
        <v>0</v>
      </c>
      <c r="K52" s="6">
        <f t="shared" si="55"/>
        <v>0</v>
      </c>
      <c r="L52" s="6">
        <f t="shared" si="56"/>
        <v>30</v>
      </c>
      <c r="M52" s="6">
        <f t="shared" si="57"/>
        <v>0</v>
      </c>
      <c r="N52" s="6">
        <f t="shared" si="58"/>
        <v>0</v>
      </c>
      <c r="O52" s="6">
        <f t="shared" si="59"/>
        <v>0</v>
      </c>
      <c r="P52" s="7">
        <f t="shared" si="60"/>
        <v>3</v>
      </c>
      <c r="Q52" s="7">
        <f t="shared" si="61"/>
        <v>3</v>
      </c>
      <c r="R52" s="7">
        <v>1.4</v>
      </c>
      <c r="S52" s="11"/>
      <c r="T52" s="10"/>
      <c r="U52" s="11"/>
      <c r="V52" s="10"/>
      <c r="W52" s="7"/>
      <c r="X52" s="11"/>
      <c r="Y52" s="10"/>
      <c r="Z52" s="11">
        <v>30</v>
      </c>
      <c r="AA52" s="10" t="s">
        <v>55</v>
      </c>
      <c r="AB52" s="11"/>
      <c r="AC52" s="10"/>
      <c r="AD52" s="11"/>
      <c r="AE52" s="10"/>
      <c r="AF52" s="11"/>
      <c r="AG52" s="10"/>
      <c r="AH52" s="7">
        <v>3</v>
      </c>
      <c r="AI52" s="7">
        <f t="shared" si="62"/>
        <v>3</v>
      </c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 t="shared" si="63"/>
        <v>0</v>
      </c>
      <c r="BA52" s="11"/>
      <c r="BB52" s="10"/>
      <c r="BC52" s="11"/>
      <c r="BD52" s="10"/>
      <c r="BE52" s="7"/>
      <c r="BF52" s="11"/>
      <c r="BG52" s="10"/>
      <c r="BH52" s="11"/>
      <c r="BI52" s="10"/>
      <c r="BJ52" s="11"/>
      <c r="BK52" s="10"/>
      <c r="BL52" s="11"/>
      <c r="BM52" s="10"/>
      <c r="BN52" s="11"/>
      <c r="BO52" s="10"/>
      <c r="BP52" s="7"/>
      <c r="BQ52" s="7">
        <f t="shared" si="64"/>
        <v>0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 t="shared" si="65"/>
        <v>0</v>
      </c>
    </row>
    <row r="53" spans="1:86" ht="12.75">
      <c r="A53" s="15">
        <v>2</v>
      </c>
      <c r="B53" s="15">
        <v>1</v>
      </c>
      <c r="C53" s="15"/>
      <c r="D53" s="6" t="s">
        <v>114</v>
      </c>
      <c r="E53" s="3" t="s">
        <v>115</v>
      </c>
      <c r="F53" s="6">
        <f t="shared" si="50"/>
        <v>0</v>
      </c>
      <c r="G53" s="6">
        <f t="shared" si="51"/>
        <v>1</v>
      </c>
      <c r="H53" s="6">
        <f t="shared" si="52"/>
        <v>15</v>
      </c>
      <c r="I53" s="6">
        <f t="shared" si="53"/>
        <v>15</v>
      </c>
      <c r="J53" s="6">
        <f t="shared" si="54"/>
        <v>0</v>
      </c>
      <c r="K53" s="6">
        <f t="shared" si="55"/>
        <v>0</v>
      </c>
      <c r="L53" s="6">
        <f t="shared" si="56"/>
        <v>0</v>
      </c>
      <c r="M53" s="6">
        <f t="shared" si="57"/>
        <v>0</v>
      </c>
      <c r="N53" s="6">
        <f t="shared" si="58"/>
        <v>0</v>
      </c>
      <c r="O53" s="6">
        <f t="shared" si="59"/>
        <v>0</v>
      </c>
      <c r="P53" s="7">
        <f t="shared" si="60"/>
        <v>1</v>
      </c>
      <c r="Q53" s="7">
        <f t="shared" si="61"/>
        <v>0</v>
      </c>
      <c r="R53" s="7">
        <v>0.6</v>
      </c>
      <c r="S53" s="11"/>
      <c r="T53" s="10"/>
      <c r="U53" s="11"/>
      <c r="V53" s="10"/>
      <c r="W53" s="7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 t="shared" si="62"/>
        <v>0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 t="shared" si="63"/>
        <v>0</v>
      </c>
      <c r="BA53" s="11">
        <v>15</v>
      </c>
      <c r="BB53" s="10" t="s">
        <v>56</v>
      </c>
      <c r="BC53" s="11"/>
      <c r="BD53" s="10"/>
      <c r="BE53" s="7">
        <v>1</v>
      </c>
      <c r="BF53" s="11"/>
      <c r="BG53" s="10"/>
      <c r="BH53" s="11"/>
      <c r="BI53" s="10"/>
      <c r="BJ53" s="11"/>
      <c r="BK53" s="10"/>
      <c r="BL53" s="11"/>
      <c r="BM53" s="10"/>
      <c r="BN53" s="11"/>
      <c r="BO53" s="10"/>
      <c r="BP53" s="7"/>
      <c r="BQ53" s="7">
        <f t="shared" si="64"/>
        <v>1</v>
      </c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t="shared" si="65"/>
        <v>0</v>
      </c>
    </row>
    <row r="54" spans="1:86" ht="12.75">
      <c r="A54" s="15">
        <v>2</v>
      </c>
      <c r="B54" s="15">
        <v>1</v>
      </c>
      <c r="C54" s="15"/>
      <c r="D54" s="6" t="s">
        <v>116</v>
      </c>
      <c r="E54" s="3" t="s">
        <v>117</v>
      </c>
      <c r="F54" s="6">
        <f t="shared" si="50"/>
        <v>0</v>
      </c>
      <c r="G54" s="6">
        <f t="shared" si="51"/>
        <v>1</v>
      </c>
      <c r="H54" s="6">
        <f t="shared" si="52"/>
        <v>15</v>
      </c>
      <c r="I54" s="6">
        <f t="shared" si="53"/>
        <v>15</v>
      </c>
      <c r="J54" s="6">
        <f t="shared" si="54"/>
        <v>0</v>
      </c>
      <c r="K54" s="6">
        <f t="shared" si="55"/>
        <v>0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0</v>
      </c>
      <c r="P54" s="7">
        <f t="shared" si="60"/>
        <v>1</v>
      </c>
      <c r="Q54" s="7">
        <f t="shared" si="61"/>
        <v>0</v>
      </c>
      <c r="R54" s="7">
        <v>0.6</v>
      </c>
      <c r="S54" s="11"/>
      <c r="T54" s="10"/>
      <c r="U54" s="11"/>
      <c r="V54" s="10"/>
      <c r="W54" s="7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 t="shared" si="62"/>
        <v>0</v>
      </c>
      <c r="AJ54" s="11"/>
      <c r="AK54" s="10"/>
      <c r="AL54" s="11"/>
      <c r="AM54" s="10"/>
      <c r="AN54" s="7"/>
      <c r="AO54" s="11"/>
      <c r="AP54" s="10"/>
      <c r="AQ54" s="11"/>
      <c r="AR54" s="10"/>
      <c r="AS54" s="11"/>
      <c r="AT54" s="10"/>
      <c r="AU54" s="11"/>
      <c r="AV54" s="10"/>
      <c r="AW54" s="11"/>
      <c r="AX54" s="10"/>
      <c r="AY54" s="7"/>
      <c r="AZ54" s="7">
        <f t="shared" si="63"/>
        <v>0</v>
      </c>
      <c r="BA54" s="11">
        <v>15</v>
      </c>
      <c r="BB54" s="10" t="s">
        <v>56</v>
      </c>
      <c r="BC54" s="11"/>
      <c r="BD54" s="10"/>
      <c r="BE54" s="7">
        <v>1</v>
      </c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 t="shared" si="64"/>
        <v>1</v>
      </c>
      <c r="BR54" s="11"/>
      <c r="BS54" s="10"/>
      <c r="BT54" s="11"/>
      <c r="BU54" s="10"/>
      <c r="BV54" s="7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 t="shared" si="65"/>
        <v>0</v>
      </c>
    </row>
    <row r="55" spans="1:86" ht="12.75">
      <c r="A55" s="15">
        <v>3</v>
      </c>
      <c r="B55" s="15">
        <v>1</v>
      </c>
      <c r="C55" s="15"/>
      <c r="D55" s="6" t="s">
        <v>118</v>
      </c>
      <c r="E55" s="3" t="s">
        <v>119</v>
      </c>
      <c r="F55" s="6">
        <f t="shared" si="50"/>
        <v>0</v>
      </c>
      <c r="G55" s="6">
        <f t="shared" si="51"/>
        <v>1</v>
      </c>
      <c r="H55" s="6">
        <f t="shared" si="52"/>
        <v>15</v>
      </c>
      <c r="I55" s="6">
        <f t="shared" si="53"/>
        <v>15</v>
      </c>
      <c r="J55" s="6">
        <f t="shared" si="54"/>
        <v>0</v>
      </c>
      <c r="K55" s="6">
        <f t="shared" si="55"/>
        <v>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7">
        <f t="shared" si="60"/>
        <v>1</v>
      </c>
      <c r="Q55" s="7">
        <f t="shared" si="61"/>
        <v>0</v>
      </c>
      <c r="R55" s="7">
        <v>0.6</v>
      </c>
      <c r="S55" s="11"/>
      <c r="T55" s="10"/>
      <c r="U55" s="11"/>
      <c r="V55" s="10"/>
      <c r="W55" s="7"/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t="shared" si="62"/>
        <v>0</v>
      </c>
      <c r="AJ55" s="11"/>
      <c r="AK55" s="10"/>
      <c r="AL55" s="11"/>
      <c r="AM55" s="10"/>
      <c r="AN55" s="7"/>
      <c r="AO55" s="11"/>
      <c r="AP55" s="10"/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t="shared" si="63"/>
        <v>0</v>
      </c>
      <c r="BA55" s="11">
        <v>15</v>
      </c>
      <c r="BB55" s="10" t="s">
        <v>56</v>
      </c>
      <c r="BC55" s="11"/>
      <c r="BD55" s="10"/>
      <c r="BE55" s="7">
        <v>1</v>
      </c>
      <c r="BF55" s="11"/>
      <c r="BG55" s="10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t="shared" si="64"/>
        <v>1</v>
      </c>
      <c r="BR55" s="11"/>
      <c r="BS55" s="10"/>
      <c r="BT55" s="11"/>
      <c r="BU55" s="10"/>
      <c r="BV55" s="7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t="shared" si="65"/>
        <v>0</v>
      </c>
    </row>
    <row r="56" spans="1:86" ht="12.75">
      <c r="A56" s="15">
        <v>3</v>
      </c>
      <c r="B56" s="15">
        <v>1</v>
      </c>
      <c r="C56" s="15"/>
      <c r="D56" s="6" t="s">
        <v>120</v>
      </c>
      <c r="E56" s="3" t="s">
        <v>121</v>
      </c>
      <c r="F56" s="6">
        <f t="shared" si="50"/>
        <v>0</v>
      </c>
      <c r="G56" s="6">
        <f t="shared" si="51"/>
        <v>1</v>
      </c>
      <c r="H56" s="6">
        <f t="shared" si="52"/>
        <v>15</v>
      </c>
      <c r="I56" s="6">
        <f t="shared" si="53"/>
        <v>15</v>
      </c>
      <c r="J56" s="6">
        <f t="shared" si="54"/>
        <v>0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7">
        <f t="shared" si="60"/>
        <v>1</v>
      </c>
      <c r="Q56" s="7">
        <f t="shared" si="61"/>
        <v>0</v>
      </c>
      <c r="R56" s="7">
        <v>0.6</v>
      </c>
      <c r="S56" s="11"/>
      <c r="T56" s="10"/>
      <c r="U56" s="11"/>
      <c r="V56" s="10"/>
      <c r="W56" s="7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62"/>
        <v>0</v>
      </c>
      <c r="AJ56" s="11"/>
      <c r="AK56" s="10"/>
      <c r="AL56" s="11"/>
      <c r="AM56" s="10"/>
      <c r="AN56" s="7"/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63"/>
        <v>0</v>
      </c>
      <c r="BA56" s="11">
        <v>15</v>
      </c>
      <c r="BB56" s="10" t="s">
        <v>56</v>
      </c>
      <c r="BC56" s="11"/>
      <c r="BD56" s="10"/>
      <c r="BE56" s="7">
        <v>1</v>
      </c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64"/>
        <v>1</v>
      </c>
      <c r="BR56" s="11"/>
      <c r="BS56" s="10"/>
      <c r="BT56" s="11"/>
      <c r="BU56" s="10"/>
      <c r="BV56" s="7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65"/>
        <v>0</v>
      </c>
    </row>
    <row r="57" spans="1:86" ht="12.75">
      <c r="A57" s="15">
        <v>4</v>
      </c>
      <c r="B57" s="15">
        <v>1</v>
      </c>
      <c r="C57" s="15"/>
      <c r="D57" s="6" t="s">
        <v>122</v>
      </c>
      <c r="E57" s="3" t="s">
        <v>123</v>
      </c>
      <c r="F57" s="6">
        <f t="shared" si="50"/>
        <v>0</v>
      </c>
      <c r="G57" s="6">
        <f t="shared" si="51"/>
        <v>1</v>
      </c>
      <c r="H57" s="6">
        <f t="shared" si="52"/>
        <v>15</v>
      </c>
      <c r="I57" s="6">
        <f t="shared" si="53"/>
        <v>15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0</v>
      </c>
      <c r="P57" s="7">
        <f t="shared" si="60"/>
        <v>1</v>
      </c>
      <c r="Q57" s="7">
        <f t="shared" si="61"/>
        <v>0</v>
      </c>
      <c r="R57" s="7">
        <v>0.6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62"/>
        <v>0</v>
      </c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63"/>
        <v>0</v>
      </c>
      <c r="BA57" s="11">
        <v>15</v>
      </c>
      <c r="BB57" s="10" t="s">
        <v>56</v>
      </c>
      <c r="BC57" s="11"/>
      <c r="BD57" s="10"/>
      <c r="BE57" s="7">
        <v>1</v>
      </c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64"/>
        <v>1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65"/>
        <v>0</v>
      </c>
    </row>
    <row r="58" spans="1:86" ht="12.75">
      <c r="A58" s="15">
        <v>4</v>
      </c>
      <c r="B58" s="15">
        <v>1</v>
      </c>
      <c r="C58" s="15"/>
      <c r="D58" s="6" t="s">
        <v>124</v>
      </c>
      <c r="E58" s="3" t="s">
        <v>125</v>
      </c>
      <c r="F58" s="6">
        <f t="shared" si="50"/>
        <v>0</v>
      </c>
      <c r="G58" s="6">
        <f t="shared" si="51"/>
        <v>1</v>
      </c>
      <c r="H58" s="6">
        <f t="shared" si="52"/>
        <v>15</v>
      </c>
      <c r="I58" s="6">
        <f t="shared" si="53"/>
        <v>15</v>
      </c>
      <c r="J58" s="6">
        <f t="shared" si="54"/>
        <v>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7">
        <f t="shared" si="60"/>
        <v>1</v>
      </c>
      <c r="Q58" s="7">
        <f t="shared" si="61"/>
        <v>0</v>
      </c>
      <c r="R58" s="7">
        <v>0.6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62"/>
        <v>0</v>
      </c>
      <c r="AJ58" s="11"/>
      <c r="AK58" s="10"/>
      <c r="AL58" s="11"/>
      <c r="AM58" s="10"/>
      <c r="AN58" s="7"/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63"/>
        <v>0</v>
      </c>
      <c r="BA58" s="11">
        <v>15</v>
      </c>
      <c r="BB58" s="10" t="s">
        <v>56</v>
      </c>
      <c r="BC58" s="11"/>
      <c r="BD58" s="10"/>
      <c r="BE58" s="7">
        <v>1</v>
      </c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64"/>
        <v>1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65"/>
        <v>0</v>
      </c>
    </row>
    <row r="59" spans="1:86" ht="19.5" customHeight="1">
      <c r="A59" s="12" t="s">
        <v>126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2"/>
      <c r="CH59" s="13"/>
    </row>
    <row r="60" spans="1:86" ht="12.75">
      <c r="A60" s="6"/>
      <c r="B60" s="6"/>
      <c r="C60" s="6"/>
      <c r="D60" s="6" t="s">
        <v>127</v>
      </c>
      <c r="E60" s="3" t="s">
        <v>128</v>
      </c>
      <c r="F60" s="6">
        <f>COUNTIF(S60:CF60,"e")</f>
        <v>0</v>
      </c>
      <c r="G60" s="6">
        <f>COUNTIF(S60:CF60,"z")</f>
        <v>1</v>
      </c>
      <c r="H60" s="6">
        <f>SUM(I60:O60)</f>
        <v>4</v>
      </c>
      <c r="I60" s="6">
        <f>S60+AJ60+BA60+BR60</f>
        <v>0</v>
      </c>
      <c r="J60" s="6">
        <f>U60+AL60+BC60+BT60</f>
        <v>0</v>
      </c>
      <c r="K60" s="6">
        <f>X60+AO60+BF60+BW60</f>
        <v>0</v>
      </c>
      <c r="L60" s="6">
        <f>Z60+AQ60+BH60+BY60</f>
        <v>0</v>
      </c>
      <c r="M60" s="6">
        <f>AB60+AS60+BJ60+CA60</f>
        <v>0</v>
      </c>
      <c r="N60" s="6">
        <f>AD60+AU60+BL60+CC60</f>
        <v>0</v>
      </c>
      <c r="O60" s="6">
        <f>AF60+AW60+BN60+CE60</f>
        <v>4</v>
      </c>
      <c r="P60" s="7">
        <f>AI60+AZ60+BQ60+CH60</f>
        <v>6</v>
      </c>
      <c r="Q60" s="7">
        <f>AH60+AY60+BP60+CG60</f>
        <v>6</v>
      </c>
      <c r="R60" s="7">
        <v>0.2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>W60+AH60</f>
        <v>0</v>
      </c>
      <c r="AJ60" s="11"/>
      <c r="AK60" s="10"/>
      <c r="AL60" s="11"/>
      <c r="AM60" s="10"/>
      <c r="AN60" s="7"/>
      <c r="AO60" s="11"/>
      <c r="AP60" s="10"/>
      <c r="AQ60" s="11"/>
      <c r="AR60" s="10"/>
      <c r="AS60" s="11"/>
      <c r="AT60" s="10"/>
      <c r="AU60" s="11"/>
      <c r="AV60" s="10"/>
      <c r="AW60" s="11">
        <v>4</v>
      </c>
      <c r="AX60" s="10" t="s">
        <v>56</v>
      </c>
      <c r="AY60" s="7">
        <v>6</v>
      </c>
      <c r="AZ60" s="7">
        <f>AN60+AY60</f>
        <v>6</v>
      </c>
      <c r="BA60" s="11"/>
      <c r="BB60" s="10"/>
      <c r="BC60" s="11"/>
      <c r="BD60" s="10"/>
      <c r="BE60" s="7"/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>BE60+BP60</f>
        <v>0</v>
      </c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>BV60+CG60</f>
        <v>0</v>
      </c>
    </row>
    <row r="61" spans="1:86" ht="15.75" customHeight="1">
      <c r="A61" s="6"/>
      <c r="B61" s="6"/>
      <c r="C61" s="6"/>
      <c r="D61" s="6"/>
      <c r="E61" s="6" t="s">
        <v>64</v>
      </c>
      <c r="F61" s="6">
        <f aca="true" t="shared" si="66" ref="F61:S61">SUM(F60:F60)</f>
        <v>0</v>
      </c>
      <c r="G61" s="6">
        <f t="shared" si="66"/>
        <v>1</v>
      </c>
      <c r="H61" s="6">
        <f t="shared" si="66"/>
        <v>4</v>
      </c>
      <c r="I61" s="6">
        <f t="shared" si="66"/>
        <v>0</v>
      </c>
      <c r="J61" s="6">
        <f t="shared" si="66"/>
        <v>0</v>
      </c>
      <c r="K61" s="6">
        <f t="shared" si="66"/>
        <v>0</v>
      </c>
      <c r="L61" s="6">
        <f t="shared" si="66"/>
        <v>0</v>
      </c>
      <c r="M61" s="6">
        <f t="shared" si="66"/>
        <v>0</v>
      </c>
      <c r="N61" s="6">
        <f t="shared" si="66"/>
        <v>0</v>
      </c>
      <c r="O61" s="6">
        <f t="shared" si="66"/>
        <v>4</v>
      </c>
      <c r="P61" s="7">
        <f t="shared" si="66"/>
        <v>6</v>
      </c>
      <c r="Q61" s="7">
        <f t="shared" si="66"/>
        <v>6</v>
      </c>
      <c r="R61" s="7">
        <f t="shared" si="66"/>
        <v>0.2</v>
      </c>
      <c r="S61" s="11">
        <f t="shared" si="66"/>
        <v>0</v>
      </c>
      <c r="T61" s="10"/>
      <c r="U61" s="11">
        <f>SUM(U60:U60)</f>
        <v>0</v>
      </c>
      <c r="V61" s="10"/>
      <c r="W61" s="7">
        <f>SUM(W60:W60)</f>
        <v>0</v>
      </c>
      <c r="X61" s="11">
        <f>SUM(X60:X60)</f>
        <v>0</v>
      </c>
      <c r="Y61" s="10"/>
      <c r="Z61" s="11">
        <f>SUM(Z60:Z60)</f>
        <v>0</v>
      </c>
      <c r="AA61" s="10"/>
      <c r="AB61" s="11">
        <f>SUM(AB60:AB60)</f>
        <v>0</v>
      </c>
      <c r="AC61" s="10"/>
      <c r="AD61" s="11">
        <f>SUM(AD60:AD60)</f>
        <v>0</v>
      </c>
      <c r="AE61" s="10"/>
      <c r="AF61" s="11">
        <f>SUM(AF60:AF60)</f>
        <v>0</v>
      </c>
      <c r="AG61" s="10"/>
      <c r="AH61" s="7">
        <f>SUM(AH60:AH60)</f>
        <v>0</v>
      </c>
      <c r="AI61" s="7">
        <f>SUM(AI60:AI60)</f>
        <v>0</v>
      </c>
      <c r="AJ61" s="11">
        <f>SUM(AJ60:AJ60)</f>
        <v>0</v>
      </c>
      <c r="AK61" s="10"/>
      <c r="AL61" s="11">
        <f>SUM(AL60:AL60)</f>
        <v>0</v>
      </c>
      <c r="AM61" s="10"/>
      <c r="AN61" s="7">
        <f>SUM(AN60:AN60)</f>
        <v>0</v>
      </c>
      <c r="AO61" s="11">
        <f>SUM(AO60:AO60)</f>
        <v>0</v>
      </c>
      <c r="AP61" s="10"/>
      <c r="AQ61" s="11">
        <f>SUM(AQ60:AQ60)</f>
        <v>0</v>
      </c>
      <c r="AR61" s="10"/>
      <c r="AS61" s="11">
        <f>SUM(AS60:AS60)</f>
        <v>0</v>
      </c>
      <c r="AT61" s="10"/>
      <c r="AU61" s="11">
        <f>SUM(AU60:AU60)</f>
        <v>0</v>
      </c>
      <c r="AV61" s="10"/>
      <c r="AW61" s="11">
        <f>SUM(AW60:AW60)</f>
        <v>4</v>
      </c>
      <c r="AX61" s="10"/>
      <c r="AY61" s="7">
        <f>SUM(AY60:AY60)</f>
        <v>6</v>
      </c>
      <c r="AZ61" s="7">
        <f>SUM(AZ60:AZ60)</f>
        <v>6</v>
      </c>
      <c r="BA61" s="11">
        <f>SUM(BA60:BA60)</f>
        <v>0</v>
      </c>
      <c r="BB61" s="10"/>
      <c r="BC61" s="11">
        <f>SUM(BC60:BC60)</f>
        <v>0</v>
      </c>
      <c r="BD61" s="10"/>
      <c r="BE61" s="7">
        <f>SUM(BE60:BE60)</f>
        <v>0</v>
      </c>
      <c r="BF61" s="11">
        <f>SUM(BF60:BF60)</f>
        <v>0</v>
      </c>
      <c r="BG61" s="10"/>
      <c r="BH61" s="11">
        <f>SUM(BH60:BH60)</f>
        <v>0</v>
      </c>
      <c r="BI61" s="10"/>
      <c r="BJ61" s="11">
        <f>SUM(BJ60:BJ60)</f>
        <v>0</v>
      </c>
      <c r="BK61" s="10"/>
      <c r="BL61" s="11">
        <f>SUM(BL60:BL60)</f>
        <v>0</v>
      </c>
      <c r="BM61" s="10"/>
      <c r="BN61" s="11">
        <f>SUM(BN60:BN60)</f>
        <v>0</v>
      </c>
      <c r="BO61" s="10"/>
      <c r="BP61" s="7">
        <f>SUM(BP60:BP60)</f>
        <v>0</v>
      </c>
      <c r="BQ61" s="7">
        <f>SUM(BQ60:BQ60)</f>
        <v>0</v>
      </c>
      <c r="BR61" s="11">
        <f>SUM(BR60:BR60)</f>
        <v>0</v>
      </c>
      <c r="BS61" s="10"/>
      <c r="BT61" s="11">
        <f>SUM(BT60:BT60)</f>
        <v>0</v>
      </c>
      <c r="BU61" s="10"/>
      <c r="BV61" s="7">
        <f>SUM(BV60:BV60)</f>
        <v>0</v>
      </c>
      <c r="BW61" s="11">
        <f>SUM(BW60:BW60)</f>
        <v>0</v>
      </c>
      <c r="BX61" s="10"/>
      <c r="BY61" s="11">
        <f>SUM(BY60:BY60)</f>
        <v>0</v>
      </c>
      <c r="BZ61" s="10"/>
      <c r="CA61" s="11">
        <f>SUM(CA60:CA60)</f>
        <v>0</v>
      </c>
      <c r="CB61" s="10"/>
      <c r="CC61" s="11">
        <f>SUM(CC60:CC60)</f>
        <v>0</v>
      </c>
      <c r="CD61" s="10"/>
      <c r="CE61" s="11">
        <f>SUM(CE60:CE60)</f>
        <v>0</v>
      </c>
      <c r="CF61" s="10"/>
      <c r="CG61" s="7">
        <f>SUM(CG60:CG60)</f>
        <v>0</v>
      </c>
      <c r="CH61" s="7">
        <f>SUM(CH60:CH60)</f>
        <v>0</v>
      </c>
    </row>
    <row r="62" spans="1:86" ht="19.5" customHeight="1">
      <c r="A62" s="12" t="s">
        <v>129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2"/>
      <c r="CH62" s="13"/>
    </row>
    <row r="63" spans="1:86" ht="12.75">
      <c r="A63" s="6"/>
      <c r="B63" s="6"/>
      <c r="C63" s="6"/>
      <c r="D63" s="6" t="s">
        <v>130</v>
      </c>
      <c r="E63" s="3" t="s">
        <v>131</v>
      </c>
      <c r="F63" s="6">
        <f>COUNTIF(S63:CF63,"e")</f>
        <v>0</v>
      </c>
      <c r="G63" s="6">
        <f>COUNTIF(S63:CF63,"z")</f>
        <v>1</v>
      </c>
      <c r="H63" s="6">
        <f>SUM(I63:O63)</f>
        <v>5</v>
      </c>
      <c r="I63" s="6">
        <f>S63+AJ63+BA63+BR63</f>
        <v>5</v>
      </c>
      <c r="J63" s="6">
        <f>U63+AL63+BC63+BT63</f>
        <v>0</v>
      </c>
      <c r="K63" s="6">
        <f>X63+AO63+BF63+BW63</f>
        <v>0</v>
      </c>
      <c r="L63" s="6">
        <f>Z63+AQ63+BH63+BY63</f>
        <v>0</v>
      </c>
      <c r="M63" s="6">
        <f>AB63+AS63+BJ63+CA63</f>
        <v>0</v>
      </c>
      <c r="N63" s="6">
        <f>AD63+AU63+BL63+CC63</f>
        <v>0</v>
      </c>
      <c r="O63" s="6">
        <f>AF63+AW63+BN63+CE63</f>
        <v>0</v>
      </c>
      <c r="P63" s="7">
        <f>AI63+AZ63+BQ63+CH63</f>
        <v>0</v>
      </c>
      <c r="Q63" s="7">
        <f>AH63+AY63+BP63+CG63</f>
        <v>0</v>
      </c>
      <c r="R63" s="7">
        <v>0</v>
      </c>
      <c r="S63" s="11">
        <v>5</v>
      </c>
      <c r="T63" s="10" t="s">
        <v>56</v>
      </c>
      <c r="U63" s="11"/>
      <c r="V63" s="10"/>
      <c r="W63" s="7">
        <v>0</v>
      </c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>W63+AH63</f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>AN63+AY63</f>
        <v>0</v>
      </c>
      <c r="BA63" s="11"/>
      <c r="BB63" s="10"/>
      <c r="BC63" s="11"/>
      <c r="BD63" s="10"/>
      <c r="BE63" s="7"/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>BE63+BP63</f>
        <v>0</v>
      </c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>BV63+CG63</f>
        <v>0</v>
      </c>
    </row>
    <row r="64" spans="1:86" ht="12.75">
      <c r="A64" s="6"/>
      <c r="B64" s="6"/>
      <c r="C64" s="6"/>
      <c r="D64" s="6" t="s">
        <v>132</v>
      </c>
      <c r="E64" s="3" t="s">
        <v>133</v>
      </c>
      <c r="F64" s="6">
        <f>COUNTIF(S64:CF64,"e")</f>
        <v>0</v>
      </c>
      <c r="G64" s="6">
        <f>COUNTIF(S64:CF64,"z")</f>
        <v>1</v>
      </c>
      <c r="H64" s="6">
        <f>SUM(I64:O64)</f>
        <v>2</v>
      </c>
      <c r="I64" s="6">
        <f>S64+AJ64+BA64+BR64</f>
        <v>2</v>
      </c>
      <c r="J64" s="6">
        <f>U64+AL64+BC64+BT64</f>
        <v>0</v>
      </c>
      <c r="K64" s="6">
        <f>X64+AO64+BF64+BW64</f>
        <v>0</v>
      </c>
      <c r="L64" s="6">
        <f>Z64+AQ64+BH64+BY64</f>
        <v>0</v>
      </c>
      <c r="M64" s="6">
        <f>AB64+AS64+BJ64+CA64</f>
        <v>0</v>
      </c>
      <c r="N64" s="6">
        <f>AD64+AU64+BL64+CC64</f>
        <v>0</v>
      </c>
      <c r="O64" s="6">
        <f>AF64+AW64+BN64+CE64</f>
        <v>0</v>
      </c>
      <c r="P64" s="7">
        <f>AI64+AZ64+BQ64+CH64</f>
        <v>0</v>
      </c>
      <c r="Q64" s="7">
        <f>AH64+AY64+BP64+CG64</f>
        <v>0</v>
      </c>
      <c r="R64" s="7">
        <v>0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>W64+AH64</f>
        <v>0</v>
      </c>
      <c r="AJ64" s="11">
        <v>2</v>
      </c>
      <c r="AK64" s="10" t="s">
        <v>56</v>
      </c>
      <c r="AL64" s="11"/>
      <c r="AM64" s="10"/>
      <c r="AN64" s="7">
        <v>0</v>
      </c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>AN64+AY64</f>
        <v>0</v>
      </c>
      <c r="BA64" s="11"/>
      <c r="BB64" s="10"/>
      <c r="BC64" s="11"/>
      <c r="BD64" s="10"/>
      <c r="BE64" s="7"/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>BE64+BP64</f>
        <v>0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>BV64+CG64</f>
        <v>0</v>
      </c>
    </row>
    <row r="65" spans="1:86" ht="15.75" customHeight="1">
      <c r="A65" s="6"/>
      <c r="B65" s="6"/>
      <c r="C65" s="6"/>
      <c r="D65" s="6"/>
      <c r="E65" s="6" t="s">
        <v>64</v>
      </c>
      <c r="F65" s="6">
        <f aca="true" t="shared" si="67" ref="F65:S65">SUM(F63:F64)</f>
        <v>0</v>
      </c>
      <c r="G65" s="6">
        <f t="shared" si="67"/>
        <v>2</v>
      </c>
      <c r="H65" s="6">
        <f t="shared" si="67"/>
        <v>7</v>
      </c>
      <c r="I65" s="6">
        <f t="shared" si="67"/>
        <v>7</v>
      </c>
      <c r="J65" s="6">
        <f t="shared" si="67"/>
        <v>0</v>
      </c>
      <c r="K65" s="6">
        <f t="shared" si="67"/>
        <v>0</v>
      </c>
      <c r="L65" s="6">
        <f t="shared" si="67"/>
        <v>0</v>
      </c>
      <c r="M65" s="6">
        <f t="shared" si="67"/>
        <v>0</v>
      </c>
      <c r="N65" s="6">
        <f t="shared" si="67"/>
        <v>0</v>
      </c>
      <c r="O65" s="6">
        <f t="shared" si="67"/>
        <v>0</v>
      </c>
      <c r="P65" s="7">
        <f t="shared" si="67"/>
        <v>0</v>
      </c>
      <c r="Q65" s="7">
        <f t="shared" si="67"/>
        <v>0</v>
      </c>
      <c r="R65" s="7">
        <f t="shared" si="67"/>
        <v>0</v>
      </c>
      <c r="S65" s="11">
        <f t="shared" si="67"/>
        <v>5</v>
      </c>
      <c r="T65" s="10"/>
      <c r="U65" s="11">
        <f>SUM(U63:U64)</f>
        <v>0</v>
      </c>
      <c r="V65" s="10"/>
      <c r="W65" s="7">
        <f>SUM(W63:W64)</f>
        <v>0</v>
      </c>
      <c r="X65" s="11">
        <f>SUM(X63:X64)</f>
        <v>0</v>
      </c>
      <c r="Y65" s="10"/>
      <c r="Z65" s="11">
        <f>SUM(Z63:Z64)</f>
        <v>0</v>
      </c>
      <c r="AA65" s="10"/>
      <c r="AB65" s="11">
        <f>SUM(AB63:AB64)</f>
        <v>0</v>
      </c>
      <c r="AC65" s="10"/>
      <c r="AD65" s="11">
        <f>SUM(AD63:AD64)</f>
        <v>0</v>
      </c>
      <c r="AE65" s="10"/>
      <c r="AF65" s="11">
        <f>SUM(AF63:AF64)</f>
        <v>0</v>
      </c>
      <c r="AG65" s="10"/>
      <c r="AH65" s="7">
        <f>SUM(AH63:AH64)</f>
        <v>0</v>
      </c>
      <c r="AI65" s="7">
        <f>SUM(AI63:AI64)</f>
        <v>0</v>
      </c>
      <c r="AJ65" s="11">
        <f>SUM(AJ63:AJ64)</f>
        <v>2</v>
      </c>
      <c r="AK65" s="10"/>
      <c r="AL65" s="11">
        <f>SUM(AL63:AL64)</f>
        <v>0</v>
      </c>
      <c r="AM65" s="10"/>
      <c r="AN65" s="7">
        <f>SUM(AN63:AN64)</f>
        <v>0</v>
      </c>
      <c r="AO65" s="11">
        <f>SUM(AO63:AO64)</f>
        <v>0</v>
      </c>
      <c r="AP65" s="10"/>
      <c r="AQ65" s="11">
        <f>SUM(AQ63:AQ64)</f>
        <v>0</v>
      </c>
      <c r="AR65" s="10"/>
      <c r="AS65" s="11">
        <f>SUM(AS63:AS64)</f>
        <v>0</v>
      </c>
      <c r="AT65" s="10"/>
      <c r="AU65" s="11">
        <f>SUM(AU63:AU64)</f>
        <v>0</v>
      </c>
      <c r="AV65" s="10"/>
      <c r="AW65" s="11">
        <f>SUM(AW63:AW64)</f>
        <v>0</v>
      </c>
      <c r="AX65" s="10"/>
      <c r="AY65" s="7">
        <f>SUM(AY63:AY64)</f>
        <v>0</v>
      </c>
      <c r="AZ65" s="7">
        <f>SUM(AZ63:AZ64)</f>
        <v>0</v>
      </c>
      <c r="BA65" s="11">
        <f>SUM(BA63:BA64)</f>
        <v>0</v>
      </c>
      <c r="BB65" s="10"/>
      <c r="BC65" s="11">
        <f>SUM(BC63:BC64)</f>
        <v>0</v>
      </c>
      <c r="BD65" s="10"/>
      <c r="BE65" s="7">
        <f>SUM(BE63:BE64)</f>
        <v>0</v>
      </c>
      <c r="BF65" s="11">
        <f>SUM(BF63:BF64)</f>
        <v>0</v>
      </c>
      <c r="BG65" s="10"/>
      <c r="BH65" s="11">
        <f>SUM(BH63:BH64)</f>
        <v>0</v>
      </c>
      <c r="BI65" s="10"/>
      <c r="BJ65" s="11">
        <f>SUM(BJ63:BJ64)</f>
        <v>0</v>
      </c>
      <c r="BK65" s="10"/>
      <c r="BL65" s="11">
        <f>SUM(BL63:BL64)</f>
        <v>0</v>
      </c>
      <c r="BM65" s="10"/>
      <c r="BN65" s="11">
        <f>SUM(BN63:BN64)</f>
        <v>0</v>
      </c>
      <c r="BO65" s="10"/>
      <c r="BP65" s="7">
        <f>SUM(BP63:BP64)</f>
        <v>0</v>
      </c>
      <c r="BQ65" s="7">
        <f>SUM(BQ63:BQ64)</f>
        <v>0</v>
      </c>
      <c r="BR65" s="11">
        <f>SUM(BR63:BR64)</f>
        <v>0</v>
      </c>
      <c r="BS65" s="10"/>
      <c r="BT65" s="11">
        <f>SUM(BT63:BT64)</f>
        <v>0</v>
      </c>
      <c r="BU65" s="10"/>
      <c r="BV65" s="7">
        <f>SUM(BV63:BV64)</f>
        <v>0</v>
      </c>
      <c r="BW65" s="11">
        <f>SUM(BW63:BW64)</f>
        <v>0</v>
      </c>
      <c r="BX65" s="10"/>
      <c r="BY65" s="11">
        <f>SUM(BY63:BY64)</f>
        <v>0</v>
      </c>
      <c r="BZ65" s="10"/>
      <c r="CA65" s="11">
        <f>SUM(CA63:CA64)</f>
        <v>0</v>
      </c>
      <c r="CB65" s="10"/>
      <c r="CC65" s="11">
        <f>SUM(CC63:CC64)</f>
        <v>0</v>
      </c>
      <c r="CD65" s="10"/>
      <c r="CE65" s="11">
        <f>SUM(CE63:CE64)</f>
        <v>0</v>
      </c>
      <c r="CF65" s="10"/>
      <c r="CG65" s="7">
        <f>SUM(CG63:CG64)</f>
        <v>0</v>
      </c>
      <c r="CH65" s="7">
        <f>SUM(CH63:CH64)</f>
        <v>0</v>
      </c>
    </row>
    <row r="66" spans="1:86" ht="19.5" customHeight="1">
      <c r="A66" s="6"/>
      <c r="B66" s="6"/>
      <c r="C66" s="6"/>
      <c r="D66" s="6"/>
      <c r="E66" s="8" t="s">
        <v>134</v>
      </c>
      <c r="F66" s="6">
        <f>F23+F28+F38+F49+F61+F65</f>
        <v>8</v>
      </c>
      <c r="G66" s="6">
        <f>G23+G28+G38+G49+G61+G65</f>
        <v>40</v>
      </c>
      <c r="H66" s="6">
        <f aca="true" t="shared" si="68" ref="H66:O66">H23+H28+H38+H49+H65</f>
        <v>1125</v>
      </c>
      <c r="I66" s="6">
        <f t="shared" si="68"/>
        <v>567</v>
      </c>
      <c r="J66" s="6">
        <f t="shared" si="68"/>
        <v>30</v>
      </c>
      <c r="K66" s="6">
        <f t="shared" si="68"/>
        <v>253</v>
      </c>
      <c r="L66" s="6">
        <f t="shared" si="68"/>
        <v>30</v>
      </c>
      <c r="M66" s="6">
        <f t="shared" si="68"/>
        <v>245</v>
      </c>
      <c r="N66" s="6">
        <f t="shared" si="68"/>
        <v>0</v>
      </c>
      <c r="O66" s="6">
        <f t="shared" si="68"/>
        <v>0</v>
      </c>
      <c r="P66" s="7">
        <f>P23+P28+P38+P49+P61+P65</f>
        <v>90</v>
      </c>
      <c r="Q66" s="7">
        <f>Q23+Q28+Q38+Q49+Q61+Q65</f>
        <v>57.2</v>
      </c>
      <c r="R66" s="7">
        <f>R23+R28+R38+R49+R61+R65</f>
        <v>46.5</v>
      </c>
      <c r="S66" s="11">
        <f>S23+S28+S38+S49+S65</f>
        <v>205</v>
      </c>
      <c r="T66" s="10"/>
      <c r="U66" s="11">
        <f>U23+U28+U38+U49+U65</f>
        <v>0</v>
      </c>
      <c r="V66" s="10"/>
      <c r="W66" s="7">
        <f>W23+W28+W38+W49+W61+W65</f>
        <v>12.600000000000001</v>
      </c>
      <c r="X66" s="11">
        <f>X23+X28+X38+X49+X65</f>
        <v>120</v>
      </c>
      <c r="Y66" s="10"/>
      <c r="Z66" s="11">
        <f>Z23+Z28+Z38+Z49+Z65</f>
        <v>30</v>
      </c>
      <c r="AA66" s="10"/>
      <c r="AB66" s="11">
        <f>AB23+AB28+AB38+AB49+AB65</f>
        <v>105</v>
      </c>
      <c r="AC66" s="10"/>
      <c r="AD66" s="11">
        <f>AD23+AD28+AD38+AD49+AD65</f>
        <v>0</v>
      </c>
      <c r="AE66" s="10"/>
      <c r="AF66" s="11">
        <f>AF23+AF28+AF38+AF49+AF65</f>
        <v>0</v>
      </c>
      <c r="AG66" s="10"/>
      <c r="AH66" s="7">
        <f>AH23+AH28+AH38+AH49+AH61+AH65</f>
        <v>17.4</v>
      </c>
      <c r="AI66" s="7">
        <f>AI23+AI28+AI38+AI49+AI61+AI65</f>
        <v>30</v>
      </c>
      <c r="AJ66" s="11">
        <f>AJ23+AJ28+AJ38+AJ49+AJ65</f>
        <v>257</v>
      </c>
      <c r="AK66" s="10"/>
      <c r="AL66" s="11">
        <f>AL23+AL28+AL38+AL49+AL65</f>
        <v>0</v>
      </c>
      <c r="AM66" s="10"/>
      <c r="AN66" s="7">
        <f>AN23+AN28+AN38+AN49+AN61+AN65</f>
        <v>11.799999999999999</v>
      </c>
      <c r="AO66" s="11">
        <f>AO23+AO28+AO38+AO49+AO65</f>
        <v>133</v>
      </c>
      <c r="AP66" s="10"/>
      <c r="AQ66" s="11">
        <f>AQ23+AQ28+AQ38+AQ49+AQ65</f>
        <v>0</v>
      </c>
      <c r="AR66" s="10"/>
      <c r="AS66" s="11">
        <f>AS23+AS28+AS38+AS49+AS65</f>
        <v>110</v>
      </c>
      <c r="AT66" s="10"/>
      <c r="AU66" s="11">
        <f>AU23+AU28+AU38+AU49+AU65</f>
        <v>0</v>
      </c>
      <c r="AV66" s="10"/>
      <c r="AW66" s="11">
        <f>AW23+AW28+AW38+AW49+AW65</f>
        <v>0</v>
      </c>
      <c r="AX66" s="10"/>
      <c r="AY66" s="7">
        <f>AY23+AY28+AY38+AY49+AY61+AY65</f>
        <v>18.200000000000003</v>
      </c>
      <c r="AZ66" s="7">
        <f>AZ23+AZ28+AZ38+AZ49+AZ61+AZ65</f>
        <v>30</v>
      </c>
      <c r="BA66" s="11">
        <f>BA23+BA28+BA38+BA49+BA65</f>
        <v>105</v>
      </c>
      <c r="BB66" s="10"/>
      <c r="BC66" s="11">
        <f>BC23+BC28+BC38+BC49+BC65</f>
        <v>30</v>
      </c>
      <c r="BD66" s="10"/>
      <c r="BE66" s="7">
        <f>BE23+BE28+BE38+BE49+BE61+BE65</f>
        <v>8.4</v>
      </c>
      <c r="BF66" s="11">
        <f>BF23+BF28+BF38+BF49+BF65</f>
        <v>0</v>
      </c>
      <c r="BG66" s="10"/>
      <c r="BH66" s="11">
        <f>BH23+BH28+BH38+BH49+BH65</f>
        <v>0</v>
      </c>
      <c r="BI66" s="10"/>
      <c r="BJ66" s="11">
        <f>BJ23+BJ28+BJ38+BJ49+BJ65</f>
        <v>30</v>
      </c>
      <c r="BK66" s="10"/>
      <c r="BL66" s="11">
        <f>BL23+BL28+BL38+BL49+BL65</f>
        <v>0</v>
      </c>
      <c r="BM66" s="10"/>
      <c r="BN66" s="11">
        <f>BN23+BN28+BN38+BN49+BN65</f>
        <v>0</v>
      </c>
      <c r="BO66" s="10"/>
      <c r="BP66" s="7">
        <f>BP23+BP28+BP38+BP49+BP61+BP65</f>
        <v>21.6</v>
      </c>
      <c r="BQ66" s="7">
        <f>BQ23+BQ28+BQ38+BQ49+BQ61+BQ65</f>
        <v>30</v>
      </c>
      <c r="BR66" s="11">
        <f>BR23+BR28+BR38+BR49+BR65</f>
        <v>0</v>
      </c>
      <c r="BS66" s="10"/>
      <c r="BT66" s="11">
        <f>BT23+BT28+BT38+BT49+BT65</f>
        <v>0</v>
      </c>
      <c r="BU66" s="10"/>
      <c r="BV66" s="7">
        <f>BV23+BV28+BV38+BV49+BV61+BV65</f>
        <v>0</v>
      </c>
      <c r="BW66" s="11">
        <f>BW23+BW28+BW38+BW49+BW65</f>
        <v>0</v>
      </c>
      <c r="BX66" s="10"/>
      <c r="BY66" s="11">
        <f>BY23+BY28+BY38+BY49+BY65</f>
        <v>0</v>
      </c>
      <c r="BZ66" s="10"/>
      <c r="CA66" s="11">
        <f>CA23+CA28+CA38+CA49+CA65</f>
        <v>0</v>
      </c>
      <c r="CB66" s="10"/>
      <c r="CC66" s="11">
        <f>CC23+CC28+CC38+CC49+CC65</f>
        <v>0</v>
      </c>
      <c r="CD66" s="10"/>
      <c r="CE66" s="11">
        <f>CE23+CE28+CE38+CE49+CE65</f>
        <v>0</v>
      </c>
      <c r="CF66" s="10"/>
      <c r="CG66" s="7">
        <f>CG23+CG28+CG38+CG49+CG61+CG65</f>
        <v>0</v>
      </c>
      <c r="CH66" s="7">
        <f>CH23+CH28+CH38+CH49+CH61+CH65</f>
        <v>0</v>
      </c>
    </row>
    <row r="68" spans="4:5" ht="12.75">
      <c r="D68" s="3" t="s">
        <v>23</v>
      </c>
      <c r="E68" s="3" t="s">
        <v>135</v>
      </c>
    </row>
    <row r="69" spans="4:5" ht="12.75">
      <c r="D69" s="3" t="s">
        <v>27</v>
      </c>
      <c r="E69" s="3" t="s">
        <v>136</v>
      </c>
    </row>
    <row r="70" spans="4:5" ht="12.75">
      <c r="D70" s="14" t="s">
        <v>45</v>
      </c>
      <c r="E70" s="14"/>
    </row>
    <row r="71" spans="4:5" ht="12.75">
      <c r="D71" s="3" t="s">
        <v>33</v>
      </c>
      <c r="E71" s="3" t="s">
        <v>137</v>
      </c>
    </row>
    <row r="72" spans="4:5" ht="12.75">
      <c r="D72" s="3" t="s">
        <v>34</v>
      </c>
      <c r="E72" s="3" t="s">
        <v>138</v>
      </c>
    </row>
    <row r="73" spans="4:5" ht="12.75">
      <c r="D73" s="14" t="s">
        <v>47</v>
      </c>
      <c r="E73" s="14"/>
    </row>
    <row r="74" spans="4:29" ht="12.75">
      <c r="D74" s="3" t="s">
        <v>35</v>
      </c>
      <c r="E74" s="3" t="s">
        <v>139</v>
      </c>
      <c r="M74" s="9"/>
      <c r="U74" s="9"/>
      <c r="AC74" s="9"/>
    </row>
    <row r="75" spans="4:5" ht="12.75">
      <c r="D75" s="3" t="s">
        <v>36</v>
      </c>
      <c r="E75" s="3" t="s">
        <v>140</v>
      </c>
    </row>
    <row r="76" spans="4:5" ht="12.75">
      <c r="D76" s="3" t="s">
        <v>37</v>
      </c>
      <c r="E76" s="3" t="s">
        <v>141</v>
      </c>
    </row>
    <row r="77" spans="4:5" ht="12.75">
      <c r="D77" s="3" t="s">
        <v>38</v>
      </c>
      <c r="E77" s="3" t="s">
        <v>142</v>
      </c>
    </row>
    <row r="78" spans="4:5" ht="12.75">
      <c r="D78" s="3" t="s">
        <v>39</v>
      </c>
      <c r="E78" s="3" t="s">
        <v>143</v>
      </c>
    </row>
  </sheetData>
  <sheetProtection/>
  <mergeCells count="88">
    <mergeCell ref="G13:G15"/>
    <mergeCell ref="H12:O12"/>
    <mergeCell ref="H13:H15"/>
    <mergeCell ref="I13:O14"/>
    <mergeCell ref="S15:T15"/>
    <mergeCell ref="U15:V15"/>
    <mergeCell ref="W14:W15"/>
    <mergeCell ref="X14:AG14"/>
    <mergeCell ref="A11:CG11"/>
    <mergeCell ref="A12:C14"/>
    <mergeCell ref="D12:D15"/>
    <mergeCell ref="E12:E15"/>
    <mergeCell ref="F12:G12"/>
    <mergeCell ref="F13:F15"/>
    <mergeCell ref="X15:Y15"/>
    <mergeCell ref="Z15:AA15"/>
    <mergeCell ref="AB15:AC15"/>
    <mergeCell ref="AD15:AE15"/>
    <mergeCell ref="P12:P15"/>
    <mergeCell ref="Q12:Q15"/>
    <mergeCell ref="R12:R15"/>
    <mergeCell ref="S12:AZ12"/>
    <mergeCell ref="S13:AI13"/>
    <mergeCell ref="S14:V14"/>
    <mergeCell ref="AJ13:AZ13"/>
    <mergeCell ref="AJ14:AM14"/>
    <mergeCell ref="AJ15:AK15"/>
    <mergeCell ref="AL15:AM15"/>
    <mergeCell ref="AN14:AN15"/>
    <mergeCell ref="AO14:AX14"/>
    <mergeCell ref="AO15:AP15"/>
    <mergeCell ref="AQ15:AR15"/>
    <mergeCell ref="AS15:AT15"/>
    <mergeCell ref="AU15:AV15"/>
    <mergeCell ref="AW15:AX15"/>
    <mergeCell ref="AF15:AG15"/>
    <mergeCell ref="AH14:AH15"/>
    <mergeCell ref="AI14:AI15"/>
    <mergeCell ref="AY14:AY15"/>
    <mergeCell ref="AZ14:AZ15"/>
    <mergeCell ref="BA12:CH12"/>
    <mergeCell ref="BA13:BQ13"/>
    <mergeCell ref="BA14:BD14"/>
    <mergeCell ref="BA15:BB15"/>
    <mergeCell ref="BC15:BD15"/>
    <mergeCell ref="BE14:BE15"/>
    <mergeCell ref="BF14:BO14"/>
    <mergeCell ref="BF15:BG15"/>
    <mergeCell ref="BW14:CF14"/>
    <mergeCell ref="BW15:BX15"/>
    <mergeCell ref="BY15:BZ15"/>
    <mergeCell ref="BH15:BI15"/>
    <mergeCell ref="BJ15:BK15"/>
    <mergeCell ref="BL15:BM15"/>
    <mergeCell ref="BN15:BO15"/>
    <mergeCell ref="CC15:CD15"/>
    <mergeCell ref="CE15:CF15"/>
    <mergeCell ref="CG14:CG15"/>
    <mergeCell ref="BP14:BP15"/>
    <mergeCell ref="BQ14:BQ15"/>
    <mergeCell ref="BR13:CH13"/>
    <mergeCell ref="BR14:BU14"/>
    <mergeCell ref="BR15:BS15"/>
    <mergeCell ref="BT15:BU15"/>
    <mergeCell ref="BV14:BV15"/>
    <mergeCell ref="A39:CH39"/>
    <mergeCell ref="A50:CH50"/>
    <mergeCell ref="C51:C52"/>
    <mergeCell ref="A51:A52"/>
    <mergeCell ref="B51:B52"/>
    <mergeCell ref="CH14:CH15"/>
    <mergeCell ref="A16:CH16"/>
    <mergeCell ref="A24:CH24"/>
    <mergeCell ref="A29:CH29"/>
    <mergeCell ref="CA15:CB15"/>
    <mergeCell ref="C53:C54"/>
    <mergeCell ref="A53:A54"/>
    <mergeCell ref="B53:B54"/>
    <mergeCell ref="C55:C56"/>
    <mergeCell ref="A55:A56"/>
    <mergeCell ref="B55:B56"/>
    <mergeCell ref="A62:CH62"/>
    <mergeCell ref="D70:E70"/>
    <mergeCell ref="D73:E73"/>
    <mergeCell ref="C57:C58"/>
    <mergeCell ref="A57:A58"/>
    <mergeCell ref="B57:B58"/>
    <mergeCell ref="A59:CH59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79"/>
  <sheetViews>
    <sheetView zoomScale="75" zoomScaleNormal="75" zoomScalePageLayoutView="0" workbookViewId="0" topLeftCell="K1">
      <selection activeCell="AW5" sqref="AW5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8515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8515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8515625" style="0" hidden="1" customWidth="1"/>
    <col min="75" max="75" width="3.57421875" style="0" hidden="1" customWidth="1"/>
    <col min="76" max="76" width="2.00390625" style="0" hidden="1" customWidth="1"/>
    <col min="77" max="77" width="3.57421875" style="0" hidden="1" customWidth="1"/>
    <col min="78" max="78" width="2.00390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49" ht="12.75">
      <c r="E5" t="s">
        <v>7</v>
      </c>
      <c r="F5" s="1" t="s">
        <v>8</v>
      </c>
      <c r="AW5" t="s">
        <v>164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90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6" t="s">
        <v>21</v>
      </c>
      <c r="B12" s="16"/>
      <c r="C12" s="16"/>
      <c r="D12" s="20" t="s">
        <v>25</v>
      </c>
      <c r="E12" s="17" t="s">
        <v>26</v>
      </c>
      <c r="F12" s="17" t="s">
        <v>27</v>
      </c>
      <c r="G12" s="17"/>
      <c r="H12" s="17" t="s">
        <v>30</v>
      </c>
      <c r="I12" s="17"/>
      <c r="J12" s="17"/>
      <c r="K12" s="17"/>
      <c r="L12" s="17"/>
      <c r="M12" s="17"/>
      <c r="N12" s="17"/>
      <c r="O12" s="17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6"/>
      <c r="B13" s="16"/>
      <c r="C13" s="16"/>
      <c r="D13" s="20"/>
      <c r="E13" s="17"/>
      <c r="F13" s="20" t="s">
        <v>28</v>
      </c>
      <c r="G13" s="20" t="s">
        <v>29</v>
      </c>
      <c r="H13" s="20" t="s">
        <v>31</v>
      </c>
      <c r="I13" s="17" t="s">
        <v>32</v>
      </c>
      <c r="J13" s="17"/>
      <c r="K13" s="17"/>
      <c r="L13" s="17"/>
      <c r="M13" s="17"/>
      <c r="N13" s="17"/>
      <c r="O13" s="17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6"/>
      <c r="B14" s="16"/>
      <c r="C14" s="16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  <c r="O14" s="17"/>
      <c r="P14" s="20"/>
      <c r="Q14" s="20"/>
      <c r="R14" s="20"/>
      <c r="S14" s="19" t="s">
        <v>45</v>
      </c>
      <c r="T14" s="19"/>
      <c r="U14" s="19"/>
      <c r="V14" s="19"/>
      <c r="W14" s="16" t="s">
        <v>46</v>
      </c>
      <c r="X14" s="19" t="s">
        <v>47</v>
      </c>
      <c r="Y14" s="19"/>
      <c r="Z14" s="19"/>
      <c r="AA14" s="19"/>
      <c r="AB14" s="19"/>
      <c r="AC14" s="19"/>
      <c r="AD14" s="19"/>
      <c r="AE14" s="19"/>
      <c r="AF14" s="19"/>
      <c r="AG14" s="19"/>
      <c r="AH14" s="16" t="s">
        <v>46</v>
      </c>
      <c r="AI14" s="16" t="s">
        <v>48</v>
      </c>
      <c r="AJ14" s="19" t="s">
        <v>45</v>
      </c>
      <c r="AK14" s="19"/>
      <c r="AL14" s="19"/>
      <c r="AM14" s="19"/>
      <c r="AN14" s="16" t="s">
        <v>46</v>
      </c>
      <c r="AO14" s="19" t="s">
        <v>47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6" t="s">
        <v>46</v>
      </c>
      <c r="AZ14" s="16" t="s">
        <v>48</v>
      </c>
      <c r="BA14" s="19" t="s">
        <v>45</v>
      </c>
      <c r="BB14" s="19"/>
      <c r="BC14" s="19"/>
      <c r="BD14" s="19"/>
      <c r="BE14" s="16" t="s">
        <v>46</v>
      </c>
      <c r="BF14" s="19" t="s">
        <v>47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6" t="s">
        <v>46</v>
      </c>
      <c r="BQ14" s="16" t="s">
        <v>48</v>
      </c>
      <c r="BR14" s="19" t="s">
        <v>45</v>
      </c>
      <c r="BS14" s="19"/>
      <c r="BT14" s="19"/>
      <c r="BU14" s="19"/>
      <c r="BV14" s="16" t="s">
        <v>46</v>
      </c>
      <c r="BW14" s="19" t="s">
        <v>47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6" t="s">
        <v>46</v>
      </c>
      <c r="CH14" s="16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7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7" t="s">
        <v>33</v>
      </c>
      <c r="T15" s="17"/>
      <c r="U15" s="17" t="s">
        <v>34</v>
      </c>
      <c r="V15" s="17"/>
      <c r="W15" s="16"/>
      <c r="X15" s="17" t="s">
        <v>35</v>
      </c>
      <c r="Y15" s="17"/>
      <c r="Z15" s="17" t="s">
        <v>36</v>
      </c>
      <c r="AA15" s="17"/>
      <c r="AB15" s="17" t="s">
        <v>37</v>
      </c>
      <c r="AC15" s="17"/>
      <c r="AD15" s="17" t="s">
        <v>38</v>
      </c>
      <c r="AE15" s="17"/>
      <c r="AF15" s="17" t="s">
        <v>39</v>
      </c>
      <c r="AG15" s="17"/>
      <c r="AH15" s="16"/>
      <c r="AI15" s="16"/>
      <c r="AJ15" s="17" t="s">
        <v>33</v>
      </c>
      <c r="AK15" s="17"/>
      <c r="AL15" s="17" t="s">
        <v>34</v>
      </c>
      <c r="AM15" s="17"/>
      <c r="AN15" s="16"/>
      <c r="AO15" s="17" t="s">
        <v>35</v>
      </c>
      <c r="AP15" s="17"/>
      <c r="AQ15" s="17" t="s">
        <v>36</v>
      </c>
      <c r="AR15" s="17"/>
      <c r="AS15" s="17" t="s">
        <v>37</v>
      </c>
      <c r="AT15" s="17"/>
      <c r="AU15" s="17" t="s">
        <v>38</v>
      </c>
      <c r="AV15" s="17"/>
      <c r="AW15" s="17" t="s">
        <v>39</v>
      </c>
      <c r="AX15" s="17"/>
      <c r="AY15" s="16"/>
      <c r="AZ15" s="16"/>
      <c r="BA15" s="17" t="s">
        <v>33</v>
      </c>
      <c r="BB15" s="17"/>
      <c r="BC15" s="17" t="s">
        <v>34</v>
      </c>
      <c r="BD15" s="17"/>
      <c r="BE15" s="16"/>
      <c r="BF15" s="17" t="s">
        <v>35</v>
      </c>
      <c r="BG15" s="17"/>
      <c r="BH15" s="17" t="s">
        <v>36</v>
      </c>
      <c r="BI15" s="17"/>
      <c r="BJ15" s="17" t="s">
        <v>37</v>
      </c>
      <c r="BK15" s="17"/>
      <c r="BL15" s="17" t="s">
        <v>38</v>
      </c>
      <c r="BM15" s="17"/>
      <c r="BN15" s="17" t="s">
        <v>39</v>
      </c>
      <c r="BO15" s="17"/>
      <c r="BP15" s="16"/>
      <c r="BQ15" s="16"/>
      <c r="BR15" s="17" t="s">
        <v>33</v>
      </c>
      <c r="BS15" s="17"/>
      <c r="BT15" s="17" t="s">
        <v>34</v>
      </c>
      <c r="BU15" s="17"/>
      <c r="BV15" s="16"/>
      <c r="BW15" s="17" t="s">
        <v>35</v>
      </c>
      <c r="BX15" s="17"/>
      <c r="BY15" s="17" t="s">
        <v>36</v>
      </c>
      <c r="BZ15" s="17"/>
      <c r="CA15" s="17" t="s">
        <v>37</v>
      </c>
      <c r="CB15" s="17"/>
      <c r="CC15" s="17" t="s">
        <v>38</v>
      </c>
      <c r="CD15" s="17"/>
      <c r="CE15" s="17" t="s">
        <v>39</v>
      </c>
      <c r="CF15" s="17"/>
      <c r="CG15" s="16"/>
      <c r="CH15" s="16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>
        <v>1</v>
      </c>
      <c r="B17" s="6">
        <v>1</v>
      </c>
      <c r="C17" s="6"/>
      <c r="D17" s="6"/>
      <c r="E17" s="3" t="s">
        <v>54</v>
      </c>
      <c r="F17" s="6">
        <f>$B$17*COUNTIF(S17:CF17,"e")</f>
        <v>1</v>
      </c>
      <c r="G17" s="6">
        <f>$B$17*COUNTIF(S17:CF17,"z")</f>
        <v>0</v>
      </c>
      <c r="H17" s="6">
        <f aca="true" t="shared" si="0" ref="H17:H22">SUM(I17:O17)</f>
        <v>30</v>
      </c>
      <c r="I17" s="6">
        <f aca="true" t="shared" si="1" ref="I17:I22">S17+AJ17+BA17+BR17</f>
        <v>0</v>
      </c>
      <c r="J17" s="6">
        <f aca="true" t="shared" si="2" ref="J17:J22">U17+AL17+BC17+BT17</f>
        <v>0</v>
      </c>
      <c r="K17" s="6">
        <f aca="true" t="shared" si="3" ref="K17:K22">X17+AO17+BF17+BW17</f>
        <v>0</v>
      </c>
      <c r="L17" s="6">
        <f aca="true" t="shared" si="4" ref="L17:L22">Z17+AQ17+BH17+BY17</f>
        <v>30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3</v>
      </c>
      <c r="Q17" s="7">
        <f aca="true" t="shared" si="9" ref="Q17:Q22">AH17+AY17+BP17+CG17</f>
        <v>3</v>
      </c>
      <c r="R17" s="7">
        <f>$B$17*1.4</f>
        <v>1.4</v>
      </c>
      <c r="S17" s="11"/>
      <c r="T17" s="10"/>
      <c r="U17" s="11"/>
      <c r="V17" s="10"/>
      <c r="W17" s="7"/>
      <c r="X17" s="11"/>
      <c r="Y17" s="10"/>
      <c r="Z17" s="11">
        <f>$B$17*30</f>
        <v>30</v>
      </c>
      <c r="AA17" s="10" t="s">
        <v>55</v>
      </c>
      <c r="AB17" s="11"/>
      <c r="AC17" s="10"/>
      <c r="AD17" s="11"/>
      <c r="AE17" s="10"/>
      <c r="AF17" s="11"/>
      <c r="AG17" s="10"/>
      <c r="AH17" s="7">
        <f>$B$17*3</f>
        <v>3</v>
      </c>
      <c r="AI17" s="7">
        <f aca="true" t="shared" si="10" ref="AI17:AI22">W17+AH17</f>
        <v>3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 aca="true" t="shared" si="11" ref="AZ17:AZ22"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aca="true" t="shared" si="12" ref="BQ17:BQ22"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aca="true" t="shared" si="13" ref="CH17:CH22">BV17+CG17</f>
        <v>0</v>
      </c>
    </row>
    <row r="18" spans="1:86" ht="12.75">
      <c r="A18" s="6"/>
      <c r="B18" s="6"/>
      <c r="C18" s="6"/>
      <c r="D18" s="6" t="s">
        <v>57</v>
      </c>
      <c r="E18" s="3" t="s">
        <v>58</v>
      </c>
      <c r="F18" s="6">
        <f>COUNTIF(S18:CF18,"e")</f>
        <v>0</v>
      </c>
      <c r="G18" s="6">
        <f>COUNTIF(S18:CF18,"z")</f>
        <v>1</v>
      </c>
      <c r="H18" s="6">
        <f t="shared" si="0"/>
        <v>5</v>
      </c>
      <c r="I18" s="6">
        <f t="shared" si="1"/>
        <v>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0</v>
      </c>
      <c r="Q18" s="7">
        <f t="shared" si="9"/>
        <v>0</v>
      </c>
      <c r="R18" s="7">
        <v>0</v>
      </c>
      <c r="S18" s="11">
        <v>5</v>
      </c>
      <c r="T18" s="10" t="s">
        <v>56</v>
      </c>
      <c r="U18" s="11"/>
      <c r="V18" s="10"/>
      <c r="W18" s="7">
        <v>0</v>
      </c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ht="12.75">
      <c r="A19" s="6"/>
      <c r="B19" s="6"/>
      <c r="C19" s="6"/>
      <c r="D19" s="6" t="s">
        <v>59</v>
      </c>
      <c r="E19" s="3" t="s">
        <v>60</v>
      </c>
      <c r="F19" s="6">
        <f>COUNTIF(S19:CF19,"e")</f>
        <v>0</v>
      </c>
      <c r="G19" s="6">
        <f>COUNTIF(S19:CF19,"z")</f>
        <v>1</v>
      </c>
      <c r="H19" s="6">
        <f t="shared" si="0"/>
        <v>30</v>
      </c>
      <c r="I19" s="6">
        <f t="shared" si="1"/>
        <v>30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2</v>
      </c>
      <c r="Q19" s="7">
        <f t="shared" si="9"/>
        <v>0</v>
      </c>
      <c r="R19" s="7">
        <v>1.2</v>
      </c>
      <c r="S19" s="11"/>
      <c r="T19" s="10"/>
      <c r="U19" s="11"/>
      <c r="V19" s="10"/>
      <c r="W19" s="7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>
        <v>30</v>
      </c>
      <c r="BB19" s="10" t="s">
        <v>56</v>
      </c>
      <c r="BC19" s="11"/>
      <c r="BD19" s="10"/>
      <c r="BE19" s="7">
        <v>2</v>
      </c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2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ht="12.75">
      <c r="A20" s="6">
        <v>2</v>
      </c>
      <c r="B20" s="6">
        <v>1</v>
      </c>
      <c r="C20" s="6"/>
      <c r="D20" s="6"/>
      <c r="E20" s="3" t="s">
        <v>61</v>
      </c>
      <c r="F20" s="6">
        <f>$B$20*COUNTIF(S20:CF20,"e")</f>
        <v>0</v>
      </c>
      <c r="G20" s="6">
        <f>$B$20*COUNTIF(S20:CF20,"z")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1</v>
      </c>
      <c r="Q20" s="7">
        <f t="shared" si="9"/>
        <v>0</v>
      </c>
      <c r="R20" s="7">
        <f>$B$20*0.6</f>
        <v>0.6</v>
      </c>
      <c r="S20" s="11"/>
      <c r="T20" s="10"/>
      <c r="U20" s="11"/>
      <c r="V20" s="10"/>
      <c r="W20" s="7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>
        <f>$B$20*15</f>
        <v>15</v>
      </c>
      <c r="BB20" s="10" t="s">
        <v>56</v>
      </c>
      <c r="BC20" s="11"/>
      <c r="BD20" s="10"/>
      <c r="BE20" s="7">
        <f>$B$20*1</f>
        <v>1</v>
      </c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 t="shared" si="12"/>
        <v>1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.75">
      <c r="A21" s="6">
        <v>3</v>
      </c>
      <c r="B21" s="6">
        <v>1</v>
      </c>
      <c r="C21" s="6"/>
      <c r="D21" s="6"/>
      <c r="E21" s="3" t="s">
        <v>62</v>
      </c>
      <c r="F21" s="6">
        <f>$B$21*COUNTIF(S21:CF21,"e")</f>
        <v>0</v>
      </c>
      <c r="G21" s="6">
        <f>$B$21*COUNTIF(S21:CF21,"z")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1</v>
      </c>
      <c r="Q21" s="7">
        <f t="shared" si="9"/>
        <v>0</v>
      </c>
      <c r="R21" s="7">
        <f>$B$21*0.6</f>
        <v>0.6</v>
      </c>
      <c r="S21" s="11"/>
      <c r="T21" s="10"/>
      <c r="U21" s="11"/>
      <c r="V21" s="10"/>
      <c r="W21" s="7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0</v>
      </c>
      <c r="BA21" s="11">
        <f>$B$21*15</f>
        <v>15</v>
      </c>
      <c r="BB21" s="10" t="s">
        <v>56</v>
      </c>
      <c r="BC21" s="11"/>
      <c r="BD21" s="10"/>
      <c r="BE21" s="7">
        <f>$B$21*1</f>
        <v>1</v>
      </c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1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ht="12.75">
      <c r="A22" s="6">
        <v>4</v>
      </c>
      <c r="B22" s="6">
        <v>1</v>
      </c>
      <c r="C22" s="6"/>
      <c r="D22" s="6"/>
      <c r="E22" s="3" t="s">
        <v>63</v>
      </c>
      <c r="F22" s="6">
        <f>$B$22*COUNTIF(S22:CF22,"e")</f>
        <v>0</v>
      </c>
      <c r="G22" s="6">
        <f>$B$22*COUNTIF(S22:CF22,"z")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1</v>
      </c>
      <c r="Q22" s="7">
        <f t="shared" si="9"/>
        <v>0</v>
      </c>
      <c r="R22" s="7">
        <f>$B$22*0.6</f>
        <v>0.6</v>
      </c>
      <c r="S22" s="11"/>
      <c r="T22" s="10"/>
      <c r="U22" s="11"/>
      <c r="V22" s="10"/>
      <c r="W22" s="7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/>
      <c r="AK22" s="10"/>
      <c r="AL22" s="11"/>
      <c r="AM22" s="10"/>
      <c r="AN22" s="7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>
        <f>$B$22*15</f>
        <v>15</v>
      </c>
      <c r="BB22" s="10" t="s">
        <v>56</v>
      </c>
      <c r="BC22" s="11"/>
      <c r="BD22" s="10"/>
      <c r="BE22" s="7">
        <f>$B$22*1</f>
        <v>1</v>
      </c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1</v>
      </c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5.75" customHeight="1">
      <c r="A23" s="6"/>
      <c r="B23" s="6"/>
      <c r="C23" s="6"/>
      <c r="D23" s="6"/>
      <c r="E23" s="6" t="s">
        <v>64</v>
      </c>
      <c r="F23" s="6">
        <f aca="true" t="shared" si="14" ref="F23:S23">SUM(F17:F22)</f>
        <v>1</v>
      </c>
      <c r="G23" s="6">
        <f t="shared" si="14"/>
        <v>5</v>
      </c>
      <c r="H23" s="6">
        <f t="shared" si="14"/>
        <v>110</v>
      </c>
      <c r="I23" s="6">
        <f t="shared" si="14"/>
        <v>80</v>
      </c>
      <c r="J23" s="6">
        <f t="shared" si="14"/>
        <v>0</v>
      </c>
      <c r="K23" s="6">
        <f t="shared" si="14"/>
        <v>0</v>
      </c>
      <c r="L23" s="6">
        <f t="shared" si="14"/>
        <v>30</v>
      </c>
      <c r="M23" s="6">
        <f t="shared" si="14"/>
        <v>0</v>
      </c>
      <c r="N23" s="6">
        <f t="shared" si="14"/>
        <v>0</v>
      </c>
      <c r="O23" s="6">
        <f t="shared" si="14"/>
        <v>0</v>
      </c>
      <c r="P23" s="7">
        <f t="shared" si="14"/>
        <v>8</v>
      </c>
      <c r="Q23" s="7">
        <f t="shared" si="14"/>
        <v>3</v>
      </c>
      <c r="R23" s="7">
        <f t="shared" si="14"/>
        <v>4.3999999999999995</v>
      </c>
      <c r="S23" s="11">
        <f t="shared" si="14"/>
        <v>5</v>
      </c>
      <c r="T23" s="10"/>
      <c r="U23" s="11">
        <f>SUM(U17:U22)</f>
        <v>0</v>
      </c>
      <c r="V23" s="10"/>
      <c r="W23" s="7">
        <f>SUM(W17:W22)</f>
        <v>0</v>
      </c>
      <c r="X23" s="11">
        <f>SUM(X17:X22)</f>
        <v>0</v>
      </c>
      <c r="Y23" s="10"/>
      <c r="Z23" s="11">
        <f>SUM(Z17:Z22)</f>
        <v>30</v>
      </c>
      <c r="AA23" s="10"/>
      <c r="AB23" s="11">
        <f>SUM(AB17:AB22)</f>
        <v>0</v>
      </c>
      <c r="AC23" s="10"/>
      <c r="AD23" s="11">
        <f>SUM(AD17:AD22)</f>
        <v>0</v>
      </c>
      <c r="AE23" s="10"/>
      <c r="AF23" s="11">
        <f>SUM(AF17:AF22)</f>
        <v>0</v>
      </c>
      <c r="AG23" s="10"/>
      <c r="AH23" s="7">
        <f>SUM(AH17:AH22)</f>
        <v>3</v>
      </c>
      <c r="AI23" s="7">
        <f>SUM(AI17:AI22)</f>
        <v>3</v>
      </c>
      <c r="AJ23" s="11">
        <f>SUM(AJ17:AJ22)</f>
        <v>0</v>
      </c>
      <c r="AK23" s="10"/>
      <c r="AL23" s="11">
        <f>SUM(AL17:AL22)</f>
        <v>0</v>
      </c>
      <c r="AM23" s="10"/>
      <c r="AN23" s="7">
        <f>SUM(AN17:AN22)</f>
        <v>0</v>
      </c>
      <c r="AO23" s="11">
        <f>SUM(AO17:AO22)</f>
        <v>0</v>
      </c>
      <c r="AP23" s="10"/>
      <c r="AQ23" s="11">
        <f>SUM(AQ17:AQ22)</f>
        <v>0</v>
      </c>
      <c r="AR23" s="10"/>
      <c r="AS23" s="11">
        <f>SUM(AS17:AS22)</f>
        <v>0</v>
      </c>
      <c r="AT23" s="10"/>
      <c r="AU23" s="11">
        <f>SUM(AU17:AU22)</f>
        <v>0</v>
      </c>
      <c r="AV23" s="10"/>
      <c r="AW23" s="11">
        <f>SUM(AW17:AW22)</f>
        <v>0</v>
      </c>
      <c r="AX23" s="10"/>
      <c r="AY23" s="7">
        <f>SUM(AY17:AY22)</f>
        <v>0</v>
      </c>
      <c r="AZ23" s="7">
        <f>SUM(AZ17:AZ22)</f>
        <v>0</v>
      </c>
      <c r="BA23" s="11">
        <f>SUM(BA17:BA22)</f>
        <v>75</v>
      </c>
      <c r="BB23" s="10"/>
      <c r="BC23" s="11">
        <f>SUM(BC17:BC22)</f>
        <v>0</v>
      </c>
      <c r="BD23" s="10"/>
      <c r="BE23" s="7">
        <f>SUM(BE17:BE22)</f>
        <v>5</v>
      </c>
      <c r="BF23" s="11">
        <f>SUM(BF17:BF22)</f>
        <v>0</v>
      </c>
      <c r="BG23" s="10"/>
      <c r="BH23" s="11">
        <f>SUM(BH17:BH22)</f>
        <v>0</v>
      </c>
      <c r="BI23" s="10"/>
      <c r="BJ23" s="11">
        <f>SUM(BJ17:BJ22)</f>
        <v>0</v>
      </c>
      <c r="BK23" s="10"/>
      <c r="BL23" s="11">
        <f>SUM(BL17:BL22)</f>
        <v>0</v>
      </c>
      <c r="BM23" s="10"/>
      <c r="BN23" s="11">
        <f>SUM(BN17:BN22)</f>
        <v>0</v>
      </c>
      <c r="BO23" s="10"/>
      <c r="BP23" s="7">
        <f>SUM(BP17:BP22)</f>
        <v>0</v>
      </c>
      <c r="BQ23" s="7">
        <f>SUM(BQ17:BQ22)</f>
        <v>5</v>
      </c>
      <c r="BR23" s="11">
        <f>SUM(BR17:BR22)</f>
        <v>0</v>
      </c>
      <c r="BS23" s="10"/>
      <c r="BT23" s="11">
        <f>SUM(BT17:BT22)</f>
        <v>0</v>
      </c>
      <c r="BU23" s="10"/>
      <c r="BV23" s="7">
        <f>SUM(BV17:BV22)</f>
        <v>0</v>
      </c>
      <c r="BW23" s="11">
        <f>SUM(BW17:BW22)</f>
        <v>0</v>
      </c>
      <c r="BX23" s="10"/>
      <c r="BY23" s="11">
        <f>SUM(BY17:BY22)</f>
        <v>0</v>
      </c>
      <c r="BZ23" s="10"/>
      <c r="CA23" s="11">
        <f>SUM(CA17:CA22)</f>
        <v>0</v>
      </c>
      <c r="CB23" s="10"/>
      <c r="CC23" s="11">
        <f>SUM(CC17:CC22)</f>
        <v>0</v>
      </c>
      <c r="CD23" s="10"/>
      <c r="CE23" s="11">
        <f>SUM(CE17:CE22)</f>
        <v>0</v>
      </c>
      <c r="CF23" s="10"/>
      <c r="CG23" s="7">
        <f>SUM(CG17:CG22)</f>
        <v>0</v>
      </c>
      <c r="CH23" s="7">
        <f>SUM(CH17:CH22)</f>
        <v>0</v>
      </c>
    </row>
    <row r="24" spans="1:86" ht="19.5" customHeight="1">
      <c r="A24" s="12" t="s">
        <v>65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2"/>
      <c r="CH24" s="13"/>
    </row>
    <row r="25" spans="1:86" ht="12.75">
      <c r="A25" s="6"/>
      <c r="B25" s="6"/>
      <c r="C25" s="6"/>
      <c r="D25" s="6" t="s">
        <v>66</v>
      </c>
      <c r="E25" s="3" t="s">
        <v>67</v>
      </c>
      <c r="F25" s="6">
        <f>COUNTIF(S25:CF25,"e")</f>
        <v>1</v>
      </c>
      <c r="G25" s="6">
        <f>COUNTIF(S25:CF25,"z")</f>
        <v>2</v>
      </c>
      <c r="H25" s="6">
        <f>SUM(I25:O25)</f>
        <v>60</v>
      </c>
      <c r="I25" s="6">
        <f>S25+AJ25+BA25+BR25</f>
        <v>30</v>
      </c>
      <c r="J25" s="6">
        <f>U25+AL25+BC25+BT25</f>
        <v>0</v>
      </c>
      <c r="K25" s="6">
        <f>X25+AO25+BF25+BW25</f>
        <v>15</v>
      </c>
      <c r="L25" s="6">
        <f>Z25+AQ25+BH25+BY25</f>
        <v>0</v>
      </c>
      <c r="M25" s="6">
        <f>AB25+AS25+BJ25+CA25</f>
        <v>15</v>
      </c>
      <c r="N25" s="6">
        <f>AD25+AU25+BL25+CC25</f>
        <v>0</v>
      </c>
      <c r="O25" s="6">
        <f>AF25+AW25+BN25+CE25</f>
        <v>0</v>
      </c>
      <c r="P25" s="7">
        <f>AI25+AZ25+BQ25+CH25</f>
        <v>4</v>
      </c>
      <c r="Q25" s="7">
        <f>AH25+AY25+BP25+CG25</f>
        <v>2</v>
      </c>
      <c r="R25" s="7">
        <v>2.6</v>
      </c>
      <c r="S25" s="11">
        <v>30</v>
      </c>
      <c r="T25" s="10" t="s">
        <v>55</v>
      </c>
      <c r="U25" s="11"/>
      <c r="V25" s="10"/>
      <c r="W25" s="7">
        <v>2</v>
      </c>
      <c r="X25" s="11">
        <v>15</v>
      </c>
      <c r="Y25" s="10" t="s">
        <v>56</v>
      </c>
      <c r="Z25" s="11"/>
      <c r="AA25" s="10"/>
      <c r="AB25" s="11">
        <v>15</v>
      </c>
      <c r="AC25" s="10" t="s">
        <v>56</v>
      </c>
      <c r="AD25" s="11"/>
      <c r="AE25" s="10"/>
      <c r="AF25" s="11"/>
      <c r="AG25" s="10"/>
      <c r="AH25" s="7">
        <v>2</v>
      </c>
      <c r="AI25" s="7">
        <f>W25+AH25</f>
        <v>4</v>
      </c>
      <c r="AJ25" s="11"/>
      <c r="AK25" s="10"/>
      <c r="AL25" s="11"/>
      <c r="AM25" s="10"/>
      <c r="AN25" s="7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7"/>
      <c r="AZ25" s="7">
        <f>AN25+AY25</f>
        <v>0</v>
      </c>
      <c r="BA25" s="11"/>
      <c r="BB25" s="10"/>
      <c r="BC25" s="11"/>
      <c r="BD25" s="10"/>
      <c r="BE25" s="7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7"/>
      <c r="BQ25" s="7">
        <f>BE25+BP25</f>
        <v>0</v>
      </c>
      <c r="BR25" s="11"/>
      <c r="BS25" s="10"/>
      <c r="BT25" s="11"/>
      <c r="BU25" s="10"/>
      <c r="BV25" s="7"/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>BV25+CG25</f>
        <v>0</v>
      </c>
    </row>
    <row r="26" spans="1:86" ht="12.75">
      <c r="A26" s="6"/>
      <c r="B26" s="6"/>
      <c r="C26" s="6"/>
      <c r="D26" s="6" t="s">
        <v>68</v>
      </c>
      <c r="E26" s="3" t="s">
        <v>69</v>
      </c>
      <c r="F26" s="6">
        <f>COUNTIF(S26:CF26,"e")</f>
        <v>0</v>
      </c>
      <c r="G26" s="6">
        <f>COUNTIF(S26:CF26,"z")</f>
        <v>2</v>
      </c>
      <c r="H26" s="6">
        <f>SUM(I26:O26)</f>
        <v>60</v>
      </c>
      <c r="I26" s="6">
        <f>S26+AJ26+BA26+BR26</f>
        <v>30</v>
      </c>
      <c r="J26" s="6">
        <f>U26+AL26+BC26+BT26</f>
        <v>0</v>
      </c>
      <c r="K26" s="6">
        <f>X26+AO26+BF26+BW26</f>
        <v>30</v>
      </c>
      <c r="L26" s="6">
        <f>Z26+AQ26+BH26+BY26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3</v>
      </c>
      <c r="Q26" s="7">
        <f>AH26+AY26+BP26+CG26</f>
        <v>1.6</v>
      </c>
      <c r="R26" s="7">
        <v>2.4</v>
      </c>
      <c r="S26" s="11">
        <v>30</v>
      </c>
      <c r="T26" s="10" t="s">
        <v>56</v>
      </c>
      <c r="U26" s="11"/>
      <c r="V26" s="10"/>
      <c r="W26" s="7">
        <v>1.4</v>
      </c>
      <c r="X26" s="11">
        <v>30</v>
      </c>
      <c r="Y26" s="10" t="s">
        <v>56</v>
      </c>
      <c r="Z26" s="11"/>
      <c r="AA26" s="10"/>
      <c r="AB26" s="11"/>
      <c r="AC26" s="10"/>
      <c r="AD26" s="11"/>
      <c r="AE26" s="10"/>
      <c r="AF26" s="11"/>
      <c r="AG26" s="10"/>
      <c r="AH26" s="7">
        <v>1.6</v>
      </c>
      <c r="AI26" s="7">
        <f>W26+AH26</f>
        <v>3</v>
      </c>
      <c r="AJ26" s="11"/>
      <c r="AK26" s="10"/>
      <c r="AL26" s="11"/>
      <c r="AM26" s="10"/>
      <c r="AN26" s="7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7"/>
      <c r="AZ26" s="7">
        <f>AN26+AY26</f>
        <v>0</v>
      </c>
      <c r="BA26" s="11"/>
      <c r="BB26" s="10"/>
      <c r="BC26" s="11"/>
      <c r="BD26" s="10"/>
      <c r="BE26" s="7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>BE26+BP26</f>
        <v>0</v>
      </c>
      <c r="BR26" s="11"/>
      <c r="BS26" s="10"/>
      <c r="BT26" s="11"/>
      <c r="BU26" s="10"/>
      <c r="BV26" s="7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>BV26+CG26</f>
        <v>0</v>
      </c>
    </row>
    <row r="27" spans="1:86" ht="12.75">
      <c r="A27" s="6"/>
      <c r="B27" s="6"/>
      <c r="C27" s="6"/>
      <c r="D27" s="6" t="s">
        <v>70</v>
      </c>
      <c r="E27" s="3" t="s">
        <v>71</v>
      </c>
      <c r="F27" s="6">
        <f>COUNTIF(S27:CF27,"e")</f>
        <v>0</v>
      </c>
      <c r="G27" s="6">
        <f>COUNTIF(S27:CF27,"z")</f>
        <v>2</v>
      </c>
      <c r="H27" s="6">
        <f>SUM(I27:O27)</f>
        <v>60</v>
      </c>
      <c r="I27" s="6">
        <f>S27+AJ27+BA27+BR27</f>
        <v>30</v>
      </c>
      <c r="J27" s="6">
        <f>U27+AL27+BC27+BT27</f>
        <v>0</v>
      </c>
      <c r="K27" s="6">
        <f>X27+AO27+BF27+BW27</f>
        <v>0</v>
      </c>
      <c r="L27" s="6">
        <f>Z27+AQ27+BH27+BY27</f>
        <v>0</v>
      </c>
      <c r="M27" s="6">
        <f>AB27+AS27+BJ27+CA27</f>
        <v>30</v>
      </c>
      <c r="N27" s="6">
        <f>AD27+AU27+BL27+CC27</f>
        <v>0</v>
      </c>
      <c r="O27" s="6">
        <f>AF27+AW27+BN27+CE27</f>
        <v>0</v>
      </c>
      <c r="P27" s="7">
        <f>AI27+AZ27+BQ27+CH27</f>
        <v>4</v>
      </c>
      <c r="Q27" s="7">
        <f>AH27+AY27+BP27+CG27</f>
        <v>2</v>
      </c>
      <c r="R27" s="7">
        <v>2.4</v>
      </c>
      <c r="S27" s="11">
        <v>30</v>
      </c>
      <c r="T27" s="10" t="s">
        <v>56</v>
      </c>
      <c r="U27" s="11"/>
      <c r="V27" s="10"/>
      <c r="W27" s="7">
        <v>2</v>
      </c>
      <c r="X27" s="11"/>
      <c r="Y27" s="10"/>
      <c r="Z27" s="11"/>
      <c r="AA27" s="10"/>
      <c r="AB27" s="11">
        <v>30</v>
      </c>
      <c r="AC27" s="10" t="s">
        <v>56</v>
      </c>
      <c r="AD27" s="11"/>
      <c r="AE27" s="10"/>
      <c r="AF27" s="11"/>
      <c r="AG27" s="10"/>
      <c r="AH27" s="7">
        <v>2</v>
      </c>
      <c r="AI27" s="7">
        <f>W27+AH27</f>
        <v>4</v>
      </c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>AN27+AY27</f>
        <v>0</v>
      </c>
      <c r="BA27" s="11"/>
      <c r="BB27" s="10"/>
      <c r="BC27" s="11"/>
      <c r="BD27" s="10"/>
      <c r="BE27" s="7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>BE27+BP27</f>
        <v>0</v>
      </c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>BV27+CG27</f>
        <v>0</v>
      </c>
    </row>
    <row r="28" spans="1:86" ht="15.75" customHeight="1">
      <c r="A28" s="6"/>
      <c r="B28" s="6"/>
      <c r="C28" s="6"/>
      <c r="D28" s="6"/>
      <c r="E28" s="6" t="s">
        <v>64</v>
      </c>
      <c r="F28" s="6">
        <f aca="true" t="shared" si="15" ref="F28:S28">SUM(F25:F27)</f>
        <v>1</v>
      </c>
      <c r="G28" s="6">
        <f t="shared" si="15"/>
        <v>6</v>
      </c>
      <c r="H28" s="6">
        <f t="shared" si="15"/>
        <v>180</v>
      </c>
      <c r="I28" s="6">
        <f t="shared" si="15"/>
        <v>90</v>
      </c>
      <c r="J28" s="6">
        <f t="shared" si="15"/>
        <v>0</v>
      </c>
      <c r="K28" s="6">
        <f t="shared" si="15"/>
        <v>45</v>
      </c>
      <c r="L28" s="6">
        <f t="shared" si="15"/>
        <v>0</v>
      </c>
      <c r="M28" s="6">
        <f t="shared" si="15"/>
        <v>45</v>
      </c>
      <c r="N28" s="6">
        <f t="shared" si="15"/>
        <v>0</v>
      </c>
      <c r="O28" s="6">
        <f t="shared" si="15"/>
        <v>0</v>
      </c>
      <c r="P28" s="7">
        <f t="shared" si="15"/>
        <v>11</v>
      </c>
      <c r="Q28" s="7">
        <f t="shared" si="15"/>
        <v>5.6</v>
      </c>
      <c r="R28" s="7">
        <f t="shared" si="15"/>
        <v>7.4</v>
      </c>
      <c r="S28" s="11">
        <f t="shared" si="15"/>
        <v>90</v>
      </c>
      <c r="T28" s="10"/>
      <c r="U28" s="11">
        <f>SUM(U25:U27)</f>
        <v>0</v>
      </c>
      <c r="V28" s="10"/>
      <c r="W28" s="7">
        <f>SUM(W25:W27)</f>
        <v>5.4</v>
      </c>
      <c r="X28" s="11">
        <f>SUM(X25:X27)</f>
        <v>45</v>
      </c>
      <c r="Y28" s="10"/>
      <c r="Z28" s="11">
        <f>SUM(Z25:Z27)</f>
        <v>0</v>
      </c>
      <c r="AA28" s="10"/>
      <c r="AB28" s="11">
        <f>SUM(AB25:AB27)</f>
        <v>45</v>
      </c>
      <c r="AC28" s="10"/>
      <c r="AD28" s="11">
        <f>SUM(AD25:AD27)</f>
        <v>0</v>
      </c>
      <c r="AE28" s="10"/>
      <c r="AF28" s="11">
        <f>SUM(AF25:AF27)</f>
        <v>0</v>
      </c>
      <c r="AG28" s="10"/>
      <c r="AH28" s="7">
        <f>SUM(AH25:AH27)</f>
        <v>5.6</v>
      </c>
      <c r="AI28" s="7">
        <f>SUM(AI25:AI27)</f>
        <v>11</v>
      </c>
      <c r="AJ28" s="11">
        <f>SUM(AJ25:AJ27)</f>
        <v>0</v>
      </c>
      <c r="AK28" s="10"/>
      <c r="AL28" s="11">
        <f>SUM(AL25:AL27)</f>
        <v>0</v>
      </c>
      <c r="AM28" s="10"/>
      <c r="AN28" s="7">
        <f>SUM(AN25:AN27)</f>
        <v>0</v>
      </c>
      <c r="AO28" s="11">
        <f>SUM(AO25:AO27)</f>
        <v>0</v>
      </c>
      <c r="AP28" s="10"/>
      <c r="AQ28" s="11">
        <f>SUM(AQ25:AQ27)</f>
        <v>0</v>
      </c>
      <c r="AR28" s="10"/>
      <c r="AS28" s="11">
        <f>SUM(AS25:AS27)</f>
        <v>0</v>
      </c>
      <c r="AT28" s="10"/>
      <c r="AU28" s="11">
        <f>SUM(AU25:AU27)</f>
        <v>0</v>
      </c>
      <c r="AV28" s="10"/>
      <c r="AW28" s="11">
        <f>SUM(AW25:AW27)</f>
        <v>0</v>
      </c>
      <c r="AX28" s="10"/>
      <c r="AY28" s="7">
        <f>SUM(AY25:AY27)</f>
        <v>0</v>
      </c>
      <c r="AZ28" s="7">
        <f>SUM(AZ25:AZ27)</f>
        <v>0</v>
      </c>
      <c r="BA28" s="11">
        <f>SUM(BA25:BA27)</f>
        <v>0</v>
      </c>
      <c r="BB28" s="10"/>
      <c r="BC28" s="11">
        <f>SUM(BC25:BC27)</f>
        <v>0</v>
      </c>
      <c r="BD28" s="10"/>
      <c r="BE28" s="7">
        <f>SUM(BE25:BE27)</f>
        <v>0</v>
      </c>
      <c r="BF28" s="11">
        <f>SUM(BF25:BF27)</f>
        <v>0</v>
      </c>
      <c r="BG28" s="10"/>
      <c r="BH28" s="11">
        <f>SUM(BH25:BH27)</f>
        <v>0</v>
      </c>
      <c r="BI28" s="10"/>
      <c r="BJ28" s="11">
        <f>SUM(BJ25:BJ27)</f>
        <v>0</v>
      </c>
      <c r="BK28" s="10"/>
      <c r="BL28" s="11">
        <f>SUM(BL25:BL27)</f>
        <v>0</v>
      </c>
      <c r="BM28" s="10"/>
      <c r="BN28" s="11">
        <f>SUM(BN25:BN27)</f>
        <v>0</v>
      </c>
      <c r="BO28" s="10"/>
      <c r="BP28" s="7">
        <f>SUM(BP25:BP27)</f>
        <v>0</v>
      </c>
      <c r="BQ28" s="7">
        <f>SUM(BQ25:BQ27)</f>
        <v>0</v>
      </c>
      <c r="BR28" s="11">
        <f>SUM(BR25:BR27)</f>
        <v>0</v>
      </c>
      <c r="BS28" s="10"/>
      <c r="BT28" s="11">
        <f>SUM(BT25:BT27)</f>
        <v>0</v>
      </c>
      <c r="BU28" s="10"/>
      <c r="BV28" s="7">
        <f>SUM(BV25:BV27)</f>
        <v>0</v>
      </c>
      <c r="BW28" s="11">
        <f>SUM(BW25:BW27)</f>
        <v>0</v>
      </c>
      <c r="BX28" s="10"/>
      <c r="BY28" s="11">
        <f>SUM(BY25:BY27)</f>
        <v>0</v>
      </c>
      <c r="BZ28" s="10"/>
      <c r="CA28" s="11">
        <f>SUM(CA25:CA27)</f>
        <v>0</v>
      </c>
      <c r="CB28" s="10"/>
      <c r="CC28" s="11">
        <f>SUM(CC25:CC27)</f>
        <v>0</v>
      </c>
      <c r="CD28" s="10"/>
      <c r="CE28" s="11">
        <f>SUM(CE25:CE27)</f>
        <v>0</v>
      </c>
      <c r="CF28" s="10"/>
      <c r="CG28" s="7">
        <f>SUM(CG25:CG27)</f>
        <v>0</v>
      </c>
      <c r="CH28" s="7">
        <f>SUM(CH25:CH27)</f>
        <v>0</v>
      </c>
    </row>
    <row r="29" spans="1:86" ht="19.5" customHeight="1">
      <c r="A29" s="12" t="s">
        <v>72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2"/>
      <c r="CH29" s="13"/>
    </row>
    <row r="30" spans="1:86" ht="12.75">
      <c r="A30" s="6"/>
      <c r="B30" s="6"/>
      <c r="C30" s="6"/>
      <c r="D30" s="6" t="s">
        <v>73</v>
      </c>
      <c r="E30" s="3" t="s">
        <v>74</v>
      </c>
      <c r="F30" s="6">
        <f aca="true" t="shared" si="16" ref="F30:F37">COUNTIF(S30:CF30,"e")</f>
        <v>1</v>
      </c>
      <c r="G30" s="6">
        <f aca="true" t="shared" si="17" ref="G30:G37">COUNTIF(S30:CF30,"z")</f>
        <v>1</v>
      </c>
      <c r="H30" s="6">
        <f aca="true" t="shared" si="18" ref="H30:H37">SUM(I30:O30)</f>
        <v>60</v>
      </c>
      <c r="I30" s="6">
        <f aca="true" t="shared" si="19" ref="I30:I37">S30+AJ30+BA30+BR30</f>
        <v>30</v>
      </c>
      <c r="J30" s="6">
        <f aca="true" t="shared" si="20" ref="J30:J37">U30+AL30+BC30+BT30</f>
        <v>0</v>
      </c>
      <c r="K30" s="6">
        <f aca="true" t="shared" si="21" ref="K30:K37">X30+AO30+BF30+BW30</f>
        <v>30</v>
      </c>
      <c r="L30" s="6">
        <f aca="true" t="shared" si="22" ref="L30:L37">Z30+AQ30+BH30+BY30</f>
        <v>0</v>
      </c>
      <c r="M30" s="6">
        <f aca="true" t="shared" si="23" ref="M30:M37">AB30+AS30+BJ30+CA30</f>
        <v>0</v>
      </c>
      <c r="N30" s="6">
        <f aca="true" t="shared" si="24" ref="N30:N37">AD30+AU30+BL30+CC30</f>
        <v>0</v>
      </c>
      <c r="O30" s="6">
        <f aca="true" t="shared" si="25" ref="O30:O37">AF30+AW30+BN30+CE30</f>
        <v>0</v>
      </c>
      <c r="P30" s="7">
        <f aca="true" t="shared" si="26" ref="P30:P37">AI30+AZ30+BQ30+CH30</f>
        <v>4</v>
      </c>
      <c r="Q30" s="7">
        <f aca="true" t="shared" si="27" ref="Q30:Q37">AH30+AY30+BP30+CG30</f>
        <v>1.8</v>
      </c>
      <c r="R30" s="7">
        <v>2.6</v>
      </c>
      <c r="S30" s="11">
        <v>30</v>
      </c>
      <c r="T30" s="10" t="s">
        <v>55</v>
      </c>
      <c r="U30" s="11"/>
      <c r="V30" s="10"/>
      <c r="W30" s="7">
        <v>2.2</v>
      </c>
      <c r="X30" s="11">
        <v>30</v>
      </c>
      <c r="Y30" s="10" t="s">
        <v>56</v>
      </c>
      <c r="Z30" s="11"/>
      <c r="AA30" s="10"/>
      <c r="AB30" s="11"/>
      <c r="AC30" s="10"/>
      <c r="AD30" s="11"/>
      <c r="AE30" s="10"/>
      <c r="AF30" s="11"/>
      <c r="AG30" s="10"/>
      <c r="AH30" s="7">
        <v>1.8</v>
      </c>
      <c r="AI30" s="7">
        <f aca="true" t="shared" si="28" ref="AI30:AI37">W30+AH30</f>
        <v>4</v>
      </c>
      <c r="AJ30" s="11"/>
      <c r="AK30" s="10"/>
      <c r="AL30" s="11"/>
      <c r="AM30" s="10"/>
      <c r="AN30" s="7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7"/>
      <c r="AZ30" s="7">
        <f aca="true" t="shared" si="29" ref="AZ30:AZ37">AN30+AY30</f>
        <v>0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 aca="true" t="shared" si="30" ref="BQ30:BQ37">BE30+BP30</f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 aca="true" t="shared" si="31" ref="CH30:CH37">BV30+CG30</f>
        <v>0</v>
      </c>
    </row>
    <row r="31" spans="1:86" ht="12.75">
      <c r="A31" s="6"/>
      <c r="B31" s="6"/>
      <c r="C31" s="6"/>
      <c r="D31" s="6" t="s">
        <v>75</v>
      </c>
      <c r="E31" s="3" t="s">
        <v>76</v>
      </c>
      <c r="F31" s="6">
        <f t="shared" si="16"/>
        <v>0</v>
      </c>
      <c r="G31" s="6">
        <f t="shared" si="17"/>
        <v>2</v>
      </c>
      <c r="H31" s="6">
        <f t="shared" si="18"/>
        <v>45</v>
      </c>
      <c r="I31" s="6">
        <f t="shared" si="19"/>
        <v>15</v>
      </c>
      <c r="J31" s="6">
        <f t="shared" si="20"/>
        <v>0</v>
      </c>
      <c r="K31" s="6">
        <f t="shared" si="21"/>
        <v>0</v>
      </c>
      <c r="L31" s="6">
        <f t="shared" si="22"/>
        <v>0</v>
      </c>
      <c r="M31" s="6">
        <f t="shared" si="23"/>
        <v>30</v>
      </c>
      <c r="N31" s="6">
        <f t="shared" si="24"/>
        <v>0</v>
      </c>
      <c r="O31" s="6">
        <f t="shared" si="25"/>
        <v>0</v>
      </c>
      <c r="P31" s="7">
        <f t="shared" si="26"/>
        <v>3</v>
      </c>
      <c r="Q31" s="7">
        <f t="shared" si="27"/>
        <v>2</v>
      </c>
      <c r="R31" s="7">
        <v>1.8</v>
      </c>
      <c r="S31" s="11">
        <v>15</v>
      </c>
      <c r="T31" s="10" t="s">
        <v>56</v>
      </c>
      <c r="U31" s="11"/>
      <c r="V31" s="10"/>
      <c r="W31" s="7">
        <v>1</v>
      </c>
      <c r="X31" s="11"/>
      <c r="Y31" s="10"/>
      <c r="Z31" s="11"/>
      <c r="AA31" s="10"/>
      <c r="AB31" s="11">
        <v>30</v>
      </c>
      <c r="AC31" s="10" t="s">
        <v>56</v>
      </c>
      <c r="AD31" s="11"/>
      <c r="AE31" s="10"/>
      <c r="AF31" s="11"/>
      <c r="AG31" s="10"/>
      <c r="AH31" s="7">
        <v>2</v>
      </c>
      <c r="AI31" s="7">
        <f t="shared" si="28"/>
        <v>3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 t="shared" si="29"/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si="30"/>
        <v>0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si="31"/>
        <v>0</v>
      </c>
    </row>
    <row r="32" spans="1:86" ht="12.75">
      <c r="A32" s="6"/>
      <c r="B32" s="6"/>
      <c r="C32" s="6"/>
      <c r="D32" s="6" t="s">
        <v>77</v>
      </c>
      <c r="E32" s="3" t="s">
        <v>78</v>
      </c>
      <c r="F32" s="6">
        <f t="shared" si="16"/>
        <v>1</v>
      </c>
      <c r="G32" s="6">
        <f t="shared" si="17"/>
        <v>1</v>
      </c>
      <c r="H32" s="6">
        <f t="shared" si="18"/>
        <v>30</v>
      </c>
      <c r="I32" s="6">
        <f t="shared" si="19"/>
        <v>15</v>
      </c>
      <c r="J32" s="6">
        <f t="shared" si="20"/>
        <v>0</v>
      </c>
      <c r="K32" s="6">
        <f t="shared" si="21"/>
        <v>15</v>
      </c>
      <c r="L32" s="6">
        <f t="shared" si="22"/>
        <v>0</v>
      </c>
      <c r="M32" s="6">
        <f t="shared" si="23"/>
        <v>0</v>
      </c>
      <c r="N32" s="6">
        <f t="shared" si="24"/>
        <v>0</v>
      </c>
      <c r="O32" s="6">
        <f t="shared" si="25"/>
        <v>0</v>
      </c>
      <c r="P32" s="7">
        <f t="shared" si="26"/>
        <v>2</v>
      </c>
      <c r="Q32" s="7">
        <f t="shared" si="27"/>
        <v>1</v>
      </c>
      <c r="R32" s="7">
        <v>1.4</v>
      </c>
      <c r="S32" s="11">
        <v>15</v>
      </c>
      <c r="T32" s="10" t="s">
        <v>55</v>
      </c>
      <c r="U32" s="11"/>
      <c r="V32" s="10"/>
      <c r="W32" s="7">
        <v>1</v>
      </c>
      <c r="X32" s="11">
        <v>15</v>
      </c>
      <c r="Y32" s="10" t="s">
        <v>56</v>
      </c>
      <c r="Z32" s="11"/>
      <c r="AA32" s="10"/>
      <c r="AB32" s="11"/>
      <c r="AC32" s="10"/>
      <c r="AD32" s="11"/>
      <c r="AE32" s="10"/>
      <c r="AF32" s="11"/>
      <c r="AG32" s="10"/>
      <c r="AH32" s="7">
        <v>1</v>
      </c>
      <c r="AI32" s="7">
        <f t="shared" si="28"/>
        <v>2</v>
      </c>
      <c r="AJ32" s="11"/>
      <c r="AK32" s="10"/>
      <c r="AL32" s="11"/>
      <c r="AM32" s="10"/>
      <c r="AN32" s="7"/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29"/>
        <v>0</v>
      </c>
      <c r="BA32" s="11"/>
      <c r="BB32" s="10"/>
      <c r="BC32" s="11"/>
      <c r="BD32" s="10"/>
      <c r="BE32" s="7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30"/>
        <v>0</v>
      </c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31"/>
        <v>0</v>
      </c>
    </row>
    <row r="33" spans="1:86" ht="12.75">
      <c r="A33" s="6"/>
      <c r="B33" s="6"/>
      <c r="C33" s="6"/>
      <c r="D33" s="6" t="s">
        <v>79</v>
      </c>
      <c r="E33" s="3" t="s">
        <v>80</v>
      </c>
      <c r="F33" s="6">
        <f t="shared" si="16"/>
        <v>0</v>
      </c>
      <c r="G33" s="6">
        <f t="shared" si="17"/>
        <v>2</v>
      </c>
      <c r="H33" s="6">
        <f t="shared" si="18"/>
        <v>60</v>
      </c>
      <c r="I33" s="6">
        <f t="shared" si="19"/>
        <v>30</v>
      </c>
      <c r="J33" s="6">
        <f t="shared" si="20"/>
        <v>0</v>
      </c>
      <c r="K33" s="6">
        <f t="shared" si="21"/>
        <v>0</v>
      </c>
      <c r="L33" s="6">
        <f t="shared" si="22"/>
        <v>0</v>
      </c>
      <c r="M33" s="6">
        <f t="shared" si="23"/>
        <v>30</v>
      </c>
      <c r="N33" s="6">
        <f t="shared" si="24"/>
        <v>0</v>
      </c>
      <c r="O33" s="6">
        <f t="shared" si="25"/>
        <v>0</v>
      </c>
      <c r="P33" s="7">
        <f t="shared" si="26"/>
        <v>4</v>
      </c>
      <c r="Q33" s="7">
        <f t="shared" si="27"/>
        <v>2</v>
      </c>
      <c r="R33" s="7">
        <v>2.4</v>
      </c>
      <c r="S33" s="11">
        <v>30</v>
      </c>
      <c r="T33" s="10" t="s">
        <v>56</v>
      </c>
      <c r="U33" s="11"/>
      <c r="V33" s="10"/>
      <c r="W33" s="7">
        <v>2</v>
      </c>
      <c r="X33" s="11"/>
      <c r="Y33" s="10"/>
      <c r="Z33" s="11"/>
      <c r="AA33" s="10"/>
      <c r="AB33" s="11">
        <v>30</v>
      </c>
      <c r="AC33" s="10" t="s">
        <v>56</v>
      </c>
      <c r="AD33" s="11"/>
      <c r="AE33" s="10"/>
      <c r="AF33" s="11"/>
      <c r="AG33" s="10"/>
      <c r="AH33" s="7">
        <v>2</v>
      </c>
      <c r="AI33" s="7">
        <f t="shared" si="28"/>
        <v>4</v>
      </c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29"/>
        <v>0</v>
      </c>
      <c r="BA33" s="11"/>
      <c r="BB33" s="10"/>
      <c r="BC33" s="11"/>
      <c r="BD33" s="10"/>
      <c r="BE33" s="7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30"/>
        <v>0</v>
      </c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31"/>
        <v>0</v>
      </c>
    </row>
    <row r="34" spans="1:86" ht="12.75">
      <c r="A34" s="6"/>
      <c r="B34" s="6"/>
      <c r="C34" s="6"/>
      <c r="D34" s="6" t="s">
        <v>81</v>
      </c>
      <c r="E34" s="3" t="s">
        <v>82</v>
      </c>
      <c r="F34" s="6">
        <f t="shared" si="16"/>
        <v>1</v>
      </c>
      <c r="G34" s="6">
        <f t="shared" si="17"/>
        <v>1</v>
      </c>
      <c r="H34" s="6">
        <f t="shared" si="18"/>
        <v>45</v>
      </c>
      <c r="I34" s="6">
        <f t="shared" si="19"/>
        <v>15</v>
      </c>
      <c r="J34" s="6">
        <f t="shared" si="20"/>
        <v>0</v>
      </c>
      <c r="K34" s="6">
        <f t="shared" si="21"/>
        <v>30</v>
      </c>
      <c r="L34" s="6">
        <f t="shared" si="22"/>
        <v>0</v>
      </c>
      <c r="M34" s="6">
        <f t="shared" si="23"/>
        <v>0</v>
      </c>
      <c r="N34" s="6">
        <f t="shared" si="24"/>
        <v>0</v>
      </c>
      <c r="O34" s="6">
        <f t="shared" si="25"/>
        <v>0</v>
      </c>
      <c r="P34" s="7">
        <f t="shared" si="26"/>
        <v>3</v>
      </c>
      <c r="Q34" s="7">
        <f t="shared" si="27"/>
        <v>2</v>
      </c>
      <c r="R34" s="7">
        <v>2</v>
      </c>
      <c r="S34" s="11">
        <v>15</v>
      </c>
      <c r="T34" s="10" t="s">
        <v>55</v>
      </c>
      <c r="U34" s="11"/>
      <c r="V34" s="10"/>
      <c r="W34" s="7">
        <v>1</v>
      </c>
      <c r="X34" s="11">
        <v>30</v>
      </c>
      <c r="Y34" s="10" t="s">
        <v>56</v>
      </c>
      <c r="Z34" s="11"/>
      <c r="AA34" s="10"/>
      <c r="AB34" s="11"/>
      <c r="AC34" s="10"/>
      <c r="AD34" s="11"/>
      <c r="AE34" s="10"/>
      <c r="AF34" s="11"/>
      <c r="AG34" s="10"/>
      <c r="AH34" s="7">
        <v>2</v>
      </c>
      <c r="AI34" s="7">
        <f t="shared" si="28"/>
        <v>3</v>
      </c>
      <c r="AJ34" s="11"/>
      <c r="AK34" s="10"/>
      <c r="AL34" s="11"/>
      <c r="AM34" s="10"/>
      <c r="AN34" s="7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29"/>
        <v>0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30"/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31"/>
        <v>0</v>
      </c>
    </row>
    <row r="35" spans="1:86" ht="12.75">
      <c r="A35" s="6"/>
      <c r="B35" s="6"/>
      <c r="C35" s="6"/>
      <c r="D35" s="6" t="s">
        <v>83</v>
      </c>
      <c r="E35" s="3" t="s">
        <v>84</v>
      </c>
      <c r="F35" s="6">
        <f t="shared" si="16"/>
        <v>1</v>
      </c>
      <c r="G35" s="6">
        <f t="shared" si="17"/>
        <v>1</v>
      </c>
      <c r="H35" s="6">
        <f t="shared" si="18"/>
        <v>60</v>
      </c>
      <c r="I35" s="6">
        <f t="shared" si="19"/>
        <v>30</v>
      </c>
      <c r="J35" s="6">
        <f t="shared" si="20"/>
        <v>0</v>
      </c>
      <c r="K35" s="6">
        <f t="shared" si="21"/>
        <v>30</v>
      </c>
      <c r="L35" s="6">
        <f t="shared" si="22"/>
        <v>0</v>
      </c>
      <c r="M35" s="6">
        <f t="shared" si="23"/>
        <v>0</v>
      </c>
      <c r="N35" s="6">
        <f t="shared" si="24"/>
        <v>0</v>
      </c>
      <c r="O35" s="6">
        <f t="shared" si="25"/>
        <v>0</v>
      </c>
      <c r="P35" s="7">
        <f t="shared" si="26"/>
        <v>3</v>
      </c>
      <c r="Q35" s="7">
        <f t="shared" si="27"/>
        <v>1.6</v>
      </c>
      <c r="R35" s="7">
        <v>2.6</v>
      </c>
      <c r="S35" s="11"/>
      <c r="T35" s="10"/>
      <c r="U35" s="11"/>
      <c r="V35" s="10"/>
      <c r="W35" s="7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7"/>
      <c r="AI35" s="7">
        <f t="shared" si="28"/>
        <v>0</v>
      </c>
      <c r="AJ35" s="11">
        <v>30</v>
      </c>
      <c r="AK35" s="10" t="s">
        <v>55</v>
      </c>
      <c r="AL35" s="11"/>
      <c r="AM35" s="10"/>
      <c r="AN35" s="7">
        <v>1.4</v>
      </c>
      <c r="AO35" s="11">
        <v>30</v>
      </c>
      <c r="AP35" s="10" t="s">
        <v>56</v>
      </c>
      <c r="AQ35" s="11"/>
      <c r="AR35" s="10"/>
      <c r="AS35" s="11"/>
      <c r="AT35" s="10"/>
      <c r="AU35" s="11"/>
      <c r="AV35" s="10"/>
      <c r="AW35" s="11"/>
      <c r="AX35" s="10"/>
      <c r="AY35" s="7">
        <v>1.6</v>
      </c>
      <c r="AZ35" s="7">
        <f t="shared" si="29"/>
        <v>3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30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31"/>
        <v>0</v>
      </c>
    </row>
    <row r="36" spans="1:86" ht="12.75">
      <c r="A36" s="6"/>
      <c r="B36" s="6"/>
      <c r="C36" s="6"/>
      <c r="D36" s="6" t="s">
        <v>85</v>
      </c>
      <c r="E36" s="3" t="s">
        <v>86</v>
      </c>
      <c r="F36" s="6">
        <f t="shared" si="16"/>
        <v>0</v>
      </c>
      <c r="G36" s="6">
        <f t="shared" si="17"/>
        <v>1</v>
      </c>
      <c r="H36" s="6">
        <f t="shared" si="18"/>
        <v>30</v>
      </c>
      <c r="I36" s="6">
        <f t="shared" si="19"/>
        <v>0</v>
      </c>
      <c r="J36" s="6">
        <f t="shared" si="20"/>
        <v>30</v>
      </c>
      <c r="K36" s="6">
        <f t="shared" si="21"/>
        <v>0</v>
      </c>
      <c r="L36" s="6">
        <f t="shared" si="22"/>
        <v>0</v>
      </c>
      <c r="M36" s="6">
        <f t="shared" si="23"/>
        <v>0</v>
      </c>
      <c r="N36" s="6">
        <f t="shared" si="24"/>
        <v>0</v>
      </c>
      <c r="O36" s="6">
        <f t="shared" si="25"/>
        <v>0</v>
      </c>
      <c r="P36" s="7">
        <f t="shared" si="26"/>
        <v>2</v>
      </c>
      <c r="Q36" s="7">
        <f t="shared" si="27"/>
        <v>0</v>
      </c>
      <c r="R36" s="7">
        <v>1.2</v>
      </c>
      <c r="S36" s="11"/>
      <c r="T36" s="10"/>
      <c r="U36" s="11"/>
      <c r="V36" s="10"/>
      <c r="W36" s="7"/>
      <c r="X36" s="11"/>
      <c r="Y36" s="10"/>
      <c r="Z36" s="11"/>
      <c r="AA36" s="10"/>
      <c r="AB36" s="11"/>
      <c r="AC36" s="10"/>
      <c r="AD36" s="11"/>
      <c r="AE36" s="10"/>
      <c r="AF36" s="11"/>
      <c r="AG36" s="10"/>
      <c r="AH36" s="7"/>
      <c r="AI36" s="7">
        <f t="shared" si="28"/>
        <v>0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29"/>
        <v>0</v>
      </c>
      <c r="BA36" s="11"/>
      <c r="BB36" s="10"/>
      <c r="BC36" s="11">
        <v>30</v>
      </c>
      <c r="BD36" s="10" t="s">
        <v>56</v>
      </c>
      <c r="BE36" s="7">
        <v>2</v>
      </c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30"/>
        <v>2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31"/>
        <v>0</v>
      </c>
    </row>
    <row r="37" spans="1:86" ht="12.75">
      <c r="A37" s="6"/>
      <c r="B37" s="6"/>
      <c r="C37" s="6"/>
      <c r="D37" s="6" t="s">
        <v>87</v>
      </c>
      <c r="E37" s="3" t="s">
        <v>88</v>
      </c>
      <c r="F37" s="6">
        <f t="shared" si="16"/>
        <v>0</v>
      </c>
      <c r="G37" s="6">
        <f t="shared" si="17"/>
        <v>1</v>
      </c>
      <c r="H37" s="6">
        <f t="shared" si="18"/>
        <v>0</v>
      </c>
      <c r="I37" s="6">
        <f t="shared" si="19"/>
        <v>0</v>
      </c>
      <c r="J37" s="6">
        <f t="shared" si="20"/>
        <v>0</v>
      </c>
      <c r="K37" s="6">
        <f t="shared" si="21"/>
        <v>0</v>
      </c>
      <c r="L37" s="6">
        <f t="shared" si="22"/>
        <v>0</v>
      </c>
      <c r="M37" s="6">
        <f t="shared" si="23"/>
        <v>0</v>
      </c>
      <c r="N37" s="6">
        <f t="shared" si="24"/>
        <v>0</v>
      </c>
      <c r="O37" s="6">
        <f t="shared" si="25"/>
        <v>0</v>
      </c>
      <c r="P37" s="7">
        <f t="shared" si="26"/>
        <v>20</v>
      </c>
      <c r="Q37" s="7">
        <f t="shared" si="27"/>
        <v>20</v>
      </c>
      <c r="R37" s="7">
        <v>0.6</v>
      </c>
      <c r="S37" s="11"/>
      <c r="T37" s="10"/>
      <c r="U37" s="11"/>
      <c r="V37" s="10"/>
      <c r="W37" s="7"/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7"/>
      <c r="AI37" s="7">
        <f t="shared" si="28"/>
        <v>0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29"/>
        <v>0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>
        <v>0</v>
      </c>
      <c r="BM37" s="10" t="s">
        <v>56</v>
      </c>
      <c r="BN37" s="11"/>
      <c r="BO37" s="10"/>
      <c r="BP37" s="7">
        <v>20</v>
      </c>
      <c r="BQ37" s="7">
        <f t="shared" si="30"/>
        <v>20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31"/>
        <v>0</v>
      </c>
    </row>
    <row r="38" spans="1:86" ht="15.75" customHeight="1">
      <c r="A38" s="6"/>
      <c r="B38" s="6"/>
      <c r="C38" s="6"/>
      <c r="D38" s="6"/>
      <c r="E38" s="6" t="s">
        <v>64</v>
      </c>
      <c r="F38" s="6">
        <f aca="true" t="shared" si="32" ref="F38:S38">SUM(F30:F37)</f>
        <v>4</v>
      </c>
      <c r="G38" s="6">
        <f t="shared" si="32"/>
        <v>10</v>
      </c>
      <c r="H38" s="6">
        <f t="shared" si="32"/>
        <v>330</v>
      </c>
      <c r="I38" s="6">
        <f t="shared" si="32"/>
        <v>135</v>
      </c>
      <c r="J38" s="6">
        <f t="shared" si="32"/>
        <v>30</v>
      </c>
      <c r="K38" s="6">
        <f t="shared" si="32"/>
        <v>105</v>
      </c>
      <c r="L38" s="6">
        <f t="shared" si="32"/>
        <v>0</v>
      </c>
      <c r="M38" s="6">
        <f t="shared" si="32"/>
        <v>60</v>
      </c>
      <c r="N38" s="6">
        <f t="shared" si="32"/>
        <v>0</v>
      </c>
      <c r="O38" s="6">
        <f t="shared" si="32"/>
        <v>0</v>
      </c>
      <c r="P38" s="7">
        <f t="shared" si="32"/>
        <v>41</v>
      </c>
      <c r="Q38" s="7">
        <f t="shared" si="32"/>
        <v>30.4</v>
      </c>
      <c r="R38" s="7">
        <f t="shared" si="32"/>
        <v>14.6</v>
      </c>
      <c r="S38" s="11">
        <f t="shared" si="32"/>
        <v>105</v>
      </c>
      <c r="T38" s="10"/>
      <c r="U38" s="11">
        <f>SUM(U30:U37)</f>
        <v>0</v>
      </c>
      <c r="V38" s="10"/>
      <c r="W38" s="7">
        <f>SUM(W30:W37)</f>
        <v>7.2</v>
      </c>
      <c r="X38" s="11">
        <f>SUM(X30:X37)</f>
        <v>75</v>
      </c>
      <c r="Y38" s="10"/>
      <c r="Z38" s="11">
        <f>SUM(Z30:Z37)</f>
        <v>0</v>
      </c>
      <c r="AA38" s="10"/>
      <c r="AB38" s="11">
        <f>SUM(AB30:AB37)</f>
        <v>60</v>
      </c>
      <c r="AC38" s="10"/>
      <c r="AD38" s="11">
        <f>SUM(AD30:AD37)</f>
        <v>0</v>
      </c>
      <c r="AE38" s="10"/>
      <c r="AF38" s="11">
        <f>SUM(AF30:AF37)</f>
        <v>0</v>
      </c>
      <c r="AG38" s="10"/>
      <c r="AH38" s="7">
        <f>SUM(AH30:AH37)</f>
        <v>8.8</v>
      </c>
      <c r="AI38" s="7">
        <f>SUM(AI30:AI37)</f>
        <v>16</v>
      </c>
      <c r="AJ38" s="11">
        <f>SUM(AJ30:AJ37)</f>
        <v>30</v>
      </c>
      <c r="AK38" s="10"/>
      <c r="AL38" s="11">
        <f>SUM(AL30:AL37)</f>
        <v>0</v>
      </c>
      <c r="AM38" s="10"/>
      <c r="AN38" s="7">
        <f>SUM(AN30:AN37)</f>
        <v>1.4</v>
      </c>
      <c r="AO38" s="11">
        <f>SUM(AO30:AO37)</f>
        <v>30</v>
      </c>
      <c r="AP38" s="10"/>
      <c r="AQ38" s="11">
        <f>SUM(AQ30:AQ37)</f>
        <v>0</v>
      </c>
      <c r="AR38" s="10"/>
      <c r="AS38" s="11">
        <f>SUM(AS30:AS37)</f>
        <v>0</v>
      </c>
      <c r="AT38" s="10"/>
      <c r="AU38" s="11">
        <f>SUM(AU30:AU37)</f>
        <v>0</v>
      </c>
      <c r="AV38" s="10"/>
      <c r="AW38" s="11">
        <f>SUM(AW30:AW37)</f>
        <v>0</v>
      </c>
      <c r="AX38" s="10"/>
      <c r="AY38" s="7">
        <f>SUM(AY30:AY37)</f>
        <v>1.6</v>
      </c>
      <c r="AZ38" s="7">
        <f>SUM(AZ30:AZ37)</f>
        <v>3</v>
      </c>
      <c r="BA38" s="11">
        <f>SUM(BA30:BA37)</f>
        <v>0</v>
      </c>
      <c r="BB38" s="10"/>
      <c r="BC38" s="11">
        <f>SUM(BC30:BC37)</f>
        <v>30</v>
      </c>
      <c r="BD38" s="10"/>
      <c r="BE38" s="7">
        <f>SUM(BE30:BE37)</f>
        <v>2</v>
      </c>
      <c r="BF38" s="11">
        <f>SUM(BF30:BF37)</f>
        <v>0</v>
      </c>
      <c r="BG38" s="10"/>
      <c r="BH38" s="11">
        <f>SUM(BH30:BH37)</f>
        <v>0</v>
      </c>
      <c r="BI38" s="10"/>
      <c r="BJ38" s="11">
        <f>SUM(BJ30:BJ37)</f>
        <v>0</v>
      </c>
      <c r="BK38" s="10"/>
      <c r="BL38" s="11">
        <f>SUM(BL30:BL37)</f>
        <v>0</v>
      </c>
      <c r="BM38" s="10"/>
      <c r="BN38" s="11">
        <f>SUM(BN30:BN37)</f>
        <v>0</v>
      </c>
      <c r="BO38" s="10"/>
      <c r="BP38" s="7">
        <f>SUM(BP30:BP37)</f>
        <v>20</v>
      </c>
      <c r="BQ38" s="7">
        <f>SUM(BQ30:BQ37)</f>
        <v>22</v>
      </c>
      <c r="BR38" s="11">
        <f>SUM(BR30:BR37)</f>
        <v>0</v>
      </c>
      <c r="BS38" s="10"/>
      <c r="BT38" s="11">
        <f>SUM(BT30:BT37)</f>
        <v>0</v>
      </c>
      <c r="BU38" s="10"/>
      <c r="BV38" s="7">
        <f>SUM(BV30:BV37)</f>
        <v>0</v>
      </c>
      <c r="BW38" s="11">
        <f>SUM(BW30:BW37)</f>
        <v>0</v>
      </c>
      <c r="BX38" s="10"/>
      <c r="BY38" s="11">
        <f>SUM(BY30:BY37)</f>
        <v>0</v>
      </c>
      <c r="BZ38" s="10"/>
      <c r="CA38" s="11">
        <f>SUM(CA30:CA37)</f>
        <v>0</v>
      </c>
      <c r="CB38" s="10"/>
      <c r="CC38" s="11">
        <f>SUM(CC30:CC37)</f>
        <v>0</v>
      </c>
      <c r="CD38" s="10"/>
      <c r="CE38" s="11">
        <f>SUM(CE30:CE37)</f>
        <v>0</v>
      </c>
      <c r="CF38" s="10"/>
      <c r="CG38" s="7">
        <f>SUM(CG30:CG37)</f>
        <v>0</v>
      </c>
      <c r="CH38" s="7">
        <f>SUM(CH30:CH37)</f>
        <v>0</v>
      </c>
    </row>
    <row r="39" spans="1:86" ht="19.5" customHeight="1">
      <c r="A39" s="12" t="s">
        <v>89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2"/>
      <c r="CH39" s="13"/>
    </row>
    <row r="40" spans="1:86" ht="12.75">
      <c r="A40" s="6"/>
      <c r="B40" s="6"/>
      <c r="C40" s="6"/>
      <c r="D40" s="6" t="s">
        <v>144</v>
      </c>
      <c r="E40" s="3" t="s">
        <v>145</v>
      </c>
      <c r="F40" s="6">
        <f aca="true" t="shared" si="33" ref="F40:F49">COUNTIF(S40:CF40,"e")</f>
        <v>1</v>
      </c>
      <c r="G40" s="6">
        <f aca="true" t="shared" si="34" ref="G40:G49">COUNTIF(S40:CF40,"z")</f>
        <v>1</v>
      </c>
      <c r="H40" s="6">
        <f aca="true" t="shared" si="35" ref="H40:H49">SUM(I40:O40)</f>
        <v>75</v>
      </c>
      <c r="I40" s="6">
        <f aca="true" t="shared" si="36" ref="I40:I49">S40+AJ40+BA40+BR40</f>
        <v>30</v>
      </c>
      <c r="J40" s="6">
        <f aca="true" t="shared" si="37" ref="J40:J49">U40+AL40+BC40+BT40</f>
        <v>0</v>
      </c>
      <c r="K40" s="6">
        <f aca="true" t="shared" si="38" ref="K40:K49">X40+AO40+BF40+BW40</f>
        <v>45</v>
      </c>
      <c r="L40" s="6">
        <f aca="true" t="shared" si="39" ref="L40:L49">Z40+AQ40+BH40+BY40</f>
        <v>0</v>
      </c>
      <c r="M40" s="6">
        <f aca="true" t="shared" si="40" ref="M40:M49">AB40+AS40+BJ40+CA40</f>
        <v>0</v>
      </c>
      <c r="N40" s="6">
        <f aca="true" t="shared" si="41" ref="N40:N49">AD40+AU40+BL40+CC40</f>
        <v>0</v>
      </c>
      <c r="O40" s="6">
        <f aca="true" t="shared" si="42" ref="O40:O49">AF40+AW40+BN40+CE40</f>
        <v>0</v>
      </c>
      <c r="P40" s="7">
        <f aca="true" t="shared" si="43" ref="P40:P49">AI40+AZ40+BQ40+CH40</f>
        <v>4</v>
      </c>
      <c r="Q40" s="7">
        <f aca="true" t="shared" si="44" ref="Q40:Q49">AH40+AY40+BP40+CG40</f>
        <v>2</v>
      </c>
      <c r="R40" s="7">
        <v>3.2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aca="true" t="shared" si="45" ref="AI40:AI49">W40+AH40</f>
        <v>0</v>
      </c>
      <c r="AJ40" s="11">
        <v>30</v>
      </c>
      <c r="AK40" s="10" t="s">
        <v>55</v>
      </c>
      <c r="AL40" s="11"/>
      <c r="AM40" s="10"/>
      <c r="AN40" s="7">
        <v>2</v>
      </c>
      <c r="AO40" s="11">
        <v>45</v>
      </c>
      <c r="AP40" s="10" t="s">
        <v>56</v>
      </c>
      <c r="AQ40" s="11"/>
      <c r="AR40" s="10"/>
      <c r="AS40" s="11"/>
      <c r="AT40" s="10"/>
      <c r="AU40" s="11"/>
      <c r="AV40" s="10"/>
      <c r="AW40" s="11"/>
      <c r="AX40" s="10"/>
      <c r="AY40" s="7">
        <v>2</v>
      </c>
      <c r="AZ40" s="7">
        <f aca="true" t="shared" si="46" ref="AZ40:AZ49">AN40+AY40</f>
        <v>4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aca="true" t="shared" si="47" ref="BQ40:BQ49">BE40+BP40</f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aca="true" t="shared" si="48" ref="CH40:CH49">BV40+CG40</f>
        <v>0</v>
      </c>
    </row>
    <row r="41" spans="1:86" ht="12.75">
      <c r="A41" s="6"/>
      <c r="B41" s="6"/>
      <c r="C41" s="6"/>
      <c r="D41" s="6" t="s">
        <v>146</v>
      </c>
      <c r="E41" s="3" t="s">
        <v>147</v>
      </c>
      <c r="F41" s="6">
        <f t="shared" si="33"/>
        <v>1</v>
      </c>
      <c r="G41" s="6">
        <f t="shared" si="34"/>
        <v>1</v>
      </c>
      <c r="H41" s="6">
        <f t="shared" si="35"/>
        <v>48</v>
      </c>
      <c r="I41" s="6">
        <f t="shared" si="36"/>
        <v>18</v>
      </c>
      <c r="J41" s="6">
        <f t="shared" si="37"/>
        <v>0</v>
      </c>
      <c r="K41" s="6">
        <f t="shared" si="38"/>
        <v>30</v>
      </c>
      <c r="L41" s="6">
        <f t="shared" si="39"/>
        <v>0</v>
      </c>
      <c r="M41" s="6">
        <f t="shared" si="40"/>
        <v>0</v>
      </c>
      <c r="N41" s="6">
        <f t="shared" si="41"/>
        <v>0</v>
      </c>
      <c r="O41" s="6">
        <f t="shared" si="42"/>
        <v>0</v>
      </c>
      <c r="P41" s="7">
        <f t="shared" si="43"/>
        <v>2</v>
      </c>
      <c r="Q41" s="7">
        <f t="shared" si="44"/>
        <v>1.2</v>
      </c>
      <c r="R41" s="7">
        <v>1.8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45"/>
        <v>0</v>
      </c>
      <c r="AJ41" s="11">
        <v>18</v>
      </c>
      <c r="AK41" s="10" t="s">
        <v>55</v>
      </c>
      <c r="AL41" s="11"/>
      <c r="AM41" s="10"/>
      <c r="AN41" s="7">
        <v>0.8</v>
      </c>
      <c r="AO41" s="11">
        <v>30</v>
      </c>
      <c r="AP41" s="10" t="s">
        <v>56</v>
      </c>
      <c r="AQ41" s="11"/>
      <c r="AR41" s="10"/>
      <c r="AS41" s="11"/>
      <c r="AT41" s="10"/>
      <c r="AU41" s="11"/>
      <c r="AV41" s="10"/>
      <c r="AW41" s="11"/>
      <c r="AX41" s="10"/>
      <c r="AY41" s="7">
        <v>1.2</v>
      </c>
      <c r="AZ41" s="7">
        <f t="shared" si="46"/>
        <v>2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47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48"/>
        <v>0</v>
      </c>
    </row>
    <row r="42" spans="1:86" ht="12.75">
      <c r="A42" s="6"/>
      <c r="B42" s="6"/>
      <c r="C42" s="6"/>
      <c r="D42" s="6" t="s">
        <v>148</v>
      </c>
      <c r="E42" s="3" t="s">
        <v>149</v>
      </c>
      <c r="F42" s="6">
        <f t="shared" si="33"/>
        <v>0</v>
      </c>
      <c r="G42" s="6">
        <f t="shared" si="34"/>
        <v>3</v>
      </c>
      <c r="H42" s="6">
        <f t="shared" si="35"/>
        <v>45</v>
      </c>
      <c r="I42" s="6">
        <f t="shared" si="36"/>
        <v>15</v>
      </c>
      <c r="J42" s="6">
        <f t="shared" si="37"/>
        <v>0</v>
      </c>
      <c r="K42" s="6">
        <f t="shared" si="38"/>
        <v>15</v>
      </c>
      <c r="L42" s="6">
        <f t="shared" si="39"/>
        <v>0</v>
      </c>
      <c r="M42" s="6">
        <f t="shared" si="40"/>
        <v>15</v>
      </c>
      <c r="N42" s="6">
        <f t="shared" si="41"/>
        <v>0</v>
      </c>
      <c r="O42" s="6">
        <f t="shared" si="42"/>
        <v>0</v>
      </c>
      <c r="P42" s="7">
        <f t="shared" si="43"/>
        <v>2</v>
      </c>
      <c r="Q42" s="7">
        <f t="shared" si="44"/>
        <v>1.4</v>
      </c>
      <c r="R42" s="7">
        <v>1.8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45"/>
        <v>0</v>
      </c>
      <c r="AJ42" s="11">
        <v>15</v>
      </c>
      <c r="AK42" s="10" t="s">
        <v>56</v>
      </c>
      <c r="AL42" s="11"/>
      <c r="AM42" s="10"/>
      <c r="AN42" s="7">
        <v>0.6</v>
      </c>
      <c r="AO42" s="11">
        <v>15</v>
      </c>
      <c r="AP42" s="10" t="s">
        <v>56</v>
      </c>
      <c r="AQ42" s="11"/>
      <c r="AR42" s="10"/>
      <c r="AS42" s="11">
        <v>15</v>
      </c>
      <c r="AT42" s="10" t="s">
        <v>56</v>
      </c>
      <c r="AU42" s="11"/>
      <c r="AV42" s="10"/>
      <c r="AW42" s="11"/>
      <c r="AX42" s="10"/>
      <c r="AY42" s="7">
        <v>1.4</v>
      </c>
      <c r="AZ42" s="7">
        <f t="shared" si="46"/>
        <v>2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47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48"/>
        <v>0</v>
      </c>
    </row>
    <row r="43" spans="1:86" ht="12.75">
      <c r="A43" s="6"/>
      <c r="B43" s="6"/>
      <c r="C43" s="6"/>
      <c r="D43" s="6" t="s">
        <v>150</v>
      </c>
      <c r="E43" s="3" t="s">
        <v>151</v>
      </c>
      <c r="F43" s="6">
        <f t="shared" si="33"/>
        <v>1</v>
      </c>
      <c r="G43" s="6">
        <f t="shared" si="34"/>
        <v>1</v>
      </c>
      <c r="H43" s="6">
        <f t="shared" si="35"/>
        <v>45</v>
      </c>
      <c r="I43" s="6">
        <f t="shared" si="36"/>
        <v>15</v>
      </c>
      <c r="J43" s="6">
        <f t="shared" si="37"/>
        <v>0</v>
      </c>
      <c r="K43" s="6">
        <f t="shared" si="38"/>
        <v>0</v>
      </c>
      <c r="L43" s="6">
        <f t="shared" si="39"/>
        <v>0</v>
      </c>
      <c r="M43" s="6">
        <f t="shared" si="40"/>
        <v>30</v>
      </c>
      <c r="N43" s="6">
        <f t="shared" si="41"/>
        <v>0</v>
      </c>
      <c r="O43" s="6">
        <f t="shared" si="42"/>
        <v>0</v>
      </c>
      <c r="P43" s="7">
        <f t="shared" si="43"/>
        <v>2</v>
      </c>
      <c r="Q43" s="7">
        <f t="shared" si="44"/>
        <v>1.4</v>
      </c>
      <c r="R43" s="7">
        <v>1.8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45"/>
        <v>0</v>
      </c>
      <c r="AJ43" s="11">
        <v>15</v>
      </c>
      <c r="AK43" s="10" t="s">
        <v>55</v>
      </c>
      <c r="AL43" s="11"/>
      <c r="AM43" s="10"/>
      <c r="AN43" s="7">
        <v>0.6</v>
      </c>
      <c r="AO43" s="11"/>
      <c r="AP43" s="10"/>
      <c r="AQ43" s="11"/>
      <c r="AR43" s="10"/>
      <c r="AS43" s="11">
        <v>30</v>
      </c>
      <c r="AT43" s="10" t="s">
        <v>56</v>
      </c>
      <c r="AU43" s="11"/>
      <c r="AV43" s="10"/>
      <c r="AW43" s="11"/>
      <c r="AX43" s="10"/>
      <c r="AY43" s="7">
        <v>1.4</v>
      </c>
      <c r="AZ43" s="7">
        <f t="shared" si="46"/>
        <v>2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47"/>
        <v>0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48"/>
        <v>0</v>
      </c>
    </row>
    <row r="44" spans="1:86" ht="12.75">
      <c r="A44" s="6"/>
      <c r="B44" s="6"/>
      <c r="C44" s="6"/>
      <c r="D44" s="6" t="s">
        <v>152</v>
      </c>
      <c r="E44" s="3" t="s">
        <v>153</v>
      </c>
      <c r="F44" s="6">
        <f t="shared" si="33"/>
        <v>0</v>
      </c>
      <c r="G44" s="6">
        <f t="shared" si="34"/>
        <v>2</v>
      </c>
      <c r="H44" s="6">
        <f t="shared" si="35"/>
        <v>45</v>
      </c>
      <c r="I44" s="6">
        <f t="shared" si="36"/>
        <v>15</v>
      </c>
      <c r="J44" s="6">
        <f t="shared" si="37"/>
        <v>0</v>
      </c>
      <c r="K44" s="6">
        <f t="shared" si="38"/>
        <v>0</v>
      </c>
      <c r="L44" s="6">
        <f t="shared" si="39"/>
        <v>0</v>
      </c>
      <c r="M44" s="6">
        <f t="shared" si="40"/>
        <v>30</v>
      </c>
      <c r="N44" s="6">
        <f t="shared" si="41"/>
        <v>0</v>
      </c>
      <c r="O44" s="6">
        <f t="shared" si="42"/>
        <v>0</v>
      </c>
      <c r="P44" s="7">
        <f t="shared" si="43"/>
        <v>2</v>
      </c>
      <c r="Q44" s="7">
        <f t="shared" si="44"/>
        <v>1.4</v>
      </c>
      <c r="R44" s="7">
        <v>1.8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45"/>
        <v>0</v>
      </c>
      <c r="AJ44" s="11">
        <v>15</v>
      </c>
      <c r="AK44" s="10" t="s">
        <v>56</v>
      </c>
      <c r="AL44" s="11"/>
      <c r="AM44" s="10"/>
      <c r="AN44" s="7">
        <v>0.6</v>
      </c>
      <c r="AO44" s="11"/>
      <c r="AP44" s="10"/>
      <c r="AQ44" s="11"/>
      <c r="AR44" s="10"/>
      <c r="AS44" s="11">
        <v>30</v>
      </c>
      <c r="AT44" s="10" t="s">
        <v>56</v>
      </c>
      <c r="AU44" s="11"/>
      <c r="AV44" s="10"/>
      <c r="AW44" s="11"/>
      <c r="AX44" s="10"/>
      <c r="AY44" s="7">
        <v>1.4</v>
      </c>
      <c r="AZ44" s="7">
        <f t="shared" si="46"/>
        <v>2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47"/>
        <v>0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48"/>
        <v>0</v>
      </c>
    </row>
    <row r="45" spans="1:86" ht="12.75">
      <c r="A45" s="6"/>
      <c r="B45" s="6"/>
      <c r="C45" s="6"/>
      <c r="D45" s="6" t="s">
        <v>154</v>
      </c>
      <c r="E45" s="3" t="s">
        <v>155</v>
      </c>
      <c r="F45" s="6">
        <f t="shared" si="33"/>
        <v>0</v>
      </c>
      <c r="G45" s="6">
        <f t="shared" si="34"/>
        <v>2</v>
      </c>
      <c r="H45" s="6">
        <f t="shared" si="35"/>
        <v>45</v>
      </c>
      <c r="I45" s="6">
        <f t="shared" si="36"/>
        <v>15</v>
      </c>
      <c r="J45" s="6">
        <f t="shared" si="37"/>
        <v>0</v>
      </c>
      <c r="K45" s="6">
        <f t="shared" si="38"/>
        <v>30</v>
      </c>
      <c r="L45" s="6">
        <f t="shared" si="39"/>
        <v>0</v>
      </c>
      <c r="M45" s="6">
        <f t="shared" si="40"/>
        <v>0</v>
      </c>
      <c r="N45" s="6">
        <f t="shared" si="41"/>
        <v>0</v>
      </c>
      <c r="O45" s="6">
        <f t="shared" si="42"/>
        <v>0</v>
      </c>
      <c r="P45" s="7">
        <f t="shared" si="43"/>
        <v>2</v>
      </c>
      <c r="Q45" s="7">
        <f t="shared" si="44"/>
        <v>1.4</v>
      </c>
      <c r="R45" s="7">
        <v>1.8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45"/>
        <v>0</v>
      </c>
      <c r="AJ45" s="11">
        <v>15</v>
      </c>
      <c r="AK45" s="10" t="s">
        <v>56</v>
      </c>
      <c r="AL45" s="11"/>
      <c r="AM45" s="10"/>
      <c r="AN45" s="7">
        <v>0.6</v>
      </c>
      <c r="AO45" s="11">
        <v>30</v>
      </c>
      <c r="AP45" s="10" t="s">
        <v>56</v>
      </c>
      <c r="AQ45" s="11"/>
      <c r="AR45" s="10"/>
      <c r="AS45" s="11"/>
      <c r="AT45" s="10"/>
      <c r="AU45" s="11"/>
      <c r="AV45" s="10"/>
      <c r="AW45" s="11"/>
      <c r="AX45" s="10"/>
      <c r="AY45" s="7">
        <v>1.4</v>
      </c>
      <c r="AZ45" s="7">
        <f t="shared" si="46"/>
        <v>2</v>
      </c>
      <c r="BA45" s="11"/>
      <c r="BB45" s="10"/>
      <c r="BC45" s="11"/>
      <c r="BD45" s="10"/>
      <c r="BE45" s="7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47"/>
        <v>0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48"/>
        <v>0</v>
      </c>
    </row>
    <row r="46" spans="1:86" ht="12.75">
      <c r="A46" s="6"/>
      <c r="B46" s="6"/>
      <c r="C46" s="6"/>
      <c r="D46" s="6" t="s">
        <v>156</v>
      </c>
      <c r="E46" s="3" t="s">
        <v>157</v>
      </c>
      <c r="F46" s="6">
        <f t="shared" si="33"/>
        <v>0</v>
      </c>
      <c r="G46" s="6">
        <f t="shared" si="34"/>
        <v>2</v>
      </c>
      <c r="H46" s="6">
        <f t="shared" si="35"/>
        <v>45</v>
      </c>
      <c r="I46" s="6">
        <f t="shared" si="36"/>
        <v>15</v>
      </c>
      <c r="J46" s="6">
        <f t="shared" si="37"/>
        <v>0</v>
      </c>
      <c r="K46" s="6">
        <f t="shared" si="38"/>
        <v>0</v>
      </c>
      <c r="L46" s="6">
        <f t="shared" si="39"/>
        <v>0</v>
      </c>
      <c r="M46" s="6">
        <f t="shared" si="40"/>
        <v>30</v>
      </c>
      <c r="N46" s="6">
        <f t="shared" si="41"/>
        <v>0</v>
      </c>
      <c r="O46" s="6">
        <f t="shared" si="42"/>
        <v>0</v>
      </c>
      <c r="P46" s="7">
        <f t="shared" si="43"/>
        <v>2</v>
      </c>
      <c r="Q46" s="7">
        <f t="shared" si="44"/>
        <v>1.4</v>
      </c>
      <c r="R46" s="7">
        <v>1.8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45"/>
        <v>0</v>
      </c>
      <c r="AJ46" s="11">
        <v>15</v>
      </c>
      <c r="AK46" s="10" t="s">
        <v>56</v>
      </c>
      <c r="AL46" s="11"/>
      <c r="AM46" s="10"/>
      <c r="AN46" s="7">
        <v>0.6</v>
      </c>
      <c r="AO46" s="11"/>
      <c r="AP46" s="10"/>
      <c r="AQ46" s="11"/>
      <c r="AR46" s="10"/>
      <c r="AS46" s="11">
        <v>30</v>
      </c>
      <c r="AT46" s="10" t="s">
        <v>56</v>
      </c>
      <c r="AU46" s="11"/>
      <c r="AV46" s="10"/>
      <c r="AW46" s="11"/>
      <c r="AX46" s="10"/>
      <c r="AY46" s="7">
        <v>1.4</v>
      </c>
      <c r="AZ46" s="7">
        <f t="shared" si="46"/>
        <v>2</v>
      </c>
      <c r="BA46" s="11"/>
      <c r="BB46" s="10"/>
      <c r="BC46" s="11"/>
      <c r="BD46" s="10"/>
      <c r="BE46" s="7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 t="shared" si="47"/>
        <v>0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48"/>
        <v>0</v>
      </c>
    </row>
    <row r="47" spans="1:86" ht="12.75">
      <c r="A47" s="6"/>
      <c r="B47" s="6"/>
      <c r="C47" s="6"/>
      <c r="D47" s="6" t="s">
        <v>158</v>
      </c>
      <c r="E47" s="3" t="s">
        <v>159</v>
      </c>
      <c r="F47" s="6">
        <f t="shared" si="33"/>
        <v>0</v>
      </c>
      <c r="G47" s="6">
        <f t="shared" si="34"/>
        <v>2</v>
      </c>
      <c r="H47" s="6">
        <f t="shared" si="35"/>
        <v>30</v>
      </c>
      <c r="I47" s="6">
        <f t="shared" si="36"/>
        <v>15</v>
      </c>
      <c r="J47" s="6">
        <f t="shared" si="37"/>
        <v>0</v>
      </c>
      <c r="K47" s="6">
        <f t="shared" si="38"/>
        <v>15</v>
      </c>
      <c r="L47" s="6">
        <f t="shared" si="39"/>
        <v>0</v>
      </c>
      <c r="M47" s="6">
        <f t="shared" si="40"/>
        <v>0</v>
      </c>
      <c r="N47" s="6">
        <f t="shared" si="41"/>
        <v>0</v>
      </c>
      <c r="O47" s="6">
        <f t="shared" si="42"/>
        <v>0</v>
      </c>
      <c r="P47" s="7">
        <f t="shared" si="43"/>
        <v>2</v>
      </c>
      <c r="Q47" s="7">
        <f t="shared" si="44"/>
        <v>1</v>
      </c>
      <c r="R47" s="7">
        <v>1.2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45"/>
        <v>0</v>
      </c>
      <c r="AJ47" s="11">
        <v>15</v>
      </c>
      <c r="AK47" s="10" t="s">
        <v>56</v>
      </c>
      <c r="AL47" s="11"/>
      <c r="AM47" s="10"/>
      <c r="AN47" s="7">
        <v>1</v>
      </c>
      <c r="AO47" s="11">
        <v>15</v>
      </c>
      <c r="AP47" s="10" t="s">
        <v>56</v>
      </c>
      <c r="AQ47" s="11"/>
      <c r="AR47" s="10"/>
      <c r="AS47" s="11"/>
      <c r="AT47" s="10"/>
      <c r="AU47" s="11"/>
      <c r="AV47" s="10"/>
      <c r="AW47" s="11"/>
      <c r="AX47" s="10"/>
      <c r="AY47" s="7">
        <v>1</v>
      </c>
      <c r="AZ47" s="7">
        <f t="shared" si="46"/>
        <v>2</v>
      </c>
      <c r="BA47" s="11"/>
      <c r="BB47" s="10"/>
      <c r="BC47" s="11"/>
      <c r="BD47" s="10"/>
      <c r="BE47" s="7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47"/>
        <v>0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48"/>
        <v>0</v>
      </c>
    </row>
    <row r="48" spans="1:86" ht="12.75">
      <c r="A48" s="6"/>
      <c r="B48" s="6"/>
      <c r="C48" s="6"/>
      <c r="D48" s="6" t="s">
        <v>160</v>
      </c>
      <c r="E48" s="3" t="s">
        <v>161</v>
      </c>
      <c r="F48" s="6">
        <f t="shared" si="33"/>
        <v>0</v>
      </c>
      <c r="G48" s="6">
        <f t="shared" si="34"/>
        <v>3</v>
      </c>
      <c r="H48" s="6">
        <f t="shared" si="35"/>
        <v>60</v>
      </c>
      <c r="I48" s="6">
        <f t="shared" si="36"/>
        <v>30</v>
      </c>
      <c r="J48" s="6">
        <f t="shared" si="37"/>
        <v>0</v>
      </c>
      <c r="K48" s="6">
        <f t="shared" si="38"/>
        <v>15</v>
      </c>
      <c r="L48" s="6">
        <f t="shared" si="39"/>
        <v>0</v>
      </c>
      <c r="M48" s="6">
        <f t="shared" si="40"/>
        <v>15</v>
      </c>
      <c r="N48" s="6">
        <f t="shared" si="41"/>
        <v>0</v>
      </c>
      <c r="O48" s="6">
        <f t="shared" si="42"/>
        <v>0</v>
      </c>
      <c r="P48" s="7">
        <f t="shared" si="43"/>
        <v>3</v>
      </c>
      <c r="Q48" s="7">
        <f t="shared" si="44"/>
        <v>1.8</v>
      </c>
      <c r="R48" s="7">
        <v>2.4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45"/>
        <v>0</v>
      </c>
      <c r="AJ48" s="11">
        <v>30</v>
      </c>
      <c r="AK48" s="10" t="s">
        <v>56</v>
      </c>
      <c r="AL48" s="11"/>
      <c r="AM48" s="10"/>
      <c r="AN48" s="7">
        <v>1.2</v>
      </c>
      <c r="AO48" s="11">
        <v>15</v>
      </c>
      <c r="AP48" s="10" t="s">
        <v>56</v>
      </c>
      <c r="AQ48" s="11"/>
      <c r="AR48" s="10"/>
      <c r="AS48" s="11">
        <v>15</v>
      </c>
      <c r="AT48" s="10" t="s">
        <v>56</v>
      </c>
      <c r="AU48" s="11"/>
      <c r="AV48" s="10"/>
      <c r="AW48" s="11"/>
      <c r="AX48" s="10"/>
      <c r="AY48" s="7">
        <v>1.8</v>
      </c>
      <c r="AZ48" s="7">
        <f t="shared" si="46"/>
        <v>3</v>
      </c>
      <c r="BA48" s="11"/>
      <c r="BB48" s="10"/>
      <c r="BC48" s="11"/>
      <c r="BD48" s="10"/>
      <c r="BE48" s="7"/>
      <c r="BF48" s="11"/>
      <c r="BG48" s="10"/>
      <c r="BH48" s="11"/>
      <c r="BI48" s="10"/>
      <c r="BJ48" s="11"/>
      <c r="BK48" s="10"/>
      <c r="BL48" s="11"/>
      <c r="BM48" s="10"/>
      <c r="BN48" s="11"/>
      <c r="BO48" s="10"/>
      <c r="BP48" s="7"/>
      <c r="BQ48" s="7">
        <f t="shared" si="47"/>
        <v>0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48"/>
        <v>0</v>
      </c>
    </row>
    <row r="49" spans="1:86" ht="12.75">
      <c r="A49" s="6"/>
      <c r="B49" s="6"/>
      <c r="C49" s="6"/>
      <c r="D49" s="6" t="s">
        <v>162</v>
      </c>
      <c r="E49" s="3" t="s">
        <v>163</v>
      </c>
      <c r="F49" s="6">
        <f t="shared" si="33"/>
        <v>0</v>
      </c>
      <c r="G49" s="6">
        <f t="shared" si="34"/>
        <v>3</v>
      </c>
      <c r="H49" s="6">
        <f t="shared" si="35"/>
        <v>60</v>
      </c>
      <c r="I49" s="6">
        <f t="shared" si="36"/>
        <v>15</v>
      </c>
      <c r="J49" s="6">
        <f t="shared" si="37"/>
        <v>0</v>
      </c>
      <c r="K49" s="6">
        <f t="shared" si="38"/>
        <v>30</v>
      </c>
      <c r="L49" s="6">
        <f t="shared" si="39"/>
        <v>0</v>
      </c>
      <c r="M49" s="6">
        <f t="shared" si="40"/>
        <v>15</v>
      </c>
      <c r="N49" s="6">
        <f t="shared" si="41"/>
        <v>0</v>
      </c>
      <c r="O49" s="6">
        <f t="shared" si="42"/>
        <v>0</v>
      </c>
      <c r="P49" s="7">
        <f t="shared" si="43"/>
        <v>3</v>
      </c>
      <c r="Q49" s="7">
        <f t="shared" si="44"/>
        <v>2.2</v>
      </c>
      <c r="R49" s="7">
        <v>2.4</v>
      </c>
      <c r="S49" s="11"/>
      <c r="T49" s="10"/>
      <c r="U49" s="11"/>
      <c r="V49" s="10"/>
      <c r="W49" s="7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45"/>
        <v>0</v>
      </c>
      <c r="AJ49" s="11"/>
      <c r="AK49" s="10"/>
      <c r="AL49" s="11"/>
      <c r="AM49" s="10"/>
      <c r="AN49" s="7"/>
      <c r="AO49" s="11"/>
      <c r="AP49" s="10"/>
      <c r="AQ49" s="11"/>
      <c r="AR49" s="10"/>
      <c r="AS49" s="11"/>
      <c r="AT49" s="10"/>
      <c r="AU49" s="11"/>
      <c r="AV49" s="10"/>
      <c r="AW49" s="11"/>
      <c r="AX49" s="10"/>
      <c r="AY49" s="7"/>
      <c r="AZ49" s="7">
        <f t="shared" si="46"/>
        <v>0</v>
      </c>
      <c r="BA49" s="11">
        <v>15</v>
      </c>
      <c r="BB49" s="10" t="s">
        <v>56</v>
      </c>
      <c r="BC49" s="11"/>
      <c r="BD49" s="10"/>
      <c r="BE49" s="7">
        <v>0.8</v>
      </c>
      <c r="BF49" s="11">
        <v>30</v>
      </c>
      <c r="BG49" s="10" t="s">
        <v>56</v>
      </c>
      <c r="BH49" s="11"/>
      <c r="BI49" s="10"/>
      <c r="BJ49" s="11">
        <v>15</v>
      </c>
      <c r="BK49" s="10" t="s">
        <v>56</v>
      </c>
      <c r="BL49" s="11"/>
      <c r="BM49" s="10"/>
      <c r="BN49" s="11"/>
      <c r="BO49" s="10"/>
      <c r="BP49" s="7">
        <v>2.2</v>
      </c>
      <c r="BQ49" s="7">
        <f t="shared" si="47"/>
        <v>3</v>
      </c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48"/>
        <v>0</v>
      </c>
    </row>
    <row r="50" spans="1:86" ht="15.75" customHeight="1">
      <c r="A50" s="6"/>
      <c r="B50" s="6"/>
      <c r="C50" s="6"/>
      <c r="D50" s="6"/>
      <c r="E50" s="6" t="s">
        <v>64</v>
      </c>
      <c r="F50" s="6">
        <f aca="true" t="shared" si="49" ref="F50:S50">SUM(F40:F49)</f>
        <v>3</v>
      </c>
      <c r="G50" s="6">
        <f t="shared" si="49"/>
        <v>20</v>
      </c>
      <c r="H50" s="6">
        <f t="shared" si="49"/>
        <v>498</v>
      </c>
      <c r="I50" s="6">
        <f t="shared" si="49"/>
        <v>183</v>
      </c>
      <c r="J50" s="6">
        <f t="shared" si="49"/>
        <v>0</v>
      </c>
      <c r="K50" s="6">
        <f t="shared" si="49"/>
        <v>180</v>
      </c>
      <c r="L50" s="6">
        <f t="shared" si="49"/>
        <v>0</v>
      </c>
      <c r="M50" s="6">
        <f t="shared" si="49"/>
        <v>135</v>
      </c>
      <c r="N50" s="6">
        <f t="shared" si="49"/>
        <v>0</v>
      </c>
      <c r="O50" s="6">
        <f t="shared" si="49"/>
        <v>0</v>
      </c>
      <c r="P50" s="7">
        <f t="shared" si="49"/>
        <v>24</v>
      </c>
      <c r="Q50" s="7">
        <f t="shared" si="49"/>
        <v>15.200000000000003</v>
      </c>
      <c r="R50" s="7">
        <f t="shared" si="49"/>
        <v>20</v>
      </c>
      <c r="S50" s="11">
        <f t="shared" si="49"/>
        <v>0</v>
      </c>
      <c r="T50" s="10"/>
      <c r="U50" s="11">
        <f>SUM(U40:U49)</f>
        <v>0</v>
      </c>
      <c r="V50" s="10"/>
      <c r="W50" s="7">
        <f>SUM(W40:W49)</f>
        <v>0</v>
      </c>
      <c r="X50" s="11">
        <f>SUM(X40:X49)</f>
        <v>0</v>
      </c>
      <c r="Y50" s="10"/>
      <c r="Z50" s="11">
        <f>SUM(Z40:Z49)</f>
        <v>0</v>
      </c>
      <c r="AA50" s="10"/>
      <c r="AB50" s="11">
        <f>SUM(AB40:AB49)</f>
        <v>0</v>
      </c>
      <c r="AC50" s="10"/>
      <c r="AD50" s="11">
        <f>SUM(AD40:AD49)</f>
        <v>0</v>
      </c>
      <c r="AE50" s="10"/>
      <c r="AF50" s="11">
        <f>SUM(AF40:AF49)</f>
        <v>0</v>
      </c>
      <c r="AG50" s="10"/>
      <c r="AH50" s="7">
        <f>SUM(AH40:AH49)</f>
        <v>0</v>
      </c>
      <c r="AI50" s="7">
        <f>SUM(AI40:AI49)</f>
        <v>0</v>
      </c>
      <c r="AJ50" s="11">
        <f>SUM(AJ40:AJ49)</f>
        <v>168</v>
      </c>
      <c r="AK50" s="10"/>
      <c r="AL50" s="11">
        <f>SUM(AL40:AL49)</f>
        <v>0</v>
      </c>
      <c r="AM50" s="10"/>
      <c r="AN50" s="7">
        <f>SUM(AN40:AN49)</f>
        <v>7.999999999999999</v>
      </c>
      <c r="AO50" s="11">
        <f>SUM(AO40:AO49)</f>
        <v>150</v>
      </c>
      <c r="AP50" s="10"/>
      <c r="AQ50" s="11">
        <f>SUM(AQ40:AQ49)</f>
        <v>0</v>
      </c>
      <c r="AR50" s="10"/>
      <c r="AS50" s="11">
        <f>SUM(AS40:AS49)</f>
        <v>120</v>
      </c>
      <c r="AT50" s="10"/>
      <c r="AU50" s="11">
        <f>SUM(AU40:AU49)</f>
        <v>0</v>
      </c>
      <c r="AV50" s="10"/>
      <c r="AW50" s="11">
        <f>SUM(AW40:AW49)</f>
        <v>0</v>
      </c>
      <c r="AX50" s="10"/>
      <c r="AY50" s="7">
        <f>SUM(AY40:AY49)</f>
        <v>13.000000000000002</v>
      </c>
      <c r="AZ50" s="7">
        <f>SUM(AZ40:AZ49)</f>
        <v>21</v>
      </c>
      <c r="BA50" s="11">
        <f>SUM(BA40:BA49)</f>
        <v>15</v>
      </c>
      <c r="BB50" s="10"/>
      <c r="BC50" s="11">
        <f>SUM(BC40:BC49)</f>
        <v>0</v>
      </c>
      <c r="BD50" s="10"/>
      <c r="BE50" s="7">
        <f>SUM(BE40:BE49)</f>
        <v>0.8</v>
      </c>
      <c r="BF50" s="11">
        <f>SUM(BF40:BF49)</f>
        <v>30</v>
      </c>
      <c r="BG50" s="10"/>
      <c r="BH50" s="11">
        <f>SUM(BH40:BH49)</f>
        <v>0</v>
      </c>
      <c r="BI50" s="10"/>
      <c r="BJ50" s="11">
        <f>SUM(BJ40:BJ49)</f>
        <v>15</v>
      </c>
      <c r="BK50" s="10"/>
      <c r="BL50" s="11">
        <f>SUM(BL40:BL49)</f>
        <v>0</v>
      </c>
      <c r="BM50" s="10"/>
      <c r="BN50" s="11">
        <f>SUM(BN40:BN49)</f>
        <v>0</v>
      </c>
      <c r="BO50" s="10"/>
      <c r="BP50" s="7">
        <f>SUM(BP40:BP49)</f>
        <v>2.2</v>
      </c>
      <c r="BQ50" s="7">
        <f>SUM(BQ40:BQ49)</f>
        <v>3</v>
      </c>
      <c r="BR50" s="11">
        <f>SUM(BR40:BR49)</f>
        <v>0</v>
      </c>
      <c r="BS50" s="10"/>
      <c r="BT50" s="11">
        <f>SUM(BT40:BT49)</f>
        <v>0</v>
      </c>
      <c r="BU50" s="10"/>
      <c r="BV50" s="7">
        <f>SUM(BV40:BV49)</f>
        <v>0</v>
      </c>
      <c r="BW50" s="11">
        <f>SUM(BW40:BW49)</f>
        <v>0</v>
      </c>
      <c r="BX50" s="10"/>
      <c r="BY50" s="11">
        <f>SUM(BY40:BY49)</f>
        <v>0</v>
      </c>
      <c r="BZ50" s="10"/>
      <c r="CA50" s="11">
        <f>SUM(CA40:CA49)</f>
        <v>0</v>
      </c>
      <c r="CB50" s="10"/>
      <c r="CC50" s="11">
        <f>SUM(CC40:CC49)</f>
        <v>0</v>
      </c>
      <c r="CD50" s="10"/>
      <c r="CE50" s="11">
        <f>SUM(CE40:CE49)</f>
        <v>0</v>
      </c>
      <c r="CF50" s="10"/>
      <c r="CG50" s="7">
        <f>SUM(CG40:CG49)</f>
        <v>0</v>
      </c>
      <c r="CH50" s="7">
        <f>SUM(CH40:CH49)</f>
        <v>0</v>
      </c>
    </row>
    <row r="51" spans="1:86" ht="19.5" customHeight="1">
      <c r="A51" s="12" t="s">
        <v>109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2"/>
      <c r="CH51" s="13"/>
    </row>
    <row r="52" spans="1:86" ht="12.75">
      <c r="A52" s="15">
        <v>1</v>
      </c>
      <c r="B52" s="15">
        <v>1</v>
      </c>
      <c r="C52" s="15"/>
      <c r="D52" s="6" t="s">
        <v>110</v>
      </c>
      <c r="E52" s="3" t="s">
        <v>111</v>
      </c>
      <c r="F52" s="6">
        <f aca="true" t="shared" si="50" ref="F52:F59">COUNTIF(S52:CF52,"e")</f>
        <v>1</v>
      </c>
      <c r="G52" s="6">
        <f aca="true" t="shared" si="51" ref="G52:G59">COUNTIF(S52:CF52,"z")</f>
        <v>0</v>
      </c>
      <c r="H52" s="6">
        <f aca="true" t="shared" si="52" ref="H52:H59">SUM(I52:O52)</f>
        <v>30</v>
      </c>
      <c r="I52" s="6">
        <f aca="true" t="shared" si="53" ref="I52:I59">S52+AJ52+BA52+BR52</f>
        <v>0</v>
      </c>
      <c r="J52" s="6">
        <f aca="true" t="shared" si="54" ref="J52:J59">U52+AL52+BC52+BT52</f>
        <v>0</v>
      </c>
      <c r="K52" s="6">
        <f aca="true" t="shared" si="55" ref="K52:K59">X52+AO52+BF52+BW52</f>
        <v>0</v>
      </c>
      <c r="L52" s="6">
        <f aca="true" t="shared" si="56" ref="L52:L59">Z52+AQ52+BH52+BY52</f>
        <v>30</v>
      </c>
      <c r="M52" s="6">
        <f aca="true" t="shared" si="57" ref="M52:M59">AB52+AS52+BJ52+CA52</f>
        <v>0</v>
      </c>
      <c r="N52" s="6">
        <f aca="true" t="shared" si="58" ref="N52:N59">AD52+AU52+BL52+CC52</f>
        <v>0</v>
      </c>
      <c r="O52" s="6">
        <f aca="true" t="shared" si="59" ref="O52:O59">AF52+AW52+BN52+CE52</f>
        <v>0</v>
      </c>
      <c r="P52" s="7">
        <f aca="true" t="shared" si="60" ref="P52:P59">AI52+AZ52+BQ52+CH52</f>
        <v>3</v>
      </c>
      <c r="Q52" s="7">
        <f aca="true" t="shared" si="61" ref="Q52:Q59">AH52+AY52+BP52+CG52</f>
        <v>3</v>
      </c>
      <c r="R52" s="7">
        <v>1.4</v>
      </c>
      <c r="S52" s="11"/>
      <c r="T52" s="10"/>
      <c r="U52" s="11"/>
      <c r="V52" s="10"/>
      <c r="W52" s="7"/>
      <c r="X52" s="11"/>
      <c r="Y52" s="10"/>
      <c r="Z52" s="11">
        <v>30</v>
      </c>
      <c r="AA52" s="10" t="s">
        <v>55</v>
      </c>
      <c r="AB52" s="11"/>
      <c r="AC52" s="10"/>
      <c r="AD52" s="11"/>
      <c r="AE52" s="10"/>
      <c r="AF52" s="11"/>
      <c r="AG52" s="10"/>
      <c r="AH52" s="7">
        <v>3</v>
      </c>
      <c r="AI52" s="7">
        <f aca="true" t="shared" si="62" ref="AI52:AI59">W52+AH52</f>
        <v>3</v>
      </c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 aca="true" t="shared" si="63" ref="AZ52:AZ59">AN52+AY52</f>
        <v>0</v>
      </c>
      <c r="BA52" s="11"/>
      <c r="BB52" s="10"/>
      <c r="BC52" s="11"/>
      <c r="BD52" s="10"/>
      <c r="BE52" s="7"/>
      <c r="BF52" s="11"/>
      <c r="BG52" s="10"/>
      <c r="BH52" s="11"/>
      <c r="BI52" s="10"/>
      <c r="BJ52" s="11"/>
      <c r="BK52" s="10"/>
      <c r="BL52" s="11"/>
      <c r="BM52" s="10"/>
      <c r="BN52" s="11"/>
      <c r="BO52" s="10"/>
      <c r="BP52" s="7"/>
      <c r="BQ52" s="7">
        <f aca="true" t="shared" si="64" ref="BQ52:BQ59">BE52+BP52</f>
        <v>0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 aca="true" t="shared" si="65" ref="CH52:CH59">BV52+CG52</f>
        <v>0</v>
      </c>
    </row>
    <row r="53" spans="1:86" ht="12.75">
      <c r="A53" s="15">
        <v>1</v>
      </c>
      <c r="B53" s="15">
        <v>1</v>
      </c>
      <c r="C53" s="15"/>
      <c r="D53" s="6" t="s">
        <v>112</v>
      </c>
      <c r="E53" s="3" t="s">
        <v>113</v>
      </c>
      <c r="F53" s="6">
        <f t="shared" si="50"/>
        <v>1</v>
      </c>
      <c r="G53" s="6">
        <f t="shared" si="51"/>
        <v>0</v>
      </c>
      <c r="H53" s="6">
        <f t="shared" si="52"/>
        <v>30</v>
      </c>
      <c r="I53" s="6">
        <f t="shared" si="53"/>
        <v>0</v>
      </c>
      <c r="J53" s="6">
        <f t="shared" si="54"/>
        <v>0</v>
      </c>
      <c r="K53" s="6">
        <f t="shared" si="55"/>
        <v>0</v>
      </c>
      <c r="L53" s="6">
        <f t="shared" si="56"/>
        <v>30</v>
      </c>
      <c r="M53" s="6">
        <f t="shared" si="57"/>
        <v>0</v>
      </c>
      <c r="N53" s="6">
        <f t="shared" si="58"/>
        <v>0</v>
      </c>
      <c r="O53" s="6">
        <f t="shared" si="59"/>
        <v>0</v>
      </c>
      <c r="P53" s="7">
        <f t="shared" si="60"/>
        <v>3</v>
      </c>
      <c r="Q53" s="7">
        <f t="shared" si="61"/>
        <v>3</v>
      </c>
      <c r="R53" s="7">
        <v>1.4</v>
      </c>
      <c r="S53" s="11"/>
      <c r="T53" s="10"/>
      <c r="U53" s="11"/>
      <c r="V53" s="10"/>
      <c r="W53" s="7"/>
      <c r="X53" s="11"/>
      <c r="Y53" s="10"/>
      <c r="Z53" s="11">
        <v>30</v>
      </c>
      <c r="AA53" s="10" t="s">
        <v>55</v>
      </c>
      <c r="AB53" s="11"/>
      <c r="AC53" s="10"/>
      <c r="AD53" s="11"/>
      <c r="AE53" s="10"/>
      <c r="AF53" s="11"/>
      <c r="AG53" s="10"/>
      <c r="AH53" s="7">
        <v>3</v>
      </c>
      <c r="AI53" s="7">
        <f t="shared" si="62"/>
        <v>3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 t="shared" si="63"/>
        <v>0</v>
      </c>
      <c r="BA53" s="11"/>
      <c r="BB53" s="10"/>
      <c r="BC53" s="11"/>
      <c r="BD53" s="10"/>
      <c r="BE53" s="7"/>
      <c r="BF53" s="11"/>
      <c r="BG53" s="10"/>
      <c r="BH53" s="11"/>
      <c r="BI53" s="10"/>
      <c r="BJ53" s="11"/>
      <c r="BK53" s="10"/>
      <c r="BL53" s="11"/>
      <c r="BM53" s="10"/>
      <c r="BN53" s="11"/>
      <c r="BO53" s="10"/>
      <c r="BP53" s="7"/>
      <c r="BQ53" s="7">
        <f t="shared" si="64"/>
        <v>0</v>
      </c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t="shared" si="65"/>
        <v>0</v>
      </c>
    </row>
    <row r="54" spans="1:86" ht="12.75">
      <c r="A54" s="15">
        <v>2</v>
      </c>
      <c r="B54" s="15">
        <v>1</v>
      </c>
      <c r="C54" s="15"/>
      <c r="D54" s="6" t="s">
        <v>114</v>
      </c>
      <c r="E54" s="3" t="s">
        <v>115</v>
      </c>
      <c r="F54" s="6">
        <f t="shared" si="50"/>
        <v>0</v>
      </c>
      <c r="G54" s="6">
        <f t="shared" si="51"/>
        <v>1</v>
      </c>
      <c r="H54" s="6">
        <f t="shared" si="52"/>
        <v>15</v>
      </c>
      <c r="I54" s="6">
        <f t="shared" si="53"/>
        <v>15</v>
      </c>
      <c r="J54" s="6">
        <f t="shared" si="54"/>
        <v>0</v>
      </c>
      <c r="K54" s="6">
        <f t="shared" si="55"/>
        <v>0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0</v>
      </c>
      <c r="P54" s="7">
        <f t="shared" si="60"/>
        <v>1</v>
      </c>
      <c r="Q54" s="7">
        <f t="shared" si="61"/>
        <v>0</v>
      </c>
      <c r="R54" s="7">
        <v>0.6</v>
      </c>
      <c r="S54" s="11"/>
      <c r="T54" s="10"/>
      <c r="U54" s="11"/>
      <c r="V54" s="10"/>
      <c r="W54" s="7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 t="shared" si="62"/>
        <v>0</v>
      </c>
      <c r="AJ54" s="11"/>
      <c r="AK54" s="10"/>
      <c r="AL54" s="11"/>
      <c r="AM54" s="10"/>
      <c r="AN54" s="7"/>
      <c r="AO54" s="11"/>
      <c r="AP54" s="10"/>
      <c r="AQ54" s="11"/>
      <c r="AR54" s="10"/>
      <c r="AS54" s="11"/>
      <c r="AT54" s="10"/>
      <c r="AU54" s="11"/>
      <c r="AV54" s="10"/>
      <c r="AW54" s="11"/>
      <c r="AX54" s="10"/>
      <c r="AY54" s="7"/>
      <c r="AZ54" s="7">
        <f t="shared" si="63"/>
        <v>0</v>
      </c>
      <c r="BA54" s="11">
        <v>15</v>
      </c>
      <c r="BB54" s="10" t="s">
        <v>56</v>
      </c>
      <c r="BC54" s="11"/>
      <c r="BD54" s="10"/>
      <c r="BE54" s="7">
        <v>1</v>
      </c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 t="shared" si="64"/>
        <v>1</v>
      </c>
      <c r="BR54" s="11"/>
      <c r="BS54" s="10"/>
      <c r="BT54" s="11"/>
      <c r="BU54" s="10"/>
      <c r="BV54" s="7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 t="shared" si="65"/>
        <v>0</v>
      </c>
    </row>
    <row r="55" spans="1:86" ht="12.75">
      <c r="A55" s="15">
        <v>2</v>
      </c>
      <c r="B55" s="15">
        <v>1</v>
      </c>
      <c r="C55" s="15"/>
      <c r="D55" s="6" t="s">
        <v>116</v>
      </c>
      <c r="E55" s="3" t="s">
        <v>117</v>
      </c>
      <c r="F55" s="6">
        <f t="shared" si="50"/>
        <v>0</v>
      </c>
      <c r="G55" s="6">
        <f t="shared" si="51"/>
        <v>1</v>
      </c>
      <c r="H55" s="6">
        <f t="shared" si="52"/>
        <v>15</v>
      </c>
      <c r="I55" s="6">
        <f t="shared" si="53"/>
        <v>15</v>
      </c>
      <c r="J55" s="6">
        <f t="shared" si="54"/>
        <v>0</v>
      </c>
      <c r="K55" s="6">
        <f t="shared" si="55"/>
        <v>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7">
        <f t="shared" si="60"/>
        <v>1</v>
      </c>
      <c r="Q55" s="7">
        <f t="shared" si="61"/>
        <v>0</v>
      </c>
      <c r="R55" s="7">
        <v>0.6</v>
      </c>
      <c r="S55" s="11"/>
      <c r="T55" s="10"/>
      <c r="U55" s="11"/>
      <c r="V55" s="10"/>
      <c r="W55" s="7"/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t="shared" si="62"/>
        <v>0</v>
      </c>
      <c r="AJ55" s="11"/>
      <c r="AK55" s="10"/>
      <c r="AL55" s="11"/>
      <c r="AM55" s="10"/>
      <c r="AN55" s="7"/>
      <c r="AO55" s="11"/>
      <c r="AP55" s="10"/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t="shared" si="63"/>
        <v>0</v>
      </c>
      <c r="BA55" s="11">
        <v>15</v>
      </c>
      <c r="BB55" s="10" t="s">
        <v>56</v>
      </c>
      <c r="BC55" s="11"/>
      <c r="BD55" s="10"/>
      <c r="BE55" s="7">
        <v>1</v>
      </c>
      <c r="BF55" s="11"/>
      <c r="BG55" s="10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t="shared" si="64"/>
        <v>1</v>
      </c>
      <c r="BR55" s="11"/>
      <c r="BS55" s="10"/>
      <c r="BT55" s="11"/>
      <c r="BU55" s="10"/>
      <c r="BV55" s="7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t="shared" si="65"/>
        <v>0</v>
      </c>
    </row>
    <row r="56" spans="1:86" ht="12.75">
      <c r="A56" s="15">
        <v>3</v>
      </c>
      <c r="B56" s="15">
        <v>1</v>
      </c>
      <c r="C56" s="15"/>
      <c r="D56" s="6" t="s">
        <v>118</v>
      </c>
      <c r="E56" s="3" t="s">
        <v>119</v>
      </c>
      <c r="F56" s="6">
        <f t="shared" si="50"/>
        <v>0</v>
      </c>
      <c r="G56" s="6">
        <f t="shared" si="51"/>
        <v>1</v>
      </c>
      <c r="H56" s="6">
        <f t="shared" si="52"/>
        <v>15</v>
      </c>
      <c r="I56" s="6">
        <f t="shared" si="53"/>
        <v>15</v>
      </c>
      <c r="J56" s="6">
        <f t="shared" si="54"/>
        <v>0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7">
        <f t="shared" si="60"/>
        <v>1</v>
      </c>
      <c r="Q56" s="7">
        <f t="shared" si="61"/>
        <v>0</v>
      </c>
      <c r="R56" s="7">
        <v>0.6</v>
      </c>
      <c r="S56" s="11"/>
      <c r="T56" s="10"/>
      <c r="U56" s="11"/>
      <c r="V56" s="10"/>
      <c r="W56" s="7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62"/>
        <v>0</v>
      </c>
      <c r="AJ56" s="11"/>
      <c r="AK56" s="10"/>
      <c r="AL56" s="11"/>
      <c r="AM56" s="10"/>
      <c r="AN56" s="7"/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63"/>
        <v>0</v>
      </c>
      <c r="BA56" s="11">
        <v>15</v>
      </c>
      <c r="BB56" s="10" t="s">
        <v>56</v>
      </c>
      <c r="BC56" s="11"/>
      <c r="BD56" s="10"/>
      <c r="BE56" s="7">
        <v>1</v>
      </c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64"/>
        <v>1</v>
      </c>
      <c r="BR56" s="11"/>
      <c r="BS56" s="10"/>
      <c r="BT56" s="11"/>
      <c r="BU56" s="10"/>
      <c r="BV56" s="7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65"/>
        <v>0</v>
      </c>
    </row>
    <row r="57" spans="1:86" ht="12.75">
      <c r="A57" s="15">
        <v>3</v>
      </c>
      <c r="B57" s="15">
        <v>1</v>
      </c>
      <c r="C57" s="15"/>
      <c r="D57" s="6" t="s">
        <v>120</v>
      </c>
      <c r="E57" s="3" t="s">
        <v>121</v>
      </c>
      <c r="F57" s="6">
        <f t="shared" si="50"/>
        <v>0</v>
      </c>
      <c r="G57" s="6">
        <f t="shared" si="51"/>
        <v>1</v>
      </c>
      <c r="H57" s="6">
        <f t="shared" si="52"/>
        <v>15</v>
      </c>
      <c r="I57" s="6">
        <f t="shared" si="53"/>
        <v>15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0</v>
      </c>
      <c r="P57" s="7">
        <f t="shared" si="60"/>
        <v>1</v>
      </c>
      <c r="Q57" s="7">
        <f t="shared" si="61"/>
        <v>0</v>
      </c>
      <c r="R57" s="7">
        <v>0.6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62"/>
        <v>0</v>
      </c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63"/>
        <v>0</v>
      </c>
      <c r="BA57" s="11">
        <v>15</v>
      </c>
      <c r="BB57" s="10" t="s">
        <v>56</v>
      </c>
      <c r="BC57" s="11"/>
      <c r="BD57" s="10"/>
      <c r="BE57" s="7">
        <v>1</v>
      </c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64"/>
        <v>1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65"/>
        <v>0</v>
      </c>
    </row>
    <row r="58" spans="1:86" ht="12.75">
      <c r="A58" s="15">
        <v>4</v>
      </c>
      <c r="B58" s="15">
        <v>1</v>
      </c>
      <c r="C58" s="15"/>
      <c r="D58" s="6" t="s">
        <v>122</v>
      </c>
      <c r="E58" s="3" t="s">
        <v>123</v>
      </c>
      <c r="F58" s="6">
        <f t="shared" si="50"/>
        <v>0</v>
      </c>
      <c r="G58" s="6">
        <f t="shared" si="51"/>
        <v>1</v>
      </c>
      <c r="H58" s="6">
        <f t="shared" si="52"/>
        <v>15</v>
      </c>
      <c r="I58" s="6">
        <f t="shared" si="53"/>
        <v>15</v>
      </c>
      <c r="J58" s="6">
        <f t="shared" si="54"/>
        <v>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7">
        <f t="shared" si="60"/>
        <v>1</v>
      </c>
      <c r="Q58" s="7">
        <f t="shared" si="61"/>
        <v>0</v>
      </c>
      <c r="R58" s="7">
        <v>0.6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62"/>
        <v>0</v>
      </c>
      <c r="AJ58" s="11"/>
      <c r="AK58" s="10"/>
      <c r="AL58" s="11"/>
      <c r="AM58" s="10"/>
      <c r="AN58" s="7"/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63"/>
        <v>0</v>
      </c>
      <c r="BA58" s="11">
        <v>15</v>
      </c>
      <c r="BB58" s="10" t="s">
        <v>56</v>
      </c>
      <c r="BC58" s="11"/>
      <c r="BD58" s="10"/>
      <c r="BE58" s="7">
        <v>1</v>
      </c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64"/>
        <v>1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65"/>
        <v>0</v>
      </c>
    </row>
    <row r="59" spans="1:86" ht="12.75">
      <c r="A59" s="15">
        <v>4</v>
      </c>
      <c r="B59" s="15">
        <v>1</v>
      </c>
      <c r="C59" s="15"/>
      <c r="D59" s="6" t="s">
        <v>124</v>
      </c>
      <c r="E59" s="3" t="s">
        <v>125</v>
      </c>
      <c r="F59" s="6">
        <f t="shared" si="50"/>
        <v>0</v>
      </c>
      <c r="G59" s="6">
        <f t="shared" si="51"/>
        <v>1</v>
      </c>
      <c r="H59" s="6">
        <f t="shared" si="52"/>
        <v>15</v>
      </c>
      <c r="I59" s="6">
        <f t="shared" si="53"/>
        <v>15</v>
      </c>
      <c r="J59" s="6">
        <f t="shared" si="54"/>
        <v>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7">
        <f t="shared" si="60"/>
        <v>1</v>
      </c>
      <c r="Q59" s="7">
        <f t="shared" si="61"/>
        <v>0</v>
      </c>
      <c r="R59" s="7">
        <v>0.6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62"/>
        <v>0</v>
      </c>
      <c r="AJ59" s="11"/>
      <c r="AK59" s="10"/>
      <c r="AL59" s="11"/>
      <c r="AM59" s="10"/>
      <c r="AN59" s="7"/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63"/>
        <v>0</v>
      </c>
      <c r="BA59" s="11">
        <v>15</v>
      </c>
      <c r="BB59" s="10" t="s">
        <v>56</v>
      </c>
      <c r="BC59" s="11"/>
      <c r="BD59" s="10"/>
      <c r="BE59" s="7">
        <v>1</v>
      </c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64"/>
        <v>1</v>
      </c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65"/>
        <v>0</v>
      </c>
    </row>
    <row r="60" spans="1:86" ht="19.5" customHeight="1">
      <c r="A60" s="12" t="s">
        <v>126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2"/>
      <c r="CH60" s="13"/>
    </row>
    <row r="61" spans="1:86" ht="12.75">
      <c r="A61" s="6"/>
      <c r="B61" s="6"/>
      <c r="C61" s="6"/>
      <c r="D61" s="6" t="s">
        <v>127</v>
      </c>
      <c r="E61" s="3" t="s">
        <v>128</v>
      </c>
      <c r="F61" s="6">
        <f>COUNTIF(S61:CF61,"e")</f>
        <v>0</v>
      </c>
      <c r="G61" s="6">
        <f>COUNTIF(S61:CF61,"z")</f>
        <v>1</v>
      </c>
      <c r="H61" s="6">
        <f>SUM(I61:O61)</f>
        <v>4</v>
      </c>
      <c r="I61" s="6">
        <f>S61+AJ61+BA61+BR61</f>
        <v>0</v>
      </c>
      <c r="J61" s="6">
        <f>U61+AL61+BC61+BT61</f>
        <v>0</v>
      </c>
      <c r="K61" s="6">
        <f>X61+AO61+BF61+BW61</f>
        <v>0</v>
      </c>
      <c r="L61" s="6">
        <f>Z61+AQ61+BH61+BY61</f>
        <v>0</v>
      </c>
      <c r="M61" s="6">
        <f>AB61+AS61+BJ61+CA61</f>
        <v>0</v>
      </c>
      <c r="N61" s="6">
        <f>AD61+AU61+BL61+CC61</f>
        <v>0</v>
      </c>
      <c r="O61" s="6">
        <f>AF61+AW61+BN61+CE61</f>
        <v>4</v>
      </c>
      <c r="P61" s="7">
        <f>AI61+AZ61+BQ61+CH61</f>
        <v>6</v>
      </c>
      <c r="Q61" s="7">
        <f>AH61+AY61+BP61+CG61</f>
        <v>6</v>
      </c>
      <c r="R61" s="7">
        <v>0.2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>W61+AH61</f>
        <v>0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>
        <v>4</v>
      </c>
      <c r="AX61" s="10" t="s">
        <v>56</v>
      </c>
      <c r="AY61" s="7">
        <v>6</v>
      </c>
      <c r="AZ61" s="7">
        <f>AN61+AY61</f>
        <v>6</v>
      </c>
      <c r="BA61" s="11"/>
      <c r="BB61" s="10"/>
      <c r="BC61" s="11"/>
      <c r="BD61" s="10"/>
      <c r="BE61" s="7"/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>BE61+BP61</f>
        <v>0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>BV61+CG61</f>
        <v>0</v>
      </c>
    </row>
    <row r="62" spans="1:86" ht="15.75" customHeight="1">
      <c r="A62" s="6"/>
      <c r="B62" s="6"/>
      <c r="C62" s="6"/>
      <c r="D62" s="6"/>
      <c r="E62" s="6" t="s">
        <v>64</v>
      </c>
      <c r="F62" s="6">
        <f aca="true" t="shared" si="66" ref="F62:S62">SUM(F61:F61)</f>
        <v>0</v>
      </c>
      <c r="G62" s="6">
        <f t="shared" si="66"/>
        <v>1</v>
      </c>
      <c r="H62" s="6">
        <f t="shared" si="66"/>
        <v>4</v>
      </c>
      <c r="I62" s="6">
        <f t="shared" si="66"/>
        <v>0</v>
      </c>
      <c r="J62" s="6">
        <f t="shared" si="66"/>
        <v>0</v>
      </c>
      <c r="K62" s="6">
        <f t="shared" si="66"/>
        <v>0</v>
      </c>
      <c r="L62" s="6">
        <f t="shared" si="66"/>
        <v>0</v>
      </c>
      <c r="M62" s="6">
        <f t="shared" si="66"/>
        <v>0</v>
      </c>
      <c r="N62" s="6">
        <f t="shared" si="66"/>
        <v>0</v>
      </c>
      <c r="O62" s="6">
        <f t="shared" si="66"/>
        <v>4</v>
      </c>
      <c r="P62" s="7">
        <f t="shared" si="66"/>
        <v>6</v>
      </c>
      <c r="Q62" s="7">
        <f t="shared" si="66"/>
        <v>6</v>
      </c>
      <c r="R62" s="7">
        <f t="shared" si="66"/>
        <v>0.2</v>
      </c>
      <c r="S62" s="11">
        <f t="shared" si="66"/>
        <v>0</v>
      </c>
      <c r="T62" s="10"/>
      <c r="U62" s="11">
        <f>SUM(U61:U61)</f>
        <v>0</v>
      </c>
      <c r="V62" s="10"/>
      <c r="W62" s="7">
        <f>SUM(W61:W61)</f>
        <v>0</v>
      </c>
      <c r="X62" s="11">
        <f>SUM(X61:X61)</f>
        <v>0</v>
      </c>
      <c r="Y62" s="10"/>
      <c r="Z62" s="11">
        <f>SUM(Z61:Z61)</f>
        <v>0</v>
      </c>
      <c r="AA62" s="10"/>
      <c r="AB62" s="11">
        <f>SUM(AB61:AB61)</f>
        <v>0</v>
      </c>
      <c r="AC62" s="10"/>
      <c r="AD62" s="11">
        <f>SUM(AD61:AD61)</f>
        <v>0</v>
      </c>
      <c r="AE62" s="10"/>
      <c r="AF62" s="11">
        <f>SUM(AF61:AF61)</f>
        <v>0</v>
      </c>
      <c r="AG62" s="10"/>
      <c r="AH62" s="7">
        <f>SUM(AH61:AH61)</f>
        <v>0</v>
      </c>
      <c r="AI62" s="7">
        <f>SUM(AI61:AI61)</f>
        <v>0</v>
      </c>
      <c r="AJ62" s="11">
        <f>SUM(AJ61:AJ61)</f>
        <v>0</v>
      </c>
      <c r="AK62" s="10"/>
      <c r="AL62" s="11">
        <f>SUM(AL61:AL61)</f>
        <v>0</v>
      </c>
      <c r="AM62" s="10"/>
      <c r="AN62" s="7">
        <f>SUM(AN61:AN61)</f>
        <v>0</v>
      </c>
      <c r="AO62" s="11">
        <f>SUM(AO61:AO61)</f>
        <v>0</v>
      </c>
      <c r="AP62" s="10"/>
      <c r="AQ62" s="11">
        <f>SUM(AQ61:AQ61)</f>
        <v>0</v>
      </c>
      <c r="AR62" s="10"/>
      <c r="AS62" s="11">
        <f>SUM(AS61:AS61)</f>
        <v>0</v>
      </c>
      <c r="AT62" s="10"/>
      <c r="AU62" s="11">
        <f>SUM(AU61:AU61)</f>
        <v>0</v>
      </c>
      <c r="AV62" s="10"/>
      <c r="AW62" s="11">
        <f>SUM(AW61:AW61)</f>
        <v>4</v>
      </c>
      <c r="AX62" s="10"/>
      <c r="AY62" s="7">
        <f>SUM(AY61:AY61)</f>
        <v>6</v>
      </c>
      <c r="AZ62" s="7">
        <f>SUM(AZ61:AZ61)</f>
        <v>6</v>
      </c>
      <c r="BA62" s="11">
        <f>SUM(BA61:BA61)</f>
        <v>0</v>
      </c>
      <c r="BB62" s="10"/>
      <c r="BC62" s="11">
        <f>SUM(BC61:BC61)</f>
        <v>0</v>
      </c>
      <c r="BD62" s="10"/>
      <c r="BE62" s="7">
        <f>SUM(BE61:BE61)</f>
        <v>0</v>
      </c>
      <c r="BF62" s="11">
        <f>SUM(BF61:BF61)</f>
        <v>0</v>
      </c>
      <c r="BG62" s="10"/>
      <c r="BH62" s="11">
        <f>SUM(BH61:BH61)</f>
        <v>0</v>
      </c>
      <c r="BI62" s="10"/>
      <c r="BJ62" s="11">
        <f>SUM(BJ61:BJ61)</f>
        <v>0</v>
      </c>
      <c r="BK62" s="10"/>
      <c r="BL62" s="11">
        <f>SUM(BL61:BL61)</f>
        <v>0</v>
      </c>
      <c r="BM62" s="10"/>
      <c r="BN62" s="11">
        <f>SUM(BN61:BN61)</f>
        <v>0</v>
      </c>
      <c r="BO62" s="10"/>
      <c r="BP62" s="7">
        <f>SUM(BP61:BP61)</f>
        <v>0</v>
      </c>
      <c r="BQ62" s="7">
        <f>SUM(BQ61:BQ61)</f>
        <v>0</v>
      </c>
      <c r="BR62" s="11">
        <f>SUM(BR61:BR61)</f>
        <v>0</v>
      </c>
      <c r="BS62" s="10"/>
      <c r="BT62" s="11">
        <f>SUM(BT61:BT61)</f>
        <v>0</v>
      </c>
      <c r="BU62" s="10"/>
      <c r="BV62" s="7">
        <f>SUM(BV61:BV61)</f>
        <v>0</v>
      </c>
      <c r="BW62" s="11">
        <f>SUM(BW61:BW61)</f>
        <v>0</v>
      </c>
      <c r="BX62" s="10"/>
      <c r="BY62" s="11">
        <f>SUM(BY61:BY61)</f>
        <v>0</v>
      </c>
      <c r="BZ62" s="10"/>
      <c r="CA62" s="11">
        <f>SUM(CA61:CA61)</f>
        <v>0</v>
      </c>
      <c r="CB62" s="10"/>
      <c r="CC62" s="11">
        <f>SUM(CC61:CC61)</f>
        <v>0</v>
      </c>
      <c r="CD62" s="10"/>
      <c r="CE62" s="11">
        <f>SUM(CE61:CE61)</f>
        <v>0</v>
      </c>
      <c r="CF62" s="10"/>
      <c r="CG62" s="7">
        <f>SUM(CG61:CG61)</f>
        <v>0</v>
      </c>
      <c r="CH62" s="7">
        <f>SUM(CH61:CH61)</f>
        <v>0</v>
      </c>
    </row>
    <row r="63" spans="1:86" ht="19.5" customHeight="1">
      <c r="A63" s="12" t="s">
        <v>129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2"/>
      <c r="CH63" s="13"/>
    </row>
    <row r="64" spans="1:86" ht="12.75">
      <c r="A64" s="6"/>
      <c r="B64" s="6"/>
      <c r="C64" s="6"/>
      <c r="D64" s="6" t="s">
        <v>130</v>
      </c>
      <c r="E64" s="3" t="s">
        <v>131</v>
      </c>
      <c r="F64" s="6">
        <f>COUNTIF(S64:CF64,"e")</f>
        <v>0</v>
      </c>
      <c r="G64" s="6">
        <f>COUNTIF(S64:CF64,"z")</f>
        <v>1</v>
      </c>
      <c r="H64" s="6">
        <f>SUM(I64:O64)</f>
        <v>5</v>
      </c>
      <c r="I64" s="6">
        <f>S64+AJ64+BA64+BR64</f>
        <v>5</v>
      </c>
      <c r="J64" s="6">
        <f>U64+AL64+BC64+BT64</f>
        <v>0</v>
      </c>
      <c r="K64" s="6">
        <f>X64+AO64+BF64+BW64</f>
        <v>0</v>
      </c>
      <c r="L64" s="6">
        <f>Z64+AQ64+BH64+BY64</f>
        <v>0</v>
      </c>
      <c r="M64" s="6">
        <f>AB64+AS64+BJ64+CA64</f>
        <v>0</v>
      </c>
      <c r="N64" s="6">
        <f>AD64+AU64+BL64+CC64</f>
        <v>0</v>
      </c>
      <c r="O64" s="6">
        <f>AF64+AW64+BN64+CE64</f>
        <v>0</v>
      </c>
      <c r="P64" s="7">
        <f>AI64+AZ64+BQ64+CH64</f>
        <v>0</v>
      </c>
      <c r="Q64" s="7">
        <f>AH64+AY64+BP64+CG64</f>
        <v>0</v>
      </c>
      <c r="R64" s="7">
        <v>0</v>
      </c>
      <c r="S64" s="11">
        <v>5</v>
      </c>
      <c r="T64" s="10" t="s">
        <v>56</v>
      </c>
      <c r="U64" s="11"/>
      <c r="V64" s="10"/>
      <c r="W64" s="7">
        <v>0</v>
      </c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>W64+AH64</f>
        <v>0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>AN64+AY64</f>
        <v>0</v>
      </c>
      <c r="BA64" s="11"/>
      <c r="BB64" s="10"/>
      <c r="BC64" s="11"/>
      <c r="BD64" s="10"/>
      <c r="BE64" s="7"/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>BE64+BP64</f>
        <v>0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>BV64+CG64</f>
        <v>0</v>
      </c>
    </row>
    <row r="65" spans="1:86" ht="12.75">
      <c r="A65" s="6"/>
      <c r="B65" s="6"/>
      <c r="C65" s="6"/>
      <c r="D65" s="6" t="s">
        <v>132</v>
      </c>
      <c r="E65" s="3" t="s">
        <v>133</v>
      </c>
      <c r="F65" s="6">
        <f>COUNTIF(S65:CF65,"e")</f>
        <v>0</v>
      </c>
      <c r="G65" s="6">
        <f>COUNTIF(S65:CF65,"z")</f>
        <v>1</v>
      </c>
      <c r="H65" s="6">
        <f>SUM(I65:O65)</f>
        <v>2</v>
      </c>
      <c r="I65" s="6">
        <f>S65+AJ65+BA65+BR65</f>
        <v>2</v>
      </c>
      <c r="J65" s="6">
        <f>U65+AL65+BC65+BT65</f>
        <v>0</v>
      </c>
      <c r="K65" s="6">
        <f>X65+AO65+BF65+BW65</f>
        <v>0</v>
      </c>
      <c r="L65" s="6">
        <f>Z65+AQ65+BH65+BY65</f>
        <v>0</v>
      </c>
      <c r="M65" s="6">
        <f>AB65+AS65+BJ65+CA65</f>
        <v>0</v>
      </c>
      <c r="N65" s="6">
        <f>AD65+AU65+BL65+CC65</f>
        <v>0</v>
      </c>
      <c r="O65" s="6">
        <f>AF65+AW65+BN65+CE65</f>
        <v>0</v>
      </c>
      <c r="P65" s="7">
        <f>AI65+AZ65+BQ65+CH65</f>
        <v>0</v>
      </c>
      <c r="Q65" s="7">
        <f>AH65+AY65+BP65+CG65</f>
        <v>0</v>
      </c>
      <c r="R65" s="7">
        <v>0</v>
      </c>
      <c r="S65" s="11"/>
      <c r="T65" s="10"/>
      <c r="U65" s="11"/>
      <c r="V65" s="10"/>
      <c r="W65" s="7"/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7"/>
      <c r="AI65" s="7">
        <f>W65+AH65</f>
        <v>0</v>
      </c>
      <c r="AJ65" s="11">
        <v>2</v>
      </c>
      <c r="AK65" s="10" t="s">
        <v>56</v>
      </c>
      <c r="AL65" s="11"/>
      <c r="AM65" s="10"/>
      <c r="AN65" s="7">
        <v>0</v>
      </c>
      <c r="AO65" s="11"/>
      <c r="AP65" s="10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>AN65+AY65</f>
        <v>0</v>
      </c>
      <c r="BA65" s="11"/>
      <c r="BB65" s="10"/>
      <c r="BC65" s="11"/>
      <c r="BD65" s="10"/>
      <c r="BE65" s="7"/>
      <c r="BF65" s="11"/>
      <c r="BG65" s="10"/>
      <c r="BH65" s="11"/>
      <c r="BI65" s="10"/>
      <c r="BJ65" s="11"/>
      <c r="BK65" s="10"/>
      <c r="BL65" s="11"/>
      <c r="BM65" s="10"/>
      <c r="BN65" s="11"/>
      <c r="BO65" s="10"/>
      <c r="BP65" s="7"/>
      <c r="BQ65" s="7">
        <f>BE65+BP65</f>
        <v>0</v>
      </c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>BV65+CG65</f>
        <v>0</v>
      </c>
    </row>
    <row r="66" spans="1:86" ht="15.75" customHeight="1">
      <c r="A66" s="6"/>
      <c r="B66" s="6"/>
      <c r="C66" s="6"/>
      <c r="D66" s="6"/>
      <c r="E66" s="6" t="s">
        <v>64</v>
      </c>
      <c r="F66" s="6">
        <f aca="true" t="shared" si="67" ref="F66:S66">SUM(F64:F65)</f>
        <v>0</v>
      </c>
      <c r="G66" s="6">
        <f t="shared" si="67"/>
        <v>2</v>
      </c>
      <c r="H66" s="6">
        <f t="shared" si="67"/>
        <v>7</v>
      </c>
      <c r="I66" s="6">
        <f t="shared" si="67"/>
        <v>7</v>
      </c>
      <c r="J66" s="6">
        <f t="shared" si="67"/>
        <v>0</v>
      </c>
      <c r="K66" s="6">
        <f t="shared" si="67"/>
        <v>0</v>
      </c>
      <c r="L66" s="6">
        <f t="shared" si="67"/>
        <v>0</v>
      </c>
      <c r="M66" s="6">
        <f t="shared" si="67"/>
        <v>0</v>
      </c>
      <c r="N66" s="6">
        <f t="shared" si="67"/>
        <v>0</v>
      </c>
      <c r="O66" s="6">
        <f t="shared" si="67"/>
        <v>0</v>
      </c>
      <c r="P66" s="7">
        <f t="shared" si="67"/>
        <v>0</v>
      </c>
      <c r="Q66" s="7">
        <f t="shared" si="67"/>
        <v>0</v>
      </c>
      <c r="R66" s="7">
        <f t="shared" si="67"/>
        <v>0</v>
      </c>
      <c r="S66" s="11">
        <f t="shared" si="67"/>
        <v>5</v>
      </c>
      <c r="T66" s="10"/>
      <c r="U66" s="11">
        <f>SUM(U64:U65)</f>
        <v>0</v>
      </c>
      <c r="V66" s="10"/>
      <c r="W66" s="7">
        <f>SUM(W64:W65)</f>
        <v>0</v>
      </c>
      <c r="X66" s="11">
        <f>SUM(X64:X65)</f>
        <v>0</v>
      </c>
      <c r="Y66" s="10"/>
      <c r="Z66" s="11">
        <f>SUM(Z64:Z65)</f>
        <v>0</v>
      </c>
      <c r="AA66" s="10"/>
      <c r="AB66" s="11">
        <f>SUM(AB64:AB65)</f>
        <v>0</v>
      </c>
      <c r="AC66" s="10"/>
      <c r="AD66" s="11">
        <f>SUM(AD64:AD65)</f>
        <v>0</v>
      </c>
      <c r="AE66" s="10"/>
      <c r="AF66" s="11">
        <f>SUM(AF64:AF65)</f>
        <v>0</v>
      </c>
      <c r="AG66" s="10"/>
      <c r="AH66" s="7">
        <f>SUM(AH64:AH65)</f>
        <v>0</v>
      </c>
      <c r="AI66" s="7">
        <f>SUM(AI64:AI65)</f>
        <v>0</v>
      </c>
      <c r="AJ66" s="11">
        <f>SUM(AJ64:AJ65)</f>
        <v>2</v>
      </c>
      <c r="AK66" s="10"/>
      <c r="AL66" s="11">
        <f>SUM(AL64:AL65)</f>
        <v>0</v>
      </c>
      <c r="AM66" s="10"/>
      <c r="AN66" s="7">
        <f>SUM(AN64:AN65)</f>
        <v>0</v>
      </c>
      <c r="AO66" s="11">
        <f>SUM(AO64:AO65)</f>
        <v>0</v>
      </c>
      <c r="AP66" s="10"/>
      <c r="AQ66" s="11">
        <f>SUM(AQ64:AQ65)</f>
        <v>0</v>
      </c>
      <c r="AR66" s="10"/>
      <c r="AS66" s="11">
        <f>SUM(AS64:AS65)</f>
        <v>0</v>
      </c>
      <c r="AT66" s="10"/>
      <c r="AU66" s="11">
        <f>SUM(AU64:AU65)</f>
        <v>0</v>
      </c>
      <c r="AV66" s="10"/>
      <c r="AW66" s="11">
        <f>SUM(AW64:AW65)</f>
        <v>0</v>
      </c>
      <c r="AX66" s="10"/>
      <c r="AY66" s="7">
        <f>SUM(AY64:AY65)</f>
        <v>0</v>
      </c>
      <c r="AZ66" s="7">
        <f>SUM(AZ64:AZ65)</f>
        <v>0</v>
      </c>
      <c r="BA66" s="11">
        <f>SUM(BA64:BA65)</f>
        <v>0</v>
      </c>
      <c r="BB66" s="10"/>
      <c r="BC66" s="11">
        <f>SUM(BC64:BC65)</f>
        <v>0</v>
      </c>
      <c r="BD66" s="10"/>
      <c r="BE66" s="7">
        <f>SUM(BE64:BE65)</f>
        <v>0</v>
      </c>
      <c r="BF66" s="11">
        <f>SUM(BF64:BF65)</f>
        <v>0</v>
      </c>
      <c r="BG66" s="10"/>
      <c r="BH66" s="11">
        <f>SUM(BH64:BH65)</f>
        <v>0</v>
      </c>
      <c r="BI66" s="10"/>
      <c r="BJ66" s="11">
        <f>SUM(BJ64:BJ65)</f>
        <v>0</v>
      </c>
      <c r="BK66" s="10"/>
      <c r="BL66" s="11">
        <f>SUM(BL64:BL65)</f>
        <v>0</v>
      </c>
      <c r="BM66" s="10"/>
      <c r="BN66" s="11">
        <f>SUM(BN64:BN65)</f>
        <v>0</v>
      </c>
      <c r="BO66" s="10"/>
      <c r="BP66" s="7">
        <f>SUM(BP64:BP65)</f>
        <v>0</v>
      </c>
      <c r="BQ66" s="7">
        <f>SUM(BQ64:BQ65)</f>
        <v>0</v>
      </c>
      <c r="BR66" s="11">
        <f>SUM(BR64:BR65)</f>
        <v>0</v>
      </c>
      <c r="BS66" s="10"/>
      <c r="BT66" s="11">
        <f>SUM(BT64:BT65)</f>
        <v>0</v>
      </c>
      <c r="BU66" s="10"/>
      <c r="BV66" s="7">
        <f>SUM(BV64:BV65)</f>
        <v>0</v>
      </c>
      <c r="BW66" s="11">
        <f>SUM(BW64:BW65)</f>
        <v>0</v>
      </c>
      <c r="BX66" s="10"/>
      <c r="BY66" s="11">
        <f>SUM(BY64:BY65)</f>
        <v>0</v>
      </c>
      <c r="BZ66" s="10"/>
      <c r="CA66" s="11">
        <f>SUM(CA64:CA65)</f>
        <v>0</v>
      </c>
      <c r="CB66" s="10"/>
      <c r="CC66" s="11">
        <f>SUM(CC64:CC65)</f>
        <v>0</v>
      </c>
      <c r="CD66" s="10"/>
      <c r="CE66" s="11">
        <f>SUM(CE64:CE65)</f>
        <v>0</v>
      </c>
      <c r="CF66" s="10"/>
      <c r="CG66" s="7">
        <f>SUM(CG64:CG65)</f>
        <v>0</v>
      </c>
      <c r="CH66" s="7">
        <f>SUM(CH64:CH65)</f>
        <v>0</v>
      </c>
    </row>
    <row r="67" spans="1:86" ht="19.5" customHeight="1">
      <c r="A67" s="6"/>
      <c r="B67" s="6"/>
      <c r="C67" s="6"/>
      <c r="D67" s="6"/>
      <c r="E67" s="8" t="s">
        <v>134</v>
      </c>
      <c r="F67" s="6">
        <f>F23+F28+F38+F50+F62+F66</f>
        <v>9</v>
      </c>
      <c r="G67" s="6">
        <f>G23+G28+G38+G50+G62+G66</f>
        <v>44</v>
      </c>
      <c r="H67" s="6">
        <f aca="true" t="shared" si="68" ref="H67:O67">H23+H28+H38+H50+H66</f>
        <v>1125</v>
      </c>
      <c r="I67" s="6">
        <f t="shared" si="68"/>
        <v>495</v>
      </c>
      <c r="J67" s="6">
        <f t="shared" si="68"/>
        <v>30</v>
      </c>
      <c r="K67" s="6">
        <f t="shared" si="68"/>
        <v>330</v>
      </c>
      <c r="L67" s="6">
        <f t="shared" si="68"/>
        <v>30</v>
      </c>
      <c r="M67" s="6">
        <f t="shared" si="68"/>
        <v>240</v>
      </c>
      <c r="N67" s="6">
        <f t="shared" si="68"/>
        <v>0</v>
      </c>
      <c r="O67" s="6">
        <f t="shared" si="68"/>
        <v>0</v>
      </c>
      <c r="P67" s="7">
        <f>P23+P28+P38+P50+P62+P66</f>
        <v>90</v>
      </c>
      <c r="Q67" s="7">
        <f>Q23+Q28+Q38+Q50+Q62+Q66</f>
        <v>60.2</v>
      </c>
      <c r="R67" s="7">
        <f>R23+R28+R38+R50+R62+R66</f>
        <v>46.6</v>
      </c>
      <c r="S67" s="11">
        <f>S23+S28+S38+S50+S66</f>
        <v>205</v>
      </c>
      <c r="T67" s="10"/>
      <c r="U67" s="11">
        <f>U23+U28+U38+U50+U66</f>
        <v>0</v>
      </c>
      <c r="V67" s="10"/>
      <c r="W67" s="7">
        <f>W23+W28+W38+W50+W62+W66</f>
        <v>12.600000000000001</v>
      </c>
      <c r="X67" s="11">
        <f>X23+X28+X38+X50+X66</f>
        <v>120</v>
      </c>
      <c r="Y67" s="10"/>
      <c r="Z67" s="11">
        <f>Z23+Z28+Z38+Z50+Z66</f>
        <v>30</v>
      </c>
      <c r="AA67" s="10"/>
      <c r="AB67" s="11">
        <f>AB23+AB28+AB38+AB50+AB66</f>
        <v>105</v>
      </c>
      <c r="AC67" s="10"/>
      <c r="AD67" s="11">
        <f>AD23+AD28+AD38+AD50+AD66</f>
        <v>0</v>
      </c>
      <c r="AE67" s="10"/>
      <c r="AF67" s="11">
        <f>AF23+AF28+AF38+AF50+AF66</f>
        <v>0</v>
      </c>
      <c r="AG67" s="10"/>
      <c r="AH67" s="7">
        <f>AH23+AH28+AH38+AH50+AH62+AH66</f>
        <v>17.4</v>
      </c>
      <c r="AI67" s="7">
        <f>AI23+AI28+AI38+AI50+AI62+AI66</f>
        <v>30</v>
      </c>
      <c r="AJ67" s="11">
        <f>AJ23+AJ28+AJ38+AJ50+AJ66</f>
        <v>200</v>
      </c>
      <c r="AK67" s="10"/>
      <c r="AL67" s="11">
        <f>AL23+AL28+AL38+AL50+AL66</f>
        <v>0</v>
      </c>
      <c r="AM67" s="10"/>
      <c r="AN67" s="7">
        <f>AN23+AN28+AN38+AN50+AN62+AN66</f>
        <v>9.399999999999999</v>
      </c>
      <c r="AO67" s="11">
        <f>AO23+AO28+AO38+AO50+AO66</f>
        <v>180</v>
      </c>
      <c r="AP67" s="10"/>
      <c r="AQ67" s="11">
        <f>AQ23+AQ28+AQ38+AQ50+AQ66</f>
        <v>0</v>
      </c>
      <c r="AR67" s="10"/>
      <c r="AS67" s="11">
        <f>AS23+AS28+AS38+AS50+AS66</f>
        <v>120</v>
      </c>
      <c r="AT67" s="10"/>
      <c r="AU67" s="11">
        <f>AU23+AU28+AU38+AU50+AU66</f>
        <v>0</v>
      </c>
      <c r="AV67" s="10"/>
      <c r="AW67" s="11">
        <f>AW23+AW28+AW38+AW50+AW66</f>
        <v>0</v>
      </c>
      <c r="AX67" s="10"/>
      <c r="AY67" s="7">
        <f>AY23+AY28+AY38+AY50+AY62+AY66</f>
        <v>20.6</v>
      </c>
      <c r="AZ67" s="7">
        <f>AZ23+AZ28+AZ38+AZ50+AZ62+AZ66</f>
        <v>30</v>
      </c>
      <c r="BA67" s="11">
        <f>BA23+BA28+BA38+BA50+BA66</f>
        <v>90</v>
      </c>
      <c r="BB67" s="10"/>
      <c r="BC67" s="11">
        <f>BC23+BC28+BC38+BC50+BC66</f>
        <v>30</v>
      </c>
      <c r="BD67" s="10"/>
      <c r="BE67" s="7">
        <f>BE23+BE28+BE38+BE50+BE62+BE66</f>
        <v>7.8</v>
      </c>
      <c r="BF67" s="11">
        <f>BF23+BF28+BF38+BF50+BF66</f>
        <v>30</v>
      </c>
      <c r="BG67" s="10"/>
      <c r="BH67" s="11">
        <f>BH23+BH28+BH38+BH50+BH66</f>
        <v>0</v>
      </c>
      <c r="BI67" s="10"/>
      <c r="BJ67" s="11">
        <f>BJ23+BJ28+BJ38+BJ50+BJ66</f>
        <v>15</v>
      </c>
      <c r="BK67" s="10"/>
      <c r="BL67" s="11">
        <f>BL23+BL28+BL38+BL50+BL66</f>
        <v>0</v>
      </c>
      <c r="BM67" s="10"/>
      <c r="BN67" s="11">
        <f>BN23+BN28+BN38+BN50+BN66</f>
        <v>0</v>
      </c>
      <c r="BO67" s="10"/>
      <c r="BP67" s="7">
        <f>BP23+BP28+BP38+BP50+BP62+BP66</f>
        <v>22.2</v>
      </c>
      <c r="BQ67" s="7">
        <f>BQ23+BQ28+BQ38+BQ50+BQ62+BQ66</f>
        <v>30</v>
      </c>
      <c r="BR67" s="11">
        <f>BR23+BR28+BR38+BR50+BR66</f>
        <v>0</v>
      </c>
      <c r="BS67" s="10"/>
      <c r="BT67" s="11">
        <f>BT23+BT28+BT38+BT50+BT66</f>
        <v>0</v>
      </c>
      <c r="BU67" s="10"/>
      <c r="BV67" s="7">
        <f>BV23+BV28+BV38+BV50+BV62+BV66</f>
        <v>0</v>
      </c>
      <c r="BW67" s="11">
        <f>BW23+BW28+BW38+BW50+BW66</f>
        <v>0</v>
      </c>
      <c r="BX67" s="10"/>
      <c r="BY67" s="11">
        <f>BY23+BY28+BY38+BY50+BY66</f>
        <v>0</v>
      </c>
      <c r="BZ67" s="10"/>
      <c r="CA67" s="11">
        <f>CA23+CA28+CA38+CA50+CA66</f>
        <v>0</v>
      </c>
      <c r="CB67" s="10"/>
      <c r="CC67" s="11">
        <f>CC23+CC28+CC38+CC50+CC66</f>
        <v>0</v>
      </c>
      <c r="CD67" s="10"/>
      <c r="CE67" s="11">
        <f>CE23+CE28+CE38+CE50+CE66</f>
        <v>0</v>
      </c>
      <c r="CF67" s="10"/>
      <c r="CG67" s="7">
        <f>CG23+CG28+CG38+CG50+CG62+CG66</f>
        <v>0</v>
      </c>
      <c r="CH67" s="7">
        <f>CH23+CH28+CH38+CH50+CH62+CH66</f>
        <v>0</v>
      </c>
    </row>
    <row r="69" spans="4:5" ht="12.75">
      <c r="D69" s="3" t="s">
        <v>23</v>
      </c>
      <c r="E69" s="3" t="s">
        <v>135</v>
      </c>
    </row>
    <row r="70" spans="4:5" ht="12.75">
      <c r="D70" s="3" t="s">
        <v>27</v>
      </c>
      <c r="E70" s="3" t="s">
        <v>136</v>
      </c>
    </row>
    <row r="71" spans="4:5" ht="12.75">
      <c r="D71" s="14" t="s">
        <v>45</v>
      </c>
      <c r="E71" s="14"/>
    </row>
    <row r="72" spans="4:5" ht="12.75">
      <c r="D72" s="3" t="s">
        <v>33</v>
      </c>
      <c r="E72" s="3" t="s">
        <v>137</v>
      </c>
    </row>
    <row r="73" spans="4:5" ht="12.75">
      <c r="D73" s="3" t="s">
        <v>34</v>
      </c>
      <c r="E73" s="3" t="s">
        <v>138</v>
      </c>
    </row>
    <row r="74" spans="4:5" ht="12.75">
      <c r="D74" s="14" t="s">
        <v>47</v>
      </c>
      <c r="E74" s="14"/>
    </row>
    <row r="75" spans="4:29" ht="12.75">
      <c r="D75" s="3" t="s">
        <v>35</v>
      </c>
      <c r="E75" s="3" t="s">
        <v>139</v>
      </c>
      <c r="M75" s="9"/>
      <c r="U75" s="9"/>
      <c r="AC75" s="9"/>
    </row>
    <row r="76" spans="4:5" ht="12.75">
      <c r="D76" s="3" t="s">
        <v>36</v>
      </c>
      <c r="E76" s="3" t="s">
        <v>140</v>
      </c>
    </row>
    <row r="77" spans="4:5" ht="12.75">
      <c r="D77" s="3" t="s">
        <v>37</v>
      </c>
      <c r="E77" s="3" t="s">
        <v>141</v>
      </c>
    </row>
    <row r="78" spans="4:5" ht="12.75">
      <c r="D78" s="3" t="s">
        <v>38</v>
      </c>
      <c r="E78" s="3" t="s">
        <v>142</v>
      </c>
    </row>
    <row r="79" spans="4:5" ht="12.75">
      <c r="D79" s="3" t="s">
        <v>39</v>
      </c>
      <c r="E79" s="3" t="s">
        <v>143</v>
      </c>
    </row>
  </sheetData>
  <sheetProtection/>
  <mergeCells count="88">
    <mergeCell ref="G13:G15"/>
    <mergeCell ref="H12:O12"/>
    <mergeCell ref="H13:H15"/>
    <mergeCell ref="I13:O14"/>
    <mergeCell ref="S15:T15"/>
    <mergeCell ref="U15:V15"/>
    <mergeCell ref="W14:W15"/>
    <mergeCell ref="X14:AG14"/>
    <mergeCell ref="A11:CG11"/>
    <mergeCell ref="A12:C14"/>
    <mergeCell ref="D12:D15"/>
    <mergeCell ref="E12:E15"/>
    <mergeCell ref="F12:G12"/>
    <mergeCell ref="F13:F15"/>
    <mergeCell ref="X15:Y15"/>
    <mergeCell ref="Z15:AA15"/>
    <mergeCell ref="AB15:AC15"/>
    <mergeCell ref="AD15:AE15"/>
    <mergeCell ref="P12:P15"/>
    <mergeCell ref="Q12:Q15"/>
    <mergeCell ref="R12:R15"/>
    <mergeCell ref="S12:AZ12"/>
    <mergeCell ref="S13:AI13"/>
    <mergeCell ref="S14:V14"/>
    <mergeCell ref="AJ13:AZ13"/>
    <mergeCell ref="AJ14:AM14"/>
    <mergeCell ref="AJ15:AK15"/>
    <mergeCell ref="AL15:AM15"/>
    <mergeCell ref="AN14:AN15"/>
    <mergeCell ref="AO14:AX14"/>
    <mergeCell ref="AO15:AP15"/>
    <mergeCell ref="AQ15:AR15"/>
    <mergeCell ref="AS15:AT15"/>
    <mergeCell ref="AU15:AV15"/>
    <mergeCell ref="AW15:AX15"/>
    <mergeCell ref="AF15:AG15"/>
    <mergeCell ref="AH14:AH15"/>
    <mergeCell ref="AI14:AI15"/>
    <mergeCell ref="AY14:AY15"/>
    <mergeCell ref="AZ14:AZ15"/>
    <mergeCell ref="BA12:CH12"/>
    <mergeCell ref="BA13:BQ13"/>
    <mergeCell ref="BA14:BD14"/>
    <mergeCell ref="BA15:BB15"/>
    <mergeCell ref="BC15:BD15"/>
    <mergeCell ref="BE14:BE15"/>
    <mergeCell ref="BF14:BO14"/>
    <mergeCell ref="BF15:BG15"/>
    <mergeCell ref="BW14:CF14"/>
    <mergeCell ref="BW15:BX15"/>
    <mergeCell ref="BY15:BZ15"/>
    <mergeCell ref="BH15:BI15"/>
    <mergeCell ref="BJ15:BK15"/>
    <mergeCell ref="BL15:BM15"/>
    <mergeCell ref="BN15:BO15"/>
    <mergeCell ref="CC15:CD15"/>
    <mergeCell ref="CE15:CF15"/>
    <mergeCell ref="CG14:CG15"/>
    <mergeCell ref="BP14:BP15"/>
    <mergeCell ref="BQ14:BQ15"/>
    <mergeCell ref="BR13:CH13"/>
    <mergeCell ref="BR14:BU14"/>
    <mergeCell ref="BR15:BS15"/>
    <mergeCell ref="BT15:BU15"/>
    <mergeCell ref="BV14:BV15"/>
    <mergeCell ref="A39:CH39"/>
    <mergeCell ref="A51:CH51"/>
    <mergeCell ref="C52:C53"/>
    <mergeCell ref="A52:A53"/>
    <mergeCell ref="B52:B53"/>
    <mergeCell ref="CH14:CH15"/>
    <mergeCell ref="A16:CH16"/>
    <mergeCell ref="A24:CH24"/>
    <mergeCell ref="A29:CH29"/>
    <mergeCell ref="CA15:CB15"/>
    <mergeCell ref="C54:C55"/>
    <mergeCell ref="A54:A55"/>
    <mergeCell ref="B54:B55"/>
    <mergeCell ref="C56:C57"/>
    <mergeCell ref="A56:A57"/>
    <mergeCell ref="B56:B57"/>
    <mergeCell ref="A63:CH63"/>
    <mergeCell ref="D71:E71"/>
    <mergeCell ref="D74:E74"/>
    <mergeCell ref="C58:C59"/>
    <mergeCell ref="A58:A59"/>
    <mergeCell ref="B58:B59"/>
    <mergeCell ref="A60:CH60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2019-09-24T11:03:59Z</dcterms:modified>
  <cp:category/>
  <cp:version/>
  <cp:contentType/>
  <cp:contentStatus/>
</cp:coreProperties>
</file>