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ktrotechnika" sheetId="1" r:id="rId1"/>
  </sheets>
  <definedNames/>
  <calcPr fullCalcOnLoad="1"/>
</workbook>
</file>

<file path=xl/sharedStrings.xml><?xml version="1.0" encoding="utf-8"?>
<sst xmlns="http://schemas.openxmlformats.org/spreadsheetml/2006/main" count="519" uniqueCount="244">
  <si>
    <t>Wydział Elektryczny</t>
  </si>
  <si>
    <t>Nazwa kierunku studiów:</t>
  </si>
  <si>
    <t>Elektrotechnika</t>
  </si>
  <si>
    <t>Dziedziny nauki:</t>
  </si>
  <si>
    <t>dziedzina nauk inżynieryjno-technicznych</t>
  </si>
  <si>
    <t>Dyscypliny naukowe:</t>
  </si>
  <si>
    <t>automatyka, elektronika i elektrotechnika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</si>
  <si>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</si>
  <si>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</si>
  <si>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</si>
  <si>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</si>
  <si>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</si>
  <si>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</si>
  <si>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</si>
  <si>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</si>
  <si>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</si>
  <si>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</si>
  <si>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</si>
  <si>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EL_1A_S_2019_2020_Z</t>
  </si>
  <si>
    <t>Uchwała Rady Wydziału nr: , 2019-09-10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</si>
  <si>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</si>
  <si>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</si>
  <si>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</si>
  <si>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</si>
  <si>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</si>
  <si>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</si>
  <si>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</si>
  <si>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</si>
  <si>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</si>
  <si>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</si>
  <si>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</si>
  <si>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</si>
  <si>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</si>
  <si>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</si>
  <si>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</si>
  <si>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LK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</si>
  <si>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</si>
  <si>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</si>
  <si>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</si>
  <si>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</si>
  <si>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</si>
  <si>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</si>
  <si>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</si>
  <si>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</si>
  <si>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</si>
  <si>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</si>
  <si>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</si>
  <si>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</si>
  <si>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</si>
  <si>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</si>
  <si>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</si>
  <si>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</si>
  <si>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</si>
  <si>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</si>
  <si>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</si>
  <si>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</si>
  <si>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</si>
  <si>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</si>
  <si>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</si>
  <si>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</si>
  <si>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</si>
  <si>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</si>
  <si>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</si>
  <si>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Problemy ekologiczne w technice</t>
  </si>
  <si>
    <t>Blok obieralny 1</t>
  </si>
  <si>
    <t>Blok obieralny 2</t>
  </si>
  <si>
    <t>Blok obieralny 3</t>
  </si>
  <si>
    <t>Blok obieralny 4</t>
  </si>
  <si>
    <t>A06</t>
  </si>
  <si>
    <t>Zarządzanie projektami</t>
  </si>
  <si>
    <t>Blok obieralny 5</t>
  </si>
  <si>
    <t>e</t>
  </si>
  <si>
    <t>A08</t>
  </si>
  <si>
    <t>Ochrona własności intelektualnej</t>
  </si>
  <si>
    <t>A09</t>
  </si>
  <si>
    <t>BHP i ergonomia</t>
  </si>
  <si>
    <t>Blok obieralny 6</t>
  </si>
  <si>
    <t>A11</t>
  </si>
  <si>
    <t>Filozofia</t>
  </si>
  <si>
    <t>A12</t>
  </si>
  <si>
    <t>Socjologia</t>
  </si>
  <si>
    <t>A13</t>
  </si>
  <si>
    <t>Etyka</t>
  </si>
  <si>
    <t>Blok obieralny 7</t>
  </si>
  <si>
    <t>Razem</t>
  </si>
  <si>
    <t>Moduły/Przedmioty kształcenia podstawowego</t>
  </si>
  <si>
    <t>B01</t>
  </si>
  <si>
    <t>Algebra</t>
  </si>
  <si>
    <t>B02</t>
  </si>
  <si>
    <t>Podstawy algorytmizacji i programowania</t>
  </si>
  <si>
    <t>B03</t>
  </si>
  <si>
    <t>Wprowadzenie do analizy matematycznej</t>
  </si>
  <si>
    <t>B04</t>
  </si>
  <si>
    <t>Grafika CAD</t>
  </si>
  <si>
    <t>B05</t>
  </si>
  <si>
    <t>Fizyka</t>
  </si>
  <si>
    <t>B06</t>
  </si>
  <si>
    <t>Inżynieria materiałowa</t>
  </si>
  <si>
    <t>B07</t>
  </si>
  <si>
    <t>Informatyka i programowanie obiektowe</t>
  </si>
  <si>
    <t>B08</t>
  </si>
  <si>
    <t>Programowanie mikroprocesorów i architektura komputerów</t>
  </si>
  <si>
    <t>Moduły/Przedmioty kształcenia kierunkowego</t>
  </si>
  <si>
    <t>C01</t>
  </si>
  <si>
    <t>Urządzenia i instalacje niskiego napięcia</t>
  </si>
  <si>
    <t>C02</t>
  </si>
  <si>
    <t>Podstawy elektrotechniki</t>
  </si>
  <si>
    <t>C03</t>
  </si>
  <si>
    <t>Metody matematyczne w elektrotechnice</t>
  </si>
  <si>
    <t>C04</t>
  </si>
  <si>
    <t>Elektrotechnika teoretyczna i techniki symulacji</t>
  </si>
  <si>
    <t>C05</t>
  </si>
  <si>
    <t>Narzędzia CAD w instalacjach elektrycznych</t>
  </si>
  <si>
    <t>C06</t>
  </si>
  <si>
    <t>Analiza matematyczna</t>
  </si>
  <si>
    <t>C07</t>
  </si>
  <si>
    <t>Metrologia</t>
  </si>
  <si>
    <t>C08</t>
  </si>
  <si>
    <t>Procesy fizyczne w elektrotechnice</t>
  </si>
  <si>
    <t>C09</t>
  </si>
  <si>
    <t>Podstawy techniki oświetleniowej</t>
  </si>
  <si>
    <t>C10</t>
  </si>
  <si>
    <t>Elektromagnetyzm</t>
  </si>
  <si>
    <t>C11</t>
  </si>
  <si>
    <t>Podstawy elektroenergetyki</t>
  </si>
  <si>
    <t>C12</t>
  </si>
  <si>
    <t>Inżynieria wysokich napięć</t>
  </si>
  <si>
    <t>C13</t>
  </si>
  <si>
    <t>Podstawy automatyki</t>
  </si>
  <si>
    <t>C14</t>
  </si>
  <si>
    <t>Prawo energetyczne i przepisy normatywne</t>
  </si>
  <si>
    <t>C15</t>
  </si>
  <si>
    <t>Projektowanie sieci zasilających i instalacji elektrycznych obiektów budowlanych</t>
  </si>
  <si>
    <t>Blok obieralny 8</t>
  </si>
  <si>
    <t>C17</t>
  </si>
  <si>
    <t>Inteligentne instalacje elektryczne</t>
  </si>
  <si>
    <t>C18</t>
  </si>
  <si>
    <t>Maszyny elektryczne</t>
  </si>
  <si>
    <t>C19</t>
  </si>
  <si>
    <t>Sieci elektroenergetyczne</t>
  </si>
  <si>
    <t>C20</t>
  </si>
  <si>
    <t>Energoelektronika</t>
  </si>
  <si>
    <t>C21</t>
  </si>
  <si>
    <t>Zabezpieczenia elektroenergetyczne</t>
  </si>
  <si>
    <t>Blok obieralny 9</t>
  </si>
  <si>
    <t>Blok obieralny 10</t>
  </si>
  <si>
    <t>C24</t>
  </si>
  <si>
    <t>Podstawy elektroniki przemysłowej</t>
  </si>
  <si>
    <t>C25</t>
  </si>
  <si>
    <t>Metodyka badań naukowych</t>
  </si>
  <si>
    <t>C26</t>
  </si>
  <si>
    <t>Napęd elektryczny</t>
  </si>
  <si>
    <t>Blok obieralny 11</t>
  </si>
  <si>
    <t>C28</t>
  </si>
  <si>
    <t>Eksploatacja i diagnostyka techniczna</t>
  </si>
  <si>
    <t>C29</t>
  </si>
  <si>
    <t>Seminarium dyplomowe</t>
  </si>
  <si>
    <t>Blok obieralny 12</t>
  </si>
  <si>
    <t>C31</t>
  </si>
  <si>
    <t>Praca dyplomowa inżynierska</t>
  </si>
  <si>
    <t>Blok obieralny 13</t>
  </si>
  <si>
    <t>Moduły/Przedmioty obieralne</t>
  </si>
  <si>
    <t>A02.1</t>
  </si>
  <si>
    <t>Wychowanie fizyczne 1</t>
  </si>
  <si>
    <t>A02.2</t>
  </si>
  <si>
    <t>Zdrowy tryb życia 1</t>
  </si>
  <si>
    <t>A03.1</t>
  </si>
  <si>
    <t>Język angielski 1</t>
  </si>
  <si>
    <t>A03.2</t>
  </si>
  <si>
    <t>Język niemiecki 1</t>
  </si>
  <si>
    <t>A04.1</t>
  </si>
  <si>
    <t>Wychowanie fizyczne 2</t>
  </si>
  <si>
    <t>A04.2</t>
  </si>
  <si>
    <t>Zdrowy tryb życia 2</t>
  </si>
  <si>
    <t>A05.1</t>
  </si>
  <si>
    <t>Język angielski 2</t>
  </si>
  <si>
    <t>A05.2</t>
  </si>
  <si>
    <t>Język niemiecki 2</t>
  </si>
  <si>
    <t>A07.1</t>
  </si>
  <si>
    <t>Język angielski 3</t>
  </si>
  <si>
    <t>A07.2</t>
  </si>
  <si>
    <t>Język niemiecki 3</t>
  </si>
  <si>
    <t>A10.1</t>
  </si>
  <si>
    <t>Aspekty prawne przedsiębiorczości</t>
  </si>
  <si>
    <t>A10.2</t>
  </si>
  <si>
    <t>Ekonomika zarządzania jakością</t>
  </si>
  <si>
    <t>A14.1</t>
  </si>
  <si>
    <t>Wystąpienia publiczne</t>
  </si>
  <si>
    <t>A14.2</t>
  </si>
  <si>
    <t>Techniki autoprezentacji</t>
  </si>
  <si>
    <t>C16.1</t>
  </si>
  <si>
    <t>Badania sieci i instalacji elektroenergetycznych</t>
  </si>
  <si>
    <t>C16.2</t>
  </si>
  <si>
    <t>Sprawdzanie sieci i instalacji elektrycznych</t>
  </si>
  <si>
    <t>C22.1</t>
  </si>
  <si>
    <t>Aplikacje mobilne</t>
  </si>
  <si>
    <t>C22.2</t>
  </si>
  <si>
    <t>Zastosowania PLC w instalacjach elektrycznych</t>
  </si>
  <si>
    <t>C23.1</t>
  </si>
  <si>
    <t>Odnawialne źródła energii</t>
  </si>
  <si>
    <t>C23.2</t>
  </si>
  <si>
    <t>Generacja rozproszona w systemie elektroenergetycznym</t>
  </si>
  <si>
    <t>C27.1</t>
  </si>
  <si>
    <t>Elektromobilność</t>
  </si>
  <si>
    <t>C27.2</t>
  </si>
  <si>
    <t>Elektryczne systemy transportowe</t>
  </si>
  <si>
    <t>C30.1</t>
  </si>
  <si>
    <t>Platforma LabVIEW</t>
  </si>
  <si>
    <t>C30.2</t>
  </si>
  <si>
    <t>Programowanie wirtualnych przyrządów pomiarowych w języku G</t>
  </si>
  <si>
    <t>C32.1</t>
  </si>
  <si>
    <t>Systemy zarządzania niekonwencjonalnych budynków</t>
  </si>
  <si>
    <t>C32.2</t>
  </si>
  <si>
    <t>Wybrane zagadnienia elektromagnetycznych badań nieniszczących</t>
  </si>
  <si>
    <t>C32.3</t>
  </si>
  <si>
    <t>Wysokonapięciowe układy izolacyjne</t>
  </si>
  <si>
    <t>C32.4</t>
  </si>
  <si>
    <t>Elektronarzędzia</t>
  </si>
  <si>
    <t>C32.5</t>
  </si>
  <si>
    <t>Nowoczesne sieci i instalacje elektroenergetyczne</t>
  </si>
  <si>
    <t>C32.6</t>
  </si>
  <si>
    <t>Zasilanie urządzeń scenicznych</t>
  </si>
  <si>
    <t>Praktyki zawodowe</t>
  </si>
  <si>
    <t>P01</t>
  </si>
  <si>
    <t>Praktyka zawodowa</t>
  </si>
  <si>
    <t>Przedmioty jednorazowe</t>
  </si>
  <si>
    <t>A15</t>
  </si>
  <si>
    <t>Szkolenie BHP i przeciwpożarowe</t>
  </si>
  <si>
    <t>A16</t>
  </si>
  <si>
    <t>Szkolenie biblioteczne</t>
  </si>
  <si>
    <t>A17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</si>
  <si>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</si>
  <si>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</si>
  <si>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</si>
  <si>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</si>
  <si>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</si>
  <si>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</si>
  <si>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</si>
  <si>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</si>
  <si>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</si>
  <si>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projekty</t>
  </si>
  <si>
    <t>praca dyplomowa</t>
  </si>
  <si>
    <t>praktyki</t>
  </si>
  <si>
    <t>Załącznik nr 3 do uchwały nr 103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</si>
</sst>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0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29"/>
  <sheetViews>
    <sheetView tabSelected="1" zoomScale="75" zoomScaleNormal="75" zoomScalePageLayoutView="0" workbookViewId="0" topLeftCell="CI1">
      <selection activeCell="EM2" sqref="EM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8515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8515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2" width="3.57421875" style="0" customWidth="1"/>
    <col min="133" max="133" width="2.00390625" style="0" customWidth="1"/>
    <col min="134" max="134" width="3.8515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57421875" style="0" customWidth="1"/>
    <col min="154" max="154" width="2.00390625" style="0" customWidth="1"/>
    <col min="155" max="155" width="3.8515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hidden="1" customWidth="1"/>
    <col min="169" max="169" width="2.00390625" style="0" hidden="1" customWidth="1"/>
    <col min="170" max="170" width="3.57421875" style="0" hidden="1" customWidth="1"/>
    <col min="171" max="171" width="2.00390625" style="0" hidden="1" customWidth="1"/>
    <col min="172" max="172" width="3.57421875" style="0" hidden="1" customWidth="1"/>
    <col min="173" max="173" width="2.00390625" style="0" hidden="1" customWidth="1"/>
    <col min="174" max="174" width="3.57421875" style="0" hidden="1" customWidth="1"/>
    <col min="175" max="175" width="2.00390625" style="0" hidden="1" customWidth="1"/>
    <col min="176" max="176" width="3.8515625" style="0" hidden="1" customWidth="1"/>
    <col min="177" max="177" width="3.57421875" style="0" hidden="1" customWidth="1"/>
    <col min="178" max="178" width="2.00390625" style="0" hidden="1" customWidth="1"/>
    <col min="179" max="179" width="3.57421875" style="0" hidden="1" customWidth="1"/>
    <col min="180" max="180" width="2.00390625" style="0" hidden="1" customWidth="1"/>
    <col min="181" max="181" width="3.57421875" style="0" hidden="1" customWidth="1"/>
    <col min="182" max="182" width="2.00390625" style="0" hidden="1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8" width="3.8515625" style="0" hidden="1" customWidth="1"/>
  </cols>
  <sheetData>
    <row r="1" ht="15.75">
      <c r="E1" s="2" t="s">
        <v>0</v>
      </c>
    </row>
    <row r="2" spans="5:143" ht="12.75">
      <c r="E2" t="s">
        <v>1</v>
      </c>
      <c r="F2" s="1" t="s">
        <v>2</v>
      </c>
      <c r="EM2" t="s">
        <v>243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15</v>
      </c>
      <c r="CG8" t="s">
        <v>16</v>
      </c>
    </row>
    <row r="9" spans="5:85" ht="12.75">
      <c r="E9" t="s">
        <v>17</v>
      </c>
      <c r="F9" s="1" t="s">
        <v>18</v>
      </c>
      <c r="CG9" t="s">
        <v>19</v>
      </c>
    </row>
    <row r="11" spans="1:187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41</v>
      </c>
      <c r="S12" s="20" t="s">
        <v>42</v>
      </c>
      <c r="T12" s="20" t="s">
        <v>43</v>
      </c>
      <c r="U12" s="18" t="s">
        <v>44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45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20"/>
      <c r="S14" s="20"/>
      <c r="T14" s="20"/>
      <c r="U14" s="19" t="s">
        <v>46</v>
      </c>
      <c r="V14" s="19"/>
      <c r="W14" s="19"/>
      <c r="X14" s="19"/>
      <c r="Y14" s="19"/>
      <c r="Z14" s="19"/>
      <c r="AA14" s="19"/>
      <c r="AB14" s="19"/>
      <c r="AC14" s="17" t="s">
        <v>47</v>
      </c>
      <c r="AD14" s="19" t="s">
        <v>48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49</v>
      </c>
      <c r="AP14" s="19" t="s">
        <v>46</v>
      </c>
      <c r="AQ14" s="19"/>
      <c r="AR14" s="19"/>
      <c r="AS14" s="19"/>
      <c r="AT14" s="19"/>
      <c r="AU14" s="19"/>
      <c r="AV14" s="19"/>
      <c r="AW14" s="19"/>
      <c r="AX14" s="17" t="s">
        <v>47</v>
      </c>
      <c r="AY14" s="19" t="s">
        <v>48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49</v>
      </c>
      <c r="BK14" s="19" t="s">
        <v>46</v>
      </c>
      <c r="BL14" s="19"/>
      <c r="BM14" s="19"/>
      <c r="BN14" s="19"/>
      <c r="BO14" s="19"/>
      <c r="BP14" s="19"/>
      <c r="BQ14" s="19"/>
      <c r="BR14" s="19"/>
      <c r="BS14" s="17" t="s">
        <v>47</v>
      </c>
      <c r="BT14" s="19" t="s">
        <v>48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49</v>
      </c>
      <c r="CF14" s="19" t="s">
        <v>46</v>
      </c>
      <c r="CG14" s="19"/>
      <c r="CH14" s="19"/>
      <c r="CI14" s="19"/>
      <c r="CJ14" s="19"/>
      <c r="CK14" s="19"/>
      <c r="CL14" s="19"/>
      <c r="CM14" s="19"/>
      <c r="CN14" s="17" t="s">
        <v>47</v>
      </c>
      <c r="CO14" s="19" t="s">
        <v>48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49</v>
      </c>
      <c r="DA14" s="19" t="s">
        <v>46</v>
      </c>
      <c r="DB14" s="19"/>
      <c r="DC14" s="19"/>
      <c r="DD14" s="19"/>
      <c r="DE14" s="19"/>
      <c r="DF14" s="19"/>
      <c r="DG14" s="19"/>
      <c r="DH14" s="19"/>
      <c r="DI14" s="17" t="s">
        <v>47</v>
      </c>
      <c r="DJ14" s="19" t="s">
        <v>48</v>
      </c>
      <c r="DK14" s="19"/>
      <c r="DL14" s="19"/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49</v>
      </c>
      <c r="DV14" s="19" t="s">
        <v>46</v>
      </c>
      <c r="DW14" s="19"/>
      <c r="DX14" s="19"/>
      <c r="DY14" s="19"/>
      <c r="DZ14" s="19"/>
      <c r="EA14" s="19"/>
      <c r="EB14" s="19"/>
      <c r="EC14" s="19"/>
      <c r="ED14" s="17" t="s">
        <v>47</v>
      </c>
      <c r="EE14" s="19" t="s">
        <v>48</v>
      </c>
      <c r="EF14" s="19"/>
      <c r="EG14" s="19"/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49</v>
      </c>
      <c r="EQ14" s="19" t="s">
        <v>46</v>
      </c>
      <c r="ER14" s="19"/>
      <c r="ES14" s="19"/>
      <c r="ET14" s="19"/>
      <c r="EU14" s="19"/>
      <c r="EV14" s="19"/>
      <c r="EW14" s="19"/>
      <c r="EX14" s="19"/>
      <c r="EY14" s="17" t="s">
        <v>47</v>
      </c>
      <c r="EZ14" s="19" t="s">
        <v>48</v>
      </c>
      <c r="FA14" s="19"/>
      <c r="FB14" s="19"/>
      <c r="FC14" s="19"/>
      <c r="FD14" s="19"/>
      <c r="FE14" s="19"/>
      <c r="FF14" s="19"/>
      <c r="FG14" s="19"/>
      <c r="FH14" s="19"/>
      <c r="FI14" s="19"/>
      <c r="FJ14" s="17" t="s">
        <v>47</v>
      </c>
      <c r="FK14" s="17" t="s">
        <v>49</v>
      </c>
      <c r="FL14" s="19" t="s">
        <v>46</v>
      </c>
      <c r="FM14" s="19"/>
      <c r="FN14" s="19"/>
      <c r="FO14" s="19"/>
      <c r="FP14" s="19"/>
      <c r="FQ14" s="19"/>
      <c r="FR14" s="19"/>
      <c r="FS14" s="19"/>
      <c r="FT14" s="17" t="s">
        <v>47</v>
      </c>
      <c r="FU14" s="19" t="s">
        <v>48</v>
      </c>
      <c r="FV14" s="19"/>
      <c r="FW14" s="19"/>
      <c r="FX14" s="19"/>
      <c r="FY14" s="19"/>
      <c r="FZ14" s="19"/>
      <c r="GA14" s="19"/>
      <c r="GB14" s="19"/>
      <c r="GC14" s="19"/>
      <c r="GD14" s="19"/>
      <c r="GE14" s="17" t="s">
        <v>47</v>
      </c>
      <c r="GF14" s="17" t="s">
        <v>49</v>
      </c>
    </row>
    <row r="15" spans="1:188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34</v>
      </c>
      <c r="N15" s="5" t="s">
        <v>37</v>
      </c>
      <c r="O15" s="5" t="s">
        <v>38</v>
      </c>
      <c r="P15" s="5" t="s">
        <v>39</v>
      </c>
      <c r="Q15" s="5" t="s">
        <v>40</v>
      </c>
      <c r="R15" s="20"/>
      <c r="S15" s="20"/>
      <c r="T15" s="20"/>
      <c r="U15" s="16" t="s">
        <v>33</v>
      </c>
      <c r="V15" s="16"/>
      <c r="W15" s="16" t="s">
        <v>34</v>
      </c>
      <c r="X15" s="16"/>
      <c r="Y15" s="16" t="s">
        <v>35</v>
      </c>
      <c r="Z15" s="16"/>
      <c r="AA15" s="16" t="s">
        <v>36</v>
      </c>
      <c r="AB15" s="16"/>
      <c r="AC15" s="17"/>
      <c r="AD15" s="16" t="s">
        <v>34</v>
      </c>
      <c r="AE15" s="16"/>
      <c r="AF15" s="16" t="s">
        <v>37</v>
      </c>
      <c r="AG15" s="16"/>
      <c r="AH15" s="16" t="s">
        <v>38</v>
      </c>
      <c r="AI15" s="16"/>
      <c r="AJ15" s="16" t="s">
        <v>39</v>
      </c>
      <c r="AK15" s="16"/>
      <c r="AL15" s="16" t="s">
        <v>40</v>
      </c>
      <c r="AM15" s="16"/>
      <c r="AN15" s="17"/>
      <c r="AO15" s="17"/>
      <c r="AP15" s="16" t="s">
        <v>33</v>
      </c>
      <c r="AQ15" s="16"/>
      <c r="AR15" s="16" t="s">
        <v>34</v>
      </c>
      <c r="AS15" s="16"/>
      <c r="AT15" s="16" t="s">
        <v>35</v>
      </c>
      <c r="AU15" s="16"/>
      <c r="AV15" s="16" t="s">
        <v>36</v>
      </c>
      <c r="AW15" s="16"/>
      <c r="AX15" s="17"/>
      <c r="AY15" s="16" t="s">
        <v>34</v>
      </c>
      <c r="AZ15" s="16"/>
      <c r="BA15" s="16" t="s">
        <v>37</v>
      </c>
      <c r="BB15" s="16"/>
      <c r="BC15" s="16" t="s">
        <v>38</v>
      </c>
      <c r="BD15" s="16"/>
      <c r="BE15" s="16" t="s">
        <v>39</v>
      </c>
      <c r="BF15" s="16"/>
      <c r="BG15" s="16" t="s">
        <v>40</v>
      </c>
      <c r="BH15" s="16"/>
      <c r="BI15" s="17"/>
      <c r="BJ15" s="17"/>
      <c r="BK15" s="16" t="s">
        <v>33</v>
      </c>
      <c r="BL15" s="16"/>
      <c r="BM15" s="16" t="s">
        <v>34</v>
      </c>
      <c r="BN15" s="16"/>
      <c r="BO15" s="16" t="s">
        <v>35</v>
      </c>
      <c r="BP15" s="16"/>
      <c r="BQ15" s="16" t="s">
        <v>36</v>
      </c>
      <c r="BR15" s="16"/>
      <c r="BS15" s="17"/>
      <c r="BT15" s="16" t="s">
        <v>34</v>
      </c>
      <c r="BU15" s="16"/>
      <c r="BV15" s="16" t="s">
        <v>37</v>
      </c>
      <c r="BW15" s="16"/>
      <c r="BX15" s="16" t="s">
        <v>38</v>
      </c>
      <c r="BY15" s="16"/>
      <c r="BZ15" s="16" t="s">
        <v>39</v>
      </c>
      <c r="CA15" s="16"/>
      <c r="CB15" s="16" t="s">
        <v>40</v>
      </c>
      <c r="CC15" s="16"/>
      <c r="CD15" s="17"/>
      <c r="CE15" s="17"/>
      <c r="CF15" s="16" t="s">
        <v>33</v>
      </c>
      <c r="CG15" s="16"/>
      <c r="CH15" s="16" t="s">
        <v>34</v>
      </c>
      <c r="CI15" s="16"/>
      <c r="CJ15" s="16" t="s">
        <v>35</v>
      </c>
      <c r="CK15" s="16"/>
      <c r="CL15" s="16" t="s">
        <v>36</v>
      </c>
      <c r="CM15" s="16"/>
      <c r="CN15" s="17"/>
      <c r="CO15" s="16" t="s">
        <v>34</v>
      </c>
      <c r="CP15" s="16"/>
      <c r="CQ15" s="16" t="s">
        <v>37</v>
      </c>
      <c r="CR15" s="16"/>
      <c r="CS15" s="16" t="s">
        <v>38</v>
      </c>
      <c r="CT15" s="16"/>
      <c r="CU15" s="16" t="s">
        <v>39</v>
      </c>
      <c r="CV15" s="16"/>
      <c r="CW15" s="16" t="s">
        <v>40</v>
      </c>
      <c r="CX15" s="16"/>
      <c r="CY15" s="17"/>
      <c r="CZ15" s="17"/>
      <c r="DA15" s="16" t="s">
        <v>33</v>
      </c>
      <c r="DB15" s="16"/>
      <c r="DC15" s="16" t="s">
        <v>34</v>
      </c>
      <c r="DD15" s="16"/>
      <c r="DE15" s="16" t="s">
        <v>35</v>
      </c>
      <c r="DF15" s="16"/>
      <c r="DG15" s="16" t="s">
        <v>36</v>
      </c>
      <c r="DH15" s="16"/>
      <c r="DI15" s="17"/>
      <c r="DJ15" s="16" t="s">
        <v>34</v>
      </c>
      <c r="DK15" s="16"/>
      <c r="DL15" s="16" t="s">
        <v>37</v>
      </c>
      <c r="DM15" s="16"/>
      <c r="DN15" s="16" t="s">
        <v>38</v>
      </c>
      <c r="DO15" s="16"/>
      <c r="DP15" s="16" t="s">
        <v>39</v>
      </c>
      <c r="DQ15" s="16"/>
      <c r="DR15" s="16" t="s">
        <v>40</v>
      </c>
      <c r="DS15" s="16"/>
      <c r="DT15" s="17"/>
      <c r="DU15" s="17"/>
      <c r="DV15" s="16" t="s">
        <v>33</v>
      </c>
      <c r="DW15" s="16"/>
      <c r="DX15" s="16" t="s">
        <v>34</v>
      </c>
      <c r="DY15" s="16"/>
      <c r="DZ15" s="16" t="s">
        <v>35</v>
      </c>
      <c r="EA15" s="16"/>
      <c r="EB15" s="16" t="s">
        <v>36</v>
      </c>
      <c r="EC15" s="16"/>
      <c r="ED15" s="17"/>
      <c r="EE15" s="16" t="s">
        <v>34</v>
      </c>
      <c r="EF15" s="16"/>
      <c r="EG15" s="16" t="s">
        <v>37</v>
      </c>
      <c r="EH15" s="16"/>
      <c r="EI15" s="16" t="s">
        <v>38</v>
      </c>
      <c r="EJ15" s="16"/>
      <c r="EK15" s="16" t="s">
        <v>39</v>
      </c>
      <c r="EL15" s="16"/>
      <c r="EM15" s="16" t="s">
        <v>40</v>
      </c>
      <c r="EN15" s="16"/>
      <c r="EO15" s="17"/>
      <c r="EP15" s="17"/>
      <c r="EQ15" s="16" t="s">
        <v>33</v>
      </c>
      <c r="ER15" s="16"/>
      <c r="ES15" s="16" t="s">
        <v>34</v>
      </c>
      <c r="ET15" s="16"/>
      <c r="EU15" s="16" t="s">
        <v>35</v>
      </c>
      <c r="EV15" s="16"/>
      <c r="EW15" s="16" t="s">
        <v>36</v>
      </c>
      <c r="EX15" s="16"/>
      <c r="EY15" s="17"/>
      <c r="EZ15" s="16" t="s">
        <v>34</v>
      </c>
      <c r="FA15" s="16"/>
      <c r="FB15" s="16" t="s">
        <v>37</v>
      </c>
      <c r="FC15" s="16"/>
      <c r="FD15" s="16" t="s">
        <v>38</v>
      </c>
      <c r="FE15" s="16"/>
      <c r="FF15" s="16" t="s">
        <v>39</v>
      </c>
      <c r="FG15" s="16"/>
      <c r="FH15" s="16" t="s">
        <v>40</v>
      </c>
      <c r="FI15" s="16"/>
      <c r="FJ15" s="17"/>
      <c r="FK15" s="17"/>
      <c r="FL15" s="16" t="s">
        <v>33</v>
      </c>
      <c r="FM15" s="16"/>
      <c r="FN15" s="16" t="s">
        <v>34</v>
      </c>
      <c r="FO15" s="16"/>
      <c r="FP15" s="16" t="s">
        <v>35</v>
      </c>
      <c r="FQ15" s="16"/>
      <c r="FR15" s="16" t="s">
        <v>36</v>
      </c>
      <c r="FS15" s="16"/>
      <c r="FT15" s="17"/>
      <c r="FU15" s="16" t="s">
        <v>34</v>
      </c>
      <c r="FV15" s="16"/>
      <c r="FW15" s="16" t="s">
        <v>37</v>
      </c>
      <c r="FX15" s="16"/>
      <c r="FY15" s="16" t="s">
        <v>38</v>
      </c>
      <c r="FZ15" s="16"/>
      <c r="GA15" s="16" t="s">
        <v>39</v>
      </c>
      <c r="GB15" s="16"/>
      <c r="GC15" s="16" t="s">
        <v>40</v>
      </c>
      <c r="GD15" s="16"/>
      <c r="GE15" s="17"/>
      <c r="GF15" s="17"/>
    </row>
    <row r="16" spans="1:188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2"/>
      <c r="GF16" s="13"/>
    </row>
    <row r="17" spans="1:188" ht="12.75">
      <c r="A17" s="6"/>
      <c r="B17" s="6"/>
      <c r="C17" s="6"/>
      <c r="D17" s="6" t="s">
        <v>62</v>
      </c>
      <c r="E17" s="3" t="s">
        <v>63</v>
      </c>
      <c r="F17" s="6">
        <f>COUNTIF(U17:GD17,"e")</f>
        <v>0</v>
      </c>
      <c r="G17" s="6">
        <f>COUNTIF(U17:GD17,"z")</f>
        <v>1</v>
      </c>
      <c r="H17" s="6">
        <f aca="true" t="shared" si="0" ref="H17:H30">SUM(I17:Q17)</f>
        <v>15</v>
      </c>
      <c r="I17" s="6">
        <f aca="true" t="shared" si="1" ref="I17:I30">U17+AP17+BK17+CF17+DA17+DV17+EQ17+FL17</f>
        <v>15</v>
      </c>
      <c r="J17" s="6">
        <f aca="true" t="shared" si="2" ref="J17:J30">W17+AR17+BM17+CH17+DC17+DX17+ES17+FN17</f>
        <v>0</v>
      </c>
      <c r="K17" s="6">
        <f aca="true" t="shared" si="3" ref="K17:K30">Y17+AT17+BO17+CJ17+DE17+DZ17+EU17+FP17</f>
        <v>0</v>
      </c>
      <c r="L17" s="6">
        <f aca="true" t="shared" si="4" ref="L17:L30">AA17+AV17+BQ17+CL17+DG17+EB17+EW17+FR17</f>
        <v>0</v>
      </c>
      <c r="M17" s="6">
        <f aca="true" t="shared" si="5" ref="M17:M30">AD17+AY17+BT17+CO17+DJ17+EE17+EZ17+FU17</f>
        <v>0</v>
      </c>
      <c r="N17" s="6">
        <f aca="true" t="shared" si="6" ref="N17:N30">AF17+BA17+BV17+CQ17+DL17+EG17+FB17+FW17</f>
        <v>0</v>
      </c>
      <c r="O17" s="6">
        <f aca="true" t="shared" si="7" ref="O17:O30">AH17+BC17+BX17+CS17+DN17+EI17+FD17+FY17</f>
        <v>0</v>
      </c>
      <c r="P17" s="6">
        <f aca="true" t="shared" si="8" ref="P17:P30">AJ17+BE17+BZ17+CU17+DP17+EK17+FF17+GA17</f>
        <v>0</v>
      </c>
      <c r="Q17" s="6">
        <f aca="true" t="shared" si="9" ref="Q17:Q30">AL17+BG17+CB17+CW17+DR17+EM17+FH17+GC17</f>
        <v>0</v>
      </c>
      <c r="R17" s="7">
        <f aca="true" t="shared" si="10" ref="R17:R30">AO17+BJ17+CE17+CZ17+DU17+EP17+FK17+GF17</f>
        <v>1</v>
      </c>
      <c r="S17" s="7">
        <f aca="true" t="shared" si="11" ref="S17:S30">AN17+BI17+CD17+CY17+DT17+EO17+FJ17+GE17</f>
        <v>0</v>
      </c>
      <c r="T17" s="7">
        <v>0.6</v>
      </c>
      <c r="U17" s="11">
        <v>15</v>
      </c>
      <c r="V17" s="10" t="s">
        <v>61</v>
      </c>
      <c r="W17" s="11"/>
      <c r="X17" s="10"/>
      <c r="Y17" s="11"/>
      <c r="Z17" s="10"/>
      <c r="AA17" s="11"/>
      <c r="AB17" s="10"/>
      <c r="AC17" s="7">
        <v>1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2" ref="AO17:AO30">AC17+AN17</f>
        <v>1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30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30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30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6" ref="DU17:DU30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7" ref="EP17:EP30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18" ref="FK17:FK30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19" ref="GF17:GF30">FT17+GE17</f>
        <v>0</v>
      </c>
    </row>
    <row r="18" spans="1:188" ht="12.75">
      <c r="A18" s="6">
        <v>1</v>
      </c>
      <c r="B18" s="6">
        <v>1</v>
      </c>
      <c r="C18" s="6"/>
      <c r="D18" s="6"/>
      <c r="E18" s="3" t="s">
        <v>64</v>
      </c>
      <c r="F18" s="6">
        <f>$B$18*COUNTIF(U18:GD18,"e")</f>
        <v>0</v>
      </c>
      <c r="G18" s="6">
        <f>$B$18*COUNTIF(U18:GD18,"z")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f>$B$18*0</f>
        <v>0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>
        <f>$B$18*30</f>
        <v>30</v>
      </c>
      <c r="BU18" s="10" t="s">
        <v>61</v>
      </c>
      <c r="BV18" s="11"/>
      <c r="BW18" s="10"/>
      <c r="BX18" s="11"/>
      <c r="BY18" s="10"/>
      <c r="BZ18" s="11"/>
      <c r="CA18" s="10"/>
      <c r="CB18" s="11"/>
      <c r="CC18" s="10"/>
      <c r="CD18" s="7">
        <f>$B$18*0</f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ht="12.75">
      <c r="A19" s="6">
        <v>2</v>
      </c>
      <c r="B19" s="6">
        <v>1</v>
      </c>
      <c r="C19" s="6"/>
      <c r="D19" s="6"/>
      <c r="E19" s="3" t="s">
        <v>65</v>
      </c>
      <c r="F19" s="6">
        <f>$B$19*COUNTIF(U19:GD19,"e")</f>
        <v>0</v>
      </c>
      <c r="G19" s="6">
        <f>$B$19*COUNTIF(U19:GD19,"z")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f>$B$19*1.2</f>
        <v>1.2</v>
      </c>
      <c r="U19" s="11"/>
      <c r="V19" s="10"/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>
        <f>$B$19*30</f>
        <v>30</v>
      </c>
      <c r="BP19" s="10" t="s">
        <v>61</v>
      </c>
      <c r="BQ19" s="11"/>
      <c r="BR19" s="10"/>
      <c r="BS19" s="7">
        <f>$B$19*2</f>
        <v>2</v>
      </c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2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ht="12.75">
      <c r="A20" s="6">
        <v>3</v>
      </c>
      <c r="B20" s="6">
        <v>1</v>
      </c>
      <c r="C20" s="6"/>
      <c r="D20" s="6"/>
      <c r="E20" s="3" t="s">
        <v>66</v>
      </c>
      <c r="F20" s="6">
        <f>$B$20*COUNTIF(U20:GD20,"e")</f>
        <v>0</v>
      </c>
      <c r="G20" s="6">
        <f>$B$20*COUNTIF(U20:GD20,"z")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f>$B$20*0</f>
        <v>0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7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>
        <f>$B$20*30</f>
        <v>30</v>
      </c>
      <c r="CP20" s="10" t="s">
        <v>61</v>
      </c>
      <c r="CQ20" s="11"/>
      <c r="CR20" s="10"/>
      <c r="CS20" s="11"/>
      <c r="CT20" s="10"/>
      <c r="CU20" s="11"/>
      <c r="CV20" s="10"/>
      <c r="CW20" s="11"/>
      <c r="CX20" s="10"/>
      <c r="CY20" s="7">
        <f>$B$20*0</f>
        <v>0</v>
      </c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ht="12.75">
      <c r="A21" s="6">
        <v>4</v>
      </c>
      <c r="B21" s="6">
        <v>1</v>
      </c>
      <c r="C21" s="6"/>
      <c r="D21" s="6"/>
      <c r="E21" s="3" t="s">
        <v>67</v>
      </c>
      <c r="F21" s="6">
        <f>$B$21*COUNTIF(U21:GD21,"e")</f>
        <v>0</v>
      </c>
      <c r="G21" s="6">
        <f>$B$21*COUNTIF(U21:GD21,"z")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0</v>
      </c>
      <c r="T21" s="7">
        <f>$B$21*2.4</f>
        <v>2.4</v>
      </c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>
        <f>$B$21*60</f>
        <v>60</v>
      </c>
      <c r="CK21" s="10" t="s">
        <v>61</v>
      </c>
      <c r="CL21" s="11"/>
      <c r="CM21" s="10"/>
      <c r="CN21" s="7">
        <f>$B$21*3</f>
        <v>3</v>
      </c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3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ht="12.75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2</v>
      </c>
      <c r="H22" s="6">
        <f t="shared" si="0"/>
        <v>30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15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</v>
      </c>
      <c r="T22" s="7">
        <v>1.2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>
        <v>15</v>
      </c>
      <c r="CG22" s="10" t="s">
        <v>61</v>
      </c>
      <c r="CH22" s="11"/>
      <c r="CI22" s="10"/>
      <c r="CJ22" s="11"/>
      <c r="CK22" s="10"/>
      <c r="CL22" s="11"/>
      <c r="CM22" s="10"/>
      <c r="CN22" s="7">
        <v>1</v>
      </c>
      <c r="CO22" s="11"/>
      <c r="CP22" s="10"/>
      <c r="CQ22" s="11">
        <v>15</v>
      </c>
      <c r="CR22" s="10" t="s">
        <v>61</v>
      </c>
      <c r="CS22" s="11"/>
      <c r="CT22" s="10"/>
      <c r="CU22" s="11"/>
      <c r="CV22" s="10"/>
      <c r="CW22" s="11"/>
      <c r="CX22" s="10"/>
      <c r="CY22" s="7">
        <v>1</v>
      </c>
      <c r="CZ22" s="7">
        <f t="shared" si="15"/>
        <v>2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ht="12.75">
      <c r="A23" s="6">
        <v>5</v>
      </c>
      <c r="B23" s="6">
        <v>1</v>
      </c>
      <c r="C23" s="6"/>
      <c r="D23" s="6"/>
      <c r="E23" s="3" t="s">
        <v>70</v>
      </c>
      <c r="F23" s="6">
        <f>$B$23*COUNTIF(U23:GD23,"e")</f>
        <v>1</v>
      </c>
      <c r="G23" s="6">
        <f>$B$23*COUNTIF(U23:GD23,"z")</f>
        <v>0</v>
      </c>
      <c r="H23" s="6">
        <f t="shared" si="0"/>
        <v>60</v>
      </c>
      <c r="I23" s="6">
        <f t="shared" si="1"/>
        <v>0</v>
      </c>
      <c r="J23" s="6">
        <f t="shared" si="2"/>
        <v>0</v>
      </c>
      <c r="K23" s="6">
        <f t="shared" si="3"/>
        <v>60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3</v>
      </c>
      <c r="S23" s="7">
        <f t="shared" si="11"/>
        <v>0</v>
      </c>
      <c r="T23" s="7">
        <f>$B$23*2.6</f>
        <v>2.6</v>
      </c>
      <c r="U23" s="11"/>
      <c r="V23" s="10"/>
      <c r="W23" s="11"/>
      <c r="X23" s="10"/>
      <c r="Y23" s="11"/>
      <c r="Z23" s="10"/>
      <c r="AA23" s="11"/>
      <c r="AB23" s="10"/>
      <c r="AC23" s="7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>
        <f>$B$23*60</f>
        <v>60</v>
      </c>
      <c r="DF23" s="10" t="s">
        <v>71</v>
      </c>
      <c r="DG23" s="11"/>
      <c r="DH23" s="10"/>
      <c r="DI23" s="7">
        <f>$B$23*3</f>
        <v>3</v>
      </c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3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ht="12.75">
      <c r="A24" s="6"/>
      <c r="B24" s="6"/>
      <c r="C24" s="6"/>
      <c r="D24" s="6" t="s">
        <v>72</v>
      </c>
      <c r="E24" s="3" t="s">
        <v>73</v>
      </c>
      <c r="F24" s="6">
        <f>COUNTIF(U24:GD24,"e")</f>
        <v>0</v>
      </c>
      <c r="G24" s="6">
        <f>COUNTIF(U24:GD24,"z")</f>
        <v>1</v>
      </c>
      <c r="H24" s="6">
        <f t="shared" si="0"/>
        <v>5</v>
      </c>
      <c r="I24" s="6">
        <f t="shared" si="1"/>
        <v>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0</v>
      </c>
      <c r="S24" s="7">
        <f t="shared" si="11"/>
        <v>0</v>
      </c>
      <c r="T24" s="7">
        <v>0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>
        <v>5</v>
      </c>
      <c r="DW24" s="10" t="s">
        <v>61</v>
      </c>
      <c r="DX24" s="11"/>
      <c r="DY24" s="10"/>
      <c r="DZ24" s="11"/>
      <c r="EA24" s="10"/>
      <c r="EB24" s="11"/>
      <c r="EC24" s="10"/>
      <c r="ED24" s="7">
        <v>0</v>
      </c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ht="12.75">
      <c r="A25" s="6"/>
      <c r="B25" s="6"/>
      <c r="C25" s="6"/>
      <c r="D25" s="6" t="s">
        <v>74</v>
      </c>
      <c r="E25" s="3" t="s">
        <v>75</v>
      </c>
      <c r="F25" s="6">
        <f>COUNTIF(U25:GD25,"e")</f>
        <v>0</v>
      </c>
      <c r="G25" s="6">
        <f>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0.6</v>
      </c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7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7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7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>
        <v>15</v>
      </c>
      <c r="DW25" s="10" t="s">
        <v>61</v>
      </c>
      <c r="DX25" s="11"/>
      <c r="DY25" s="10"/>
      <c r="DZ25" s="11"/>
      <c r="EA25" s="10"/>
      <c r="EB25" s="11"/>
      <c r="EC25" s="10"/>
      <c r="ED25" s="7">
        <v>1</v>
      </c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1</v>
      </c>
      <c r="EQ25" s="11"/>
      <c r="ER25" s="10"/>
      <c r="ES25" s="11"/>
      <c r="ET25" s="10"/>
      <c r="EU25" s="11"/>
      <c r="EV25" s="10"/>
      <c r="EW25" s="11"/>
      <c r="EX25" s="10"/>
      <c r="EY25" s="7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11"/>
      <c r="FS25" s="10"/>
      <c r="FT25" s="7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ht="12.75">
      <c r="A26" s="6">
        <v>6</v>
      </c>
      <c r="B26" s="6">
        <v>1</v>
      </c>
      <c r="C26" s="6"/>
      <c r="D26" s="6"/>
      <c r="E26" s="3" t="s">
        <v>76</v>
      </c>
      <c r="F26" s="6">
        <f>$B$26*COUNTIF(U26:GD26,"e")</f>
        <v>0</v>
      </c>
      <c r="G26" s="6">
        <f>$B$26*COUNTIF(U26:GD26,"z")</f>
        <v>1</v>
      </c>
      <c r="H26" s="6">
        <f t="shared" si="0"/>
        <v>30</v>
      </c>
      <c r="I26" s="6">
        <f t="shared" si="1"/>
        <v>30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f>$B$26*1.2</f>
        <v>1.2</v>
      </c>
      <c r="U26" s="11"/>
      <c r="V26" s="10"/>
      <c r="W26" s="11"/>
      <c r="X26" s="10"/>
      <c r="Y26" s="11"/>
      <c r="Z26" s="10"/>
      <c r="AA26" s="11"/>
      <c r="AB26" s="10"/>
      <c r="AC26" s="7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7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7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7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>
        <f>$B$26*30</f>
        <v>30</v>
      </c>
      <c r="DW26" s="10" t="s">
        <v>61</v>
      </c>
      <c r="DX26" s="11"/>
      <c r="DY26" s="10"/>
      <c r="DZ26" s="11"/>
      <c r="EA26" s="10"/>
      <c r="EB26" s="11"/>
      <c r="EC26" s="10"/>
      <c r="ED26" s="7">
        <f>$B$26*2</f>
        <v>2</v>
      </c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2</v>
      </c>
      <c r="EQ26" s="11"/>
      <c r="ER26" s="10"/>
      <c r="ES26" s="11"/>
      <c r="ET26" s="10"/>
      <c r="EU26" s="11"/>
      <c r="EV26" s="10"/>
      <c r="EW26" s="11"/>
      <c r="EX26" s="10"/>
      <c r="EY26" s="7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11"/>
      <c r="FS26" s="10"/>
      <c r="FT26" s="7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2.75">
      <c r="A27" s="6"/>
      <c r="B27" s="6"/>
      <c r="C27" s="6"/>
      <c r="D27" s="6" t="s">
        <v>77</v>
      </c>
      <c r="E27" s="3" t="s">
        <v>78</v>
      </c>
      <c r="F27" s="6">
        <f>COUNTIF(U27:GD27,"e")</f>
        <v>0</v>
      </c>
      <c r="G27" s="6">
        <f>COUNTIF(U27:GD27,"z")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0.6</v>
      </c>
      <c r="U27" s="11"/>
      <c r="V27" s="10"/>
      <c r="W27" s="11"/>
      <c r="X27" s="10"/>
      <c r="Y27" s="11"/>
      <c r="Z27" s="10"/>
      <c r="AA27" s="11"/>
      <c r="AB27" s="10"/>
      <c r="AC27" s="7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7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>
        <v>15</v>
      </c>
      <c r="DW27" s="10" t="s">
        <v>61</v>
      </c>
      <c r="DX27" s="11"/>
      <c r="DY27" s="10"/>
      <c r="DZ27" s="11"/>
      <c r="EA27" s="10"/>
      <c r="EB27" s="11"/>
      <c r="EC27" s="10"/>
      <c r="ED27" s="7">
        <v>1</v>
      </c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  <c r="EQ27" s="11"/>
      <c r="ER27" s="10"/>
      <c r="ES27" s="11"/>
      <c r="ET27" s="10"/>
      <c r="EU27" s="11"/>
      <c r="EV27" s="10"/>
      <c r="EW27" s="11"/>
      <c r="EX27" s="10"/>
      <c r="EY27" s="7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0</v>
      </c>
      <c r="FL27" s="11"/>
      <c r="FM27" s="10"/>
      <c r="FN27" s="11"/>
      <c r="FO27" s="10"/>
      <c r="FP27" s="11"/>
      <c r="FQ27" s="10"/>
      <c r="FR27" s="11"/>
      <c r="FS27" s="10"/>
      <c r="FT27" s="7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ht="12.75">
      <c r="A28" s="6"/>
      <c r="B28" s="6"/>
      <c r="C28" s="6"/>
      <c r="D28" s="6" t="s">
        <v>79</v>
      </c>
      <c r="E28" s="3" t="s">
        <v>80</v>
      </c>
      <c r="F28" s="6">
        <f>COUNTIF(U28:GD28,"e")</f>
        <v>0</v>
      </c>
      <c r="G28" s="6">
        <f>COUNTIF(U28:GD28,"z")</f>
        <v>1</v>
      </c>
      <c r="H28" s="6">
        <f t="shared" si="0"/>
        <v>15</v>
      </c>
      <c r="I28" s="6">
        <f t="shared" si="1"/>
        <v>15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</v>
      </c>
      <c r="S28" s="7">
        <f t="shared" si="11"/>
        <v>0</v>
      </c>
      <c r="T28" s="7">
        <v>0.6</v>
      </c>
      <c r="U28" s="11"/>
      <c r="V28" s="10"/>
      <c r="W28" s="11"/>
      <c r="X28" s="10"/>
      <c r="Y28" s="11"/>
      <c r="Z28" s="10"/>
      <c r="AA28" s="11"/>
      <c r="AB28" s="10"/>
      <c r="AC28" s="7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7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>
        <v>15</v>
      </c>
      <c r="DW28" s="10" t="s">
        <v>61</v>
      </c>
      <c r="DX28" s="11"/>
      <c r="DY28" s="10"/>
      <c r="DZ28" s="11"/>
      <c r="EA28" s="10"/>
      <c r="EB28" s="11"/>
      <c r="EC28" s="10"/>
      <c r="ED28" s="7">
        <v>1</v>
      </c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</v>
      </c>
      <c r="EQ28" s="11"/>
      <c r="ER28" s="10"/>
      <c r="ES28" s="11"/>
      <c r="ET28" s="10"/>
      <c r="EU28" s="11"/>
      <c r="EV28" s="10"/>
      <c r="EW28" s="11"/>
      <c r="EX28" s="10"/>
      <c r="EY28" s="7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18"/>
        <v>0</v>
      </c>
      <c r="FL28" s="11"/>
      <c r="FM28" s="10"/>
      <c r="FN28" s="11"/>
      <c r="FO28" s="10"/>
      <c r="FP28" s="11"/>
      <c r="FQ28" s="10"/>
      <c r="FR28" s="11"/>
      <c r="FS28" s="10"/>
      <c r="FT28" s="7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19"/>
        <v>0</v>
      </c>
    </row>
    <row r="29" spans="1:188" ht="12.75">
      <c r="A29" s="6"/>
      <c r="B29" s="6"/>
      <c r="C29" s="6"/>
      <c r="D29" s="6" t="s">
        <v>81</v>
      </c>
      <c r="E29" s="3" t="s">
        <v>82</v>
      </c>
      <c r="F29" s="6">
        <f>COUNTIF(U29:GD29,"e")</f>
        <v>0</v>
      </c>
      <c r="G29" s="6">
        <f>COUNTIF(U29:GD29,"z")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7">
        <f t="shared" si="10"/>
        <v>1</v>
      </c>
      <c r="S29" s="7">
        <f t="shared" si="11"/>
        <v>0</v>
      </c>
      <c r="T29" s="7">
        <v>0.6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2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3"/>
        <v>0</v>
      </c>
      <c r="BK29" s="11"/>
      <c r="BL29" s="10"/>
      <c r="BM29" s="11"/>
      <c r="BN29" s="10"/>
      <c r="BO29" s="11"/>
      <c r="BP29" s="10"/>
      <c r="BQ29" s="11"/>
      <c r="BR29" s="10"/>
      <c r="BS29" s="7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4"/>
        <v>0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5"/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6"/>
        <v>0</v>
      </c>
      <c r="DV29" s="11">
        <v>15</v>
      </c>
      <c r="DW29" s="10" t="s">
        <v>61</v>
      </c>
      <c r="DX29" s="11"/>
      <c r="DY29" s="10"/>
      <c r="DZ29" s="11"/>
      <c r="EA29" s="10"/>
      <c r="EB29" s="11"/>
      <c r="EC29" s="10"/>
      <c r="ED29" s="7">
        <v>1</v>
      </c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7"/>
        <v>1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18"/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19"/>
        <v>0</v>
      </c>
    </row>
    <row r="30" spans="1:188" ht="12.75">
      <c r="A30" s="6">
        <v>7</v>
      </c>
      <c r="B30" s="6">
        <v>1</v>
      </c>
      <c r="C30" s="6"/>
      <c r="D30" s="6"/>
      <c r="E30" s="3" t="s">
        <v>83</v>
      </c>
      <c r="F30" s="6">
        <f>$B$30*COUNTIF(U30:GD30,"e")</f>
        <v>0</v>
      </c>
      <c r="G30" s="6">
        <f>$B$30*COUNTIF(U30:GD30,"z")</f>
        <v>1</v>
      </c>
      <c r="H30" s="6">
        <f t="shared" si="0"/>
        <v>15</v>
      </c>
      <c r="I30" s="6">
        <f t="shared" si="1"/>
        <v>15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7">
        <f t="shared" si="10"/>
        <v>1</v>
      </c>
      <c r="S30" s="7">
        <f t="shared" si="11"/>
        <v>0</v>
      </c>
      <c r="T30" s="7">
        <f>$B$30*0.6</f>
        <v>0.6</v>
      </c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2"/>
        <v>0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3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4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5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6"/>
        <v>0</v>
      </c>
      <c r="DV30" s="11">
        <f>$B$30*15</f>
        <v>15</v>
      </c>
      <c r="DW30" s="10" t="s">
        <v>61</v>
      </c>
      <c r="DX30" s="11"/>
      <c r="DY30" s="10"/>
      <c r="DZ30" s="11"/>
      <c r="EA30" s="10"/>
      <c r="EB30" s="11"/>
      <c r="EC30" s="10"/>
      <c r="ED30" s="7">
        <f>$B$30*1</f>
        <v>1</v>
      </c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7"/>
        <v>1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18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19"/>
        <v>0</v>
      </c>
    </row>
    <row r="31" spans="1:188" ht="15.75" customHeight="1">
      <c r="A31" s="6"/>
      <c r="B31" s="6"/>
      <c r="C31" s="6"/>
      <c r="D31" s="6"/>
      <c r="E31" s="6" t="s">
        <v>84</v>
      </c>
      <c r="F31" s="6">
        <f aca="true" t="shared" si="20" ref="F31:U31">SUM(F17:F30)</f>
        <v>1</v>
      </c>
      <c r="G31" s="6">
        <f t="shared" si="20"/>
        <v>14</v>
      </c>
      <c r="H31" s="6">
        <f t="shared" si="20"/>
        <v>365</v>
      </c>
      <c r="I31" s="6">
        <f t="shared" si="20"/>
        <v>140</v>
      </c>
      <c r="J31" s="6">
        <f t="shared" si="20"/>
        <v>0</v>
      </c>
      <c r="K31" s="6">
        <f t="shared" si="20"/>
        <v>150</v>
      </c>
      <c r="L31" s="6">
        <f t="shared" si="20"/>
        <v>0</v>
      </c>
      <c r="M31" s="6">
        <f t="shared" si="20"/>
        <v>60</v>
      </c>
      <c r="N31" s="6">
        <f t="shared" si="20"/>
        <v>15</v>
      </c>
      <c r="O31" s="6">
        <f t="shared" si="20"/>
        <v>0</v>
      </c>
      <c r="P31" s="6">
        <f t="shared" si="20"/>
        <v>0</v>
      </c>
      <c r="Q31" s="6">
        <f t="shared" si="20"/>
        <v>0</v>
      </c>
      <c r="R31" s="7">
        <f t="shared" si="20"/>
        <v>18</v>
      </c>
      <c r="S31" s="7">
        <f t="shared" si="20"/>
        <v>1</v>
      </c>
      <c r="T31" s="7">
        <f t="shared" si="20"/>
        <v>12.199999999999998</v>
      </c>
      <c r="U31" s="11">
        <f t="shared" si="20"/>
        <v>15</v>
      </c>
      <c r="V31" s="10"/>
      <c r="W31" s="11">
        <f>SUM(W17:W30)</f>
        <v>0</v>
      </c>
      <c r="X31" s="10"/>
      <c r="Y31" s="11">
        <f>SUM(Y17:Y30)</f>
        <v>0</v>
      </c>
      <c r="Z31" s="10"/>
      <c r="AA31" s="11">
        <f>SUM(AA17:AA30)</f>
        <v>0</v>
      </c>
      <c r="AB31" s="10"/>
      <c r="AC31" s="7">
        <f>SUM(AC17:AC30)</f>
        <v>1</v>
      </c>
      <c r="AD31" s="11">
        <f>SUM(AD17:AD30)</f>
        <v>0</v>
      </c>
      <c r="AE31" s="10"/>
      <c r="AF31" s="11">
        <f>SUM(AF17:AF30)</f>
        <v>0</v>
      </c>
      <c r="AG31" s="10"/>
      <c r="AH31" s="11">
        <f>SUM(AH17:AH30)</f>
        <v>0</v>
      </c>
      <c r="AI31" s="10"/>
      <c r="AJ31" s="11">
        <f>SUM(AJ17:AJ30)</f>
        <v>0</v>
      </c>
      <c r="AK31" s="10"/>
      <c r="AL31" s="11">
        <f>SUM(AL17:AL30)</f>
        <v>0</v>
      </c>
      <c r="AM31" s="10"/>
      <c r="AN31" s="7">
        <f>SUM(AN17:AN30)</f>
        <v>0</v>
      </c>
      <c r="AO31" s="7">
        <f>SUM(AO17:AO30)</f>
        <v>1</v>
      </c>
      <c r="AP31" s="11">
        <f>SUM(AP17:AP30)</f>
        <v>0</v>
      </c>
      <c r="AQ31" s="10"/>
      <c r="AR31" s="11">
        <f>SUM(AR17:AR30)</f>
        <v>0</v>
      </c>
      <c r="AS31" s="10"/>
      <c r="AT31" s="11">
        <f>SUM(AT17:AT30)</f>
        <v>0</v>
      </c>
      <c r="AU31" s="10"/>
      <c r="AV31" s="11">
        <f>SUM(AV17:AV30)</f>
        <v>0</v>
      </c>
      <c r="AW31" s="10"/>
      <c r="AX31" s="7">
        <f>SUM(AX17:AX30)</f>
        <v>0</v>
      </c>
      <c r="AY31" s="11">
        <f>SUM(AY17:AY30)</f>
        <v>0</v>
      </c>
      <c r="AZ31" s="10"/>
      <c r="BA31" s="11">
        <f>SUM(BA17:BA30)</f>
        <v>0</v>
      </c>
      <c r="BB31" s="10"/>
      <c r="BC31" s="11">
        <f>SUM(BC17:BC30)</f>
        <v>0</v>
      </c>
      <c r="BD31" s="10"/>
      <c r="BE31" s="11">
        <f>SUM(BE17:BE30)</f>
        <v>0</v>
      </c>
      <c r="BF31" s="10"/>
      <c r="BG31" s="11">
        <f>SUM(BG17:BG30)</f>
        <v>0</v>
      </c>
      <c r="BH31" s="10"/>
      <c r="BI31" s="7">
        <f>SUM(BI17:BI30)</f>
        <v>0</v>
      </c>
      <c r="BJ31" s="7">
        <f>SUM(BJ17:BJ30)</f>
        <v>0</v>
      </c>
      <c r="BK31" s="11">
        <f>SUM(BK17:BK30)</f>
        <v>0</v>
      </c>
      <c r="BL31" s="10"/>
      <c r="BM31" s="11">
        <f>SUM(BM17:BM30)</f>
        <v>0</v>
      </c>
      <c r="BN31" s="10"/>
      <c r="BO31" s="11">
        <f>SUM(BO17:BO30)</f>
        <v>30</v>
      </c>
      <c r="BP31" s="10"/>
      <c r="BQ31" s="11">
        <f>SUM(BQ17:BQ30)</f>
        <v>0</v>
      </c>
      <c r="BR31" s="10"/>
      <c r="BS31" s="7">
        <f>SUM(BS17:BS30)</f>
        <v>2</v>
      </c>
      <c r="BT31" s="11">
        <f>SUM(BT17:BT30)</f>
        <v>30</v>
      </c>
      <c r="BU31" s="10"/>
      <c r="BV31" s="11">
        <f>SUM(BV17:BV30)</f>
        <v>0</v>
      </c>
      <c r="BW31" s="10"/>
      <c r="BX31" s="11">
        <f>SUM(BX17:BX30)</f>
        <v>0</v>
      </c>
      <c r="BY31" s="10"/>
      <c r="BZ31" s="11">
        <f>SUM(BZ17:BZ30)</f>
        <v>0</v>
      </c>
      <c r="CA31" s="10"/>
      <c r="CB31" s="11">
        <f>SUM(CB17:CB30)</f>
        <v>0</v>
      </c>
      <c r="CC31" s="10"/>
      <c r="CD31" s="7">
        <f>SUM(CD17:CD30)</f>
        <v>0</v>
      </c>
      <c r="CE31" s="7">
        <f>SUM(CE17:CE30)</f>
        <v>2</v>
      </c>
      <c r="CF31" s="11">
        <f>SUM(CF17:CF30)</f>
        <v>15</v>
      </c>
      <c r="CG31" s="10"/>
      <c r="CH31" s="11">
        <f>SUM(CH17:CH30)</f>
        <v>0</v>
      </c>
      <c r="CI31" s="10"/>
      <c r="CJ31" s="11">
        <f>SUM(CJ17:CJ30)</f>
        <v>60</v>
      </c>
      <c r="CK31" s="10"/>
      <c r="CL31" s="11">
        <f>SUM(CL17:CL30)</f>
        <v>0</v>
      </c>
      <c r="CM31" s="10"/>
      <c r="CN31" s="7">
        <f>SUM(CN17:CN30)</f>
        <v>4</v>
      </c>
      <c r="CO31" s="11">
        <f>SUM(CO17:CO30)</f>
        <v>30</v>
      </c>
      <c r="CP31" s="10"/>
      <c r="CQ31" s="11">
        <f>SUM(CQ17:CQ30)</f>
        <v>15</v>
      </c>
      <c r="CR31" s="10"/>
      <c r="CS31" s="11">
        <f>SUM(CS17:CS30)</f>
        <v>0</v>
      </c>
      <c r="CT31" s="10"/>
      <c r="CU31" s="11">
        <f>SUM(CU17:CU30)</f>
        <v>0</v>
      </c>
      <c r="CV31" s="10"/>
      <c r="CW31" s="11">
        <f>SUM(CW17:CW30)</f>
        <v>0</v>
      </c>
      <c r="CX31" s="10"/>
      <c r="CY31" s="7">
        <f>SUM(CY17:CY30)</f>
        <v>1</v>
      </c>
      <c r="CZ31" s="7">
        <f>SUM(CZ17:CZ30)</f>
        <v>5</v>
      </c>
      <c r="DA31" s="11">
        <f>SUM(DA17:DA30)</f>
        <v>0</v>
      </c>
      <c r="DB31" s="10"/>
      <c r="DC31" s="11">
        <f>SUM(DC17:DC30)</f>
        <v>0</v>
      </c>
      <c r="DD31" s="10"/>
      <c r="DE31" s="11">
        <f>SUM(DE17:DE30)</f>
        <v>60</v>
      </c>
      <c r="DF31" s="10"/>
      <c r="DG31" s="11">
        <f>SUM(DG17:DG30)</f>
        <v>0</v>
      </c>
      <c r="DH31" s="10"/>
      <c r="DI31" s="7">
        <f>SUM(DI17:DI30)</f>
        <v>3</v>
      </c>
      <c r="DJ31" s="11">
        <f>SUM(DJ17:DJ30)</f>
        <v>0</v>
      </c>
      <c r="DK31" s="10"/>
      <c r="DL31" s="11">
        <f>SUM(DL17:DL30)</f>
        <v>0</v>
      </c>
      <c r="DM31" s="10"/>
      <c r="DN31" s="11">
        <f>SUM(DN17:DN30)</f>
        <v>0</v>
      </c>
      <c r="DO31" s="10"/>
      <c r="DP31" s="11">
        <f>SUM(DP17:DP30)</f>
        <v>0</v>
      </c>
      <c r="DQ31" s="10"/>
      <c r="DR31" s="11">
        <f>SUM(DR17:DR30)</f>
        <v>0</v>
      </c>
      <c r="DS31" s="10"/>
      <c r="DT31" s="7">
        <f>SUM(DT17:DT30)</f>
        <v>0</v>
      </c>
      <c r="DU31" s="7">
        <f>SUM(DU17:DU30)</f>
        <v>3</v>
      </c>
      <c r="DV31" s="11">
        <f>SUM(DV17:DV30)</f>
        <v>110</v>
      </c>
      <c r="DW31" s="10"/>
      <c r="DX31" s="11">
        <f>SUM(DX17:DX30)</f>
        <v>0</v>
      </c>
      <c r="DY31" s="10"/>
      <c r="DZ31" s="11">
        <f>SUM(DZ17:DZ30)</f>
        <v>0</v>
      </c>
      <c r="EA31" s="10"/>
      <c r="EB31" s="11">
        <f>SUM(EB17:EB30)</f>
        <v>0</v>
      </c>
      <c r="EC31" s="10"/>
      <c r="ED31" s="7">
        <f>SUM(ED17:ED30)</f>
        <v>7</v>
      </c>
      <c r="EE31" s="11">
        <f>SUM(EE17:EE30)</f>
        <v>0</v>
      </c>
      <c r="EF31" s="10"/>
      <c r="EG31" s="11">
        <f>SUM(EG17:EG30)</f>
        <v>0</v>
      </c>
      <c r="EH31" s="10"/>
      <c r="EI31" s="11">
        <f>SUM(EI17:EI30)</f>
        <v>0</v>
      </c>
      <c r="EJ31" s="10"/>
      <c r="EK31" s="11">
        <f>SUM(EK17:EK30)</f>
        <v>0</v>
      </c>
      <c r="EL31" s="10"/>
      <c r="EM31" s="11">
        <f>SUM(EM17:EM30)</f>
        <v>0</v>
      </c>
      <c r="EN31" s="10"/>
      <c r="EO31" s="7">
        <f>SUM(EO17:EO30)</f>
        <v>0</v>
      </c>
      <c r="EP31" s="7">
        <f>SUM(EP17:EP30)</f>
        <v>7</v>
      </c>
      <c r="EQ31" s="11">
        <f>SUM(EQ17:EQ30)</f>
        <v>0</v>
      </c>
      <c r="ER31" s="10"/>
      <c r="ES31" s="11">
        <f>SUM(ES17:ES30)</f>
        <v>0</v>
      </c>
      <c r="ET31" s="10"/>
      <c r="EU31" s="11">
        <f>SUM(EU17:EU30)</f>
        <v>0</v>
      </c>
      <c r="EV31" s="10"/>
      <c r="EW31" s="11">
        <f>SUM(EW17:EW30)</f>
        <v>0</v>
      </c>
      <c r="EX31" s="10"/>
      <c r="EY31" s="7">
        <f>SUM(EY17:EY30)</f>
        <v>0</v>
      </c>
      <c r="EZ31" s="11">
        <f>SUM(EZ17:EZ30)</f>
        <v>0</v>
      </c>
      <c r="FA31" s="10"/>
      <c r="FB31" s="11">
        <f>SUM(FB17:FB30)</f>
        <v>0</v>
      </c>
      <c r="FC31" s="10"/>
      <c r="FD31" s="11">
        <f>SUM(FD17:FD30)</f>
        <v>0</v>
      </c>
      <c r="FE31" s="10"/>
      <c r="FF31" s="11">
        <f>SUM(FF17:FF30)</f>
        <v>0</v>
      </c>
      <c r="FG31" s="10"/>
      <c r="FH31" s="11">
        <f>SUM(FH17:FH30)</f>
        <v>0</v>
      </c>
      <c r="FI31" s="10"/>
      <c r="FJ31" s="7">
        <f>SUM(FJ17:FJ30)</f>
        <v>0</v>
      </c>
      <c r="FK31" s="7">
        <f>SUM(FK17:FK30)</f>
        <v>0</v>
      </c>
      <c r="FL31" s="11">
        <f>SUM(FL17:FL30)</f>
        <v>0</v>
      </c>
      <c r="FM31" s="10"/>
      <c r="FN31" s="11">
        <f>SUM(FN17:FN30)</f>
        <v>0</v>
      </c>
      <c r="FO31" s="10"/>
      <c r="FP31" s="11">
        <f>SUM(FP17:FP30)</f>
        <v>0</v>
      </c>
      <c r="FQ31" s="10"/>
      <c r="FR31" s="11">
        <f>SUM(FR17:FR30)</f>
        <v>0</v>
      </c>
      <c r="FS31" s="10"/>
      <c r="FT31" s="7">
        <f>SUM(FT17:FT30)</f>
        <v>0</v>
      </c>
      <c r="FU31" s="11">
        <f>SUM(FU17:FU30)</f>
        <v>0</v>
      </c>
      <c r="FV31" s="10"/>
      <c r="FW31" s="11">
        <f>SUM(FW17:FW30)</f>
        <v>0</v>
      </c>
      <c r="FX31" s="10"/>
      <c r="FY31" s="11">
        <f>SUM(FY17:FY30)</f>
        <v>0</v>
      </c>
      <c r="FZ31" s="10"/>
      <c r="GA31" s="11">
        <f>SUM(GA17:GA30)</f>
        <v>0</v>
      </c>
      <c r="GB31" s="10"/>
      <c r="GC31" s="11">
        <f>SUM(GC17:GC30)</f>
        <v>0</v>
      </c>
      <c r="GD31" s="10"/>
      <c r="GE31" s="7">
        <f>SUM(GE17:GE30)</f>
        <v>0</v>
      </c>
      <c r="GF31" s="7">
        <f>SUM(GF17:GF30)</f>
        <v>0</v>
      </c>
    </row>
    <row r="32" spans="1:188" ht="19.5" customHeight="1">
      <c r="A32" s="12" t="s">
        <v>85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2"/>
      <c r="GF32" s="13"/>
    </row>
    <row r="33" spans="1:188" ht="12.75">
      <c r="A33" s="6"/>
      <c r="B33" s="6"/>
      <c r="C33" s="6"/>
      <c r="D33" s="6" t="s">
        <v>86</v>
      </c>
      <c r="E33" s="3" t="s">
        <v>87</v>
      </c>
      <c r="F33" s="6">
        <f aca="true" t="shared" si="21" ref="F33:F40">COUNTIF(U33:GD33,"e")</f>
        <v>1</v>
      </c>
      <c r="G33" s="6">
        <f aca="true" t="shared" si="22" ref="G33:G40">COUNTIF(U33:GD33,"z")</f>
        <v>1</v>
      </c>
      <c r="H33" s="6">
        <f aca="true" t="shared" si="23" ref="H33:H40">SUM(I33:Q33)</f>
        <v>60</v>
      </c>
      <c r="I33" s="6">
        <f aca="true" t="shared" si="24" ref="I33:I40">U33+AP33+BK33+CF33+DA33+DV33+EQ33+FL33</f>
        <v>30</v>
      </c>
      <c r="J33" s="6">
        <f aca="true" t="shared" si="25" ref="J33:J40">W33+AR33+BM33+CH33+DC33+DX33+ES33+FN33</f>
        <v>30</v>
      </c>
      <c r="K33" s="6">
        <f aca="true" t="shared" si="26" ref="K33:K40">Y33+AT33+BO33+CJ33+DE33+DZ33+EU33+FP33</f>
        <v>0</v>
      </c>
      <c r="L33" s="6">
        <f aca="true" t="shared" si="27" ref="L33:L40">AA33+AV33+BQ33+CL33+DG33+EB33+EW33+FR33</f>
        <v>0</v>
      </c>
      <c r="M33" s="6">
        <f aca="true" t="shared" si="28" ref="M33:M40">AD33+AY33+BT33+CO33+DJ33+EE33+EZ33+FU33</f>
        <v>0</v>
      </c>
      <c r="N33" s="6">
        <f aca="true" t="shared" si="29" ref="N33:N40">AF33+BA33+BV33+CQ33+DL33+EG33+FB33+FW33</f>
        <v>0</v>
      </c>
      <c r="O33" s="6">
        <f aca="true" t="shared" si="30" ref="O33:O40">AH33+BC33+BX33+CS33+DN33+EI33+FD33+FY33</f>
        <v>0</v>
      </c>
      <c r="P33" s="6">
        <f aca="true" t="shared" si="31" ref="P33:P40">AJ33+BE33+BZ33+CU33+DP33+EK33+FF33+GA33</f>
        <v>0</v>
      </c>
      <c r="Q33" s="6">
        <f aca="true" t="shared" si="32" ref="Q33:Q40">AL33+BG33+CB33+CW33+DR33+EM33+FH33+GC33</f>
        <v>0</v>
      </c>
      <c r="R33" s="7">
        <f aca="true" t="shared" si="33" ref="R33:R40">AO33+BJ33+CE33+CZ33+DU33+EP33+FK33+GF33</f>
        <v>5</v>
      </c>
      <c r="S33" s="7">
        <f aca="true" t="shared" si="34" ref="S33:S40">AN33+BI33+CD33+CY33+DT33+EO33+FJ33+GE33</f>
        <v>0</v>
      </c>
      <c r="T33" s="7">
        <v>2.6</v>
      </c>
      <c r="U33" s="11">
        <v>30</v>
      </c>
      <c r="V33" s="10" t="s">
        <v>71</v>
      </c>
      <c r="W33" s="11">
        <v>30</v>
      </c>
      <c r="X33" s="10" t="s">
        <v>61</v>
      </c>
      <c r="Y33" s="11"/>
      <c r="Z33" s="10"/>
      <c r="AA33" s="11"/>
      <c r="AB33" s="10"/>
      <c r="AC33" s="7">
        <v>5</v>
      </c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aca="true" t="shared" si="35" ref="AO33:AO40">AC33+AN33</f>
        <v>5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aca="true" t="shared" si="36" ref="BJ33:BJ40">AX33+BI33</f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aca="true" t="shared" si="37" ref="CE33:CE40">BS33+CD33</f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aca="true" t="shared" si="38" ref="CZ33:CZ40">CN33+CY33</f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aca="true" t="shared" si="39" ref="DU33:DU40">DI33+DT33</f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aca="true" t="shared" si="40" ref="EP33:EP40">ED33+EO33</f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aca="true" t="shared" si="41" ref="FK33:FK40">EY33+FJ33</f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aca="true" t="shared" si="42" ref="GF33:GF40">FT33+GE33</f>
        <v>0</v>
      </c>
    </row>
    <row r="34" spans="1:188" ht="12.75">
      <c r="A34" s="6"/>
      <c r="B34" s="6"/>
      <c r="C34" s="6"/>
      <c r="D34" s="6" t="s">
        <v>88</v>
      </c>
      <c r="E34" s="3" t="s">
        <v>89</v>
      </c>
      <c r="F34" s="6">
        <f t="shared" si="21"/>
        <v>1</v>
      </c>
      <c r="G34" s="6">
        <f t="shared" si="22"/>
        <v>1</v>
      </c>
      <c r="H34" s="6">
        <f t="shared" si="23"/>
        <v>75</v>
      </c>
      <c r="I34" s="6">
        <f t="shared" si="24"/>
        <v>45</v>
      </c>
      <c r="J34" s="6">
        <f t="shared" si="25"/>
        <v>0</v>
      </c>
      <c r="K34" s="6">
        <f t="shared" si="26"/>
        <v>0</v>
      </c>
      <c r="L34" s="6">
        <f t="shared" si="27"/>
        <v>0</v>
      </c>
      <c r="M34" s="6">
        <f t="shared" si="28"/>
        <v>0</v>
      </c>
      <c r="N34" s="6">
        <f t="shared" si="29"/>
        <v>30</v>
      </c>
      <c r="O34" s="6">
        <f t="shared" si="30"/>
        <v>0</v>
      </c>
      <c r="P34" s="6">
        <f t="shared" si="31"/>
        <v>0</v>
      </c>
      <c r="Q34" s="6">
        <f t="shared" si="32"/>
        <v>0</v>
      </c>
      <c r="R34" s="7">
        <f t="shared" si="33"/>
        <v>6</v>
      </c>
      <c r="S34" s="7">
        <f t="shared" si="34"/>
        <v>2.6</v>
      </c>
      <c r="T34" s="7">
        <v>3.2</v>
      </c>
      <c r="U34" s="11">
        <v>45</v>
      </c>
      <c r="V34" s="10" t="s">
        <v>71</v>
      </c>
      <c r="W34" s="11"/>
      <c r="X34" s="10"/>
      <c r="Y34" s="11"/>
      <c r="Z34" s="10"/>
      <c r="AA34" s="11"/>
      <c r="AB34" s="10"/>
      <c r="AC34" s="7">
        <v>3.4</v>
      </c>
      <c r="AD34" s="11"/>
      <c r="AE34" s="10"/>
      <c r="AF34" s="11">
        <v>30</v>
      </c>
      <c r="AG34" s="10" t="s">
        <v>61</v>
      </c>
      <c r="AH34" s="11"/>
      <c r="AI34" s="10"/>
      <c r="AJ34" s="11"/>
      <c r="AK34" s="10"/>
      <c r="AL34" s="11"/>
      <c r="AM34" s="10"/>
      <c r="AN34" s="7">
        <v>2.6</v>
      </c>
      <c r="AO34" s="7">
        <f t="shared" si="35"/>
        <v>6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6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7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8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39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0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1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2"/>
        <v>0</v>
      </c>
    </row>
    <row r="35" spans="1:188" ht="12.75">
      <c r="A35" s="6"/>
      <c r="B35" s="6"/>
      <c r="C35" s="6"/>
      <c r="D35" s="6" t="s">
        <v>90</v>
      </c>
      <c r="E35" s="3" t="s">
        <v>91</v>
      </c>
      <c r="F35" s="6">
        <f t="shared" si="21"/>
        <v>0</v>
      </c>
      <c r="G35" s="6">
        <f t="shared" si="22"/>
        <v>2</v>
      </c>
      <c r="H35" s="6">
        <f t="shared" si="23"/>
        <v>60</v>
      </c>
      <c r="I35" s="6">
        <f t="shared" si="24"/>
        <v>30</v>
      </c>
      <c r="J35" s="6">
        <f t="shared" si="25"/>
        <v>30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6">
        <f t="shared" si="32"/>
        <v>0</v>
      </c>
      <c r="R35" s="7">
        <f t="shared" si="33"/>
        <v>5</v>
      </c>
      <c r="S35" s="7">
        <f t="shared" si="34"/>
        <v>0</v>
      </c>
      <c r="T35" s="7">
        <v>2.4</v>
      </c>
      <c r="U35" s="11">
        <v>30</v>
      </c>
      <c r="V35" s="10" t="s">
        <v>61</v>
      </c>
      <c r="W35" s="11">
        <v>30</v>
      </c>
      <c r="X35" s="10" t="s">
        <v>61</v>
      </c>
      <c r="Y35" s="11"/>
      <c r="Z35" s="10"/>
      <c r="AA35" s="11"/>
      <c r="AB35" s="10"/>
      <c r="AC35" s="7">
        <v>5</v>
      </c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5"/>
        <v>5</v>
      </c>
      <c r="AP35" s="11"/>
      <c r="AQ35" s="10"/>
      <c r="AR35" s="11"/>
      <c r="AS35" s="10"/>
      <c r="AT35" s="11"/>
      <c r="AU35" s="10"/>
      <c r="AV35" s="11"/>
      <c r="AW35" s="10"/>
      <c r="AX35" s="7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6"/>
        <v>0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7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8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39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0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1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2"/>
        <v>0</v>
      </c>
    </row>
    <row r="36" spans="1:188" ht="12.75">
      <c r="A36" s="6"/>
      <c r="B36" s="6"/>
      <c r="C36" s="6"/>
      <c r="D36" s="6" t="s">
        <v>92</v>
      </c>
      <c r="E36" s="3" t="s">
        <v>93</v>
      </c>
      <c r="F36" s="6">
        <f t="shared" si="21"/>
        <v>0</v>
      </c>
      <c r="G36" s="6">
        <f t="shared" si="22"/>
        <v>2</v>
      </c>
      <c r="H36" s="6">
        <f t="shared" si="23"/>
        <v>60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0</v>
      </c>
      <c r="M36" s="6">
        <f t="shared" si="28"/>
        <v>0</v>
      </c>
      <c r="N36" s="6">
        <f t="shared" si="29"/>
        <v>45</v>
      </c>
      <c r="O36" s="6">
        <f t="shared" si="30"/>
        <v>0</v>
      </c>
      <c r="P36" s="6">
        <f t="shared" si="31"/>
        <v>0</v>
      </c>
      <c r="Q36" s="6">
        <f t="shared" si="32"/>
        <v>0</v>
      </c>
      <c r="R36" s="7">
        <f t="shared" si="33"/>
        <v>3</v>
      </c>
      <c r="S36" s="7">
        <f t="shared" si="34"/>
        <v>2</v>
      </c>
      <c r="T36" s="7">
        <v>2.4</v>
      </c>
      <c r="U36" s="11">
        <v>15</v>
      </c>
      <c r="V36" s="10" t="s">
        <v>61</v>
      </c>
      <c r="W36" s="11"/>
      <c r="X36" s="10"/>
      <c r="Y36" s="11"/>
      <c r="Z36" s="10"/>
      <c r="AA36" s="11"/>
      <c r="AB36" s="10"/>
      <c r="AC36" s="7">
        <v>1</v>
      </c>
      <c r="AD36" s="11"/>
      <c r="AE36" s="10"/>
      <c r="AF36" s="11">
        <v>45</v>
      </c>
      <c r="AG36" s="10" t="s">
        <v>61</v>
      </c>
      <c r="AH36" s="11"/>
      <c r="AI36" s="10"/>
      <c r="AJ36" s="11"/>
      <c r="AK36" s="10"/>
      <c r="AL36" s="11"/>
      <c r="AM36" s="10"/>
      <c r="AN36" s="7">
        <v>2</v>
      </c>
      <c r="AO36" s="7">
        <f t="shared" si="35"/>
        <v>3</v>
      </c>
      <c r="AP36" s="11"/>
      <c r="AQ36" s="10"/>
      <c r="AR36" s="11"/>
      <c r="AS36" s="10"/>
      <c r="AT36" s="11"/>
      <c r="AU36" s="10"/>
      <c r="AV36" s="11"/>
      <c r="AW36" s="10"/>
      <c r="AX36" s="7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6"/>
        <v>0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7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8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39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0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1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2"/>
        <v>0</v>
      </c>
    </row>
    <row r="37" spans="1:188" ht="12.75">
      <c r="A37" s="6"/>
      <c r="B37" s="6"/>
      <c r="C37" s="6"/>
      <c r="D37" s="6" t="s">
        <v>94</v>
      </c>
      <c r="E37" s="3" t="s">
        <v>95</v>
      </c>
      <c r="F37" s="6">
        <f t="shared" si="21"/>
        <v>1</v>
      </c>
      <c r="G37" s="6">
        <f t="shared" si="22"/>
        <v>2</v>
      </c>
      <c r="H37" s="6">
        <f t="shared" si="23"/>
        <v>75</v>
      </c>
      <c r="I37" s="6">
        <f t="shared" si="24"/>
        <v>30</v>
      </c>
      <c r="J37" s="6">
        <f t="shared" si="25"/>
        <v>30</v>
      </c>
      <c r="K37" s="6">
        <f t="shared" si="26"/>
        <v>0</v>
      </c>
      <c r="L37" s="6">
        <f t="shared" si="27"/>
        <v>0</v>
      </c>
      <c r="M37" s="6">
        <f t="shared" si="28"/>
        <v>0</v>
      </c>
      <c r="N37" s="6">
        <f t="shared" si="29"/>
        <v>15</v>
      </c>
      <c r="O37" s="6">
        <f t="shared" si="30"/>
        <v>0</v>
      </c>
      <c r="P37" s="6">
        <f t="shared" si="31"/>
        <v>0</v>
      </c>
      <c r="Q37" s="6">
        <f t="shared" si="32"/>
        <v>0</v>
      </c>
      <c r="R37" s="7">
        <f t="shared" si="33"/>
        <v>5</v>
      </c>
      <c r="S37" s="7">
        <f t="shared" si="34"/>
        <v>1</v>
      </c>
      <c r="T37" s="7">
        <v>3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5"/>
        <v>0</v>
      </c>
      <c r="AP37" s="11">
        <v>30</v>
      </c>
      <c r="AQ37" s="10" t="s">
        <v>71</v>
      </c>
      <c r="AR37" s="11">
        <v>30</v>
      </c>
      <c r="AS37" s="10" t="s">
        <v>61</v>
      </c>
      <c r="AT37" s="11"/>
      <c r="AU37" s="10"/>
      <c r="AV37" s="11"/>
      <c r="AW37" s="10"/>
      <c r="AX37" s="7">
        <v>4</v>
      </c>
      <c r="AY37" s="11"/>
      <c r="AZ37" s="10"/>
      <c r="BA37" s="11">
        <v>15</v>
      </c>
      <c r="BB37" s="10" t="s">
        <v>61</v>
      </c>
      <c r="BC37" s="11"/>
      <c r="BD37" s="10"/>
      <c r="BE37" s="11"/>
      <c r="BF37" s="10"/>
      <c r="BG37" s="11"/>
      <c r="BH37" s="10"/>
      <c r="BI37" s="7">
        <v>1</v>
      </c>
      <c r="BJ37" s="7">
        <f t="shared" si="36"/>
        <v>5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7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8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39"/>
        <v>0</v>
      </c>
      <c r="DV37" s="11"/>
      <c r="DW37" s="10"/>
      <c r="DX37" s="11"/>
      <c r="DY37" s="10"/>
      <c r="DZ37" s="11"/>
      <c r="EA37" s="10"/>
      <c r="EB37" s="11"/>
      <c r="EC37" s="10"/>
      <c r="ED37" s="7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0"/>
        <v>0</v>
      </c>
      <c r="EQ37" s="11"/>
      <c r="ER37" s="10"/>
      <c r="ES37" s="11"/>
      <c r="ET37" s="10"/>
      <c r="EU37" s="11"/>
      <c r="EV37" s="10"/>
      <c r="EW37" s="11"/>
      <c r="EX37" s="10"/>
      <c r="EY37" s="7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1"/>
        <v>0</v>
      </c>
      <c r="FL37" s="11"/>
      <c r="FM37" s="10"/>
      <c r="FN37" s="11"/>
      <c r="FO37" s="10"/>
      <c r="FP37" s="11"/>
      <c r="FQ37" s="10"/>
      <c r="FR37" s="11"/>
      <c r="FS37" s="10"/>
      <c r="FT37" s="7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2"/>
        <v>0</v>
      </c>
    </row>
    <row r="38" spans="1:188" ht="12.75">
      <c r="A38" s="6"/>
      <c r="B38" s="6"/>
      <c r="C38" s="6"/>
      <c r="D38" s="6" t="s">
        <v>96</v>
      </c>
      <c r="E38" s="3" t="s">
        <v>97</v>
      </c>
      <c r="F38" s="6">
        <f t="shared" si="21"/>
        <v>0</v>
      </c>
      <c r="G38" s="6">
        <f t="shared" si="22"/>
        <v>2</v>
      </c>
      <c r="H38" s="6">
        <f t="shared" si="23"/>
        <v>32</v>
      </c>
      <c r="I38" s="6">
        <f t="shared" si="24"/>
        <v>15</v>
      </c>
      <c r="J38" s="6">
        <f t="shared" si="25"/>
        <v>0</v>
      </c>
      <c r="K38" s="6">
        <f t="shared" si="26"/>
        <v>0</v>
      </c>
      <c r="L38" s="6">
        <f t="shared" si="27"/>
        <v>0</v>
      </c>
      <c r="M38" s="6">
        <f t="shared" si="28"/>
        <v>0</v>
      </c>
      <c r="N38" s="6">
        <f t="shared" si="29"/>
        <v>17</v>
      </c>
      <c r="O38" s="6">
        <f t="shared" si="30"/>
        <v>0</v>
      </c>
      <c r="P38" s="6">
        <f t="shared" si="31"/>
        <v>0</v>
      </c>
      <c r="Q38" s="6">
        <f t="shared" si="32"/>
        <v>0</v>
      </c>
      <c r="R38" s="7">
        <f t="shared" si="33"/>
        <v>2</v>
      </c>
      <c r="S38" s="7">
        <f t="shared" si="34"/>
        <v>1</v>
      </c>
      <c r="T38" s="7">
        <v>1.3</v>
      </c>
      <c r="U38" s="11"/>
      <c r="V38" s="10"/>
      <c r="W38" s="11"/>
      <c r="X38" s="10"/>
      <c r="Y38" s="11"/>
      <c r="Z38" s="10"/>
      <c r="AA38" s="11"/>
      <c r="AB38" s="10"/>
      <c r="AC38" s="7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5"/>
        <v>0</v>
      </c>
      <c r="AP38" s="11">
        <v>15</v>
      </c>
      <c r="AQ38" s="10" t="s">
        <v>61</v>
      </c>
      <c r="AR38" s="11"/>
      <c r="AS38" s="10"/>
      <c r="AT38" s="11"/>
      <c r="AU38" s="10"/>
      <c r="AV38" s="11"/>
      <c r="AW38" s="10"/>
      <c r="AX38" s="7">
        <v>1</v>
      </c>
      <c r="AY38" s="11"/>
      <c r="AZ38" s="10"/>
      <c r="BA38" s="11">
        <v>17</v>
      </c>
      <c r="BB38" s="10" t="s">
        <v>61</v>
      </c>
      <c r="BC38" s="11"/>
      <c r="BD38" s="10"/>
      <c r="BE38" s="11"/>
      <c r="BF38" s="10"/>
      <c r="BG38" s="11"/>
      <c r="BH38" s="10"/>
      <c r="BI38" s="7">
        <v>1</v>
      </c>
      <c r="BJ38" s="7">
        <f t="shared" si="36"/>
        <v>2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7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8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39"/>
        <v>0</v>
      </c>
      <c r="DV38" s="11"/>
      <c r="DW38" s="10"/>
      <c r="DX38" s="11"/>
      <c r="DY38" s="10"/>
      <c r="DZ38" s="11"/>
      <c r="EA38" s="10"/>
      <c r="EB38" s="11"/>
      <c r="EC38" s="10"/>
      <c r="ED38" s="7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0"/>
        <v>0</v>
      </c>
      <c r="EQ38" s="11"/>
      <c r="ER38" s="10"/>
      <c r="ES38" s="11"/>
      <c r="ET38" s="10"/>
      <c r="EU38" s="11"/>
      <c r="EV38" s="10"/>
      <c r="EW38" s="11"/>
      <c r="EX38" s="10"/>
      <c r="EY38" s="7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1"/>
        <v>0</v>
      </c>
      <c r="FL38" s="11"/>
      <c r="FM38" s="10"/>
      <c r="FN38" s="11"/>
      <c r="FO38" s="10"/>
      <c r="FP38" s="11"/>
      <c r="FQ38" s="10"/>
      <c r="FR38" s="11"/>
      <c r="FS38" s="10"/>
      <c r="FT38" s="7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2"/>
        <v>0</v>
      </c>
    </row>
    <row r="39" spans="1:188" ht="12.75">
      <c r="A39" s="6"/>
      <c r="B39" s="6"/>
      <c r="C39" s="6"/>
      <c r="D39" s="6" t="s">
        <v>98</v>
      </c>
      <c r="E39" s="3" t="s">
        <v>99</v>
      </c>
      <c r="F39" s="6">
        <f t="shared" si="21"/>
        <v>1</v>
      </c>
      <c r="G39" s="6">
        <f t="shared" si="22"/>
        <v>1</v>
      </c>
      <c r="H39" s="6">
        <f t="shared" si="23"/>
        <v>60</v>
      </c>
      <c r="I39" s="6">
        <f t="shared" si="24"/>
        <v>30</v>
      </c>
      <c r="J39" s="6">
        <f t="shared" si="25"/>
        <v>0</v>
      </c>
      <c r="K39" s="6">
        <f t="shared" si="26"/>
        <v>0</v>
      </c>
      <c r="L39" s="6">
        <f t="shared" si="27"/>
        <v>0</v>
      </c>
      <c r="M39" s="6">
        <f t="shared" si="28"/>
        <v>0</v>
      </c>
      <c r="N39" s="6">
        <f t="shared" si="29"/>
        <v>30</v>
      </c>
      <c r="O39" s="6">
        <f t="shared" si="30"/>
        <v>0</v>
      </c>
      <c r="P39" s="6">
        <f t="shared" si="31"/>
        <v>0</v>
      </c>
      <c r="Q39" s="6">
        <f t="shared" si="32"/>
        <v>0</v>
      </c>
      <c r="R39" s="7">
        <f t="shared" si="33"/>
        <v>5</v>
      </c>
      <c r="S39" s="7">
        <f t="shared" si="34"/>
        <v>2</v>
      </c>
      <c r="T39" s="7">
        <v>2.6</v>
      </c>
      <c r="U39" s="11"/>
      <c r="V39" s="10"/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5"/>
        <v>0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6"/>
        <v>0</v>
      </c>
      <c r="BK39" s="11">
        <v>30</v>
      </c>
      <c r="BL39" s="10" t="s">
        <v>71</v>
      </c>
      <c r="BM39" s="11"/>
      <c r="BN39" s="10"/>
      <c r="BO39" s="11"/>
      <c r="BP39" s="10"/>
      <c r="BQ39" s="11"/>
      <c r="BR39" s="10"/>
      <c r="BS39" s="7">
        <v>3</v>
      </c>
      <c r="BT39" s="11"/>
      <c r="BU39" s="10"/>
      <c r="BV39" s="11">
        <v>30</v>
      </c>
      <c r="BW39" s="10" t="s">
        <v>61</v>
      </c>
      <c r="BX39" s="11"/>
      <c r="BY39" s="10"/>
      <c r="BZ39" s="11"/>
      <c r="CA39" s="10"/>
      <c r="CB39" s="11"/>
      <c r="CC39" s="10"/>
      <c r="CD39" s="7">
        <v>2</v>
      </c>
      <c r="CE39" s="7">
        <f t="shared" si="37"/>
        <v>5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8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39"/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0"/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1"/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2"/>
        <v>0</v>
      </c>
    </row>
    <row r="40" spans="1:188" ht="12.75">
      <c r="A40" s="6"/>
      <c r="B40" s="6"/>
      <c r="C40" s="6"/>
      <c r="D40" s="6" t="s">
        <v>100</v>
      </c>
      <c r="E40" s="3" t="s">
        <v>101</v>
      </c>
      <c r="F40" s="6">
        <f t="shared" si="21"/>
        <v>0</v>
      </c>
      <c r="G40" s="6">
        <f t="shared" si="22"/>
        <v>2</v>
      </c>
      <c r="H40" s="6">
        <f t="shared" si="23"/>
        <v>85</v>
      </c>
      <c r="I40" s="6">
        <f t="shared" si="24"/>
        <v>25</v>
      </c>
      <c r="J40" s="6">
        <f t="shared" si="25"/>
        <v>0</v>
      </c>
      <c r="K40" s="6">
        <f t="shared" si="26"/>
        <v>0</v>
      </c>
      <c r="L40" s="6">
        <f t="shared" si="27"/>
        <v>0</v>
      </c>
      <c r="M40" s="6">
        <f t="shared" si="28"/>
        <v>0</v>
      </c>
      <c r="N40" s="6">
        <f t="shared" si="29"/>
        <v>60</v>
      </c>
      <c r="O40" s="6">
        <f t="shared" si="30"/>
        <v>0</v>
      </c>
      <c r="P40" s="6">
        <f t="shared" si="31"/>
        <v>0</v>
      </c>
      <c r="Q40" s="6">
        <f t="shared" si="32"/>
        <v>0</v>
      </c>
      <c r="R40" s="7">
        <f t="shared" si="33"/>
        <v>6</v>
      </c>
      <c r="S40" s="7">
        <f t="shared" si="34"/>
        <v>4</v>
      </c>
      <c r="T40" s="7">
        <v>3.4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5"/>
        <v>0</v>
      </c>
      <c r="AP40" s="11"/>
      <c r="AQ40" s="10"/>
      <c r="AR40" s="11"/>
      <c r="AS40" s="10"/>
      <c r="AT40" s="11"/>
      <c r="AU40" s="10"/>
      <c r="AV40" s="11"/>
      <c r="AW40" s="10"/>
      <c r="AX40" s="7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36"/>
        <v>0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7"/>
        <v>0</v>
      </c>
      <c r="CF40" s="11">
        <v>25</v>
      </c>
      <c r="CG40" s="10" t="s">
        <v>61</v>
      </c>
      <c r="CH40" s="11"/>
      <c r="CI40" s="10"/>
      <c r="CJ40" s="11"/>
      <c r="CK40" s="10"/>
      <c r="CL40" s="11"/>
      <c r="CM40" s="10"/>
      <c r="CN40" s="7">
        <v>2</v>
      </c>
      <c r="CO40" s="11"/>
      <c r="CP40" s="10"/>
      <c r="CQ40" s="11">
        <v>60</v>
      </c>
      <c r="CR40" s="10" t="s">
        <v>61</v>
      </c>
      <c r="CS40" s="11"/>
      <c r="CT40" s="10"/>
      <c r="CU40" s="11"/>
      <c r="CV40" s="10"/>
      <c r="CW40" s="11"/>
      <c r="CX40" s="10"/>
      <c r="CY40" s="7">
        <v>4</v>
      </c>
      <c r="CZ40" s="7">
        <f t="shared" si="38"/>
        <v>6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39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0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1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2"/>
        <v>0</v>
      </c>
    </row>
    <row r="41" spans="1:188" ht="15.75" customHeight="1">
      <c r="A41" s="6"/>
      <c r="B41" s="6"/>
      <c r="C41" s="6"/>
      <c r="D41" s="6"/>
      <c r="E41" s="6" t="s">
        <v>84</v>
      </c>
      <c r="F41" s="6">
        <f aca="true" t="shared" si="43" ref="F41:U41">SUM(F33:F40)</f>
        <v>4</v>
      </c>
      <c r="G41" s="6">
        <f t="shared" si="43"/>
        <v>13</v>
      </c>
      <c r="H41" s="6">
        <f t="shared" si="43"/>
        <v>507</v>
      </c>
      <c r="I41" s="6">
        <f t="shared" si="43"/>
        <v>220</v>
      </c>
      <c r="J41" s="6">
        <f t="shared" si="43"/>
        <v>90</v>
      </c>
      <c r="K41" s="6">
        <f t="shared" si="43"/>
        <v>0</v>
      </c>
      <c r="L41" s="6">
        <f t="shared" si="43"/>
        <v>0</v>
      </c>
      <c r="M41" s="6">
        <f t="shared" si="43"/>
        <v>0</v>
      </c>
      <c r="N41" s="6">
        <f t="shared" si="43"/>
        <v>197</v>
      </c>
      <c r="O41" s="6">
        <f t="shared" si="43"/>
        <v>0</v>
      </c>
      <c r="P41" s="6">
        <f t="shared" si="43"/>
        <v>0</v>
      </c>
      <c r="Q41" s="6">
        <f t="shared" si="43"/>
        <v>0</v>
      </c>
      <c r="R41" s="7">
        <f t="shared" si="43"/>
        <v>37</v>
      </c>
      <c r="S41" s="7">
        <f t="shared" si="43"/>
        <v>12.6</v>
      </c>
      <c r="T41" s="7">
        <f t="shared" si="43"/>
        <v>20.900000000000002</v>
      </c>
      <c r="U41" s="11">
        <f t="shared" si="43"/>
        <v>120</v>
      </c>
      <c r="V41" s="10"/>
      <c r="W41" s="11">
        <f>SUM(W33:W40)</f>
        <v>60</v>
      </c>
      <c r="X41" s="10"/>
      <c r="Y41" s="11">
        <f>SUM(Y33:Y40)</f>
        <v>0</v>
      </c>
      <c r="Z41" s="10"/>
      <c r="AA41" s="11">
        <f>SUM(AA33:AA40)</f>
        <v>0</v>
      </c>
      <c r="AB41" s="10"/>
      <c r="AC41" s="7">
        <f>SUM(AC33:AC40)</f>
        <v>14.4</v>
      </c>
      <c r="AD41" s="11">
        <f>SUM(AD33:AD40)</f>
        <v>0</v>
      </c>
      <c r="AE41" s="10"/>
      <c r="AF41" s="11">
        <f>SUM(AF33:AF40)</f>
        <v>75</v>
      </c>
      <c r="AG41" s="10"/>
      <c r="AH41" s="11">
        <f>SUM(AH33:AH40)</f>
        <v>0</v>
      </c>
      <c r="AI41" s="10"/>
      <c r="AJ41" s="11">
        <f>SUM(AJ33:AJ40)</f>
        <v>0</v>
      </c>
      <c r="AK41" s="10"/>
      <c r="AL41" s="11">
        <f>SUM(AL33:AL40)</f>
        <v>0</v>
      </c>
      <c r="AM41" s="10"/>
      <c r="AN41" s="7">
        <f>SUM(AN33:AN40)</f>
        <v>4.6</v>
      </c>
      <c r="AO41" s="7">
        <f>SUM(AO33:AO40)</f>
        <v>19</v>
      </c>
      <c r="AP41" s="11">
        <f>SUM(AP33:AP40)</f>
        <v>45</v>
      </c>
      <c r="AQ41" s="10"/>
      <c r="AR41" s="11">
        <f>SUM(AR33:AR40)</f>
        <v>30</v>
      </c>
      <c r="AS41" s="10"/>
      <c r="AT41" s="11">
        <f>SUM(AT33:AT40)</f>
        <v>0</v>
      </c>
      <c r="AU41" s="10"/>
      <c r="AV41" s="11">
        <f>SUM(AV33:AV40)</f>
        <v>0</v>
      </c>
      <c r="AW41" s="10"/>
      <c r="AX41" s="7">
        <f>SUM(AX33:AX40)</f>
        <v>5</v>
      </c>
      <c r="AY41" s="11">
        <f>SUM(AY33:AY40)</f>
        <v>0</v>
      </c>
      <c r="AZ41" s="10"/>
      <c r="BA41" s="11">
        <f>SUM(BA33:BA40)</f>
        <v>32</v>
      </c>
      <c r="BB41" s="10"/>
      <c r="BC41" s="11">
        <f>SUM(BC33:BC40)</f>
        <v>0</v>
      </c>
      <c r="BD41" s="10"/>
      <c r="BE41" s="11">
        <f>SUM(BE33:BE40)</f>
        <v>0</v>
      </c>
      <c r="BF41" s="10"/>
      <c r="BG41" s="11">
        <f>SUM(BG33:BG40)</f>
        <v>0</v>
      </c>
      <c r="BH41" s="10"/>
      <c r="BI41" s="7">
        <f>SUM(BI33:BI40)</f>
        <v>2</v>
      </c>
      <c r="BJ41" s="7">
        <f>SUM(BJ33:BJ40)</f>
        <v>7</v>
      </c>
      <c r="BK41" s="11">
        <f>SUM(BK33:BK40)</f>
        <v>30</v>
      </c>
      <c r="BL41" s="10"/>
      <c r="BM41" s="11">
        <f>SUM(BM33:BM40)</f>
        <v>0</v>
      </c>
      <c r="BN41" s="10"/>
      <c r="BO41" s="11">
        <f>SUM(BO33:BO40)</f>
        <v>0</v>
      </c>
      <c r="BP41" s="10"/>
      <c r="BQ41" s="11">
        <f>SUM(BQ33:BQ40)</f>
        <v>0</v>
      </c>
      <c r="BR41" s="10"/>
      <c r="BS41" s="7">
        <f>SUM(BS33:BS40)</f>
        <v>3</v>
      </c>
      <c r="BT41" s="11">
        <f>SUM(BT33:BT40)</f>
        <v>0</v>
      </c>
      <c r="BU41" s="10"/>
      <c r="BV41" s="11">
        <f>SUM(BV33:BV40)</f>
        <v>30</v>
      </c>
      <c r="BW41" s="10"/>
      <c r="BX41" s="11">
        <f>SUM(BX33:BX40)</f>
        <v>0</v>
      </c>
      <c r="BY41" s="10"/>
      <c r="BZ41" s="11">
        <f>SUM(BZ33:BZ40)</f>
        <v>0</v>
      </c>
      <c r="CA41" s="10"/>
      <c r="CB41" s="11">
        <f>SUM(CB33:CB40)</f>
        <v>0</v>
      </c>
      <c r="CC41" s="10"/>
      <c r="CD41" s="7">
        <f>SUM(CD33:CD40)</f>
        <v>2</v>
      </c>
      <c r="CE41" s="7">
        <f>SUM(CE33:CE40)</f>
        <v>5</v>
      </c>
      <c r="CF41" s="11">
        <f>SUM(CF33:CF40)</f>
        <v>25</v>
      </c>
      <c r="CG41" s="10"/>
      <c r="CH41" s="11">
        <f>SUM(CH33:CH40)</f>
        <v>0</v>
      </c>
      <c r="CI41" s="10"/>
      <c r="CJ41" s="11">
        <f>SUM(CJ33:CJ40)</f>
        <v>0</v>
      </c>
      <c r="CK41" s="10"/>
      <c r="CL41" s="11">
        <f>SUM(CL33:CL40)</f>
        <v>0</v>
      </c>
      <c r="CM41" s="10"/>
      <c r="CN41" s="7">
        <f>SUM(CN33:CN40)</f>
        <v>2</v>
      </c>
      <c r="CO41" s="11">
        <f>SUM(CO33:CO40)</f>
        <v>0</v>
      </c>
      <c r="CP41" s="10"/>
      <c r="CQ41" s="11">
        <f>SUM(CQ33:CQ40)</f>
        <v>60</v>
      </c>
      <c r="CR41" s="10"/>
      <c r="CS41" s="11">
        <f>SUM(CS33:CS40)</f>
        <v>0</v>
      </c>
      <c r="CT41" s="10"/>
      <c r="CU41" s="11">
        <f>SUM(CU33:CU40)</f>
        <v>0</v>
      </c>
      <c r="CV41" s="10"/>
      <c r="CW41" s="11">
        <f>SUM(CW33:CW40)</f>
        <v>0</v>
      </c>
      <c r="CX41" s="10"/>
      <c r="CY41" s="7">
        <f>SUM(CY33:CY40)</f>
        <v>4</v>
      </c>
      <c r="CZ41" s="7">
        <f>SUM(CZ33:CZ40)</f>
        <v>6</v>
      </c>
      <c r="DA41" s="11">
        <f>SUM(DA33:DA40)</f>
        <v>0</v>
      </c>
      <c r="DB41" s="10"/>
      <c r="DC41" s="11">
        <f>SUM(DC33:DC40)</f>
        <v>0</v>
      </c>
      <c r="DD41" s="10"/>
      <c r="DE41" s="11">
        <f>SUM(DE33:DE40)</f>
        <v>0</v>
      </c>
      <c r="DF41" s="10"/>
      <c r="DG41" s="11">
        <f>SUM(DG33:DG40)</f>
        <v>0</v>
      </c>
      <c r="DH41" s="10"/>
      <c r="DI41" s="7">
        <f>SUM(DI33:DI40)</f>
        <v>0</v>
      </c>
      <c r="DJ41" s="11">
        <f>SUM(DJ33:DJ40)</f>
        <v>0</v>
      </c>
      <c r="DK41" s="10"/>
      <c r="DL41" s="11">
        <f>SUM(DL33:DL40)</f>
        <v>0</v>
      </c>
      <c r="DM41" s="10"/>
      <c r="DN41" s="11">
        <f>SUM(DN33:DN40)</f>
        <v>0</v>
      </c>
      <c r="DO41" s="10"/>
      <c r="DP41" s="11">
        <f>SUM(DP33:DP40)</f>
        <v>0</v>
      </c>
      <c r="DQ41" s="10"/>
      <c r="DR41" s="11">
        <f>SUM(DR33:DR40)</f>
        <v>0</v>
      </c>
      <c r="DS41" s="10"/>
      <c r="DT41" s="7">
        <f>SUM(DT33:DT40)</f>
        <v>0</v>
      </c>
      <c r="DU41" s="7">
        <f>SUM(DU33:DU40)</f>
        <v>0</v>
      </c>
      <c r="DV41" s="11">
        <f>SUM(DV33:DV40)</f>
        <v>0</v>
      </c>
      <c r="DW41" s="10"/>
      <c r="DX41" s="11">
        <f>SUM(DX33:DX40)</f>
        <v>0</v>
      </c>
      <c r="DY41" s="10"/>
      <c r="DZ41" s="11">
        <f>SUM(DZ33:DZ40)</f>
        <v>0</v>
      </c>
      <c r="EA41" s="10"/>
      <c r="EB41" s="11">
        <f>SUM(EB33:EB40)</f>
        <v>0</v>
      </c>
      <c r="EC41" s="10"/>
      <c r="ED41" s="7">
        <f>SUM(ED33:ED40)</f>
        <v>0</v>
      </c>
      <c r="EE41" s="11">
        <f>SUM(EE33:EE40)</f>
        <v>0</v>
      </c>
      <c r="EF41" s="10"/>
      <c r="EG41" s="11">
        <f>SUM(EG33:EG40)</f>
        <v>0</v>
      </c>
      <c r="EH41" s="10"/>
      <c r="EI41" s="11">
        <f>SUM(EI33:EI40)</f>
        <v>0</v>
      </c>
      <c r="EJ41" s="10"/>
      <c r="EK41" s="11">
        <f>SUM(EK33:EK40)</f>
        <v>0</v>
      </c>
      <c r="EL41" s="10"/>
      <c r="EM41" s="11">
        <f>SUM(EM33:EM40)</f>
        <v>0</v>
      </c>
      <c r="EN41" s="10"/>
      <c r="EO41" s="7">
        <f>SUM(EO33:EO40)</f>
        <v>0</v>
      </c>
      <c r="EP41" s="7">
        <f>SUM(EP33:EP40)</f>
        <v>0</v>
      </c>
      <c r="EQ41" s="11">
        <f>SUM(EQ33:EQ40)</f>
        <v>0</v>
      </c>
      <c r="ER41" s="10"/>
      <c r="ES41" s="11">
        <f>SUM(ES33:ES40)</f>
        <v>0</v>
      </c>
      <c r="ET41" s="10"/>
      <c r="EU41" s="11">
        <f>SUM(EU33:EU40)</f>
        <v>0</v>
      </c>
      <c r="EV41" s="10"/>
      <c r="EW41" s="11">
        <f>SUM(EW33:EW40)</f>
        <v>0</v>
      </c>
      <c r="EX41" s="10"/>
      <c r="EY41" s="7">
        <f>SUM(EY33:EY40)</f>
        <v>0</v>
      </c>
      <c r="EZ41" s="11">
        <f>SUM(EZ33:EZ40)</f>
        <v>0</v>
      </c>
      <c r="FA41" s="10"/>
      <c r="FB41" s="11">
        <f>SUM(FB33:FB40)</f>
        <v>0</v>
      </c>
      <c r="FC41" s="10"/>
      <c r="FD41" s="11">
        <f>SUM(FD33:FD40)</f>
        <v>0</v>
      </c>
      <c r="FE41" s="10"/>
      <c r="FF41" s="11">
        <f>SUM(FF33:FF40)</f>
        <v>0</v>
      </c>
      <c r="FG41" s="10"/>
      <c r="FH41" s="11">
        <f>SUM(FH33:FH40)</f>
        <v>0</v>
      </c>
      <c r="FI41" s="10"/>
      <c r="FJ41" s="7">
        <f>SUM(FJ33:FJ40)</f>
        <v>0</v>
      </c>
      <c r="FK41" s="7">
        <f>SUM(FK33:FK40)</f>
        <v>0</v>
      </c>
      <c r="FL41" s="11">
        <f>SUM(FL33:FL40)</f>
        <v>0</v>
      </c>
      <c r="FM41" s="10"/>
      <c r="FN41" s="11">
        <f>SUM(FN33:FN40)</f>
        <v>0</v>
      </c>
      <c r="FO41" s="10"/>
      <c r="FP41" s="11">
        <f>SUM(FP33:FP40)</f>
        <v>0</v>
      </c>
      <c r="FQ41" s="10"/>
      <c r="FR41" s="11">
        <f>SUM(FR33:FR40)</f>
        <v>0</v>
      </c>
      <c r="FS41" s="10"/>
      <c r="FT41" s="7">
        <f>SUM(FT33:FT40)</f>
        <v>0</v>
      </c>
      <c r="FU41" s="11">
        <f>SUM(FU33:FU40)</f>
        <v>0</v>
      </c>
      <c r="FV41" s="10"/>
      <c r="FW41" s="11">
        <f>SUM(FW33:FW40)</f>
        <v>0</v>
      </c>
      <c r="FX41" s="10"/>
      <c r="FY41" s="11">
        <f>SUM(FY33:FY40)</f>
        <v>0</v>
      </c>
      <c r="FZ41" s="10"/>
      <c r="GA41" s="11">
        <f>SUM(GA33:GA40)</f>
        <v>0</v>
      </c>
      <c r="GB41" s="10"/>
      <c r="GC41" s="11">
        <f>SUM(GC33:GC40)</f>
        <v>0</v>
      </c>
      <c r="GD41" s="10"/>
      <c r="GE41" s="7">
        <f>SUM(GE33:GE40)</f>
        <v>0</v>
      </c>
      <c r="GF41" s="7">
        <f>SUM(GF33:GF40)</f>
        <v>0</v>
      </c>
    </row>
    <row r="42" spans="1:188" ht="19.5" customHeight="1">
      <c r="A42" s="12" t="s">
        <v>102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2"/>
      <c r="GF42" s="13"/>
    </row>
    <row r="43" spans="1:188" ht="12.75">
      <c r="A43" s="6"/>
      <c r="B43" s="6"/>
      <c r="C43" s="6"/>
      <c r="D43" s="6" t="s">
        <v>103</v>
      </c>
      <c r="E43" s="3" t="s">
        <v>104</v>
      </c>
      <c r="F43" s="6">
        <f aca="true" t="shared" si="44" ref="F43:F57">COUNTIF(U43:GD43,"e")</f>
        <v>1</v>
      </c>
      <c r="G43" s="6">
        <f aca="true" t="shared" si="45" ref="G43:G57">COUNTIF(U43:GD43,"z")</f>
        <v>1</v>
      </c>
      <c r="H43" s="6">
        <f aca="true" t="shared" si="46" ref="H43:H74">SUM(I43:Q43)</f>
        <v>75</v>
      </c>
      <c r="I43" s="6">
        <f aca="true" t="shared" si="47" ref="I43:I74">U43+AP43+BK43+CF43+DA43+DV43+EQ43+FL43</f>
        <v>30</v>
      </c>
      <c r="J43" s="6">
        <f aca="true" t="shared" si="48" ref="J43:J74">W43+AR43+BM43+CH43+DC43+DX43+ES43+FN43</f>
        <v>0</v>
      </c>
      <c r="K43" s="6">
        <f aca="true" t="shared" si="49" ref="K43:K74">Y43+AT43+BO43+CJ43+DE43+DZ43+EU43+FP43</f>
        <v>0</v>
      </c>
      <c r="L43" s="6">
        <f aca="true" t="shared" si="50" ref="L43:L74">AA43+AV43+BQ43+CL43+DG43+EB43+EW43+FR43</f>
        <v>0</v>
      </c>
      <c r="M43" s="6">
        <f aca="true" t="shared" si="51" ref="M43:M74">AD43+AY43+BT43+CO43+DJ43+EE43+EZ43+FU43</f>
        <v>0</v>
      </c>
      <c r="N43" s="6">
        <f aca="true" t="shared" si="52" ref="N43:N74">AF43+BA43+BV43+CQ43+DL43+EG43+FB43+FW43</f>
        <v>45</v>
      </c>
      <c r="O43" s="6">
        <f aca="true" t="shared" si="53" ref="O43:O74">AH43+BC43+BX43+CS43+DN43+EI43+FD43+FY43</f>
        <v>0</v>
      </c>
      <c r="P43" s="6">
        <f aca="true" t="shared" si="54" ref="P43:P74">AJ43+BE43+BZ43+CU43+DP43+EK43+FF43+GA43</f>
        <v>0</v>
      </c>
      <c r="Q43" s="6">
        <f aca="true" t="shared" si="55" ref="Q43:Q74">AL43+BG43+CB43+CW43+DR43+EM43+FH43+GC43</f>
        <v>0</v>
      </c>
      <c r="R43" s="7">
        <f aca="true" t="shared" si="56" ref="R43:R74">AO43+BJ43+CE43+CZ43+DU43+EP43+FK43+GF43</f>
        <v>5</v>
      </c>
      <c r="S43" s="7">
        <f aca="true" t="shared" si="57" ref="S43:S74">AN43+BI43+CD43+CY43+DT43+EO43+FJ43+GE43</f>
        <v>3</v>
      </c>
      <c r="T43" s="7">
        <v>3.2</v>
      </c>
      <c r="U43" s="11">
        <v>30</v>
      </c>
      <c r="V43" s="10" t="s">
        <v>71</v>
      </c>
      <c r="W43" s="11"/>
      <c r="X43" s="10"/>
      <c r="Y43" s="11"/>
      <c r="Z43" s="10"/>
      <c r="AA43" s="11"/>
      <c r="AB43" s="10"/>
      <c r="AC43" s="7">
        <v>2</v>
      </c>
      <c r="AD43" s="11"/>
      <c r="AE43" s="10"/>
      <c r="AF43" s="11">
        <v>45</v>
      </c>
      <c r="AG43" s="10" t="s">
        <v>61</v>
      </c>
      <c r="AH43" s="11"/>
      <c r="AI43" s="10"/>
      <c r="AJ43" s="11"/>
      <c r="AK43" s="10"/>
      <c r="AL43" s="11"/>
      <c r="AM43" s="10"/>
      <c r="AN43" s="7">
        <v>3</v>
      </c>
      <c r="AO43" s="7">
        <f aca="true" t="shared" si="58" ref="AO43:AO74">AC43+AN43</f>
        <v>5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aca="true" t="shared" si="59" ref="BJ43:BJ74">AX43+BI43</f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aca="true" t="shared" si="60" ref="CE43:CE74">BS43+CD43</f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aca="true" t="shared" si="61" ref="CZ43:CZ74">CN43+CY43</f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aca="true" t="shared" si="62" ref="DU43:DU74">DI43+DT43</f>
        <v>0</v>
      </c>
      <c r="DV43" s="11"/>
      <c r="DW43" s="10"/>
      <c r="DX43" s="11"/>
      <c r="DY43" s="10"/>
      <c r="DZ43" s="11"/>
      <c r="EA43" s="10"/>
      <c r="EB43" s="11"/>
      <c r="EC43" s="10"/>
      <c r="ED43" s="7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aca="true" t="shared" si="63" ref="EP43:EP74">ED43+EO43</f>
        <v>0</v>
      </c>
      <c r="EQ43" s="11"/>
      <c r="ER43" s="10"/>
      <c r="ES43" s="11"/>
      <c r="ET43" s="10"/>
      <c r="EU43" s="11"/>
      <c r="EV43" s="10"/>
      <c r="EW43" s="11"/>
      <c r="EX43" s="10"/>
      <c r="EY43" s="7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aca="true" t="shared" si="64" ref="FK43:FK74">EY43+FJ43</f>
        <v>0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aca="true" t="shared" si="65" ref="GF43:GF74">FT43+GE43</f>
        <v>0</v>
      </c>
    </row>
    <row r="44" spans="1:188" ht="12.75">
      <c r="A44" s="6"/>
      <c r="B44" s="6"/>
      <c r="C44" s="6"/>
      <c r="D44" s="6" t="s">
        <v>105</v>
      </c>
      <c r="E44" s="3" t="s">
        <v>106</v>
      </c>
      <c r="F44" s="6">
        <f t="shared" si="44"/>
        <v>0</v>
      </c>
      <c r="G44" s="6">
        <f t="shared" si="45"/>
        <v>2</v>
      </c>
      <c r="H44" s="6">
        <f t="shared" si="46"/>
        <v>75</v>
      </c>
      <c r="I44" s="6">
        <f t="shared" si="47"/>
        <v>45</v>
      </c>
      <c r="J44" s="6">
        <f t="shared" si="48"/>
        <v>30</v>
      </c>
      <c r="K44" s="6">
        <f t="shared" si="49"/>
        <v>0</v>
      </c>
      <c r="L44" s="6">
        <f t="shared" si="50"/>
        <v>0</v>
      </c>
      <c r="M44" s="6">
        <f t="shared" si="51"/>
        <v>0</v>
      </c>
      <c r="N44" s="6">
        <f t="shared" si="52"/>
        <v>0</v>
      </c>
      <c r="O44" s="6">
        <f t="shared" si="53"/>
        <v>0</v>
      </c>
      <c r="P44" s="6">
        <f t="shared" si="54"/>
        <v>0</v>
      </c>
      <c r="Q44" s="6">
        <f t="shared" si="55"/>
        <v>0</v>
      </c>
      <c r="R44" s="7">
        <f t="shared" si="56"/>
        <v>5</v>
      </c>
      <c r="S44" s="7">
        <f t="shared" si="57"/>
        <v>0</v>
      </c>
      <c r="T44" s="7">
        <v>3</v>
      </c>
      <c r="U44" s="11">
        <v>45</v>
      </c>
      <c r="V44" s="10" t="s">
        <v>61</v>
      </c>
      <c r="W44" s="11">
        <v>30</v>
      </c>
      <c r="X44" s="10" t="s">
        <v>61</v>
      </c>
      <c r="Y44" s="11"/>
      <c r="Z44" s="10"/>
      <c r="AA44" s="11"/>
      <c r="AB44" s="10"/>
      <c r="AC44" s="7">
        <v>5</v>
      </c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8"/>
        <v>5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59"/>
        <v>0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0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64"/>
        <v>0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65"/>
        <v>0</v>
      </c>
    </row>
    <row r="45" spans="1:188" ht="12.75">
      <c r="A45" s="6"/>
      <c r="B45" s="6"/>
      <c r="C45" s="6"/>
      <c r="D45" s="6" t="s">
        <v>107</v>
      </c>
      <c r="E45" s="3" t="s">
        <v>108</v>
      </c>
      <c r="F45" s="6">
        <f t="shared" si="44"/>
        <v>1</v>
      </c>
      <c r="G45" s="6">
        <f t="shared" si="45"/>
        <v>2</v>
      </c>
      <c r="H45" s="6">
        <f t="shared" si="46"/>
        <v>80</v>
      </c>
      <c r="I45" s="6">
        <f t="shared" si="47"/>
        <v>30</v>
      </c>
      <c r="J45" s="6">
        <f t="shared" si="48"/>
        <v>20</v>
      </c>
      <c r="K45" s="6">
        <f t="shared" si="49"/>
        <v>0</v>
      </c>
      <c r="L45" s="6">
        <f t="shared" si="50"/>
        <v>0</v>
      </c>
      <c r="M45" s="6">
        <f t="shared" si="51"/>
        <v>0</v>
      </c>
      <c r="N45" s="6">
        <f t="shared" si="52"/>
        <v>30</v>
      </c>
      <c r="O45" s="6">
        <f t="shared" si="53"/>
        <v>0</v>
      </c>
      <c r="P45" s="6">
        <f t="shared" si="54"/>
        <v>0</v>
      </c>
      <c r="Q45" s="6">
        <f t="shared" si="55"/>
        <v>0</v>
      </c>
      <c r="R45" s="7">
        <f t="shared" si="56"/>
        <v>5</v>
      </c>
      <c r="S45" s="7">
        <f t="shared" si="57"/>
        <v>2</v>
      </c>
      <c r="T45" s="7">
        <v>3.4</v>
      </c>
      <c r="U45" s="11"/>
      <c r="V45" s="10"/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8"/>
        <v>0</v>
      </c>
      <c r="AP45" s="11">
        <v>30</v>
      </c>
      <c r="AQ45" s="10" t="s">
        <v>71</v>
      </c>
      <c r="AR45" s="11">
        <v>20</v>
      </c>
      <c r="AS45" s="10" t="s">
        <v>61</v>
      </c>
      <c r="AT45" s="11"/>
      <c r="AU45" s="10"/>
      <c r="AV45" s="11"/>
      <c r="AW45" s="10"/>
      <c r="AX45" s="7">
        <v>3</v>
      </c>
      <c r="AY45" s="11"/>
      <c r="AZ45" s="10"/>
      <c r="BA45" s="11">
        <v>30</v>
      </c>
      <c r="BB45" s="10" t="s">
        <v>61</v>
      </c>
      <c r="BC45" s="11"/>
      <c r="BD45" s="10"/>
      <c r="BE45" s="11"/>
      <c r="BF45" s="10"/>
      <c r="BG45" s="11"/>
      <c r="BH45" s="10"/>
      <c r="BI45" s="7">
        <v>2</v>
      </c>
      <c r="BJ45" s="7">
        <f t="shared" si="59"/>
        <v>5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0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6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65"/>
        <v>0</v>
      </c>
    </row>
    <row r="46" spans="1:188" ht="12.75">
      <c r="A46" s="6"/>
      <c r="B46" s="6"/>
      <c r="C46" s="6"/>
      <c r="D46" s="6" t="s">
        <v>109</v>
      </c>
      <c r="E46" s="3" t="s">
        <v>110</v>
      </c>
      <c r="F46" s="6">
        <f t="shared" si="44"/>
        <v>1</v>
      </c>
      <c r="G46" s="6">
        <f t="shared" si="45"/>
        <v>2</v>
      </c>
      <c r="H46" s="6">
        <f t="shared" si="46"/>
        <v>105</v>
      </c>
      <c r="I46" s="6">
        <f t="shared" si="47"/>
        <v>45</v>
      </c>
      <c r="J46" s="6">
        <f t="shared" si="48"/>
        <v>30</v>
      </c>
      <c r="K46" s="6">
        <f t="shared" si="49"/>
        <v>0</v>
      </c>
      <c r="L46" s="6">
        <f t="shared" si="50"/>
        <v>0</v>
      </c>
      <c r="M46" s="6">
        <f t="shared" si="51"/>
        <v>0</v>
      </c>
      <c r="N46" s="6">
        <f t="shared" si="52"/>
        <v>30</v>
      </c>
      <c r="O46" s="6">
        <f t="shared" si="53"/>
        <v>0</v>
      </c>
      <c r="P46" s="6">
        <f t="shared" si="54"/>
        <v>0</v>
      </c>
      <c r="Q46" s="6">
        <f t="shared" si="55"/>
        <v>0</v>
      </c>
      <c r="R46" s="7">
        <f t="shared" si="56"/>
        <v>7</v>
      </c>
      <c r="S46" s="7">
        <f t="shared" si="57"/>
        <v>2</v>
      </c>
      <c r="T46" s="7">
        <v>4.4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8"/>
        <v>0</v>
      </c>
      <c r="AP46" s="11">
        <v>45</v>
      </c>
      <c r="AQ46" s="10" t="s">
        <v>71</v>
      </c>
      <c r="AR46" s="11">
        <v>30</v>
      </c>
      <c r="AS46" s="10" t="s">
        <v>61</v>
      </c>
      <c r="AT46" s="11"/>
      <c r="AU46" s="10"/>
      <c r="AV46" s="11"/>
      <c r="AW46" s="10"/>
      <c r="AX46" s="7">
        <v>5</v>
      </c>
      <c r="AY46" s="11"/>
      <c r="AZ46" s="10"/>
      <c r="BA46" s="11">
        <v>30</v>
      </c>
      <c r="BB46" s="10" t="s">
        <v>61</v>
      </c>
      <c r="BC46" s="11"/>
      <c r="BD46" s="10"/>
      <c r="BE46" s="11"/>
      <c r="BF46" s="10"/>
      <c r="BG46" s="11"/>
      <c r="BH46" s="10"/>
      <c r="BI46" s="7">
        <v>2</v>
      </c>
      <c r="BJ46" s="7">
        <f t="shared" si="59"/>
        <v>7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0"/>
        <v>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1"/>
        <v>0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2"/>
        <v>0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6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65"/>
        <v>0</v>
      </c>
    </row>
    <row r="47" spans="1:188" ht="12.75">
      <c r="A47" s="6"/>
      <c r="B47" s="6"/>
      <c r="C47" s="6"/>
      <c r="D47" s="6" t="s">
        <v>111</v>
      </c>
      <c r="E47" s="3" t="s">
        <v>112</v>
      </c>
      <c r="F47" s="6">
        <f t="shared" si="44"/>
        <v>0</v>
      </c>
      <c r="G47" s="6">
        <f t="shared" si="45"/>
        <v>2</v>
      </c>
      <c r="H47" s="6">
        <f t="shared" si="46"/>
        <v>45</v>
      </c>
      <c r="I47" s="6">
        <f t="shared" si="47"/>
        <v>0</v>
      </c>
      <c r="J47" s="6">
        <f t="shared" si="48"/>
        <v>0</v>
      </c>
      <c r="K47" s="6">
        <f t="shared" si="49"/>
        <v>0</v>
      </c>
      <c r="L47" s="6">
        <f t="shared" si="50"/>
        <v>0</v>
      </c>
      <c r="M47" s="6">
        <f t="shared" si="51"/>
        <v>0</v>
      </c>
      <c r="N47" s="6">
        <f t="shared" si="52"/>
        <v>30</v>
      </c>
      <c r="O47" s="6">
        <f t="shared" si="53"/>
        <v>15</v>
      </c>
      <c r="P47" s="6">
        <f t="shared" si="54"/>
        <v>0</v>
      </c>
      <c r="Q47" s="6">
        <f t="shared" si="55"/>
        <v>0</v>
      </c>
      <c r="R47" s="7">
        <f t="shared" si="56"/>
        <v>3</v>
      </c>
      <c r="S47" s="7">
        <f t="shared" si="57"/>
        <v>3</v>
      </c>
      <c r="T47" s="7">
        <v>1.8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8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>
        <v>30</v>
      </c>
      <c r="BB47" s="10" t="s">
        <v>61</v>
      </c>
      <c r="BC47" s="11">
        <v>15</v>
      </c>
      <c r="BD47" s="10" t="s">
        <v>61</v>
      </c>
      <c r="BE47" s="11"/>
      <c r="BF47" s="10"/>
      <c r="BG47" s="11"/>
      <c r="BH47" s="10"/>
      <c r="BI47" s="7">
        <v>3</v>
      </c>
      <c r="BJ47" s="7">
        <f t="shared" si="59"/>
        <v>3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2"/>
        <v>0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6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65"/>
        <v>0</v>
      </c>
    </row>
    <row r="48" spans="1:188" ht="12.75">
      <c r="A48" s="6"/>
      <c r="B48" s="6"/>
      <c r="C48" s="6"/>
      <c r="D48" s="6" t="s">
        <v>113</v>
      </c>
      <c r="E48" s="3" t="s">
        <v>114</v>
      </c>
      <c r="F48" s="6">
        <f t="shared" si="44"/>
        <v>0</v>
      </c>
      <c r="G48" s="6">
        <f t="shared" si="45"/>
        <v>2</v>
      </c>
      <c r="H48" s="6">
        <f t="shared" si="46"/>
        <v>60</v>
      </c>
      <c r="I48" s="6">
        <f t="shared" si="47"/>
        <v>30</v>
      </c>
      <c r="J48" s="6">
        <f t="shared" si="48"/>
        <v>30</v>
      </c>
      <c r="K48" s="6">
        <f t="shared" si="49"/>
        <v>0</v>
      </c>
      <c r="L48" s="6">
        <f t="shared" si="50"/>
        <v>0</v>
      </c>
      <c r="M48" s="6">
        <f t="shared" si="51"/>
        <v>0</v>
      </c>
      <c r="N48" s="6">
        <f t="shared" si="52"/>
        <v>0</v>
      </c>
      <c r="O48" s="6">
        <f t="shared" si="53"/>
        <v>0</v>
      </c>
      <c r="P48" s="6">
        <f t="shared" si="54"/>
        <v>0</v>
      </c>
      <c r="Q48" s="6">
        <f t="shared" si="55"/>
        <v>0</v>
      </c>
      <c r="R48" s="7">
        <f t="shared" si="56"/>
        <v>4</v>
      </c>
      <c r="S48" s="7">
        <f t="shared" si="57"/>
        <v>0</v>
      </c>
      <c r="T48" s="7">
        <v>2.4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8"/>
        <v>0</v>
      </c>
      <c r="AP48" s="11">
        <v>30</v>
      </c>
      <c r="AQ48" s="10" t="s">
        <v>61</v>
      </c>
      <c r="AR48" s="11">
        <v>30</v>
      </c>
      <c r="AS48" s="10" t="s">
        <v>61</v>
      </c>
      <c r="AT48" s="11"/>
      <c r="AU48" s="10"/>
      <c r="AV48" s="11"/>
      <c r="AW48" s="10"/>
      <c r="AX48" s="7">
        <v>4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59"/>
        <v>4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0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3"/>
        <v>0</v>
      </c>
      <c r="EQ48" s="11"/>
      <c r="ER48" s="10"/>
      <c r="ES48" s="11"/>
      <c r="ET48" s="10"/>
      <c r="EU48" s="11"/>
      <c r="EV48" s="10"/>
      <c r="EW48" s="11"/>
      <c r="EX48" s="10"/>
      <c r="EY48" s="7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64"/>
        <v>0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65"/>
        <v>0</v>
      </c>
    </row>
    <row r="49" spans="1:188" ht="12.75">
      <c r="A49" s="6"/>
      <c r="B49" s="6"/>
      <c r="C49" s="6"/>
      <c r="D49" s="6" t="s">
        <v>115</v>
      </c>
      <c r="E49" s="3" t="s">
        <v>116</v>
      </c>
      <c r="F49" s="6">
        <f t="shared" si="44"/>
        <v>0</v>
      </c>
      <c r="G49" s="6">
        <f t="shared" si="45"/>
        <v>2</v>
      </c>
      <c r="H49" s="6">
        <f t="shared" si="46"/>
        <v>60</v>
      </c>
      <c r="I49" s="6">
        <f t="shared" si="47"/>
        <v>30</v>
      </c>
      <c r="J49" s="6">
        <f t="shared" si="48"/>
        <v>0</v>
      </c>
      <c r="K49" s="6">
        <f t="shared" si="49"/>
        <v>0</v>
      </c>
      <c r="L49" s="6">
        <f t="shared" si="50"/>
        <v>0</v>
      </c>
      <c r="M49" s="6">
        <f t="shared" si="51"/>
        <v>0</v>
      </c>
      <c r="N49" s="6">
        <f t="shared" si="52"/>
        <v>30</v>
      </c>
      <c r="O49" s="6">
        <f t="shared" si="53"/>
        <v>0</v>
      </c>
      <c r="P49" s="6">
        <f t="shared" si="54"/>
        <v>0</v>
      </c>
      <c r="Q49" s="6">
        <f t="shared" si="55"/>
        <v>0</v>
      </c>
      <c r="R49" s="7">
        <f t="shared" si="56"/>
        <v>4</v>
      </c>
      <c r="S49" s="7">
        <f t="shared" si="57"/>
        <v>2</v>
      </c>
      <c r="T49" s="7">
        <v>2.4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8"/>
        <v>0</v>
      </c>
      <c r="AP49" s="11">
        <v>30</v>
      </c>
      <c r="AQ49" s="10" t="s">
        <v>61</v>
      </c>
      <c r="AR49" s="11"/>
      <c r="AS49" s="10"/>
      <c r="AT49" s="11"/>
      <c r="AU49" s="10"/>
      <c r="AV49" s="11"/>
      <c r="AW49" s="10"/>
      <c r="AX49" s="7">
        <v>2</v>
      </c>
      <c r="AY49" s="11"/>
      <c r="AZ49" s="10"/>
      <c r="BA49" s="11">
        <v>30</v>
      </c>
      <c r="BB49" s="10" t="s">
        <v>61</v>
      </c>
      <c r="BC49" s="11"/>
      <c r="BD49" s="10"/>
      <c r="BE49" s="11"/>
      <c r="BF49" s="10"/>
      <c r="BG49" s="11"/>
      <c r="BH49" s="10"/>
      <c r="BI49" s="7">
        <v>2</v>
      </c>
      <c r="BJ49" s="7">
        <f t="shared" si="59"/>
        <v>4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2"/>
        <v>0</v>
      </c>
      <c r="DV49" s="11"/>
      <c r="DW49" s="10"/>
      <c r="DX49" s="11"/>
      <c r="DY49" s="10"/>
      <c r="DZ49" s="11"/>
      <c r="EA49" s="10"/>
      <c r="EB49" s="11"/>
      <c r="EC49" s="10"/>
      <c r="ED49" s="7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3"/>
        <v>0</v>
      </c>
      <c r="EQ49" s="11"/>
      <c r="ER49" s="10"/>
      <c r="ES49" s="11"/>
      <c r="ET49" s="10"/>
      <c r="EU49" s="11"/>
      <c r="EV49" s="10"/>
      <c r="EW49" s="11"/>
      <c r="EX49" s="10"/>
      <c r="EY49" s="7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64"/>
        <v>0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65"/>
        <v>0</v>
      </c>
    </row>
    <row r="50" spans="1:188" ht="12.75">
      <c r="A50" s="6"/>
      <c r="B50" s="6"/>
      <c r="C50" s="6"/>
      <c r="D50" s="6" t="s">
        <v>117</v>
      </c>
      <c r="E50" s="3" t="s">
        <v>118</v>
      </c>
      <c r="F50" s="6">
        <f t="shared" si="44"/>
        <v>1</v>
      </c>
      <c r="G50" s="6">
        <f t="shared" si="45"/>
        <v>1</v>
      </c>
      <c r="H50" s="6">
        <f t="shared" si="46"/>
        <v>45</v>
      </c>
      <c r="I50" s="6">
        <f t="shared" si="47"/>
        <v>15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0</v>
      </c>
      <c r="N50" s="6">
        <f t="shared" si="52"/>
        <v>30</v>
      </c>
      <c r="O50" s="6">
        <f t="shared" si="53"/>
        <v>0</v>
      </c>
      <c r="P50" s="6">
        <f t="shared" si="54"/>
        <v>0</v>
      </c>
      <c r="Q50" s="6">
        <f t="shared" si="55"/>
        <v>0</v>
      </c>
      <c r="R50" s="7">
        <f t="shared" si="56"/>
        <v>3</v>
      </c>
      <c r="S50" s="7">
        <f t="shared" si="57"/>
        <v>2</v>
      </c>
      <c r="T50" s="7">
        <v>2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59"/>
        <v>0</v>
      </c>
      <c r="BK50" s="11">
        <v>15</v>
      </c>
      <c r="BL50" s="10" t="s">
        <v>71</v>
      </c>
      <c r="BM50" s="11"/>
      <c r="BN50" s="10"/>
      <c r="BO50" s="11"/>
      <c r="BP50" s="10"/>
      <c r="BQ50" s="11"/>
      <c r="BR50" s="10"/>
      <c r="BS50" s="7">
        <v>1</v>
      </c>
      <c r="BT50" s="11"/>
      <c r="BU50" s="10"/>
      <c r="BV50" s="11">
        <v>30</v>
      </c>
      <c r="BW50" s="10" t="s">
        <v>61</v>
      </c>
      <c r="BX50" s="11"/>
      <c r="BY50" s="10"/>
      <c r="BZ50" s="11"/>
      <c r="CA50" s="10"/>
      <c r="CB50" s="11"/>
      <c r="CC50" s="10"/>
      <c r="CD50" s="7">
        <v>2</v>
      </c>
      <c r="CE50" s="7">
        <f t="shared" si="60"/>
        <v>3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2"/>
        <v>0</v>
      </c>
      <c r="DV50" s="11"/>
      <c r="DW50" s="10"/>
      <c r="DX50" s="11"/>
      <c r="DY50" s="10"/>
      <c r="DZ50" s="11"/>
      <c r="EA50" s="10"/>
      <c r="EB50" s="11"/>
      <c r="EC50" s="10"/>
      <c r="ED50" s="7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3"/>
        <v>0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6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65"/>
        <v>0</v>
      </c>
    </row>
    <row r="51" spans="1:188" ht="12.75">
      <c r="A51" s="6"/>
      <c r="B51" s="6"/>
      <c r="C51" s="6"/>
      <c r="D51" s="6" t="s">
        <v>119</v>
      </c>
      <c r="E51" s="3" t="s">
        <v>120</v>
      </c>
      <c r="F51" s="6">
        <f t="shared" si="44"/>
        <v>0</v>
      </c>
      <c r="G51" s="6">
        <f t="shared" si="45"/>
        <v>2</v>
      </c>
      <c r="H51" s="6">
        <f t="shared" si="46"/>
        <v>40</v>
      </c>
      <c r="I51" s="6">
        <f t="shared" si="47"/>
        <v>15</v>
      </c>
      <c r="J51" s="6">
        <f t="shared" si="48"/>
        <v>0</v>
      </c>
      <c r="K51" s="6">
        <f t="shared" si="49"/>
        <v>0</v>
      </c>
      <c r="L51" s="6">
        <f t="shared" si="50"/>
        <v>0</v>
      </c>
      <c r="M51" s="6">
        <f t="shared" si="51"/>
        <v>0</v>
      </c>
      <c r="N51" s="6">
        <f t="shared" si="52"/>
        <v>25</v>
      </c>
      <c r="O51" s="6">
        <f t="shared" si="53"/>
        <v>0</v>
      </c>
      <c r="P51" s="6">
        <f t="shared" si="54"/>
        <v>0</v>
      </c>
      <c r="Q51" s="6">
        <f t="shared" si="55"/>
        <v>0</v>
      </c>
      <c r="R51" s="7">
        <f t="shared" si="56"/>
        <v>3</v>
      </c>
      <c r="S51" s="7">
        <f t="shared" si="57"/>
        <v>2</v>
      </c>
      <c r="T51" s="7">
        <v>1.6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5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59"/>
        <v>0</v>
      </c>
      <c r="BK51" s="11">
        <v>15</v>
      </c>
      <c r="BL51" s="10" t="s">
        <v>61</v>
      </c>
      <c r="BM51" s="11"/>
      <c r="BN51" s="10"/>
      <c r="BO51" s="11"/>
      <c r="BP51" s="10"/>
      <c r="BQ51" s="11"/>
      <c r="BR51" s="10"/>
      <c r="BS51" s="7">
        <v>1</v>
      </c>
      <c r="BT51" s="11"/>
      <c r="BU51" s="10"/>
      <c r="BV51" s="11">
        <v>25</v>
      </c>
      <c r="BW51" s="10" t="s">
        <v>61</v>
      </c>
      <c r="BX51" s="11"/>
      <c r="BY51" s="10"/>
      <c r="BZ51" s="11"/>
      <c r="CA51" s="10"/>
      <c r="CB51" s="11"/>
      <c r="CC51" s="10"/>
      <c r="CD51" s="7">
        <v>2</v>
      </c>
      <c r="CE51" s="7">
        <f t="shared" si="60"/>
        <v>3</v>
      </c>
      <c r="CF51" s="11"/>
      <c r="CG51" s="10"/>
      <c r="CH51" s="11"/>
      <c r="CI51" s="10"/>
      <c r="CJ51" s="11"/>
      <c r="CK51" s="10"/>
      <c r="CL51" s="11"/>
      <c r="CM51" s="10"/>
      <c r="CN51" s="7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1"/>
        <v>0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3"/>
        <v>0</v>
      </c>
      <c r="EQ51" s="11"/>
      <c r="ER51" s="10"/>
      <c r="ES51" s="11"/>
      <c r="ET51" s="10"/>
      <c r="EU51" s="11"/>
      <c r="EV51" s="10"/>
      <c r="EW51" s="11"/>
      <c r="EX51" s="10"/>
      <c r="EY51" s="7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64"/>
        <v>0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65"/>
        <v>0</v>
      </c>
    </row>
    <row r="52" spans="1:188" ht="12.75">
      <c r="A52" s="6"/>
      <c r="B52" s="6"/>
      <c r="C52" s="6"/>
      <c r="D52" s="6" t="s">
        <v>121</v>
      </c>
      <c r="E52" s="3" t="s">
        <v>122</v>
      </c>
      <c r="F52" s="6">
        <f t="shared" si="44"/>
        <v>1</v>
      </c>
      <c r="G52" s="6">
        <f t="shared" si="45"/>
        <v>2</v>
      </c>
      <c r="H52" s="6">
        <f t="shared" si="46"/>
        <v>75</v>
      </c>
      <c r="I52" s="6">
        <f t="shared" si="47"/>
        <v>30</v>
      </c>
      <c r="J52" s="6">
        <f t="shared" si="48"/>
        <v>0</v>
      </c>
      <c r="K52" s="6">
        <f t="shared" si="49"/>
        <v>0</v>
      </c>
      <c r="L52" s="6">
        <f t="shared" si="50"/>
        <v>0</v>
      </c>
      <c r="M52" s="6">
        <f t="shared" si="51"/>
        <v>0</v>
      </c>
      <c r="N52" s="6">
        <f t="shared" si="52"/>
        <v>30</v>
      </c>
      <c r="O52" s="6">
        <f t="shared" si="53"/>
        <v>15</v>
      </c>
      <c r="P52" s="6">
        <f t="shared" si="54"/>
        <v>0</v>
      </c>
      <c r="Q52" s="6">
        <f t="shared" si="55"/>
        <v>0</v>
      </c>
      <c r="R52" s="7">
        <f t="shared" si="56"/>
        <v>6</v>
      </c>
      <c r="S52" s="7">
        <f t="shared" si="57"/>
        <v>3</v>
      </c>
      <c r="T52" s="7">
        <v>3.2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5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59"/>
        <v>0</v>
      </c>
      <c r="BK52" s="11">
        <v>30</v>
      </c>
      <c r="BL52" s="10" t="s">
        <v>71</v>
      </c>
      <c r="BM52" s="11"/>
      <c r="BN52" s="10"/>
      <c r="BO52" s="11"/>
      <c r="BP52" s="10"/>
      <c r="BQ52" s="11"/>
      <c r="BR52" s="10"/>
      <c r="BS52" s="7">
        <v>3</v>
      </c>
      <c r="BT52" s="11"/>
      <c r="BU52" s="10"/>
      <c r="BV52" s="11">
        <v>30</v>
      </c>
      <c r="BW52" s="10" t="s">
        <v>61</v>
      </c>
      <c r="BX52" s="11">
        <v>15</v>
      </c>
      <c r="BY52" s="10" t="s">
        <v>61</v>
      </c>
      <c r="BZ52" s="11"/>
      <c r="CA52" s="10"/>
      <c r="CB52" s="11"/>
      <c r="CC52" s="10"/>
      <c r="CD52" s="7">
        <v>3</v>
      </c>
      <c r="CE52" s="7">
        <f t="shared" si="60"/>
        <v>6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6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65"/>
        <v>0</v>
      </c>
    </row>
    <row r="53" spans="1:188" ht="12.75">
      <c r="A53" s="6"/>
      <c r="B53" s="6"/>
      <c r="C53" s="6"/>
      <c r="D53" s="6" t="s">
        <v>123</v>
      </c>
      <c r="E53" s="3" t="s">
        <v>124</v>
      </c>
      <c r="F53" s="6">
        <f t="shared" si="44"/>
        <v>0</v>
      </c>
      <c r="G53" s="6">
        <f t="shared" si="45"/>
        <v>3</v>
      </c>
      <c r="H53" s="6">
        <f t="shared" si="46"/>
        <v>75</v>
      </c>
      <c r="I53" s="6">
        <f t="shared" si="47"/>
        <v>30</v>
      </c>
      <c r="J53" s="6">
        <f t="shared" si="48"/>
        <v>15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30</v>
      </c>
      <c r="O53" s="6">
        <f t="shared" si="53"/>
        <v>0</v>
      </c>
      <c r="P53" s="6">
        <f t="shared" si="54"/>
        <v>0</v>
      </c>
      <c r="Q53" s="6">
        <f t="shared" si="55"/>
        <v>0</v>
      </c>
      <c r="R53" s="7">
        <f t="shared" si="56"/>
        <v>5</v>
      </c>
      <c r="S53" s="7">
        <f t="shared" si="57"/>
        <v>2</v>
      </c>
      <c r="T53" s="7">
        <v>3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58"/>
        <v>0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59"/>
        <v>0</v>
      </c>
      <c r="BK53" s="11">
        <v>30</v>
      </c>
      <c r="BL53" s="10" t="s">
        <v>61</v>
      </c>
      <c r="BM53" s="11">
        <v>15</v>
      </c>
      <c r="BN53" s="10" t="s">
        <v>61</v>
      </c>
      <c r="BO53" s="11"/>
      <c r="BP53" s="10"/>
      <c r="BQ53" s="11"/>
      <c r="BR53" s="10"/>
      <c r="BS53" s="7">
        <v>3</v>
      </c>
      <c r="BT53" s="11"/>
      <c r="BU53" s="10"/>
      <c r="BV53" s="11">
        <v>30</v>
      </c>
      <c r="BW53" s="10" t="s">
        <v>61</v>
      </c>
      <c r="BX53" s="11"/>
      <c r="BY53" s="10"/>
      <c r="BZ53" s="11"/>
      <c r="CA53" s="10"/>
      <c r="CB53" s="11"/>
      <c r="CC53" s="10"/>
      <c r="CD53" s="7">
        <v>2</v>
      </c>
      <c r="CE53" s="7">
        <f t="shared" si="60"/>
        <v>5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1"/>
        <v>0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2"/>
        <v>0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6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65"/>
        <v>0</v>
      </c>
    </row>
    <row r="54" spans="1:188" ht="12.75">
      <c r="A54" s="6"/>
      <c r="B54" s="6"/>
      <c r="C54" s="6"/>
      <c r="D54" s="6" t="s">
        <v>125</v>
      </c>
      <c r="E54" s="3" t="s">
        <v>126</v>
      </c>
      <c r="F54" s="6">
        <f t="shared" si="44"/>
        <v>1</v>
      </c>
      <c r="G54" s="6">
        <f t="shared" si="45"/>
        <v>1</v>
      </c>
      <c r="H54" s="6">
        <f t="shared" si="46"/>
        <v>75</v>
      </c>
      <c r="I54" s="6">
        <f t="shared" si="47"/>
        <v>30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0</v>
      </c>
      <c r="N54" s="6">
        <f t="shared" si="52"/>
        <v>45</v>
      </c>
      <c r="O54" s="6">
        <f t="shared" si="53"/>
        <v>0</v>
      </c>
      <c r="P54" s="6">
        <f t="shared" si="54"/>
        <v>0</v>
      </c>
      <c r="Q54" s="6">
        <f t="shared" si="55"/>
        <v>0</v>
      </c>
      <c r="R54" s="7">
        <f t="shared" si="56"/>
        <v>6</v>
      </c>
      <c r="S54" s="7">
        <f t="shared" si="57"/>
        <v>3</v>
      </c>
      <c r="T54" s="7">
        <v>3.2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59"/>
        <v>0</v>
      </c>
      <c r="BK54" s="11">
        <v>30</v>
      </c>
      <c r="BL54" s="10" t="s">
        <v>71</v>
      </c>
      <c r="BM54" s="11"/>
      <c r="BN54" s="10"/>
      <c r="BO54" s="11"/>
      <c r="BP54" s="10"/>
      <c r="BQ54" s="11"/>
      <c r="BR54" s="10"/>
      <c r="BS54" s="7">
        <v>3</v>
      </c>
      <c r="BT54" s="11"/>
      <c r="BU54" s="10"/>
      <c r="BV54" s="11">
        <v>45</v>
      </c>
      <c r="BW54" s="10" t="s">
        <v>61</v>
      </c>
      <c r="BX54" s="11"/>
      <c r="BY54" s="10"/>
      <c r="BZ54" s="11"/>
      <c r="CA54" s="10"/>
      <c r="CB54" s="11"/>
      <c r="CC54" s="10"/>
      <c r="CD54" s="7">
        <v>3</v>
      </c>
      <c r="CE54" s="7">
        <f t="shared" si="60"/>
        <v>6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6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65"/>
        <v>0</v>
      </c>
    </row>
    <row r="55" spans="1:188" ht="12.75">
      <c r="A55" s="6"/>
      <c r="B55" s="6"/>
      <c r="C55" s="6"/>
      <c r="D55" s="6" t="s">
        <v>127</v>
      </c>
      <c r="E55" s="3" t="s">
        <v>128</v>
      </c>
      <c r="F55" s="6">
        <f t="shared" si="44"/>
        <v>0</v>
      </c>
      <c r="G55" s="6">
        <f t="shared" si="45"/>
        <v>2</v>
      </c>
      <c r="H55" s="6">
        <f t="shared" si="46"/>
        <v>45</v>
      </c>
      <c r="I55" s="6">
        <f t="shared" si="47"/>
        <v>15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30</v>
      </c>
      <c r="O55" s="6">
        <f t="shared" si="53"/>
        <v>0</v>
      </c>
      <c r="P55" s="6">
        <f t="shared" si="54"/>
        <v>0</v>
      </c>
      <c r="Q55" s="6">
        <f t="shared" si="55"/>
        <v>0</v>
      </c>
      <c r="R55" s="7">
        <f t="shared" si="56"/>
        <v>3</v>
      </c>
      <c r="S55" s="7">
        <f t="shared" si="57"/>
        <v>2</v>
      </c>
      <c r="T55" s="7">
        <v>1.8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9"/>
        <v>0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0"/>
        <v>0</v>
      </c>
      <c r="CF55" s="11">
        <v>15</v>
      </c>
      <c r="CG55" s="10" t="s">
        <v>61</v>
      </c>
      <c r="CH55" s="11"/>
      <c r="CI55" s="10"/>
      <c r="CJ55" s="11"/>
      <c r="CK55" s="10"/>
      <c r="CL55" s="11"/>
      <c r="CM55" s="10"/>
      <c r="CN55" s="7">
        <v>1</v>
      </c>
      <c r="CO55" s="11"/>
      <c r="CP55" s="10"/>
      <c r="CQ55" s="11">
        <v>30</v>
      </c>
      <c r="CR55" s="10" t="s">
        <v>61</v>
      </c>
      <c r="CS55" s="11"/>
      <c r="CT55" s="10"/>
      <c r="CU55" s="11"/>
      <c r="CV55" s="10"/>
      <c r="CW55" s="11"/>
      <c r="CX55" s="10"/>
      <c r="CY55" s="7">
        <v>2</v>
      </c>
      <c r="CZ55" s="7">
        <f t="shared" si="61"/>
        <v>3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6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65"/>
        <v>0</v>
      </c>
    </row>
    <row r="56" spans="1:188" ht="12.75">
      <c r="A56" s="6"/>
      <c r="B56" s="6"/>
      <c r="C56" s="6"/>
      <c r="D56" s="6" t="s">
        <v>129</v>
      </c>
      <c r="E56" s="3" t="s">
        <v>130</v>
      </c>
      <c r="F56" s="6">
        <f t="shared" si="44"/>
        <v>0</v>
      </c>
      <c r="G56" s="6">
        <f t="shared" si="45"/>
        <v>2</v>
      </c>
      <c r="H56" s="6">
        <f t="shared" si="46"/>
        <v>30</v>
      </c>
      <c r="I56" s="6">
        <f t="shared" si="47"/>
        <v>15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15</v>
      </c>
      <c r="P56" s="6">
        <f t="shared" si="54"/>
        <v>0</v>
      </c>
      <c r="Q56" s="6">
        <f t="shared" si="55"/>
        <v>0</v>
      </c>
      <c r="R56" s="7">
        <f t="shared" si="56"/>
        <v>2</v>
      </c>
      <c r="S56" s="7">
        <f t="shared" si="57"/>
        <v>1</v>
      </c>
      <c r="T56" s="7">
        <v>1.2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9"/>
        <v>0</v>
      </c>
      <c r="BK56" s="11"/>
      <c r="BL56" s="10"/>
      <c r="BM56" s="11"/>
      <c r="BN56" s="10"/>
      <c r="BO56" s="11"/>
      <c r="BP56" s="10"/>
      <c r="BQ56" s="11"/>
      <c r="BR56" s="10"/>
      <c r="BS56" s="7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0"/>
        <v>0</v>
      </c>
      <c r="CF56" s="11">
        <v>15</v>
      </c>
      <c r="CG56" s="10" t="s">
        <v>61</v>
      </c>
      <c r="CH56" s="11"/>
      <c r="CI56" s="10"/>
      <c r="CJ56" s="11"/>
      <c r="CK56" s="10"/>
      <c r="CL56" s="11"/>
      <c r="CM56" s="10"/>
      <c r="CN56" s="7">
        <v>1</v>
      </c>
      <c r="CO56" s="11"/>
      <c r="CP56" s="10"/>
      <c r="CQ56" s="11"/>
      <c r="CR56" s="10"/>
      <c r="CS56" s="11">
        <v>15</v>
      </c>
      <c r="CT56" s="10" t="s">
        <v>61</v>
      </c>
      <c r="CU56" s="11"/>
      <c r="CV56" s="10"/>
      <c r="CW56" s="11"/>
      <c r="CX56" s="10"/>
      <c r="CY56" s="7">
        <v>1</v>
      </c>
      <c r="CZ56" s="7">
        <f t="shared" si="61"/>
        <v>2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6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65"/>
        <v>0</v>
      </c>
    </row>
    <row r="57" spans="1:188" ht="12.75">
      <c r="A57" s="6"/>
      <c r="B57" s="6"/>
      <c r="C57" s="6"/>
      <c r="D57" s="6" t="s">
        <v>131</v>
      </c>
      <c r="E57" s="3" t="s">
        <v>132</v>
      </c>
      <c r="F57" s="6">
        <f t="shared" si="44"/>
        <v>0</v>
      </c>
      <c r="G57" s="6">
        <f t="shared" si="45"/>
        <v>3</v>
      </c>
      <c r="H57" s="6">
        <f t="shared" si="46"/>
        <v>75</v>
      </c>
      <c r="I57" s="6">
        <f t="shared" si="47"/>
        <v>30</v>
      </c>
      <c r="J57" s="6">
        <f t="shared" si="48"/>
        <v>15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30</v>
      </c>
      <c r="P57" s="6">
        <f t="shared" si="54"/>
        <v>0</v>
      </c>
      <c r="Q57" s="6">
        <f t="shared" si="55"/>
        <v>0</v>
      </c>
      <c r="R57" s="7">
        <f t="shared" si="56"/>
        <v>5</v>
      </c>
      <c r="S57" s="7">
        <f t="shared" si="57"/>
        <v>2</v>
      </c>
      <c r="T57" s="7">
        <v>3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0"/>
        <v>0</v>
      </c>
      <c r="CF57" s="11">
        <v>30</v>
      </c>
      <c r="CG57" s="10" t="s">
        <v>61</v>
      </c>
      <c r="CH57" s="11">
        <v>15</v>
      </c>
      <c r="CI57" s="10" t="s">
        <v>61</v>
      </c>
      <c r="CJ57" s="11"/>
      <c r="CK57" s="10"/>
      <c r="CL57" s="11"/>
      <c r="CM57" s="10"/>
      <c r="CN57" s="7">
        <v>3</v>
      </c>
      <c r="CO57" s="11"/>
      <c r="CP57" s="10"/>
      <c r="CQ57" s="11"/>
      <c r="CR57" s="10"/>
      <c r="CS57" s="11">
        <v>30</v>
      </c>
      <c r="CT57" s="10" t="s">
        <v>61</v>
      </c>
      <c r="CU57" s="11"/>
      <c r="CV57" s="10"/>
      <c r="CW57" s="11"/>
      <c r="CX57" s="10"/>
      <c r="CY57" s="7">
        <v>2</v>
      </c>
      <c r="CZ57" s="7">
        <f t="shared" si="61"/>
        <v>5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2"/>
        <v>0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6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65"/>
        <v>0</v>
      </c>
    </row>
    <row r="58" spans="1:188" ht="12.75">
      <c r="A58" s="6">
        <v>8</v>
      </c>
      <c r="B58" s="6">
        <v>1</v>
      </c>
      <c r="C58" s="6"/>
      <c r="D58" s="6"/>
      <c r="E58" s="3" t="s">
        <v>133</v>
      </c>
      <c r="F58" s="6">
        <f>$B$58*COUNTIF(U58:GD58,"e")</f>
        <v>1</v>
      </c>
      <c r="G58" s="6">
        <f>$B$58*COUNTIF(U58:GD58,"z")</f>
        <v>1</v>
      </c>
      <c r="H58" s="6">
        <f t="shared" si="46"/>
        <v>50</v>
      </c>
      <c r="I58" s="6">
        <f t="shared" si="47"/>
        <v>20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30</v>
      </c>
      <c r="O58" s="6">
        <f t="shared" si="53"/>
        <v>0</v>
      </c>
      <c r="P58" s="6">
        <f t="shared" si="54"/>
        <v>0</v>
      </c>
      <c r="Q58" s="6">
        <f t="shared" si="55"/>
        <v>0</v>
      </c>
      <c r="R58" s="7">
        <f t="shared" si="56"/>
        <v>5</v>
      </c>
      <c r="S58" s="7">
        <f t="shared" si="57"/>
        <v>3</v>
      </c>
      <c r="T58" s="7">
        <f>$B$58*2.2</f>
        <v>2.2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58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59"/>
        <v>0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0"/>
        <v>0</v>
      </c>
      <c r="CF58" s="11">
        <f>$B$58*20</f>
        <v>20</v>
      </c>
      <c r="CG58" s="10" t="s">
        <v>71</v>
      </c>
      <c r="CH58" s="11"/>
      <c r="CI58" s="10"/>
      <c r="CJ58" s="11"/>
      <c r="CK58" s="10"/>
      <c r="CL58" s="11"/>
      <c r="CM58" s="10"/>
      <c r="CN58" s="7">
        <f>$B$58*2</f>
        <v>2</v>
      </c>
      <c r="CO58" s="11"/>
      <c r="CP58" s="10"/>
      <c r="CQ58" s="11">
        <f>$B$58*30</f>
        <v>30</v>
      </c>
      <c r="CR58" s="10" t="s">
        <v>61</v>
      </c>
      <c r="CS58" s="11"/>
      <c r="CT58" s="10"/>
      <c r="CU58" s="11"/>
      <c r="CV58" s="10"/>
      <c r="CW58" s="11"/>
      <c r="CX58" s="10"/>
      <c r="CY58" s="7">
        <f>$B$58*3</f>
        <v>3</v>
      </c>
      <c r="CZ58" s="7">
        <f t="shared" si="61"/>
        <v>5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2"/>
        <v>0</v>
      </c>
      <c r="DV58" s="11"/>
      <c r="DW58" s="10"/>
      <c r="DX58" s="11"/>
      <c r="DY58" s="10"/>
      <c r="DZ58" s="11"/>
      <c r="EA58" s="10"/>
      <c r="EB58" s="11"/>
      <c r="EC58" s="10"/>
      <c r="ED58" s="7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3"/>
        <v>0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6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65"/>
        <v>0</v>
      </c>
    </row>
    <row r="59" spans="1:188" ht="12.75">
      <c r="A59" s="6"/>
      <c r="B59" s="6"/>
      <c r="C59" s="6"/>
      <c r="D59" s="6" t="s">
        <v>134</v>
      </c>
      <c r="E59" s="3" t="s">
        <v>135</v>
      </c>
      <c r="F59" s="6">
        <f>COUNTIF(U59:GD59,"e")</f>
        <v>0</v>
      </c>
      <c r="G59" s="6">
        <f>COUNTIF(U59:GD59,"z")</f>
        <v>2</v>
      </c>
      <c r="H59" s="6">
        <f t="shared" si="46"/>
        <v>55</v>
      </c>
      <c r="I59" s="6">
        <f t="shared" si="47"/>
        <v>25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30</v>
      </c>
      <c r="O59" s="6">
        <f t="shared" si="53"/>
        <v>0</v>
      </c>
      <c r="P59" s="6">
        <f t="shared" si="54"/>
        <v>0</v>
      </c>
      <c r="Q59" s="6">
        <f t="shared" si="55"/>
        <v>0</v>
      </c>
      <c r="R59" s="7">
        <f t="shared" si="56"/>
        <v>4</v>
      </c>
      <c r="S59" s="7">
        <f t="shared" si="57"/>
        <v>2</v>
      </c>
      <c r="T59" s="7">
        <v>2.2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58"/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59"/>
        <v>0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0"/>
        <v>0</v>
      </c>
      <c r="CF59" s="11">
        <v>25</v>
      </c>
      <c r="CG59" s="10" t="s">
        <v>61</v>
      </c>
      <c r="CH59" s="11"/>
      <c r="CI59" s="10"/>
      <c r="CJ59" s="11"/>
      <c r="CK59" s="10"/>
      <c r="CL59" s="11"/>
      <c r="CM59" s="10"/>
      <c r="CN59" s="7">
        <v>2</v>
      </c>
      <c r="CO59" s="11"/>
      <c r="CP59" s="10"/>
      <c r="CQ59" s="11">
        <v>30</v>
      </c>
      <c r="CR59" s="10" t="s">
        <v>61</v>
      </c>
      <c r="CS59" s="11"/>
      <c r="CT59" s="10"/>
      <c r="CU59" s="11"/>
      <c r="CV59" s="10"/>
      <c r="CW59" s="11"/>
      <c r="CX59" s="10"/>
      <c r="CY59" s="7">
        <v>2</v>
      </c>
      <c r="CZ59" s="7">
        <f t="shared" si="61"/>
        <v>4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6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65"/>
        <v>0</v>
      </c>
    </row>
    <row r="60" spans="1:188" ht="12.75">
      <c r="A60" s="6"/>
      <c r="B60" s="6"/>
      <c r="C60" s="6"/>
      <c r="D60" s="6" t="s">
        <v>136</v>
      </c>
      <c r="E60" s="3" t="s">
        <v>137</v>
      </c>
      <c r="F60" s="6">
        <f>COUNTIF(U60:GD60,"e")</f>
        <v>1</v>
      </c>
      <c r="G60" s="6">
        <f>COUNTIF(U60:GD60,"z")</f>
        <v>2</v>
      </c>
      <c r="H60" s="6">
        <f t="shared" si="46"/>
        <v>75</v>
      </c>
      <c r="I60" s="6">
        <f t="shared" si="47"/>
        <v>30</v>
      </c>
      <c r="J60" s="6">
        <f t="shared" si="48"/>
        <v>15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30</v>
      </c>
      <c r="O60" s="6">
        <f t="shared" si="53"/>
        <v>0</v>
      </c>
      <c r="P60" s="6">
        <f t="shared" si="54"/>
        <v>0</v>
      </c>
      <c r="Q60" s="6">
        <f t="shared" si="55"/>
        <v>0</v>
      </c>
      <c r="R60" s="7">
        <f t="shared" si="56"/>
        <v>5</v>
      </c>
      <c r="S60" s="7">
        <f t="shared" si="57"/>
        <v>2</v>
      </c>
      <c r="T60" s="7">
        <v>3.2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5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59"/>
        <v>0</v>
      </c>
      <c r="BK60" s="11"/>
      <c r="BL60" s="10"/>
      <c r="BM60" s="11"/>
      <c r="BN60" s="10"/>
      <c r="BO60" s="11"/>
      <c r="BP60" s="10"/>
      <c r="BQ60" s="11"/>
      <c r="BR60" s="10"/>
      <c r="BS60" s="7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0"/>
        <v>0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1"/>
        <v>0</v>
      </c>
      <c r="DA60" s="11">
        <v>30</v>
      </c>
      <c r="DB60" s="10" t="s">
        <v>71</v>
      </c>
      <c r="DC60" s="11">
        <v>15</v>
      </c>
      <c r="DD60" s="10" t="s">
        <v>61</v>
      </c>
      <c r="DE60" s="11"/>
      <c r="DF60" s="10"/>
      <c r="DG60" s="11"/>
      <c r="DH60" s="10"/>
      <c r="DI60" s="7">
        <v>3</v>
      </c>
      <c r="DJ60" s="11"/>
      <c r="DK60" s="10"/>
      <c r="DL60" s="11">
        <v>30</v>
      </c>
      <c r="DM60" s="10" t="s">
        <v>61</v>
      </c>
      <c r="DN60" s="11"/>
      <c r="DO60" s="10"/>
      <c r="DP60" s="11"/>
      <c r="DQ60" s="10"/>
      <c r="DR60" s="11"/>
      <c r="DS60" s="10"/>
      <c r="DT60" s="7">
        <v>2</v>
      </c>
      <c r="DU60" s="7">
        <f t="shared" si="62"/>
        <v>5</v>
      </c>
      <c r="DV60" s="11"/>
      <c r="DW60" s="10"/>
      <c r="DX60" s="11"/>
      <c r="DY60" s="10"/>
      <c r="DZ60" s="11"/>
      <c r="EA60" s="10"/>
      <c r="EB60" s="11"/>
      <c r="EC60" s="10"/>
      <c r="ED60" s="7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3"/>
        <v>0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6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65"/>
        <v>0</v>
      </c>
    </row>
    <row r="61" spans="1:188" ht="12.75">
      <c r="A61" s="6"/>
      <c r="B61" s="6"/>
      <c r="C61" s="6"/>
      <c r="D61" s="6" t="s">
        <v>138</v>
      </c>
      <c r="E61" s="3" t="s">
        <v>139</v>
      </c>
      <c r="F61" s="6">
        <f>COUNTIF(U61:GD61,"e")</f>
        <v>0</v>
      </c>
      <c r="G61" s="6">
        <f>COUNTIF(U61:GD61,"z")</f>
        <v>2</v>
      </c>
      <c r="H61" s="6">
        <f t="shared" si="46"/>
        <v>45</v>
      </c>
      <c r="I61" s="6">
        <f t="shared" si="47"/>
        <v>15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0</v>
      </c>
      <c r="N61" s="6">
        <f t="shared" si="52"/>
        <v>0</v>
      </c>
      <c r="O61" s="6">
        <f t="shared" si="53"/>
        <v>30</v>
      </c>
      <c r="P61" s="6">
        <f t="shared" si="54"/>
        <v>0</v>
      </c>
      <c r="Q61" s="6">
        <f t="shared" si="55"/>
        <v>0</v>
      </c>
      <c r="R61" s="7">
        <f t="shared" si="56"/>
        <v>5</v>
      </c>
      <c r="S61" s="7">
        <f t="shared" si="57"/>
        <v>3</v>
      </c>
      <c r="T61" s="7">
        <v>1.8</v>
      </c>
      <c r="U61" s="11"/>
      <c r="V61" s="10"/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58"/>
        <v>0</v>
      </c>
      <c r="AP61" s="11"/>
      <c r="AQ61" s="10"/>
      <c r="AR61" s="11"/>
      <c r="AS61" s="10"/>
      <c r="AT61" s="11"/>
      <c r="AU61" s="10"/>
      <c r="AV61" s="11"/>
      <c r="AW61" s="10"/>
      <c r="AX61" s="7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59"/>
        <v>0</v>
      </c>
      <c r="BK61" s="11"/>
      <c r="BL61" s="10"/>
      <c r="BM61" s="11"/>
      <c r="BN61" s="10"/>
      <c r="BO61" s="11"/>
      <c r="BP61" s="10"/>
      <c r="BQ61" s="11"/>
      <c r="BR61" s="10"/>
      <c r="BS61" s="7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0"/>
        <v>0</v>
      </c>
      <c r="CF61" s="11"/>
      <c r="CG61" s="10"/>
      <c r="CH61" s="11"/>
      <c r="CI61" s="10"/>
      <c r="CJ61" s="11"/>
      <c r="CK61" s="10"/>
      <c r="CL61" s="11"/>
      <c r="CM61" s="10"/>
      <c r="CN61" s="7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1"/>
        <v>0</v>
      </c>
      <c r="DA61" s="11">
        <v>15</v>
      </c>
      <c r="DB61" s="10" t="s">
        <v>61</v>
      </c>
      <c r="DC61" s="11"/>
      <c r="DD61" s="10"/>
      <c r="DE61" s="11"/>
      <c r="DF61" s="10"/>
      <c r="DG61" s="11"/>
      <c r="DH61" s="10"/>
      <c r="DI61" s="7">
        <v>2</v>
      </c>
      <c r="DJ61" s="11"/>
      <c r="DK61" s="10"/>
      <c r="DL61" s="11"/>
      <c r="DM61" s="10"/>
      <c r="DN61" s="11">
        <v>30</v>
      </c>
      <c r="DO61" s="10" t="s">
        <v>61</v>
      </c>
      <c r="DP61" s="11"/>
      <c r="DQ61" s="10"/>
      <c r="DR61" s="11"/>
      <c r="DS61" s="10"/>
      <c r="DT61" s="7">
        <v>3</v>
      </c>
      <c r="DU61" s="7">
        <f t="shared" si="62"/>
        <v>5</v>
      </c>
      <c r="DV61" s="11"/>
      <c r="DW61" s="10"/>
      <c r="DX61" s="11"/>
      <c r="DY61" s="10"/>
      <c r="DZ61" s="11"/>
      <c r="EA61" s="10"/>
      <c r="EB61" s="11"/>
      <c r="EC61" s="10"/>
      <c r="ED61" s="7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3"/>
        <v>0</v>
      </c>
      <c r="EQ61" s="11"/>
      <c r="ER61" s="10"/>
      <c r="ES61" s="11"/>
      <c r="ET61" s="10"/>
      <c r="EU61" s="11"/>
      <c r="EV61" s="10"/>
      <c r="EW61" s="11"/>
      <c r="EX61" s="10"/>
      <c r="EY61" s="7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64"/>
        <v>0</v>
      </c>
      <c r="FL61" s="11"/>
      <c r="FM61" s="10"/>
      <c r="FN61" s="11"/>
      <c r="FO61" s="10"/>
      <c r="FP61" s="11"/>
      <c r="FQ61" s="10"/>
      <c r="FR61" s="11"/>
      <c r="FS61" s="10"/>
      <c r="FT61" s="7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65"/>
        <v>0</v>
      </c>
    </row>
    <row r="62" spans="1:188" ht="12.75">
      <c r="A62" s="6"/>
      <c r="B62" s="6"/>
      <c r="C62" s="6"/>
      <c r="D62" s="6" t="s">
        <v>140</v>
      </c>
      <c r="E62" s="3" t="s">
        <v>141</v>
      </c>
      <c r="F62" s="6">
        <f>COUNTIF(U62:GD62,"e")</f>
        <v>1</v>
      </c>
      <c r="G62" s="6">
        <f>COUNTIF(U62:GD62,"z")</f>
        <v>2</v>
      </c>
      <c r="H62" s="6">
        <f t="shared" si="46"/>
        <v>75</v>
      </c>
      <c r="I62" s="6">
        <f t="shared" si="47"/>
        <v>30</v>
      </c>
      <c r="J62" s="6">
        <f t="shared" si="48"/>
        <v>15</v>
      </c>
      <c r="K62" s="6">
        <f t="shared" si="49"/>
        <v>0</v>
      </c>
      <c r="L62" s="6">
        <f t="shared" si="50"/>
        <v>0</v>
      </c>
      <c r="M62" s="6">
        <f t="shared" si="51"/>
        <v>0</v>
      </c>
      <c r="N62" s="6">
        <f t="shared" si="52"/>
        <v>30</v>
      </c>
      <c r="O62" s="6">
        <f t="shared" si="53"/>
        <v>0</v>
      </c>
      <c r="P62" s="6">
        <f t="shared" si="54"/>
        <v>0</v>
      </c>
      <c r="Q62" s="6">
        <f t="shared" si="55"/>
        <v>0</v>
      </c>
      <c r="R62" s="7">
        <f t="shared" si="56"/>
        <v>5</v>
      </c>
      <c r="S62" s="7">
        <f t="shared" si="57"/>
        <v>2</v>
      </c>
      <c r="T62" s="7">
        <v>3.2</v>
      </c>
      <c r="U62" s="11"/>
      <c r="V62" s="10"/>
      <c r="W62" s="11"/>
      <c r="X62" s="10"/>
      <c r="Y62" s="11"/>
      <c r="Z62" s="10"/>
      <c r="AA62" s="11"/>
      <c r="AB62" s="10"/>
      <c r="AC62" s="7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58"/>
        <v>0</v>
      </c>
      <c r="AP62" s="11"/>
      <c r="AQ62" s="10"/>
      <c r="AR62" s="11"/>
      <c r="AS62" s="10"/>
      <c r="AT62" s="11"/>
      <c r="AU62" s="10"/>
      <c r="AV62" s="11"/>
      <c r="AW62" s="10"/>
      <c r="AX62" s="7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59"/>
        <v>0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0"/>
        <v>0</v>
      </c>
      <c r="CF62" s="11"/>
      <c r="CG62" s="10"/>
      <c r="CH62" s="11"/>
      <c r="CI62" s="10"/>
      <c r="CJ62" s="11"/>
      <c r="CK62" s="10"/>
      <c r="CL62" s="11"/>
      <c r="CM62" s="10"/>
      <c r="CN62" s="7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1"/>
        <v>0</v>
      </c>
      <c r="DA62" s="11">
        <v>30</v>
      </c>
      <c r="DB62" s="10" t="s">
        <v>71</v>
      </c>
      <c r="DC62" s="11">
        <v>15</v>
      </c>
      <c r="DD62" s="10" t="s">
        <v>61</v>
      </c>
      <c r="DE62" s="11"/>
      <c r="DF62" s="10"/>
      <c r="DG62" s="11"/>
      <c r="DH62" s="10"/>
      <c r="DI62" s="7">
        <v>3</v>
      </c>
      <c r="DJ62" s="11"/>
      <c r="DK62" s="10"/>
      <c r="DL62" s="11">
        <v>30</v>
      </c>
      <c r="DM62" s="10" t="s">
        <v>61</v>
      </c>
      <c r="DN62" s="11"/>
      <c r="DO62" s="10"/>
      <c r="DP62" s="11"/>
      <c r="DQ62" s="10"/>
      <c r="DR62" s="11"/>
      <c r="DS62" s="10"/>
      <c r="DT62" s="7">
        <v>2</v>
      </c>
      <c r="DU62" s="7">
        <f t="shared" si="62"/>
        <v>5</v>
      </c>
      <c r="DV62" s="11"/>
      <c r="DW62" s="10"/>
      <c r="DX62" s="11"/>
      <c r="DY62" s="10"/>
      <c r="DZ62" s="11"/>
      <c r="EA62" s="10"/>
      <c r="EB62" s="11"/>
      <c r="EC62" s="10"/>
      <c r="ED62" s="7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3"/>
        <v>0</v>
      </c>
      <c r="EQ62" s="11"/>
      <c r="ER62" s="10"/>
      <c r="ES62" s="11"/>
      <c r="ET62" s="10"/>
      <c r="EU62" s="11"/>
      <c r="EV62" s="10"/>
      <c r="EW62" s="11"/>
      <c r="EX62" s="10"/>
      <c r="EY62" s="7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64"/>
        <v>0</v>
      </c>
      <c r="FL62" s="11"/>
      <c r="FM62" s="10"/>
      <c r="FN62" s="11"/>
      <c r="FO62" s="10"/>
      <c r="FP62" s="11"/>
      <c r="FQ62" s="10"/>
      <c r="FR62" s="11"/>
      <c r="FS62" s="10"/>
      <c r="FT62" s="7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65"/>
        <v>0</v>
      </c>
    </row>
    <row r="63" spans="1:188" ht="12.75">
      <c r="A63" s="6"/>
      <c r="B63" s="6"/>
      <c r="C63" s="6"/>
      <c r="D63" s="6" t="s">
        <v>142</v>
      </c>
      <c r="E63" s="3" t="s">
        <v>143</v>
      </c>
      <c r="F63" s="6">
        <f>COUNTIF(U63:GD63,"e")</f>
        <v>0</v>
      </c>
      <c r="G63" s="6">
        <f>COUNTIF(U63:GD63,"z")</f>
        <v>2</v>
      </c>
      <c r="H63" s="6">
        <f t="shared" si="46"/>
        <v>30</v>
      </c>
      <c r="I63" s="6">
        <f t="shared" si="47"/>
        <v>15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0</v>
      </c>
      <c r="N63" s="6">
        <f t="shared" si="52"/>
        <v>15</v>
      </c>
      <c r="O63" s="6">
        <f t="shared" si="53"/>
        <v>0</v>
      </c>
      <c r="P63" s="6">
        <f t="shared" si="54"/>
        <v>0</v>
      </c>
      <c r="Q63" s="6">
        <f t="shared" si="55"/>
        <v>0</v>
      </c>
      <c r="R63" s="7">
        <f t="shared" si="56"/>
        <v>3</v>
      </c>
      <c r="S63" s="7">
        <f t="shared" si="57"/>
        <v>2</v>
      </c>
      <c r="T63" s="7">
        <v>1.2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58"/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59"/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0"/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1"/>
        <v>0</v>
      </c>
      <c r="DA63" s="11">
        <v>15</v>
      </c>
      <c r="DB63" s="10" t="s">
        <v>61</v>
      </c>
      <c r="DC63" s="11"/>
      <c r="DD63" s="10"/>
      <c r="DE63" s="11"/>
      <c r="DF63" s="10"/>
      <c r="DG63" s="11"/>
      <c r="DH63" s="10"/>
      <c r="DI63" s="7">
        <v>1</v>
      </c>
      <c r="DJ63" s="11"/>
      <c r="DK63" s="10"/>
      <c r="DL63" s="11">
        <v>15</v>
      </c>
      <c r="DM63" s="10" t="s">
        <v>61</v>
      </c>
      <c r="DN63" s="11"/>
      <c r="DO63" s="10"/>
      <c r="DP63" s="11"/>
      <c r="DQ63" s="10"/>
      <c r="DR63" s="11"/>
      <c r="DS63" s="10"/>
      <c r="DT63" s="7">
        <v>2</v>
      </c>
      <c r="DU63" s="7">
        <f t="shared" si="62"/>
        <v>3</v>
      </c>
      <c r="DV63" s="11"/>
      <c r="DW63" s="10"/>
      <c r="DX63" s="11"/>
      <c r="DY63" s="10"/>
      <c r="DZ63" s="11"/>
      <c r="EA63" s="10"/>
      <c r="EB63" s="11"/>
      <c r="EC63" s="10"/>
      <c r="ED63" s="7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3"/>
        <v>0</v>
      </c>
      <c r="EQ63" s="11"/>
      <c r="ER63" s="10"/>
      <c r="ES63" s="11"/>
      <c r="ET63" s="10"/>
      <c r="EU63" s="11"/>
      <c r="EV63" s="10"/>
      <c r="EW63" s="11"/>
      <c r="EX63" s="10"/>
      <c r="EY63" s="7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64"/>
        <v>0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65"/>
        <v>0</v>
      </c>
    </row>
    <row r="64" spans="1:188" ht="12.75">
      <c r="A64" s="6">
        <v>9</v>
      </c>
      <c r="B64" s="6">
        <v>1</v>
      </c>
      <c r="C64" s="6"/>
      <c r="D64" s="6"/>
      <c r="E64" s="3" t="s">
        <v>144</v>
      </c>
      <c r="F64" s="6">
        <f>$B$64*COUNTIF(U64:GD64,"e")</f>
        <v>0</v>
      </c>
      <c r="G64" s="6">
        <f>$B$64*COUNTIF(U64:GD64,"z")</f>
        <v>2</v>
      </c>
      <c r="H64" s="6">
        <f t="shared" si="46"/>
        <v>45</v>
      </c>
      <c r="I64" s="6">
        <f t="shared" si="47"/>
        <v>15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0</v>
      </c>
      <c r="N64" s="6">
        <f t="shared" si="52"/>
        <v>30</v>
      </c>
      <c r="O64" s="6">
        <f t="shared" si="53"/>
        <v>0</v>
      </c>
      <c r="P64" s="6">
        <f t="shared" si="54"/>
        <v>0</v>
      </c>
      <c r="Q64" s="6">
        <f t="shared" si="55"/>
        <v>0</v>
      </c>
      <c r="R64" s="7">
        <f t="shared" si="56"/>
        <v>3</v>
      </c>
      <c r="S64" s="7">
        <f t="shared" si="57"/>
        <v>2</v>
      </c>
      <c r="T64" s="7">
        <f>$B$64*1.8</f>
        <v>1.8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58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59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0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1"/>
        <v>0</v>
      </c>
      <c r="DA64" s="11">
        <f>$B$64*15</f>
        <v>15</v>
      </c>
      <c r="DB64" s="10" t="s">
        <v>61</v>
      </c>
      <c r="DC64" s="11"/>
      <c r="DD64" s="10"/>
      <c r="DE64" s="11"/>
      <c r="DF64" s="10"/>
      <c r="DG64" s="11"/>
      <c r="DH64" s="10"/>
      <c r="DI64" s="7">
        <f>$B$64*1</f>
        <v>1</v>
      </c>
      <c r="DJ64" s="11"/>
      <c r="DK64" s="10"/>
      <c r="DL64" s="11">
        <f>$B$64*30</f>
        <v>30</v>
      </c>
      <c r="DM64" s="10" t="s">
        <v>61</v>
      </c>
      <c r="DN64" s="11"/>
      <c r="DO64" s="10"/>
      <c r="DP64" s="11"/>
      <c r="DQ64" s="10"/>
      <c r="DR64" s="11"/>
      <c r="DS64" s="10"/>
      <c r="DT64" s="7">
        <f>$B$64*2</f>
        <v>2</v>
      </c>
      <c r="DU64" s="7">
        <f t="shared" si="62"/>
        <v>3</v>
      </c>
      <c r="DV64" s="11"/>
      <c r="DW64" s="10"/>
      <c r="DX64" s="11"/>
      <c r="DY64" s="10"/>
      <c r="DZ64" s="11"/>
      <c r="EA64" s="10"/>
      <c r="EB64" s="11"/>
      <c r="EC64" s="10"/>
      <c r="ED64" s="7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3"/>
        <v>0</v>
      </c>
      <c r="EQ64" s="11"/>
      <c r="ER64" s="10"/>
      <c r="ES64" s="11"/>
      <c r="ET64" s="10"/>
      <c r="EU64" s="11"/>
      <c r="EV64" s="10"/>
      <c r="EW64" s="11"/>
      <c r="EX64" s="10"/>
      <c r="EY64" s="7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64"/>
        <v>0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65"/>
        <v>0</v>
      </c>
    </row>
    <row r="65" spans="1:188" ht="12.75">
      <c r="A65" s="6">
        <v>10</v>
      </c>
      <c r="B65" s="6">
        <v>1</v>
      </c>
      <c r="C65" s="6"/>
      <c r="D65" s="6"/>
      <c r="E65" s="3" t="s">
        <v>145</v>
      </c>
      <c r="F65" s="6">
        <f>$B$65*COUNTIF(U65:GD65,"e")</f>
        <v>0</v>
      </c>
      <c r="G65" s="6">
        <f>$B$65*COUNTIF(U65:GD65,"z")</f>
        <v>2</v>
      </c>
      <c r="H65" s="6">
        <f t="shared" si="46"/>
        <v>60</v>
      </c>
      <c r="I65" s="6">
        <f t="shared" si="47"/>
        <v>30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0</v>
      </c>
      <c r="N65" s="6">
        <f t="shared" si="52"/>
        <v>0</v>
      </c>
      <c r="O65" s="6">
        <f t="shared" si="53"/>
        <v>30</v>
      </c>
      <c r="P65" s="6">
        <f t="shared" si="54"/>
        <v>0</v>
      </c>
      <c r="Q65" s="6">
        <f t="shared" si="55"/>
        <v>0</v>
      </c>
      <c r="R65" s="7">
        <f t="shared" si="56"/>
        <v>4</v>
      </c>
      <c r="S65" s="7">
        <f t="shared" si="57"/>
        <v>2</v>
      </c>
      <c r="T65" s="7">
        <f>$B$65*2.4</f>
        <v>2.4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58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59"/>
        <v>0</v>
      </c>
      <c r="BK65" s="11"/>
      <c r="BL65" s="10"/>
      <c r="BM65" s="11"/>
      <c r="BN65" s="10"/>
      <c r="BO65" s="11"/>
      <c r="BP65" s="10"/>
      <c r="BQ65" s="11"/>
      <c r="BR65" s="10"/>
      <c r="BS65" s="7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0"/>
        <v>0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1"/>
        <v>0</v>
      </c>
      <c r="DA65" s="11">
        <f>$B$65*30</f>
        <v>30</v>
      </c>
      <c r="DB65" s="10" t="s">
        <v>61</v>
      </c>
      <c r="DC65" s="11"/>
      <c r="DD65" s="10"/>
      <c r="DE65" s="11"/>
      <c r="DF65" s="10"/>
      <c r="DG65" s="11"/>
      <c r="DH65" s="10"/>
      <c r="DI65" s="7">
        <f>$B$65*2</f>
        <v>2</v>
      </c>
      <c r="DJ65" s="11"/>
      <c r="DK65" s="10"/>
      <c r="DL65" s="11"/>
      <c r="DM65" s="10"/>
      <c r="DN65" s="11">
        <f>$B$65*30</f>
        <v>30</v>
      </c>
      <c r="DO65" s="10" t="s">
        <v>61</v>
      </c>
      <c r="DP65" s="11"/>
      <c r="DQ65" s="10"/>
      <c r="DR65" s="11"/>
      <c r="DS65" s="10"/>
      <c r="DT65" s="7">
        <f>$B$65*2</f>
        <v>2</v>
      </c>
      <c r="DU65" s="7">
        <f t="shared" si="62"/>
        <v>4</v>
      </c>
      <c r="DV65" s="11"/>
      <c r="DW65" s="10"/>
      <c r="DX65" s="11"/>
      <c r="DY65" s="10"/>
      <c r="DZ65" s="11"/>
      <c r="EA65" s="10"/>
      <c r="EB65" s="11"/>
      <c r="EC65" s="10"/>
      <c r="ED65" s="7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3"/>
        <v>0</v>
      </c>
      <c r="EQ65" s="11"/>
      <c r="ER65" s="10"/>
      <c r="ES65" s="11"/>
      <c r="ET65" s="10"/>
      <c r="EU65" s="11"/>
      <c r="EV65" s="10"/>
      <c r="EW65" s="11"/>
      <c r="EX65" s="10"/>
      <c r="EY65" s="7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64"/>
        <v>0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65"/>
        <v>0</v>
      </c>
    </row>
    <row r="66" spans="1:188" ht="12.75">
      <c r="A66" s="6"/>
      <c r="B66" s="6"/>
      <c r="C66" s="6"/>
      <c r="D66" s="6" t="s">
        <v>146</v>
      </c>
      <c r="E66" s="3" t="s">
        <v>147</v>
      </c>
      <c r="F66" s="6">
        <f>COUNTIF(U66:GD66,"e")</f>
        <v>0</v>
      </c>
      <c r="G66" s="6">
        <f>COUNTIF(U66:GD66,"z")</f>
        <v>2</v>
      </c>
      <c r="H66" s="6">
        <f t="shared" si="46"/>
        <v>30</v>
      </c>
      <c r="I66" s="6">
        <f t="shared" si="47"/>
        <v>15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0</v>
      </c>
      <c r="N66" s="6">
        <f t="shared" si="52"/>
        <v>15</v>
      </c>
      <c r="O66" s="6">
        <f t="shared" si="53"/>
        <v>0</v>
      </c>
      <c r="P66" s="6">
        <f t="shared" si="54"/>
        <v>0</v>
      </c>
      <c r="Q66" s="6">
        <f t="shared" si="55"/>
        <v>0</v>
      </c>
      <c r="R66" s="7">
        <f t="shared" si="56"/>
        <v>2</v>
      </c>
      <c r="S66" s="7">
        <f t="shared" si="57"/>
        <v>1</v>
      </c>
      <c r="T66" s="7">
        <v>1.2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58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59"/>
        <v>0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0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1"/>
        <v>0</v>
      </c>
      <c r="DA66" s="11">
        <v>15</v>
      </c>
      <c r="DB66" s="10" t="s">
        <v>61</v>
      </c>
      <c r="DC66" s="11"/>
      <c r="DD66" s="10"/>
      <c r="DE66" s="11"/>
      <c r="DF66" s="10"/>
      <c r="DG66" s="11"/>
      <c r="DH66" s="10"/>
      <c r="DI66" s="7">
        <v>1</v>
      </c>
      <c r="DJ66" s="11"/>
      <c r="DK66" s="10"/>
      <c r="DL66" s="11">
        <v>15</v>
      </c>
      <c r="DM66" s="10" t="s">
        <v>61</v>
      </c>
      <c r="DN66" s="11"/>
      <c r="DO66" s="10"/>
      <c r="DP66" s="11"/>
      <c r="DQ66" s="10"/>
      <c r="DR66" s="11"/>
      <c r="DS66" s="10"/>
      <c r="DT66" s="7">
        <v>1</v>
      </c>
      <c r="DU66" s="7">
        <f t="shared" si="62"/>
        <v>2</v>
      </c>
      <c r="DV66" s="11"/>
      <c r="DW66" s="10"/>
      <c r="DX66" s="11"/>
      <c r="DY66" s="10"/>
      <c r="DZ66" s="11"/>
      <c r="EA66" s="10"/>
      <c r="EB66" s="11"/>
      <c r="EC66" s="10"/>
      <c r="ED66" s="7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3"/>
        <v>0</v>
      </c>
      <c r="EQ66" s="11"/>
      <c r="ER66" s="10"/>
      <c r="ES66" s="11"/>
      <c r="ET66" s="10"/>
      <c r="EU66" s="11"/>
      <c r="EV66" s="10"/>
      <c r="EW66" s="11"/>
      <c r="EX66" s="10"/>
      <c r="EY66" s="7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64"/>
        <v>0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65"/>
        <v>0</v>
      </c>
    </row>
    <row r="67" spans="1:188" ht="12.75">
      <c r="A67" s="6"/>
      <c r="B67" s="6"/>
      <c r="C67" s="6"/>
      <c r="D67" s="6" t="s">
        <v>148</v>
      </c>
      <c r="E67" s="3" t="s">
        <v>149</v>
      </c>
      <c r="F67" s="6">
        <f>COUNTIF(U67:GD67,"e")</f>
        <v>0</v>
      </c>
      <c r="G67" s="6">
        <f>COUNTIF(U67:GD67,"z")</f>
        <v>1</v>
      </c>
      <c r="H67" s="6">
        <f t="shared" si="46"/>
        <v>15</v>
      </c>
      <c r="I67" s="6">
        <f t="shared" si="47"/>
        <v>15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0</v>
      </c>
      <c r="N67" s="6">
        <f t="shared" si="52"/>
        <v>0</v>
      </c>
      <c r="O67" s="6">
        <f t="shared" si="53"/>
        <v>0</v>
      </c>
      <c r="P67" s="6">
        <f t="shared" si="54"/>
        <v>0</v>
      </c>
      <c r="Q67" s="6">
        <f t="shared" si="55"/>
        <v>0</v>
      </c>
      <c r="R67" s="7">
        <f t="shared" si="56"/>
        <v>1</v>
      </c>
      <c r="S67" s="7">
        <f t="shared" si="57"/>
        <v>0</v>
      </c>
      <c r="T67" s="7">
        <v>0.6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58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59"/>
        <v>0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0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1"/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2"/>
        <v>0</v>
      </c>
      <c r="DV67" s="11">
        <v>15</v>
      </c>
      <c r="DW67" s="10" t="s">
        <v>61</v>
      </c>
      <c r="DX67" s="11"/>
      <c r="DY67" s="10"/>
      <c r="DZ67" s="11"/>
      <c r="EA67" s="10"/>
      <c r="EB67" s="11"/>
      <c r="EC67" s="10"/>
      <c r="ED67" s="7">
        <v>1</v>
      </c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3"/>
        <v>1</v>
      </c>
      <c r="EQ67" s="11"/>
      <c r="ER67" s="10"/>
      <c r="ES67" s="11"/>
      <c r="ET67" s="10"/>
      <c r="EU67" s="11"/>
      <c r="EV67" s="10"/>
      <c r="EW67" s="11"/>
      <c r="EX67" s="10"/>
      <c r="EY67" s="7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64"/>
        <v>0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65"/>
        <v>0</v>
      </c>
    </row>
    <row r="68" spans="1:188" ht="12.75">
      <c r="A68" s="6"/>
      <c r="B68" s="6"/>
      <c r="C68" s="6"/>
      <c r="D68" s="6" t="s">
        <v>150</v>
      </c>
      <c r="E68" s="3" t="s">
        <v>151</v>
      </c>
      <c r="F68" s="6">
        <f>COUNTIF(U68:GD68,"e")</f>
        <v>1</v>
      </c>
      <c r="G68" s="6">
        <f>COUNTIF(U68:GD68,"z")</f>
        <v>1</v>
      </c>
      <c r="H68" s="6">
        <f t="shared" si="46"/>
        <v>60</v>
      </c>
      <c r="I68" s="6">
        <f t="shared" si="47"/>
        <v>30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0</v>
      </c>
      <c r="N68" s="6">
        <f t="shared" si="52"/>
        <v>30</v>
      </c>
      <c r="O68" s="6">
        <f t="shared" si="53"/>
        <v>0</v>
      </c>
      <c r="P68" s="6">
        <f t="shared" si="54"/>
        <v>0</v>
      </c>
      <c r="Q68" s="6">
        <f t="shared" si="55"/>
        <v>0</v>
      </c>
      <c r="R68" s="7">
        <f t="shared" si="56"/>
        <v>5</v>
      </c>
      <c r="S68" s="7">
        <f t="shared" si="57"/>
        <v>2</v>
      </c>
      <c r="T68" s="7">
        <v>2.6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58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59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0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1"/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2"/>
        <v>0</v>
      </c>
      <c r="DV68" s="11">
        <v>30</v>
      </c>
      <c r="DW68" s="10" t="s">
        <v>71</v>
      </c>
      <c r="DX68" s="11"/>
      <c r="DY68" s="10"/>
      <c r="DZ68" s="11"/>
      <c r="EA68" s="10"/>
      <c r="EB68" s="11"/>
      <c r="EC68" s="10"/>
      <c r="ED68" s="7">
        <v>3</v>
      </c>
      <c r="EE68" s="11"/>
      <c r="EF68" s="10"/>
      <c r="EG68" s="11">
        <v>30</v>
      </c>
      <c r="EH68" s="10" t="s">
        <v>61</v>
      </c>
      <c r="EI68" s="11"/>
      <c r="EJ68" s="10"/>
      <c r="EK68" s="11"/>
      <c r="EL68" s="10"/>
      <c r="EM68" s="11"/>
      <c r="EN68" s="10"/>
      <c r="EO68" s="7">
        <v>2</v>
      </c>
      <c r="EP68" s="7">
        <f t="shared" si="63"/>
        <v>5</v>
      </c>
      <c r="EQ68" s="11"/>
      <c r="ER68" s="10"/>
      <c r="ES68" s="11"/>
      <c r="ET68" s="10"/>
      <c r="EU68" s="11"/>
      <c r="EV68" s="10"/>
      <c r="EW68" s="11"/>
      <c r="EX68" s="10"/>
      <c r="EY68" s="7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64"/>
        <v>0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65"/>
        <v>0</v>
      </c>
    </row>
    <row r="69" spans="1:188" ht="12.75">
      <c r="A69" s="6">
        <v>11</v>
      </c>
      <c r="B69" s="6">
        <v>1</v>
      </c>
      <c r="C69" s="6"/>
      <c r="D69" s="6"/>
      <c r="E69" s="3" t="s">
        <v>152</v>
      </c>
      <c r="F69" s="6">
        <f>$B$69*COUNTIF(U69:GD69,"e")</f>
        <v>0</v>
      </c>
      <c r="G69" s="6">
        <f>$B$69*COUNTIF(U69:GD69,"z")</f>
        <v>2</v>
      </c>
      <c r="H69" s="6">
        <f t="shared" si="46"/>
        <v>50</v>
      </c>
      <c r="I69" s="6">
        <f t="shared" si="47"/>
        <v>20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0</v>
      </c>
      <c r="N69" s="6">
        <f t="shared" si="52"/>
        <v>30</v>
      </c>
      <c r="O69" s="6">
        <f t="shared" si="53"/>
        <v>0</v>
      </c>
      <c r="P69" s="6">
        <f t="shared" si="54"/>
        <v>0</v>
      </c>
      <c r="Q69" s="6">
        <f t="shared" si="55"/>
        <v>0</v>
      </c>
      <c r="R69" s="7">
        <f t="shared" si="56"/>
        <v>4</v>
      </c>
      <c r="S69" s="7">
        <f t="shared" si="57"/>
        <v>2</v>
      </c>
      <c r="T69" s="7">
        <f>$B$69*2</f>
        <v>2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58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59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0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1"/>
        <v>0</v>
      </c>
      <c r="DA69" s="11"/>
      <c r="DB69" s="10"/>
      <c r="DC69" s="11"/>
      <c r="DD69" s="10"/>
      <c r="DE69" s="11"/>
      <c r="DF69" s="10"/>
      <c r="DG69" s="11"/>
      <c r="DH69" s="10"/>
      <c r="DI69" s="7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2"/>
        <v>0</v>
      </c>
      <c r="DV69" s="11">
        <f>$B$69*20</f>
        <v>20</v>
      </c>
      <c r="DW69" s="10" t="s">
        <v>61</v>
      </c>
      <c r="DX69" s="11"/>
      <c r="DY69" s="10"/>
      <c r="DZ69" s="11"/>
      <c r="EA69" s="10"/>
      <c r="EB69" s="11"/>
      <c r="EC69" s="10"/>
      <c r="ED69" s="7">
        <f>$B$69*2</f>
        <v>2</v>
      </c>
      <c r="EE69" s="11"/>
      <c r="EF69" s="10"/>
      <c r="EG69" s="11">
        <f>$B$69*30</f>
        <v>30</v>
      </c>
      <c r="EH69" s="10" t="s">
        <v>61</v>
      </c>
      <c r="EI69" s="11"/>
      <c r="EJ69" s="10"/>
      <c r="EK69" s="11"/>
      <c r="EL69" s="10"/>
      <c r="EM69" s="11"/>
      <c r="EN69" s="10"/>
      <c r="EO69" s="7">
        <f>$B$69*2</f>
        <v>2</v>
      </c>
      <c r="EP69" s="7">
        <f t="shared" si="63"/>
        <v>4</v>
      </c>
      <c r="EQ69" s="11"/>
      <c r="ER69" s="10"/>
      <c r="ES69" s="11"/>
      <c r="ET69" s="10"/>
      <c r="EU69" s="11"/>
      <c r="EV69" s="10"/>
      <c r="EW69" s="11"/>
      <c r="EX69" s="10"/>
      <c r="EY69" s="7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64"/>
        <v>0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65"/>
        <v>0</v>
      </c>
    </row>
    <row r="70" spans="1:188" ht="12.75">
      <c r="A70" s="6"/>
      <c r="B70" s="6"/>
      <c r="C70" s="6"/>
      <c r="D70" s="6" t="s">
        <v>153</v>
      </c>
      <c r="E70" s="3" t="s">
        <v>154</v>
      </c>
      <c r="F70" s="6">
        <f>COUNTIF(U70:GD70,"e")</f>
        <v>1</v>
      </c>
      <c r="G70" s="6">
        <f>COUNTIF(U70:GD70,"z")</f>
        <v>1</v>
      </c>
      <c r="H70" s="6">
        <f t="shared" si="46"/>
        <v>60</v>
      </c>
      <c r="I70" s="6">
        <f t="shared" si="47"/>
        <v>30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30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7">
        <f t="shared" si="56"/>
        <v>5</v>
      </c>
      <c r="S70" s="7">
        <f t="shared" si="57"/>
        <v>2</v>
      </c>
      <c r="T70" s="7">
        <v>2.6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58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59"/>
        <v>0</v>
      </c>
      <c r="BK70" s="11"/>
      <c r="BL70" s="10"/>
      <c r="BM70" s="11"/>
      <c r="BN70" s="10"/>
      <c r="BO70" s="11"/>
      <c r="BP70" s="10"/>
      <c r="BQ70" s="11"/>
      <c r="BR70" s="10"/>
      <c r="BS70" s="7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0"/>
        <v>0</v>
      </c>
      <c r="CF70" s="11"/>
      <c r="CG70" s="10"/>
      <c r="CH70" s="11"/>
      <c r="CI70" s="10"/>
      <c r="CJ70" s="11"/>
      <c r="CK70" s="10"/>
      <c r="CL70" s="11"/>
      <c r="CM70" s="10"/>
      <c r="CN70" s="7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1"/>
        <v>0</v>
      </c>
      <c r="DA70" s="11"/>
      <c r="DB70" s="10"/>
      <c r="DC70" s="11"/>
      <c r="DD70" s="10"/>
      <c r="DE70" s="11"/>
      <c r="DF70" s="10"/>
      <c r="DG70" s="11"/>
      <c r="DH70" s="10"/>
      <c r="DI70" s="7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2"/>
        <v>0</v>
      </c>
      <c r="DV70" s="11">
        <v>30</v>
      </c>
      <c r="DW70" s="10" t="s">
        <v>71</v>
      </c>
      <c r="DX70" s="11"/>
      <c r="DY70" s="10"/>
      <c r="DZ70" s="11"/>
      <c r="EA70" s="10"/>
      <c r="EB70" s="11"/>
      <c r="EC70" s="10"/>
      <c r="ED70" s="7">
        <v>3</v>
      </c>
      <c r="EE70" s="11"/>
      <c r="EF70" s="10"/>
      <c r="EG70" s="11">
        <v>30</v>
      </c>
      <c r="EH70" s="10" t="s">
        <v>61</v>
      </c>
      <c r="EI70" s="11"/>
      <c r="EJ70" s="10"/>
      <c r="EK70" s="11"/>
      <c r="EL70" s="10"/>
      <c r="EM70" s="11"/>
      <c r="EN70" s="10"/>
      <c r="EO70" s="7">
        <v>2</v>
      </c>
      <c r="EP70" s="7">
        <f t="shared" si="63"/>
        <v>5</v>
      </c>
      <c r="EQ70" s="11"/>
      <c r="ER70" s="10"/>
      <c r="ES70" s="11"/>
      <c r="ET70" s="10"/>
      <c r="EU70" s="11"/>
      <c r="EV70" s="10"/>
      <c r="EW70" s="11"/>
      <c r="EX70" s="10"/>
      <c r="EY70" s="7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64"/>
        <v>0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65"/>
        <v>0</v>
      </c>
    </row>
    <row r="71" spans="1:188" ht="12.75">
      <c r="A71" s="6"/>
      <c r="B71" s="6"/>
      <c r="C71" s="6"/>
      <c r="D71" s="6" t="s">
        <v>155</v>
      </c>
      <c r="E71" s="3" t="s">
        <v>156</v>
      </c>
      <c r="F71" s="6">
        <f>COUNTIF(U71:GD71,"e")</f>
        <v>0</v>
      </c>
      <c r="G71" s="6">
        <f>COUNTIF(U71:GD71,"z")</f>
        <v>1</v>
      </c>
      <c r="H71" s="6">
        <f t="shared" si="46"/>
        <v>30</v>
      </c>
      <c r="I71" s="6">
        <f t="shared" si="47"/>
        <v>0</v>
      </c>
      <c r="J71" s="6">
        <f t="shared" si="48"/>
        <v>0</v>
      </c>
      <c r="K71" s="6">
        <f t="shared" si="49"/>
        <v>0</v>
      </c>
      <c r="L71" s="6">
        <f t="shared" si="50"/>
        <v>30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7">
        <f t="shared" si="56"/>
        <v>2</v>
      </c>
      <c r="S71" s="7">
        <f t="shared" si="57"/>
        <v>0</v>
      </c>
      <c r="T71" s="7">
        <v>1.2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58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59"/>
        <v>0</v>
      </c>
      <c r="BK71" s="11"/>
      <c r="BL71" s="10"/>
      <c r="BM71" s="11"/>
      <c r="BN71" s="10"/>
      <c r="BO71" s="11"/>
      <c r="BP71" s="10"/>
      <c r="BQ71" s="11"/>
      <c r="BR71" s="10"/>
      <c r="BS71" s="7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0"/>
        <v>0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1"/>
        <v>0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62"/>
        <v>0</v>
      </c>
      <c r="DV71" s="11"/>
      <c r="DW71" s="10"/>
      <c r="DX71" s="11"/>
      <c r="DY71" s="10"/>
      <c r="DZ71" s="11"/>
      <c r="EA71" s="10"/>
      <c r="EB71" s="11"/>
      <c r="EC71" s="10"/>
      <c r="ED71" s="7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63"/>
        <v>0</v>
      </c>
      <c r="EQ71" s="11"/>
      <c r="ER71" s="10"/>
      <c r="ES71" s="11"/>
      <c r="ET71" s="10"/>
      <c r="EU71" s="11"/>
      <c r="EV71" s="10"/>
      <c r="EW71" s="11">
        <v>30</v>
      </c>
      <c r="EX71" s="10" t="s">
        <v>61</v>
      </c>
      <c r="EY71" s="7">
        <v>2</v>
      </c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64"/>
        <v>2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65"/>
        <v>0</v>
      </c>
    </row>
    <row r="72" spans="1:188" ht="12.75">
      <c r="A72" s="6">
        <v>12</v>
      </c>
      <c r="B72" s="6">
        <v>1</v>
      </c>
      <c r="C72" s="6"/>
      <c r="D72" s="6"/>
      <c r="E72" s="3" t="s">
        <v>157</v>
      </c>
      <c r="F72" s="6">
        <f>$B$72*COUNTIF(U72:GD72,"e")</f>
        <v>0</v>
      </c>
      <c r="G72" s="6">
        <f>$B$72*COUNTIF(U72:GD72,"z")</f>
        <v>2</v>
      </c>
      <c r="H72" s="6">
        <f t="shared" si="46"/>
        <v>30</v>
      </c>
      <c r="I72" s="6">
        <f t="shared" si="47"/>
        <v>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0</v>
      </c>
      <c r="N72" s="6">
        <f t="shared" si="52"/>
        <v>15</v>
      </c>
      <c r="O72" s="6">
        <f t="shared" si="53"/>
        <v>15</v>
      </c>
      <c r="P72" s="6">
        <f t="shared" si="54"/>
        <v>0</v>
      </c>
      <c r="Q72" s="6">
        <f t="shared" si="55"/>
        <v>0</v>
      </c>
      <c r="R72" s="7">
        <f t="shared" si="56"/>
        <v>4</v>
      </c>
      <c r="S72" s="7">
        <f t="shared" si="57"/>
        <v>4</v>
      </c>
      <c r="T72" s="7">
        <f>$B$72*1.2</f>
        <v>1.2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58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59"/>
        <v>0</v>
      </c>
      <c r="BK72" s="11"/>
      <c r="BL72" s="10"/>
      <c r="BM72" s="11"/>
      <c r="BN72" s="10"/>
      <c r="BO72" s="11"/>
      <c r="BP72" s="10"/>
      <c r="BQ72" s="11"/>
      <c r="BR72" s="10"/>
      <c r="BS72" s="7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0"/>
        <v>0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1"/>
        <v>0</v>
      </c>
      <c r="DA72" s="11"/>
      <c r="DB72" s="10"/>
      <c r="DC72" s="11"/>
      <c r="DD72" s="10"/>
      <c r="DE72" s="11"/>
      <c r="DF72" s="10"/>
      <c r="DG72" s="11"/>
      <c r="DH72" s="10"/>
      <c r="DI72" s="7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62"/>
        <v>0</v>
      </c>
      <c r="DV72" s="11"/>
      <c r="DW72" s="10"/>
      <c r="DX72" s="11"/>
      <c r="DY72" s="10"/>
      <c r="DZ72" s="11"/>
      <c r="EA72" s="10"/>
      <c r="EB72" s="11"/>
      <c r="EC72" s="10"/>
      <c r="ED72" s="7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63"/>
        <v>0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>
        <f>$B$72*15</f>
        <v>15</v>
      </c>
      <c r="FC72" s="10" t="s">
        <v>61</v>
      </c>
      <c r="FD72" s="11">
        <f>$B$72*15</f>
        <v>15</v>
      </c>
      <c r="FE72" s="10" t="s">
        <v>61</v>
      </c>
      <c r="FF72" s="11"/>
      <c r="FG72" s="10"/>
      <c r="FH72" s="11"/>
      <c r="FI72" s="10"/>
      <c r="FJ72" s="7">
        <f>$B$72*4</f>
        <v>4</v>
      </c>
      <c r="FK72" s="7">
        <f t="shared" si="64"/>
        <v>4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65"/>
        <v>0</v>
      </c>
    </row>
    <row r="73" spans="1:188" ht="12.75">
      <c r="A73" s="6"/>
      <c r="B73" s="6"/>
      <c r="C73" s="6"/>
      <c r="D73" s="6" t="s">
        <v>158</v>
      </c>
      <c r="E73" s="3" t="s">
        <v>159</v>
      </c>
      <c r="F73" s="6">
        <f>COUNTIF(U73:GD73,"e")</f>
        <v>0</v>
      </c>
      <c r="G73" s="6">
        <f>COUNTIF(U73:GD73,"z")</f>
        <v>1</v>
      </c>
      <c r="H73" s="6">
        <f t="shared" si="46"/>
        <v>0</v>
      </c>
      <c r="I73" s="6">
        <f t="shared" si="47"/>
        <v>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7">
        <f t="shared" si="56"/>
        <v>15</v>
      </c>
      <c r="S73" s="7">
        <f t="shared" si="57"/>
        <v>15</v>
      </c>
      <c r="T73" s="7">
        <v>0.5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58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59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0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1"/>
        <v>0</v>
      </c>
      <c r="DA73" s="11"/>
      <c r="DB73" s="10"/>
      <c r="DC73" s="11"/>
      <c r="DD73" s="10"/>
      <c r="DE73" s="11"/>
      <c r="DF73" s="10"/>
      <c r="DG73" s="11"/>
      <c r="DH73" s="10"/>
      <c r="DI73" s="7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62"/>
        <v>0</v>
      </c>
      <c r="DV73" s="11"/>
      <c r="DW73" s="10"/>
      <c r="DX73" s="11"/>
      <c r="DY73" s="10"/>
      <c r="DZ73" s="11"/>
      <c r="EA73" s="10"/>
      <c r="EB73" s="11"/>
      <c r="EC73" s="10"/>
      <c r="ED73" s="7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63"/>
        <v>0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>
        <v>0</v>
      </c>
      <c r="FG73" s="10" t="s">
        <v>61</v>
      </c>
      <c r="FH73" s="11"/>
      <c r="FI73" s="10"/>
      <c r="FJ73" s="7">
        <v>15</v>
      </c>
      <c r="FK73" s="7">
        <f t="shared" si="64"/>
        <v>15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65"/>
        <v>0</v>
      </c>
    </row>
    <row r="74" spans="1:188" ht="12.75">
      <c r="A74" s="6">
        <v>13</v>
      </c>
      <c r="B74" s="6">
        <v>3</v>
      </c>
      <c r="C74" s="6"/>
      <c r="D74" s="6"/>
      <c r="E74" s="3" t="s">
        <v>160</v>
      </c>
      <c r="F74" s="6">
        <f>$B$74*COUNTIF(U74:GD74,"e")</f>
        <v>0</v>
      </c>
      <c r="G74" s="6">
        <f>$B$74*COUNTIF(U74:GD74,"z")</f>
        <v>6</v>
      </c>
      <c r="H74" s="6">
        <f t="shared" si="46"/>
        <v>75</v>
      </c>
      <c r="I74" s="6">
        <f t="shared" si="47"/>
        <v>30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0</v>
      </c>
      <c r="N74" s="6">
        <f t="shared" si="52"/>
        <v>0</v>
      </c>
      <c r="O74" s="6">
        <f t="shared" si="53"/>
        <v>45</v>
      </c>
      <c r="P74" s="6">
        <f t="shared" si="54"/>
        <v>0</v>
      </c>
      <c r="Q74" s="6">
        <f t="shared" si="55"/>
        <v>0</v>
      </c>
      <c r="R74" s="7">
        <f t="shared" si="56"/>
        <v>9</v>
      </c>
      <c r="S74" s="7">
        <f t="shared" si="57"/>
        <v>6</v>
      </c>
      <c r="T74" s="7">
        <f>$B$74*1</f>
        <v>3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58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59"/>
        <v>0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0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1"/>
        <v>0</v>
      </c>
      <c r="DA74" s="11"/>
      <c r="DB74" s="10"/>
      <c r="DC74" s="11"/>
      <c r="DD74" s="10"/>
      <c r="DE74" s="11"/>
      <c r="DF74" s="10"/>
      <c r="DG74" s="11"/>
      <c r="DH74" s="10"/>
      <c r="DI74" s="7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62"/>
        <v>0</v>
      </c>
      <c r="DV74" s="11"/>
      <c r="DW74" s="10"/>
      <c r="DX74" s="11"/>
      <c r="DY74" s="10"/>
      <c r="DZ74" s="11"/>
      <c r="EA74" s="10"/>
      <c r="EB74" s="11"/>
      <c r="EC74" s="10"/>
      <c r="ED74" s="7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63"/>
        <v>0</v>
      </c>
      <c r="EQ74" s="11">
        <f>$B$74*10</f>
        <v>30</v>
      </c>
      <c r="ER74" s="10" t="s">
        <v>61</v>
      </c>
      <c r="ES74" s="11"/>
      <c r="ET74" s="10"/>
      <c r="EU74" s="11"/>
      <c r="EV74" s="10"/>
      <c r="EW74" s="11"/>
      <c r="EX74" s="10"/>
      <c r="EY74" s="7">
        <f>$B$74*1</f>
        <v>3</v>
      </c>
      <c r="EZ74" s="11"/>
      <c r="FA74" s="10"/>
      <c r="FB74" s="11"/>
      <c r="FC74" s="10"/>
      <c r="FD74" s="11">
        <f>$B$74*15</f>
        <v>45</v>
      </c>
      <c r="FE74" s="10" t="s">
        <v>61</v>
      </c>
      <c r="FF74" s="11"/>
      <c r="FG74" s="10"/>
      <c r="FH74" s="11"/>
      <c r="FI74" s="10"/>
      <c r="FJ74" s="7">
        <f>$B$74*2</f>
        <v>6</v>
      </c>
      <c r="FK74" s="7">
        <f t="shared" si="64"/>
        <v>9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65"/>
        <v>0</v>
      </c>
    </row>
    <row r="75" spans="1:188" ht="15.75" customHeight="1">
      <c r="A75" s="6"/>
      <c r="B75" s="6"/>
      <c r="C75" s="6"/>
      <c r="D75" s="6"/>
      <c r="E75" s="6" t="s">
        <v>84</v>
      </c>
      <c r="F75" s="6">
        <f aca="true" t="shared" si="66" ref="F75:U75">SUM(F43:F74)</f>
        <v>11</v>
      </c>
      <c r="G75" s="6">
        <f t="shared" si="66"/>
        <v>61</v>
      </c>
      <c r="H75" s="6">
        <f t="shared" si="66"/>
        <v>1745</v>
      </c>
      <c r="I75" s="6">
        <f t="shared" si="66"/>
        <v>710</v>
      </c>
      <c r="J75" s="6">
        <f t="shared" si="66"/>
        <v>170</v>
      </c>
      <c r="K75" s="6">
        <f t="shared" si="66"/>
        <v>0</v>
      </c>
      <c r="L75" s="6">
        <f t="shared" si="66"/>
        <v>30</v>
      </c>
      <c r="M75" s="6">
        <f t="shared" si="66"/>
        <v>0</v>
      </c>
      <c r="N75" s="6">
        <f t="shared" si="66"/>
        <v>640</v>
      </c>
      <c r="O75" s="6">
        <f t="shared" si="66"/>
        <v>195</v>
      </c>
      <c r="P75" s="6">
        <f t="shared" si="66"/>
        <v>0</v>
      </c>
      <c r="Q75" s="6">
        <f t="shared" si="66"/>
        <v>0</v>
      </c>
      <c r="R75" s="7">
        <f t="shared" si="66"/>
        <v>147</v>
      </c>
      <c r="S75" s="7">
        <f t="shared" si="66"/>
        <v>79</v>
      </c>
      <c r="T75" s="7">
        <f t="shared" si="66"/>
        <v>72.50000000000001</v>
      </c>
      <c r="U75" s="11">
        <f t="shared" si="66"/>
        <v>75</v>
      </c>
      <c r="V75" s="10"/>
      <c r="W75" s="11">
        <f>SUM(W43:W74)</f>
        <v>30</v>
      </c>
      <c r="X75" s="10"/>
      <c r="Y75" s="11">
        <f>SUM(Y43:Y74)</f>
        <v>0</v>
      </c>
      <c r="Z75" s="10"/>
      <c r="AA75" s="11">
        <f>SUM(AA43:AA74)</f>
        <v>0</v>
      </c>
      <c r="AB75" s="10"/>
      <c r="AC75" s="7">
        <f>SUM(AC43:AC74)</f>
        <v>7</v>
      </c>
      <c r="AD75" s="11">
        <f>SUM(AD43:AD74)</f>
        <v>0</v>
      </c>
      <c r="AE75" s="10"/>
      <c r="AF75" s="11">
        <f>SUM(AF43:AF74)</f>
        <v>45</v>
      </c>
      <c r="AG75" s="10"/>
      <c r="AH75" s="11">
        <f>SUM(AH43:AH74)</f>
        <v>0</v>
      </c>
      <c r="AI75" s="10"/>
      <c r="AJ75" s="11">
        <f>SUM(AJ43:AJ74)</f>
        <v>0</v>
      </c>
      <c r="AK75" s="10"/>
      <c r="AL75" s="11">
        <f>SUM(AL43:AL74)</f>
        <v>0</v>
      </c>
      <c r="AM75" s="10"/>
      <c r="AN75" s="7">
        <f>SUM(AN43:AN74)</f>
        <v>3</v>
      </c>
      <c r="AO75" s="7">
        <f>SUM(AO43:AO74)</f>
        <v>10</v>
      </c>
      <c r="AP75" s="11">
        <f>SUM(AP43:AP74)</f>
        <v>135</v>
      </c>
      <c r="AQ75" s="10"/>
      <c r="AR75" s="11">
        <f>SUM(AR43:AR74)</f>
        <v>80</v>
      </c>
      <c r="AS75" s="10"/>
      <c r="AT75" s="11">
        <f>SUM(AT43:AT74)</f>
        <v>0</v>
      </c>
      <c r="AU75" s="10"/>
      <c r="AV75" s="11">
        <f>SUM(AV43:AV74)</f>
        <v>0</v>
      </c>
      <c r="AW75" s="10"/>
      <c r="AX75" s="7">
        <f>SUM(AX43:AX74)</f>
        <v>14</v>
      </c>
      <c r="AY75" s="11">
        <f>SUM(AY43:AY74)</f>
        <v>0</v>
      </c>
      <c r="AZ75" s="10"/>
      <c r="BA75" s="11">
        <f>SUM(BA43:BA74)</f>
        <v>120</v>
      </c>
      <c r="BB75" s="10"/>
      <c r="BC75" s="11">
        <f>SUM(BC43:BC74)</f>
        <v>15</v>
      </c>
      <c r="BD75" s="10"/>
      <c r="BE75" s="11">
        <f>SUM(BE43:BE74)</f>
        <v>0</v>
      </c>
      <c r="BF75" s="10"/>
      <c r="BG75" s="11">
        <f>SUM(BG43:BG74)</f>
        <v>0</v>
      </c>
      <c r="BH75" s="10"/>
      <c r="BI75" s="7">
        <f>SUM(BI43:BI74)</f>
        <v>9</v>
      </c>
      <c r="BJ75" s="7">
        <f>SUM(BJ43:BJ74)</f>
        <v>23</v>
      </c>
      <c r="BK75" s="11">
        <f>SUM(BK43:BK74)</f>
        <v>120</v>
      </c>
      <c r="BL75" s="10"/>
      <c r="BM75" s="11">
        <f>SUM(BM43:BM74)</f>
        <v>15</v>
      </c>
      <c r="BN75" s="10"/>
      <c r="BO75" s="11">
        <f>SUM(BO43:BO74)</f>
        <v>0</v>
      </c>
      <c r="BP75" s="10"/>
      <c r="BQ75" s="11">
        <f>SUM(BQ43:BQ74)</f>
        <v>0</v>
      </c>
      <c r="BR75" s="10"/>
      <c r="BS75" s="7">
        <f>SUM(BS43:BS74)</f>
        <v>11</v>
      </c>
      <c r="BT75" s="11">
        <f>SUM(BT43:BT74)</f>
        <v>0</v>
      </c>
      <c r="BU75" s="10"/>
      <c r="BV75" s="11">
        <f>SUM(BV43:BV74)</f>
        <v>160</v>
      </c>
      <c r="BW75" s="10"/>
      <c r="BX75" s="11">
        <f>SUM(BX43:BX74)</f>
        <v>15</v>
      </c>
      <c r="BY75" s="10"/>
      <c r="BZ75" s="11">
        <f>SUM(BZ43:BZ74)</f>
        <v>0</v>
      </c>
      <c r="CA75" s="10"/>
      <c r="CB75" s="11">
        <f>SUM(CB43:CB74)</f>
        <v>0</v>
      </c>
      <c r="CC75" s="10"/>
      <c r="CD75" s="7">
        <f>SUM(CD43:CD74)</f>
        <v>12</v>
      </c>
      <c r="CE75" s="7">
        <f>SUM(CE43:CE74)</f>
        <v>23</v>
      </c>
      <c r="CF75" s="11">
        <f>SUM(CF43:CF74)</f>
        <v>105</v>
      </c>
      <c r="CG75" s="10"/>
      <c r="CH75" s="11">
        <f>SUM(CH43:CH74)</f>
        <v>15</v>
      </c>
      <c r="CI75" s="10"/>
      <c r="CJ75" s="11">
        <f>SUM(CJ43:CJ74)</f>
        <v>0</v>
      </c>
      <c r="CK75" s="10"/>
      <c r="CL75" s="11">
        <f>SUM(CL43:CL74)</f>
        <v>0</v>
      </c>
      <c r="CM75" s="10"/>
      <c r="CN75" s="7">
        <f>SUM(CN43:CN74)</f>
        <v>9</v>
      </c>
      <c r="CO75" s="11">
        <f>SUM(CO43:CO74)</f>
        <v>0</v>
      </c>
      <c r="CP75" s="10"/>
      <c r="CQ75" s="11">
        <f>SUM(CQ43:CQ74)</f>
        <v>90</v>
      </c>
      <c r="CR75" s="10"/>
      <c r="CS75" s="11">
        <f>SUM(CS43:CS74)</f>
        <v>45</v>
      </c>
      <c r="CT75" s="10"/>
      <c r="CU75" s="11">
        <f>SUM(CU43:CU74)</f>
        <v>0</v>
      </c>
      <c r="CV75" s="10"/>
      <c r="CW75" s="11">
        <f>SUM(CW43:CW74)</f>
        <v>0</v>
      </c>
      <c r="CX75" s="10"/>
      <c r="CY75" s="7">
        <f>SUM(CY43:CY74)</f>
        <v>10</v>
      </c>
      <c r="CZ75" s="7">
        <f>SUM(CZ43:CZ74)</f>
        <v>19</v>
      </c>
      <c r="DA75" s="11">
        <f>SUM(DA43:DA74)</f>
        <v>150</v>
      </c>
      <c r="DB75" s="10"/>
      <c r="DC75" s="11">
        <f>SUM(DC43:DC74)</f>
        <v>30</v>
      </c>
      <c r="DD75" s="10"/>
      <c r="DE75" s="11">
        <f>SUM(DE43:DE74)</f>
        <v>0</v>
      </c>
      <c r="DF75" s="10"/>
      <c r="DG75" s="11">
        <f>SUM(DG43:DG74)</f>
        <v>0</v>
      </c>
      <c r="DH75" s="10"/>
      <c r="DI75" s="7">
        <f>SUM(DI43:DI74)</f>
        <v>13</v>
      </c>
      <c r="DJ75" s="11">
        <f>SUM(DJ43:DJ74)</f>
        <v>0</v>
      </c>
      <c r="DK75" s="10"/>
      <c r="DL75" s="11">
        <f>SUM(DL43:DL74)</f>
        <v>120</v>
      </c>
      <c r="DM75" s="10"/>
      <c r="DN75" s="11">
        <f>SUM(DN43:DN74)</f>
        <v>60</v>
      </c>
      <c r="DO75" s="10"/>
      <c r="DP75" s="11">
        <f>SUM(DP43:DP74)</f>
        <v>0</v>
      </c>
      <c r="DQ75" s="10"/>
      <c r="DR75" s="11">
        <f>SUM(DR43:DR74)</f>
        <v>0</v>
      </c>
      <c r="DS75" s="10"/>
      <c r="DT75" s="7">
        <f>SUM(DT43:DT74)</f>
        <v>14</v>
      </c>
      <c r="DU75" s="7">
        <f>SUM(DU43:DU74)</f>
        <v>27</v>
      </c>
      <c r="DV75" s="11">
        <f>SUM(DV43:DV74)</f>
        <v>95</v>
      </c>
      <c r="DW75" s="10"/>
      <c r="DX75" s="11">
        <f>SUM(DX43:DX74)</f>
        <v>0</v>
      </c>
      <c r="DY75" s="10"/>
      <c r="DZ75" s="11">
        <f>SUM(DZ43:DZ74)</f>
        <v>0</v>
      </c>
      <c r="EA75" s="10"/>
      <c r="EB75" s="11">
        <f>SUM(EB43:EB74)</f>
        <v>0</v>
      </c>
      <c r="EC75" s="10"/>
      <c r="ED75" s="7">
        <f>SUM(ED43:ED74)</f>
        <v>9</v>
      </c>
      <c r="EE75" s="11">
        <f>SUM(EE43:EE74)</f>
        <v>0</v>
      </c>
      <c r="EF75" s="10"/>
      <c r="EG75" s="11">
        <f>SUM(EG43:EG74)</f>
        <v>90</v>
      </c>
      <c r="EH75" s="10"/>
      <c r="EI75" s="11">
        <f>SUM(EI43:EI74)</f>
        <v>0</v>
      </c>
      <c r="EJ75" s="10"/>
      <c r="EK75" s="11">
        <f>SUM(EK43:EK74)</f>
        <v>0</v>
      </c>
      <c r="EL75" s="10"/>
      <c r="EM75" s="11">
        <f>SUM(EM43:EM74)</f>
        <v>0</v>
      </c>
      <c r="EN75" s="10"/>
      <c r="EO75" s="7">
        <f>SUM(EO43:EO74)</f>
        <v>6</v>
      </c>
      <c r="EP75" s="7">
        <f>SUM(EP43:EP74)</f>
        <v>15</v>
      </c>
      <c r="EQ75" s="11">
        <f>SUM(EQ43:EQ74)</f>
        <v>30</v>
      </c>
      <c r="ER75" s="10"/>
      <c r="ES75" s="11">
        <f>SUM(ES43:ES74)</f>
        <v>0</v>
      </c>
      <c r="ET75" s="10"/>
      <c r="EU75" s="11">
        <f>SUM(EU43:EU74)</f>
        <v>0</v>
      </c>
      <c r="EV75" s="10"/>
      <c r="EW75" s="11">
        <f>SUM(EW43:EW74)</f>
        <v>30</v>
      </c>
      <c r="EX75" s="10"/>
      <c r="EY75" s="7">
        <f>SUM(EY43:EY74)</f>
        <v>5</v>
      </c>
      <c r="EZ75" s="11">
        <f>SUM(EZ43:EZ74)</f>
        <v>0</v>
      </c>
      <c r="FA75" s="10"/>
      <c r="FB75" s="11">
        <f>SUM(FB43:FB74)</f>
        <v>15</v>
      </c>
      <c r="FC75" s="10"/>
      <c r="FD75" s="11">
        <f>SUM(FD43:FD74)</f>
        <v>60</v>
      </c>
      <c r="FE75" s="10"/>
      <c r="FF75" s="11">
        <f>SUM(FF43:FF74)</f>
        <v>0</v>
      </c>
      <c r="FG75" s="10"/>
      <c r="FH75" s="11">
        <f>SUM(FH43:FH74)</f>
        <v>0</v>
      </c>
      <c r="FI75" s="10"/>
      <c r="FJ75" s="7">
        <f>SUM(FJ43:FJ74)</f>
        <v>25</v>
      </c>
      <c r="FK75" s="7">
        <f>SUM(FK43:FK74)</f>
        <v>30</v>
      </c>
      <c r="FL75" s="11">
        <f>SUM(FL43:FL74)</f>
        <v>0</v>
      </c>
      <c r="FM75" s="10"/>
      <c r="FN75" s="11">
        <f>SUM(FN43:FN74)</f>
        <v>0</v>
      </c>
      <c r="FO75" s="10"/>
      <c r="FP75" s="11">
        <f>SUM(FP43:FP74)</f>
        <v>0</v>
      </c>
      <c r="FQ75" s="10"/>
      <c r="FR75" s="11">
        <f>SUM(FR43:FR74)</f>
        <v>0</v>
      </c>
      <c r="FS75" s="10"/>
      <c r="FT75" s="7">
        <f>SUM(FT43:FT74)</f>
        <v>0</v>
      </c>
      <c r="FU75" s="11">
        <f>SUM(FU43:FU74)</f>
        <v>0</v>
      </c>
      <c r="FV75" s="10"/>
      <c r="FW75" s="11">
        <f>SUM(FW43:FW74)</f>
        <v>0</v>
      </c>
      <c r="FX75" s="10"/>
      <c r="FY75" s="11">
        <f>SUM(FY43:FY74)</f>
        <v>0</v>
      </c>
      <c r="FZ75" s="10"/>
      <c r="GA75" s="11">
        <f>SUM(GA43:GA74)</f>
        <v>0</v>
      </c>
      <c r="GB75" s="10"/>
      <c r="GC75" s="11">
        <f>SUM(GC43:GC74)</f>
        <v>0</v>
      </c>
      <c r="GD75" s="10"/>
      <c r="GE75" s="7">
        <f>SUM(GE43:GE74)</f>
        <v>0</v>
      </c>
      <c r="GF75" s="7">
        <f>SUM(GF43:GF74)</f>
        <v>0</v>
      </c>
    </row>
    <row r="76" spans="1:188" ht="19.5" customHeight="1">
      <c r="A76" s="12" t="s">
        <v>161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2"/>
      <c r="GF76" s="13"/>
    </row>
    <row r="77" spans="1:188" ht="12.75">
      <c r="A77" s="15">
        <v>1</v>
      </c>
      <c r="B77" s="15">
        <v>1</v>
      </c>
      <c r="C77" s="15"/>
      <c r="D77" s="6" t="s">
        <v>162</v>
      </c>
      <c r="E77" s="3" t="s">
        <v>163</v>
      </c>
      <c r="F77" s="6">
        <f aca="true" t="shared" si="67" ref="F77:F106">COUNTIF(U77:GD77,"e")</f>
        <v>0</v>
      </c>
      <c r="G77" s="6">
        <f aca="true" t="shared" si="68" ref="G77:G106">COUNTIF(U77:GD77,"z")</f>
        <v>1</v>
      </c>
      <c r="H77" s="6">
        <f aca="true" t="shared" si="69" ref="H77:H106">SUM(I77:Q77)</f>
        <v>30</v>
      </c>
      <c r="I77" s="6">
        <f aca="true" t="shared" si="70" ref="I77:I106">U77+AP77+BK77+CF77+DA77+DV77+EQ77+FL77</f>
        <v>0</v>
      </c>
      <c r="J77" s="6">
        <f aca="true" t="shared" si="71" ref="J77:J106">W77+AR77+BM77+CH77+DC77+DX77+ES77+FN77</f>
        <v>0</v>
      </c>
      <c r="K77" s="6">
        <f aca="true" t="shared" si="72" ref="K77:K106">Y77+AT77+BO77+CJ77+DE77+DZ77+EU77+FP77</f>
        <v>0</v>
      </c>
      <c r="L77" s="6">
        <f aca="true" t="shared" si="73" ref="L77:L106">AA77+AV77+BQ77+CL77+DG77+EB77+EW77+FR77</f>
        <v>0</v>
      </c>
      <c r="M77" s="6">
        <f aca="true" t="shared" si="74" ref="M77:M106">AD77+AY77+BT77+CO77+DJ77+EE77+EZ77+FU77</f>
        <v>30</v>
      </c>
      <c r="N77" s="6">
        <f aca="true" t="shared" si="75" ref="N77:N106">AF77+BA77+BV77+CQ77+DL77+EG77+FB77+FW77</f>
        <v>0</v>
      </c>
      <c r="O77" s="6">
        <f aca="true" t="shared" si="76" ref="O77:O106">AH77+BC77+BX77+CS77+DN77+EI77+FD77+FY77</f>
        <v>0</v>
      </c>
      <c r="P77" s="6">
        <f aca="true" t="shared" si="77" ref="P77:P106">AJ77+BE77+BZ77+CU77+DP77+EK77+FF77+GA77</f>
        <v>0</v>
      </c>
      <c r="Q77" s="6">
        <f aca="true" t="shared" si="78" ref="Q77:Q106">AL77+BG77+CB77+CW77+DR77+EM77+FH77+GC77</f>
        <v>0</v>
      </c>
      <c r="R77" s="7">
        <f aca="true" t="shared" si="79" ref="R77:R106">AO77+BJ77+CE77+CZ77+DU77+EP77+FK77+GF77</f>
        <v>0</v>
      </c>
      <c r="S77" s="7">
        <f aca="true" t="shared" si="80" ref="S77:S106">AN77+BI77+CD77+CY77+DT77+EO77+FJ77+GE77</f>
        <v>0</v>
      </c>
      <c r="T77" s="7">
        <v>0</v>
      </c>
      <c r="U77" s="11"/>
      <c r="V77" s="10"/>
      <c r="W77" s="11"/>
      <c r="X77" s="10"/>
      <c r="Y77" s="11"/>
      <c r="Z77" s="10"/>
      <c r="AA77" s="11"/>
      <c r="AB77" s="10"/>
      <c r="AC77" s="7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aca="true" t="shared" si="81" ref="AO77:AO106">AC77+AN77</f>
        <v>0</v>
      </c>
      <c r="AP77" s="11"/>
      <c r="AQ77" s="10"/>
      <c r="AR77" s="11"/>
      <c r="AS77" s="10"/>
      <c r="AT77" s="11"/>
      <c r="AU77" s="10"/>
      <c r="AV77" s="11"/>
      <c r="AW77" s="10"/>
      <c r="AX77" s="7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aca="true" t="shared" si="82" ref="BJ77:BJ106">AX77+BI77</f>
        <v>0</v>
      </c>
      <c r="BK77" s="11"/>
      <c r="BL77" s="10"/>
      <c r="BM77" s="11"/>
      <c r="BN77" s="10"/>
      <c r="BO77" s="11"/>
      <c r="BP77" s="10"/>
      <c r="BQ77" s="11"/>
      <c r="BR77" s="10"/>
      <c r="BS77" s="7"/>
      <c r="BT77" s="11">
        <v>30</v>
      </c>
      <c r="BU77" s="10" t="s">
        <v>61</v>
      </c>
      <c r="BV77" s="11"/>
      <c r="BW77" s="10"/>
      <c r="BX77" s="11"/>
      <c r="BY77" s="10"/>
      <c r="BZ77" s="11"/>
      <c r="CA77" s="10"/>
      <c r="CB77" s="11"/>
      <c r="CC77" s="10"/>
      <c r="CD77" s="7">
        <v>0</v>
      </c>
      <c r="CE77" s="7">
        <f aca="true" t="shared" si="83" ref="CE77:CE106">BS77+CD77</f>
        <v>0</v>
      </c>
      <c r="CF77" s="11"/>
      <c r="CG77" s="10"/>
      <c r="CH77" s="11"/>
      <c r="CI77" s="10"/>
      <c r="CJ77" s="11"/>
      <c r="CK77" s="10"/>
      <c r="CL77" s="11"/>
      <c r="CM77" s="10"/>
      <c r="CN77" s="7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aca="true" t="shared" si="84" ref="CZ77:CZ106">CN77+CY77</f>
        <v>0</v>
      </c>
      <c r="DA77" s="11"/>
      <c r="DB77" s="10"/>
      <c r="DC77" s="11"/>
      <c r="DD77" s="10"/>
      <c r="DE77" s="11"/>
      <c r="DF77" s="10"/>
      <c r="DG77" s="11"/>
      <c r="DH77" s="10"/>
      <c r="DI77" s="7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aca="true" t="shared" si="85" ref="DU77:DU106">DI77+DT77</f>
        <v>0</v>
      </c>
      <c r="DV77" s="11"/>
      <c r="DW77" s="10"/>
      <c r="DX77" s="11"/>
      <c r="DY77" s="10"/>
      <c r="DZ77" s="11"/>
      <c r="EA77" s="10"/>
      <c r="EB77" s="11"/>
      <c r="EC77" s="10"/>
      <c r="ED77" s="7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aca="true" t="shared" si="86" ref="EP77:EP106">ED77+EO77</f>
        <v>0</v>
      </c>
      <c r="EQ77" s="11"/>
      <c r="ER77" s="10"/>
      <c r="ES77" s="11"/>
      <c r="ET77" s="10"/>
      <c r="EU77" s="11"/>
      <c r="EV77" s="10"/>
      <c r="EW77" s="11"/>
      <c r="EX77" s="10"/>
      <c r="EY77" s="7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aca="true" t="shared" si="87" ref="FK77:FK106">EY77+FJ77</f>
        <v>0</v>
      </c>
      <c r="FL77" s="11"/>
      <c r="FM77" s="10"/>
      <c r="FN77" s="11"/>
      <c r="FO77" s="10"/>
      <c r="FP77" s="11"/>
      <c r="FQ77" s="10"/>
      <c r="FR77" s="11"/>
      <c r="FS77" s="10"/>
      <c r="FT77" s="7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aca="true" t="shared" si="88" ref="GF77:GF106">FT77+GE77</f>
        <v>0</v>
      </c>
    </row>
    <row r="78" spans="1:188" ht="12.75">
      <c r="A78" s="15">
        <v>1</v>
      </c>
      <c r="B78" s="15">
        <v>1</v>
      </c>
      <c r="C78" s="15"/>
      <c r="D78" s="6" t="s">
        <v>164</v>
      </c>
      <c r="E78" s="3" t="s">
        <v>165</v>
      </c>
      <c r="F78" s="6">
        <f t="shared" si="67"/>
        <v>0</v>
      </c>
      <c r="G78" s="6">
        <f t="shared" si="68"/>
        <v>1</v>
      </c>
      <c r="H78" s="6">
        <f t="shared" si="69"/>
        <v>30</v>
      </c>
      <c r="I78" s="6">
        <f t="shared" si="70"/>
        <v>30</v>
      </c>
      <c r="J78" s="6">
        <f t="shared" si="71"/>
        <v>0</v>
      </c>
      <c r="K78" s="6">
        <f t="shared" si="72"/>
        <v>0</v>
      </c>
      <c r="L78" s="6">
        <f t="shared" si="73"/>
        <v>0</v>
      </c>
      <c r="M78" s="6">
        <f t="shared" si="74"/>
        <v>0</v>
      </c>
      <c r="N78" s="6">
        <f t="shared" si="75"/>
        <v>0</v>
      </c>
      <c r="O78" s="6">
        <f t="shared" si="76"/>
        <v>0</v>
      </c>
      <c r="P78" s="6">
        <f t="shared" si="77"/>
        <v>0</v>
      </c>
      <c r="Q78" s="6">
        <f t="shared" si="78"/>
        <v>0</v>
      </c>
      <c r="R78" s="7">
        <f t="shared" si="79"/>
        <v>0</v>
      </c>
      <c r="S78" s="7">
        <f t="shared" si="80"/>
        <v>0</v>
      </c>
      <c r="T78" s="7">
        <v>0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1"/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82"/>
        <v>0</v>
      </c>
      <c r="BK78" s="11">
        <v>30</v>
      </c>
      <c r="BL78" s="10" t="s">
        <v>61</v>
      </c>
      <c r="BM78" s="11"/>
      <c r="BN78" s="10"/>
      <c r="BO78" s="11"/>
      <c r="BP78" s="10"/>
      <c r="BQ78" s="11"/>
      <c r="BR78" s="10"/>
      <c r="BS78" s="7">
        <v>0</v>
      </c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83"/>
        <v>0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84"/>
        <v>0</v>
      </c>
      <c r="DA78" s="11"/>
      <c r="DB78" s="10"/>
      <c r="DC78" s="11"/>
      <c r="DD78" s="10"/>
      <c r="DE78" s="11"/>
      <c r="DF78" s="10"/>
      <c r="DG78" s="11"/>
      <c r="DH78" s="10"/>
      <c r="DI78" s="7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85"/>
        <v>0</v>
      </c>
      <c r="DV78" s="11"/>
      <c r="DW78" s="10"/>
      <c r="DX78" s="11"/>
      <c r="DY78" s="10"/>
      <c r="DZ78" s="11"/>
      <c r="EA78" s="10"/>
      <c r="EB78" s="11"/>
      <c r="EC78" s="10"/>
      <c r="ED78" s="7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86"/>
        <v>0</v>
      </c>
      <c r="EQ78" s="11"/>
      <c r="ER78" s="10"/>
      <c r="ES78" s="11"/>
      <c r="ET78" s="10"/>
      <c r="EU78" s="11"/>
      <c r="EV78" s="10"/>
      <c r="EW78" s="11"/>
      <c r="EX78" s="10"/>
      <c r="EY78" s="7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87"/>
        <v>0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88"/>
        <v>0</v>
      </c>
    </row>
    <row r="79" spans="1:188" ht="12.75">
      <c r="A79" s="15">
        <v>2</v>
      </c>
      <c r="B79" s="15">
        <v>1</v>
      </c>
      <c r="C79" s="15"/>
      <c r="D79" s="6" t="s">
        <v>166</v>
      </c>
      <c r="E79" s="3" t="s">
        <v>167</v>
      </c>
      <c r="F79" s="6">
        <f t="shared" si="67"/>
        <v>0</v>
      </c>
      <c r="G79" s="6">
        <f t="shared" si="68"/>
        <v>1</v>
      </c>
      <c r="H79" s="6">
        <f t="shared" si="69"/>
        <v>30</v>
      </c>
      <c r="I79" s="6">
        <f t="shared" si="70"/>
        <v>0</v>
      </c>
      <c r="J79" s="6">
        <f t="shared" si="71"/>
        <v>0</v>
      </c>
      <c r="K79" s="6">
        <f t="shared" si="72"/>
        <v>30</v>
      </c>
      <c r="L79" s="6">
        <f t="shared" si="73"/>
        <v>0</v>
      </c>
      <c r="M79" s="6">
        <f t="shared" si="74"/>
        <v>0</v>
      </c>
      <c r="N79" s="6">
        <f t="shared" si="75"/>
        <v>0</v>
      </c>
      <c r="O79" s="6">
        <f t="shared" si="76"/>
        <v>0</v>
      </c>
      <c r="P79" s="6">
        <f t="shared" si="77"/>
        <v>0</v>
      </c>
      <c r="Q79" s="6">
        <f t="shared" si="78"/>
        <v>0</v>
      </c>
      <c r="R79" s="7">
        <f t="shared" si="79"/>
        <v>2</v>
      </c>
      <c r="S79" s="7">
        <f t="shared" si="80"/>
        <v>0</v>
      </c>
      <c r="T79" s="7">
        <v>1.2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1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82"/>
        <v>0</v>
      </c>
      <c r="BK79" s="11"/>
      <c r="BL79" s="10"/>
      <c r="BM79" s="11"/>
      <c r="BN79" s="10"/>
      <c r="BO79" s="11">
        <v>30</v>
      </c>
      <c r="BP79" s="10" t="s">
        <v>61</v>
      </c>
      <c r="BQ79" s="11"/>
      <c r="BR79" s="10"/>
      <c r="BS79" s="7">
        <v>2</v>
      </c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83"/>
        <v>2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84"/>
        <v>0</v>
      </c>
      <c r="DA79" s="11"/>
      <c r="DB79" s="10"/>
      <c r="DC79" s="11"/>
      <c r="DD79" s="10"/>
      <c r="DE79" s="11"/>
      <c r="DF79" s="10"/>
      <c r="DG79" s="11"/>
      <c r="DH79" s="10"/>
      <c r="DI79" s="7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85"/>
        <v>0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86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87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88"/>
        <v>0</v>
      </c>
    </row>
    <row r="80" spans="1:188" ht="12.75">
      <c r="A80" s="15">
        <v>2</v>
      </c>
      <c r="B80" s="15">
        <v>1</v>
      </c>
      <c r="C80" s="15"/>
      <c r="D80" s="6" t="s">
        <v>168</v>
      </c>
      <c r="E80" s="3" t="s">
        <v>169</v>
      </c>
      <c r="F80" s="6">
        <f t="shared" si="67"/>
        <v>0</v>
      </c>
      <c r="G80" s="6">
        <f t="shared" si="68"/>
        <v>1</v>
      </c>
      <c r="H80" s="6">
        <f t="shared" si="69"/>
        <v>30</v>
      </c>
      <c r="I80" s="6">
        <f t="shared" si="70"/>
        <v>0</v>
      </c>
      <c r="J80" s="6">
        <f t="shared" si="71"/>
        <v>0</v>
      </c>
      <c r="K80" s="6">
        <f t="shared" si="72"/>
        <v>30</v>
      </c>
      <c r="L80" s="6">
        <f t="shared" si="73"/>
        <v>0</v>
      </c>
      <c r="M80" s="6">
        <f t="shared" si="74"/>
        <v>0</v>
      </c>
      <c r="N80" s="6">
        <f t="shared" si="75"/>
        <v>0</v>
      </c>
      <c r="O80" s="6">
        <f t="shared" si="76"/>
        <v>0</v>
      </c>
      <c r="P80" s="6">
        <f t="shared" si="77"/>
        <v>0</v>
      </c>
      <c r="Q80" s="6">
        <f t="shared" si="78"/>
        <v>0</v>
      </c>
      <c r="R80" s="7">
        <f t="shared" si="79"/>
        <v>2</v>
      </c>
      <c r="S80" s="7">
        <f t="shared" si="80"/>
        <v>0</v>
      </c>
      <c r="T80" s="7">
        <v>1.2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1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82"/>
        <v>0</v>
      </c>
      <c r="BK80" s="11"/>
      <c r="BL80" s="10"/>
      <c r="BM80" s="11"/>
      <c r="BN80" s="10"/>
      <c r="BO80" s="11">
        <v>30</v>
      </c>
      <c r="BP80" s="10" t="s">
        <v>61</v>
      </c>
      <c r="BQ80" s="11"/>
      <c r="BR80" s="10"/>
      <c r="BS80" s="7">
        <v>2</v>
      </c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83"/>
        <v>2</v>
      </c>
      <c r="CF80" s="11"/>
      <c r="CG80" s="10"/>
      <c r="CH80" s="11"/>
      <c r="CI80" s="10"/>
      <c r="CJ80" s="11"/>
      <c r="CK80" s="10"/>
      <c r="CL80" s="11"/>
      <c r="CM80" s="10"/>
      <c r="CN80" s="7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84"/>
        <v>0</v>
      </c>
      <c r="DA80" s="11"/>
      <c r="DB80" s="10"/>
      <c r="DC80" s="11"/>
      <c r="DD80" s="10"/>
      <c r="DE80" s="11"/>
      <c r="DF80" s="10"/>
      <c r="DG80" s="11"/>
      <c r="DH80" s="10"/>
      <c r="DI80" s="7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85"/>
        <v>0</v>
      </c>
      <c r="DV80" s="11"/>
      <c r="DW80" s="10"/>
      <c r="DX80" s="11"/>
      <c r="DY80" s="10"/>
      <c r="DZ80" s="11"/>
      <c r="EA80" s="10"/>
      <c r="EB80" s="11"/>
      <c r="EC80" s="10"/>
      <c r="ED80" s="7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86"/>
        <v>0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87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88"/>
        <v>0</v>
      </c>
    </row>
    <row r="81" spans="1:188" ht="12.75">
      <c r="A81" s="15">
        <v>3</v>
      </c>
      <c r="B81" s="15">
        <v>1</v>
      </c>
      <c r="C81" s="15"/>
      <c r="D81" s="6" t="s">
        <v>170</v>
      </c>
      <c r="E81" s="3" t="s">
        <v>171</v>
      </c>
      <c r="F81" s="6">
        <f t="shared" si="67"/>
        <v>0</v>
      </c>
      <c r="G81" s="6">
        <f t="shared" si="68"/>
        <v>1</v>
      </c>
      <c r="H81" s="6">
        <f t="shared" si="69"/>
        <v>30</v>
      </c>
      <c r="I81" s="6">
        <f t="shared" si="70"/>
        <v>0</v>
      </c>
      <c r="J81" s="6">
        <f t="shared" si="71"/>
        <v>0</v>
      </c>
      <c r="K81" s="6">
        <f t="shared" si="72"/>
        <v>0</v>
      </c>
      <c r="L81" s="6">
        <f t="shared" si="73"/>
        <v>0</v>
      </c>
      <c r="M81" s="6">
        <f t="shared" si="74"/>
        <v>30</v>
      </c>
      <c r="N81" s="6">
        <f t="shared" si="75"/>
        <v>0</v>
      </c>
      <c r="O81" s="6">
        <f t="shared" si="76"/>
        <v>0</v>
      </c>
      <c r="P81" s="6">
        <f t="shared" si="77"/>
        <v>0</v>
      </c>
      <c r="Q81" s="6">
        <f t="shared" si="78"/>
        <v>0</v>
      </c>
      <c r="R81" s="7">
        <f t="shared" si="79"/>
        <v>0</v>
      </c>
      <c r="S81" s="7">
        <f t="shared" si="80"/>
        <v>0</v>
      </c>
      <c r="T81" s="7">
        <v>0</v>
      </c>
      <c r="U81" s="11"/>
      <c r="V81" s="10"/>
      <c r="W81" s="11"/>
      <c r="X81" s="10"/>
      <c r="Y81" s="11"/>
      <c r="Z81" s="10"/>
      <c r="AA81" s="11"/>
      <c r="AB81" s="10"/>
      <c r="AC81" s="7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1"/>
        <v>0</v>
      </c>
      <c r="AP81" s="11"/>
      <c r="AQ81" s="10"/>
      <c r="AR81" s="11"/>
      <c r="AS81" s="10"/>
      <c r="AT81" s="11"/>
      <c r="AU81" s="10"/>
      <c r="AV81" s="11"/>
      <c r="AW81" s="10"/>
      <c r="AX81" s="7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82"/>
        <v>0</v>
      </c>
      <c r="BK81" s="11"/>
      <c r="BL81" s="10"/>
      <c r="BM81" s="11"/>
      <c r="BN81" s="10"/>
      <c r="BO81" s="11"/>
      <c r="BP81" s="10"/>
      <c r="BQ81" s="11"/>
      <c r="BR81" s="10"/>
      <c r="BS81" s="7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83"/>
        <v>0</v>
      </c>
      <c r="CF81" s="11"/>
      <c r="CG81" s="10"/>
      <c r="CH81" s="11"/>
      <c r="CI81" s="10"/>
      <c r="CJ81" s="11"/>
      <c r="CK81" s="10"/>
      <c r="CL81" s="11"/>
      <c r="CM81" s="10"/>
      <c r="CN81" s="7"/>
      <c r="CO81" s="11">
        <v>30</v>
      </c>
      <c r="CP81" s="10" t="s">
        <v>61</v>
      </c>
      <c r="CQ81" s="11"/>
      <c r="CR81" s="10"/>
      <c r="CS81" s="11"/>
      <c r="CT81" s="10"/>
      <c r="CU81" s="11"/>
      <c r="CV81" s="10"/>
      <c r="CW81" s="11"/>
      <c r="CX81" s="10"/>
      <c r="CY81" s="7">
        <v>0</v>
      </c>
      <c r="CZ81" s="7">
        <f t="shared" si="84"/>
        <v>0</v>
      </c>
      <c r="DA81" s="11"/>
      <c r="DB81" s="10"/>
      <c r="DC81" s="11"/>
      <c r="DD81" s="10"/>
      <c r="DE81" s="11"/>
      <c r="DF81" s="10"/>
      <c r="DG81" s="11"/>
      <c r="DH81" s="10"/>
      <c r="DI81" s="7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85"/>
        <v>0</v>
      </c>
      <c r="DV81" s="11"/>
      <c r="DW81" s="10"/>
      <c r="DX81" s="11"/>
      <c r="DY81" s="10"/>
      <c r="DZ81" s="11"/>
      <c r="EA81" s="10"/>
      <c r="EB81" s="11"/>
      <c r="EC81" s="10"/>
      <c r="ED81" s="7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86"/>
        <v>0</v>
      </c>
      <c r="EQ81" s="11"/>
      <c r="ER81" s="10"/>
      <c r="ES81" s="11"/>
      <c r="ET81" s="10"/>
      <c r="EU81" s="11"/>
      <c r="EV81" s="10"/>
      <c r="EW81" s="11"/>
      <c r="EX81" s="10"/>
      <c r="EY81" s="7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87"/>
        <v>0</v>
      </c>
      <c r="FL81" s="11"/>
      <c r="FM81" s="10"/>
      <c r="FN81" s="11"/>
      <c r="FO81" s="10"/>
      <c r="FP81" s="11"/>
      <c r="FQ81" s="10"/>
      <c r="FR81" s="11"/>
      <c r="FS81" s="10"/>
      <c r="FT81" s="7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88"/>
        <v>0</v>
      </c>
    </row>
    <row r="82" spans="1:188" ht="12.75">
      <c r="A82" s="15">
        <v>3</v>
      </c>
      <c r="B82" s="15">
        <v>1</v>
      </c>
      <c r="C82" s="15"/>
      <c r="D82" s="6" t="s">
        <v>172</v>
      </c>
      <c r="E82" s="3" t="s">
        <v>173</v>
      </c>
      <c r="F82" s="6">
        <f t="shared" si="67"/>
        <v>0</v>
      </c>
      <c r="G82" s="6">
        <f t="shared" si="68"/>
        <v>1</v>
      </c>
      <c r="H82" s="6">
        <f t="shared" si="69"/>
        <v>30</v>
      </c>
      <c r="I82" s="6">
        <f t="shared" si="70"/>
        <v>30</v>
      </c>
      <c r="J82" s="6">
        <f t="shared" si="71"/>
        <v>0</v>
      </c>
      <c r="K82" s="6">
        <f t="shared" si="72"/>
        <v>0</v>
      </c>
      <c r="L82" s="6">
        <f t="shared" si="73"/>
        <v>0</v>
      </c>
      <c r="M82" s="6">
        <f t="shared" si="74"/>
        <v>0</v>
      </c>
      <c r="N82" s="6">
        <f t="shared" si="75"/>
        <v>0</v>
      </c>
      <c r="O82" s="6">
        <f t="shared" si="76"/>
        <v>0</v>
      </c>
      <c r="P82" s="6">
        <f t="shared" si="77"/>
        <v>0</v>
      </c>
      <c r="Q82" s="6">
        <f t="shared" si="78"/>
        <v>0</v>
      </c>
      <c r="R82" s="7">
        <f t="shared" si="79"/>
        <v>0</v>
      </c>
      <c r="S82" s="7">
        <f t="shared" si="80"/>
        <v>0</v>
      </c>
      <c r="T82" s="7">
        <v>0</v>
      </c>
      <c r="U82" s="11"/>
      <c r="V82" s="10"/>
      <c r="W82" s="11"/>
      <c r="X82" s="10"/>
      <c r="Y82" s="11"/>
      <c r="Z82" s="10"/>
      <c r="AA82" s="11"/>
      <c r="AB82" s="10"/>
      <c r="AC82" s="7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1"/>
        <v>0</v>
      </c>
      <c r="AP82" s="11"/>
      <c r="AQ82" s="10"/>
      <c r="AR82" s="11"/>
      <c r="AS82" s="10"/>
      <c r="AT82" s="11"/>
      <c r="AU82" s="10"/>
      <c r="AV82" s="11"/>
      <c r="AW82" s="10"/>
      <c r="AX82" s="7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82"/>
        <v>0</v>
      </c>
      <c r="BK82" s="11"/>
      <c r="BL82" s="10"/>
      <c r="BM82" s="11"/>
      <c r="BN82" s="10"/>
      <c r="BO82" s="11"/>
      <c r="BP82" s="10"/>
      <c r="BQ82" s="11"/>
      <c r="BR82" s="10"/>
      <c r="BS82" s="7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83"/>
        <v>0</v>
      </c>
      <c r="CF82" s="11">
        <v>30</v>
      </c>
      <c r="CG82" s="10" t="s">
        <v>61</v>
      </c>
      <c r="CH82" s="11"/>
      <c r="CI82" s="10"/>
      <c r="CJ82" s="11"/>
      <c r="CK82" s="10"/>
      <c r="CL82" s="11"/>
      <c r="CM82" s="10"/>
      <c r="CN82" s="7">
        <v>0</v>
      </c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84"/>
        <v>0</v>
      </c>
      <c r="DA82" s="11"/>
      <c r="DB82" s="10"/>
      <c r="DC82" s="11"/>
      <c r="DD82" s="10"/>
      <c r="DE82" s="11"/>
      <c r="DF82" s="10"/>
      <c r="DG82" s="11"/>
      <c r="DH82" s="10"/>
      <c r="DI82" s="7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85"/>
        <v>0</v>
      </c>
      <c r="DV82" s="11"/>
      <c r="DW82" s="10"/>
      <c r="DX82" s="11"/>
      <c r="DY82" s="10"/>
      <c r="DZ82" s="11"/>
      <c r="EA82" s="10"/>
      <c r="EB82" s="11"/>
      <c r="EC82" s="10"/>
      <c r="ED82" s="7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86"/>
        <v>0</v>
      </c>
      <c r="EQ82" s="11"/>
      <c r="ER82" s="10"/>
      <c r="ES82" s="11"/>
      <c r="ET82" s="10"/>
      <c r="EU82" s="11"/>
      <c r="EV82" s="10"/>
      <c r="EW82" s="11"/>
      <c r="EX82" s="10"/>
      <c r="EY82" s="7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87"/>
        <v>0</v>
      </c>
      <c r="FL82" s="11"/>
      <c r="FM82" s="10"/>
      <c r="FN82" s="11"/>
      <c r="FO82" s="10"/>
      <c r="FP82" s="11"/>
      <c r="FQ82" s="10"/>
      <c r="FR82" s="11"/>
      <c r="FS82" s="10"/>
      <c r="FT82" s="7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88"/>
        <v>0</v>
      </c>
    </row>
    <row r="83" spans="1:188" ht="12.75">
      <c r="A83" s="15">
        <v>4</v>
      </c>
      <c r="B83" s="15">
        <v>1</v>
      </c>
      <c r="C83" s="15"/>
      <c r="D83" s="6" t="s">
        <v>174</v>
      </c>
      <c r="E83" s="3" t="s">
        <v>175</v>
      </c>
      <c r="F83" s="6">
        <f t="shared" si="67"/>
        <v>0</v>
      </c>
      <c r="G83" s="6">
        <f t="shared" si="68"/>
        <v>1</v>
      </c>
      <c r="H83" s="6">
        <f t="shared" si="69"/>
        <v>60</v>
      </c>
      <c r="I83" s="6">
        <f t="shared" si="70"/>
        <v>0</v>
      </c>
      <c r="J83" s="6">
        <f t="shared" si="71"/>
        <v>0</v>
      </c>
      <c r="K83" s="6">
        <f t="shared" si="72"/>
        <v>60</v>
      </c>
      <c r="L83" s="6">
        <f t="shared" si="73"/>
        <v>0</v>
      </c>
      <c r="M83" s="6">
        <f t="shared" si="74"/>
        <v>0</v>
      </c>
      <c r="N83" s="6">
        <f t="shared" si="75"/>
        <v>0</v>
      </c>
      <c r="O83" s="6">
        <f t="shared" si="76"/>
        <v>0</v>
      </c>
      <c r="P83" s="6">
        <f t="shared" si="77"/>
        <v>0</v>
      </c>
      <c r="Q83" s="6">
        <f t="shared" si="78"/>
        <v>0</v>
      </c>
      <c r="R83" s="7">
        <f t="shared" si="79"/>
        <v>3</v>
      </c>
      <c r="S83" s="7">
        <f t="shared" si="80"/>
        <v>0</v>
      </c>
      <c r="T83" s="7">
        <v>2.4</v>
      </c>
      <c r="U83" s="11"/>
      <c r="V83" s="10"/>
      <c r="W83" s="11"/>
      <c r="X83" s="10"/>
      <c r="Y83" s="11"/>
      <c r="Z83" s="10"/>
      <c r="AA83" s="11"/>
      <c r="AB83" s="10"/>
      <c r="AC83" s="7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1"/>
        <v>0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82"/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83"/>
        <v>0</v>
      </c>
      <c r="CF83" s="11"/>
      <c r="CG83" s="10"/>
      <c r="CH83" s="11"/>
      <c r="CI83" s="10"/>
      <c r="CJ83" s="11">
        <v>60</v>
      </c>
      <c r="CK83" s="10" t="s">
        <v>61</v>
      </c>
      <c r="CL83" s="11"/>
      <c r="CM83" s="10"/>
      <c r="CN83" s="7">
        <v>3</v>
      </c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84"/>
        <v>3</v>
      </c>
      <c r="DA83" s="11"/>
      <c r="DB83" s="10"/>
      <c r="DC83" s="11"/>
      <c r="DD83" s="10"/>
      <c r="DE83" s="11"/>
      <c r="DF83" s="10"/>
      <c r="DG83" s="11"/>
      <c r="DH83" s="10"/>
      <c r="DI83" s="7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85"/>
        <v>0</v>
      </c>
      <c r="DV83" s="11"/>
      <c r="DW83" s="10"/>
      <c r="DX83" s="11"/>
      <c r="DY83" s="10"/>
      <c r="DZ83" s="11"/>
      <c r="EA83" s="10"/>
      <c r="EB83" s="11"/>
      <c r="EC83" s="10"/>
      <c r="ED83" s="7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86"/>
        <v>0</v>
      </c>
      <c r="EQ83" s="11"/>
      <c r="ER83" s="10"/>
      <c r="ES83" s="11"/>
      <c r="ET83" s="10"/>
      <c r="EU83" s="11"/>
      <c r="EV83" s="10"/>
      <c r="EW83" s="11"/>
      <c r="EX83" s="10"/>
      <c r="EY83" s="7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87"/>
        <v>0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88"/>
        <v>0</v>
      </c>
    </row>
    <row r="84" spans="1:188" ht="12.75">
      <c r="A84" s="15">
        <v>4</v>
      </c>
      <c r="B84" s="15">
        <v>1</v>
      </c>
      <c r="C84" s="15"/>
      <c r="D84" s="6" t="s">
        <v>176</v>
      </c>
      <c r="E84" s="3" t="s">
        <v>177</v>
      </c>
      <c r="F84" s="6">
        <f t="shared" si="67"/>
        <v>0</v>
      </c>
      <c r="G84" s="6">
        <f t="shared" si="68"/>
        <v>1</v>
      </c>
      <c r="H84" s="6">
        <f t="shared" si="69"/>
        <v>60</v>
      </c>
      <c r="I84" s="6">
        <f t="shared" si="70"/>
        <v>0</v>
      </c>
      <c r="J84" s="6">
        <f t="shared" si="71"/>
        <v>0</v>
      </c>
      <c r="K84" s="6">
        <f t="shared" si="72"/>
        <v>60</v>
      </c>
      <c r="L84" s="6">
        <f t="shared" si="73"/>
        <v>0</v>
      </c>
      <c r="M84" s="6">
        <f t="shared" si="74"/>
        <v>0</v>
      </c>
      <c r="N84" s="6">
        <f t="shared" si="75"/>
        <v>0</v>
      </c>
      <c r="O84" s="6">
        <f t="shared" si="76"/>
        <v>0</v>
      </c>
      <c r="P84" s="6">
        <f t="shared" si="77"/>
        <v>0</v>
      </c>
      <c r="Q84" s="6">
        <f t="shared" si="78"/>
        <v>0</v>
      </c>
      <c r="R84" s="7">
        <f t="shared" si="79"/>
        <v>3</v>
      </c>
      <c r="S84" s="7">
        <f t="shared" si="80"/>
        <v>0</v>
      </c>
      <c r="T84" s="7">
        <v>2.4</v>
      </c>
      <c r="U84" s="11"/>
      <c r="V84" s="10"/>
      <c r="W84" s="11"/>
      <c r="X84" s="10"/>
      <c r="Y84" s="11"/>
      <c r="Z84" s="10"/>
      <c r="AA84" s="11"/>
      <c r="AB84" s="10"/>
      <c r="AC84" s="7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1"/>
        <v>0</v>
      </c>
      <c r="AP84" s="11"/>
      <c r="AQ84" s="10"/>
      <c r="AR84" s="11"/>
      <c r="AS84" s="10"/>
      <c r="AT84" s="11"/>
      <c r="AU84" s="10"/>
      <c r="AV84" s="11"/>
      <c r="AW84" s="10"/>
      <c r="AX84" s="7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82"/>
        <v>0</v>
      </c>
      <c r="BK84" s="11"/>
      <c r="BL84" s="10"/>
      <c r="BM84" s="11"/>
      <c r="BN84" s="10"/>
      <c r="BO84" s="11"/>
      <c r="BP84" s="10"/>
      <c r="BQ84" s="11"/>
      <c r="BR84" s="10"/>
      <c r="BS84" s="7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83"/>
        <v>0</v>
      </c>
      <c r="CF84" s="11"/>
      <c r="CG84" s="10"/>
      <c r="CH84" s="11"/>
      <c r="CI84" s="10"/>
      <c r="CJ84" s="11">
        <v>60</v>
      </c>
      <c r="CK84" s="10" t="s">
        <v>61</v>
      </c>
      <c r="CL84" s="11"/>
      <c r="CM84" s="10"/>
      <c r="CN84" s="7">
        <v>3</v>
      </c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84"/>
        <v>3</v>
      </c>
      <c r="DA84" s="11"/>
      <c r="DB84" s="10"/>
      <c r="DC84" s="11"/>
      <c r="DD84" s="10"/>
      <c r="DE84" s="11"/>
      <c r="DF84" s="10"/>
      <c r="DG84" s="11"/>
      <c r="DH84" s="10"/>
      <c r="DI84" s="7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85"/>
        <v>0</v>
      </c>
      <c r="DV84" s="11"/>
      <c r="DW84" s="10"/>
      <c r="DX84" s="11"/>
      <c r="DY84" s="10"/>
      <c r="DZ84" s="11"/>
      <c r="EA84" s="10"/>
      <c r="EB84" s="11"/>
      <c r="EC84" s="10"/>
      <c r="ED84" s="7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86"/>
        <v>0</v>
      </c>
      <c r="EQ84" s="11"/>
      <c r="ER84" s="10"/>
      <c r="ES84" s="11"/>
      <c r="ET84" s="10"/>
      <c r="EU84" s="11"/>
      <c r="EV84" s="10"/>
      <c r="EW84" s="11"/>
      <c r="EX84" s="10"/>
      <c r="EY84" s="7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87"/>
        <v>0</v>
      </c>
      <c r="FL84" s="11"/>
      <c r="FM84" s="10"/>
      <c r="FN84" s="11"/>
      <c r="FO84" s="10"/>
      <c r="FP84" s="11"/>
      <c r="FQ84" s="10"/>
      <c r="FR84" s="11"/>
      <c r="FS84" s="10"/>
      <c r="FT84" s="7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88"/>
        <v>0</v>
      </c>
    </row>
    <row r="85" spans="1:188" ht="12.75">
      <c r="A85" s="15">
        <v>5</v>
      </c>
      <c r="B85" s="15">
        <v>1</v>
      </c>
      <c r="C85" s="15"/>
      <c r="D85" s="6" t="s">
        <v>178</v>
      </c>
      <c r="E85" s="3" t="s">
        <v>179</v>
      </c>
      <c r="F85" s="6">
        <f t="shared" si="67"/>
        <v>1</v>
      </c>
      <c r="G85" s="6">
        <f t="shared" si="68"/>
        <v>0</v>
      </c>
      <c r="H85" s="6">
        <f t="shared" si="69"/>
        <v>60</v>
      </c>
      <c r="I85" s="6">
        <f t="shared" si="70"/>
        <v>0</v>
      </c>
      <c r="J85" s="6">
        <f t="shared" si="71"/>
        <v>0</v>
      </c>
      <c r="K85" s="6">
        <f t="shared" si="72"/>
        <v>60</v>
      </c>
      <c r="L85" s="6">
        <f t="shared" si="73"/>
        <v>0</v>
      </c>
      <c r="M85" s="6">
        <f t="shared" si="74"/>
        <v>0</v>
      </c>
      <c r="N85" s="6">
        <f t="shared" si="75"/>
        <v>0</v>
      </c>
      <c r="O85" s="6">
        <f t="shared" si="76"/>
        <v>0</v>
      </c>
      <c r="P85" s="6">
        <f t="shared" si="77"/>
        <v>0</v>
      </c>
      <c r="Q85" s="6">
        <f t="shared" si="78"/>
        <v>0</v>
      </c>
      <c r="R85" s="7">
        <f t="shared" si="79"/>
        <v>3</v>
      </c>
      <c r="S85" s="7">
        <f t="shared" si="80"/>
        <v>0</v>
      </c>
      <c r="T85" s="7">
        <v>2.6</v>
      </c>
      <c r="U85" s="11"/>
      <c r="V85" s="10"/>
      <c r="W85" s="11"/>
      <c r="X85" s="10"/>
      <c r="Y85" s="11"/>
      <c r="Z85" s="10"/>
      <c r="AA85" s="11"/>
      <c r="AB85" s="10"/>
      <c r="AC85" s="7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1"/>
        <v>0</v>
      </c>
      <c r="AP85" s="11"/>
      <c r="AQ85" s="10"/>
      <c r="AR85" s="11"/>
      <c r="AS85" s="10"/>
      <c r="AT85" s="11"/>
      <c r="AU85" s="10"/>
      <c r="AV85" s="11"/>
      <c r="AW85" s="10"/>
      <c r="AX85" s="7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82"/>
        <v>0</v>
      </c>
      <c r="BK85" s="11"/>
      <c r="BL85" s="10"/>
      <c r="BM85" s="11"/>
      <c r="BN85" s="10"/>
      <c r="BO85" s="11"/>
      <c r="BP85" s="10"/>
      <c r="BQ85" s="11"/>
      <c r="BR85" s="10"/>
      <c r="BS85" s="7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83"/>
        <v>0</v>
      </c>
      <c r="CF85" s="11"/>
      <c r="CG85" s="10"/>
      <c r="CH85" s="11"/>
      <c r="CI85" s="10"/>
      <c r="CJ85" s="11"/>
      <c r="CK85" s="10"/>
      <c r="CL85" s="11"/>
      <c r="CM85" s="10"/>
      <c r="CN85" s="7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84"/>
        <v>0</v>
      </c>
      <c r="DA85" s="11"/>
      <c r="DB85" s="10"/>
      <c r="DC85" s="11"/>
      <c r="DD85" s="10"/>
      <c r="DE85" s="11">
        <v>60</v>
      </c>
      <c r="DF85" s="10" t="s">
        <v>71</v>
      </c>
      <c r="DG85" s="11"/>
      <c r="DH85" s="10"/>
      <c r="DI85" s="7">
        <v>3</v>
      </c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85"/>
        <v>3</v>
      </c>
      <c r="DV85" s="11"/>
      <c r="DW85" s="10"/>
      <c r="DX85" s="11"/>
      <c r="DY85" s="10"/>
      <c r="DZ85" s="11"/>
      <c r="EA85" s="10"/>
      <c r="EB85" s="11"/>
      <c r="EC85" s="10"/>
      <c r="ED85" s="7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86"/>
        <v>0</v>
      </c>
      <c r="EQ85" s="11"/>
      <c r="ER85" s="10"/>
      <c r="ES85" s="11"/>
      <c r="ET85" s="10"/>
      <c r="EU85" s="11"/>
      <c r="EV85" s="10"/>
      <c r="EW85" s="11"/>
      <c r="EX85" s="10"/>
      <c r="EY85" s="7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87"/>
        <v>0</v>
      </c>
      <c r="FL85" s="11"/>
      <c r="FM85" s="10"/>
      <c r="FN85" s="11"/>
      <c r="FO85" s="10"/>
      <c r="FP85" s="11"/>
      <c r="FQ85" s="10"/>
      <c r="FR85" s="11"/>
      <c r="FS85" s="10"/>
      <c r="FT85" s="7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88"/>
        <v>0</v>
      </c>
    </row>
    <row r="86" spans="1:188" ht="12.75">
      <c r="A86" s="15">
        <v>5</v>
      </c>
      <c r="B86" s="15">
        <v>1</v>
      </c>
      <c r="C86" s="15"/>
      <c r="D86" s="6" t="s">
        <v>180</v>
      </c>
      <c r="E86" s="3" t="s">
        <v>181</v>
      </c>
      <c r="F86" s="6">
        <f t="shared" si="67"/>
        <v>1</v>
      </c>
      <c r="G86" s="6">
        <f t="shared" si="68"/>
        <v>0</v>
      </c>
      <c r="H86" s="6">
        <f t="shared" si="69"/>
        <v>60</v>
      </c>
      <c r="I86" s="6">
        <f t="shared" si="70"/>
        <v>0</v>
      </c>
      <c r="J86" s="6">
        <f t="shared" si="71"/>
        <v>0</v>
      </c>
      <c r="K86" s="6">
        <f t="shared" si="72"/>
        <v>60</v>
      </c>
      <c r="L86" s="6">
        <f t="shared" si="73"/>
        <v>0</v>
      </c>
      <c r="M86" s="6">
        <f t="shared" si="74"/>
        <v>0</v>
      </c>
      <c r="N86" s="6">
        <f t="shared" si="75"/>
        <v>0</v>
      </c>
      <c r="O86" s="6">
        <f t="shared" si="76"/>
        <v>0</v>
      </c>
      <c r="P86" s="6">
        <f t="shared" si="77"/>
        <v>0</v>
      </c>
      <c r="Q86" s="6">
        <f t="shared" si="78"/>
        <v>0</v>
      </c>
      <c r="R86" s="7">
        <f t="shared" si="79"/>
        <v>3</v>
      </c>
      <c r="S86" s="7">
        <f t="shared" si="80"/>
        <v>0</v>
      </c>
      <c r="T86" s="7">
        <v>2.6</v>
      </c>
      <c r="U86" s="11"/>
      <c r="V86" s="10"/>
      <c r="W86" s="11"/>
      <c r="X86" s="10"/>
      <c r="Y86" s="11"/>
      <c r="Z86" s="10"/>
      <c r="AA86" s="11"/>
      <c r="AB86" s="10"/>
      <c r="AC86" s="7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1"/>
        <v>0</v>
      </c>
      <c r="AP86" s="11"/>
      <c r="AQ86" s="10"/>
      <c r="AR86" s="11"/>
      <c r="AS86" s="10"/>
      <c r="AT86" s="11"/>
      <c r="AU86" s="10"/>
      <c r="AV86" s="11"/>
      <c r="AW86" s="10"/>
      <c r="AX86" s="7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82"/>
        <v>0</v>
      </c>
      <c r="BK86" s="11"/>
      <c r="BL86" s="10"/>
      <c r="BM86" s="11"/>
      <c r="BN86" s="10"/>
      <c r="BO86" s="11"/>
      <c r="BP86" s="10"/>
      <c r="BQ86" s="11"/>
      <c r="BR86" s="10"/>
      <c r="BS86" s="7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83"/>
        <v>0</v>
      </c>
      <c r="CF86" s="11"/>
      <c r="CG86" s="10"/>
      <c r="CH86" s="11"/>
      <c r="CI86" s="10"/>
      <c r="CJ86" s="11"/>
      <c r="CK86" s="10"/>
      <c r="CL86" s="11"/>
      <c r="CM86" s="10"/>
      <c r="CN86" s="7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84"/>
        <v>0</v>
      </c>
      <c r="DA86" s="11"/>
      <c r="DB86" s="10"/>
      <c r="DC86" s="11"/>
      <c r="DD86" s="10"/>
      <c r="DE86" s="11">
        <v>60</v>
      </c>
      <c r="DF86" s="10" t="s">
        <v>71</v>
      </c>
      <c r="DG86" s="11"/>
      <c r="DH86" s="10"/>
      <c r="DI86" s="7">
        <v>3</v>
      </c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85"/>
        <v>3</v>
      </c>
      <c r="DV86" s="11"/>
      <c r="DW86" s="10"/>
      <c r="DX86" s="11"/>
      <c r="DY86" s="10"/>
      <c r="DZ86" s="11"/>
      <c r="EA86" s="10"/>
      <c r="EB86" s="11"/>
      <c r="EC86" s="10"/>
      <c r="ED86" s="7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86"/>
        <v>0</v>
      </c>
      <c r="EQ86" s="11"/>
      <c r="ER86" s="10"/>
      <c r="ES86" s="11"/>
      <c r="ET86" s="10"/>
      <c r="EU86" s="11"/>
      <c r="EV86" s="10"/>
      <c r="EW86" s="11"/>
      <c r="EX86" s="10"/>
      <c r="EY86" s="7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87"/>
        <v>0</v>
      </c>
      <c r="FL86" s="11"/>
      <c r="FM86" s="10"/>
      <c r="FN86" s="11"/>
      <c r="FO86" s="10"/>
      <c r="FP86" s="11"/>
      <c r="FQ86" s="10"/>
      <c r="FR86" s="11"/>
      <c r="FS86" s="10"/>
      <c r="FT86" s="7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88"/>
        <v>0</v>
      </c>
    </row>
    <row r="87" spans="1:188" ht="12.75">
      <c r="A87" s="15">
        <v>6</v>
      </c>
      <c r="B87" s="15">
        <v>1</v>
      </c>
      <c r="C87" s="15"/>
      <c r="D87" s="6" t="s">
        <v>182</v>
      </c>
      <c r="E87" s="3" t="s">
        <v>183</v>
      </c>
      <c r="F87" s="6">
        <f t="shared" si="67"/>
        <v>0</v>
      </c>
      <c r="G87" s="6">
        <f t="shared" si="68"/>
        <v>1</v>
      </c>
      <c r="H87" s="6">
        <f t="shared" si="69"/>
        <v>30</v>
      </c>
      <c r="I87" s="6">
        <f t="shared" si="70"/>
        <v>30</v>
      </c>
      <c r="J87" s="6">
        <f t="shared" si="71"/>
        <v>0</v>
      </c>
      <c r="K87" s="6">
        <f t="shared" si="72"/>
        <v>0</v>
      </c>
      <c r="L87" s="6">
        <f t="shared" si="73"/>
        <v>0</v>
      </c>
      <c r="M87" s="6">
        <f t="shared" si="74"/>
        <v>0</v>
      </c>
      <c r="N87" s="6">
        <f t="shared" si="75"/>
        <v>0</v>
      </c>
      <c r="O87" s="6">
        <f t="shared" si="76"/>
        <v>0</v>
      </c>
      <c r="P87" s="6">
        <f t="shared" si="77"/>
        <v>0</v>
      </c>
      <c r="Q87" s="6">
        <f t="shared" si="78"/>
        <v>0</v>
      </c>
      <c r="R87" s="7">
        <f t="shared" si="79"/>
        <v>2</v>
      </c>
      <c r="S87" s="7">
        <f t="shared" si="80"/>
        <v>0</v>
      </c>
      <c r="T87" s="7">
        <v>1.2</v>
      </c>
      <c r="U87" s="11"/>
      <c r="V87" s="10"/>
      <c r="W87" s="11"/>
      <c r="X87" s="10"/>
      <c r="Y87" s="11"/>
      <c r="Z87" s="10"/>
      <c r="AA87" s="11"/>
      <c r="AB87" s="10"/>
      <c r="AC87" s="7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1"/>
        <v>0</v>
      </c>
      <c r="AP87" s="11"/>
      <c r="AQ87" s="10"/>
      <c r="AR87" s="11"/>
      <c r="AS87" s="10"/>
      <c r="AT87" s="11"/>
      <c r="AU87" s="10"/>
      <c r="AV87" s="11"/>
      <c r="AW87" s="10"/>
      <c r="AX87" s="7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82"/>
        <v>0</v>
      </c>
      <c r="BK87" s="11"/>
      <c r="BL87" s="10"/>
      <c r="BM87" s="11"/>
      <c r="BN87" s="10"/>
      <c r="BO87" s="11"/>
      <c r="BP87" s="10"/>
      <c r="BQ87" s="11"/>
      <c r="BR87" s="10"/>
      <c r="BS87" s="7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83"/>
        <v>0</v>
      </c>
      <c r="CF87" s="11"/>
      <c r="CG87" s="10"/>
      <c r="CH87" s="11"/>
      <c r="CI87" s="10"/>
      <c r="CJ87" s="11"/>
      <c r="CK87" s="10"/>
      <c r="CL87" s="11"/>
      <c r="CM87" s="10"/>
      <c r="CN87" s="7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84"/>
        <v>0</v>
      </c>
      <c r="DA87" s="11"/>
      <c r="DB87" s="10"/>
      <c r="DC87" s="11"/>
      <c r="DD87" s="10"/>
      <c r="DE87" s="11"/>
      <c r="DF87" s="10"/>
      <c r="DG87" s="11"/>
      <c r="DH87" s="10"/>
      <c r="DI87" s="7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85"/>
        <v>0</v>
      </c>
      <c r="DV87" s="11">
        <v>30</v>
      </c>
      <c r="DW87" s="10" t="s">
        <v>61</v>
      </c>
      <c r="DX87" s="11"/>
      <c r="DY87" s="10"/>
      <c r="DZ87" s="11"/>
      <c r="EA87" s="10"/>
      <c r="EB87" s="11"/>
      <c r="EC87" s="10"/>
      <c r="ED87" s="7">
        <v>2</v>
      </c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86"/>
        <v>2</v>
      </c>
      <c r="EQ87" s="11"/>
      <c r="ER87" s="10"/>
      <c r="ES87" s="11"/>
      <c r="ET87" s="10"/>
      <c r="EU87" s="11"/>
      <c r="EV87" s="10"/>
      <c r="EW87" s="11"/>
      <c r="EX87" s="10"/>
      <c r="EY87" s="7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87"/>
        <v>0</v>
      </c>
      <c r="FL87" s="11"/>
      <c r="FM87" s="10"/>
      <c r="FN87" s="11"/>
      <c r="FO87" s="10"/>
      <c r="FP87" s="11"/>
      <c r="FQ87" s="10"/>
      <c r="FR87" s="11"/>
      <c r="FS87" s="10"/>
      <c r="FT87" s="7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88"/>
        <v>0</v>
      </c>
    </row>
    <row r="88" spans="1:188" ht="12.75">
      <c r="A88" s="15">
        <v>6</v>
      </c>
      <c r="B88" s="15">
        <v>1</v>
      </c>
      <c r="C88" s="15"/>
      <c r="D88" s="6" t="s">
        <v>184</v>
      </c>
      <c r="E88" s="3" t="s">
        <v>185</v>
      </c>
      <c r="F88" s="6">
        <f t="shared" si="67"/>
        <v>0</v>
      </c>
      <c r="G88" s="6">
        <f t="shared" si="68"/>
        <v>1</v>
      </c>
      <c r="H88" s="6">
        <f t="shared" si="69"/>
        <v>30</v>
      </c>
      <c r="I88" s="6">
        <f t="shared" si="70"/>
        <v>30</v>
      </c>
      <c r="J88" s="6">
        <f t="shared" si="71"/>
        <v>0</v>
      </c>
      <c r="K88" s="6">
        <f t="shared" si="72"/>
        <v>0</v>
      </c>
      <c r="L88" s="6">
        <f t="shared" si="73"/>
        <v>0</v>
      </c>
      <c r="M88" s="6">
        <f t="shared" si="74"/>
        <v>0</v>
      </c>
      <c r="N88" s="6">
        <f t="shared" si="75"/>
        <v>0</v>
      </c>
      <c r="O88" s="6">
        <f t="shared" si="76"/>
        <v>0</v>
      </c>
      <c r="P88" s="6">
        <f t="shared" si="77"/>
        <v>0</v>
      </c>
      <c r="Q88" s="6">
        <f t="shared" si="78"/>
        <v>0</v>
      </c>
      <c r="R88" s="7">
        <f t="shared" si="79"/>
        <v>2</v>
      </c>
      <c r="S88" s="7">
        <f t="shared" si="80"/>
        <v>0</v>
      </c>
      <c r="T88" s="7">
        <v>1.2</v>
      </c>
      <c r="U88" s="11"/>
      <c r="V88" s="10"/>
      <c r="W88" s="11"/>
      <c r="X88" s="10"/>
      <c r="Y88" s="11"/>
      <c r="Z88" s="10"/>
      <c r="AA88" s="11"/>
      <c r="AB88" s="10"/>
      <c r="AC88" s="7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1"/>
        <v>0</v>
      </c>
      <c r="AP88" s="11"/>
      <c r="AQ88" s="10"/>
      <c r="AR88" s="11"/>
      <c r="AS88" s="10"/>
      <c r="AT88" s="11"/>
      <c r="AU88" s="10"/>
      <c r="AV88" s="11"/>
      <c r="AW88" s="10"/>
      <c r="AX88" s="7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82"/>
        <v>0</v>
      </c>
      <c r="BK88" s="11"/>
      <c r="BL88" s="10"/>
      <c r="BM88" s="11"/>
      <c r="BN88" s="10"/>
      <c r="BO88" s="11"/>
      <c r="BP88" s="10"/>
      <c r="BQ88" s="11"/>
      <c r="BR88" s="10"/>
      <c r="BS88" s="7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83"/>
        <v>0</v>
      </c>
      <c r="CF88" s="11"/>
      <c r="CG88" s="10"/>
      <c r="CH88" s="11"/>
      <c r="CI88" s="10"/>
      <c r="CJ88" s="11"/>
      <c r="CK88" s="10"/>
      <c r="CL88" s="11"/>
      <c r="CM88" s="10"/>
      <c r="CN88" s="7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84"/>
        <v>0</v>
      </c>
      <c r="DA88" s="11"/>
      <c r="DB88" s="10"/>
      <c r="DC88" s="11"/>
      <c r="DD88" s="10"/>
      <c r="DE88" s="11"/>
      <c r="DF88" s="10"/>
      <c r="DG88" s="11"/>
      <c r="DH88" s="10"/>
      <c r="DI88" s="7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85"/>
        <v>0</v>
      </c>
      <c r="DV88" s="11">
        <v>30</v>
      </c>
      <c r="DW88" s="10" t="s">
        <v>61</v>
      </c>
      <c r="DX88" s="11"/>
      <c r="DY88" s="10"/>
      <c r="DZ88" s="11"/>
      <c r="EA88" s="10"/>
      <c r="EB88" s="11"/>
      <c r="EC88" s="10"/>
      <c r="ED88" s="7">
        <v>2</v>
      </c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86"/>
        <v>2</v>
      </c>
      <c r="EQ88" s="11"/>
      <c r="ER88" s="10"/>
      <c r="ES88" s="11"/>
      <c r="ET88" s="10"/>
      <c r="EU88" s="11"/>
      <c r="EV88" s="10"/>
      <c r="EW88" s="11"/>
      <c r="EX88" s="10"/>
      <c r="EY88" s="7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87"/>
        <v>0</v>
      </c>
      <c r="FL88" s="11"/>
      <c r="FM88" s="10"/>
      <c r="FN88" s="11"/>
      <c r="FO88" s="10"/>
      <c r="FP88" s="11"/>
      <c r="FQ88" s="10"/>
      <c r="FR88" s="11"/>
      <c r="FS88" s="10"/>
      <c r="FT88" s="7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88"/>
        <v>0</v>
      </c>
    </row>
    <row r="89" spans="1:188" ht="12.75">
      <c r="A89" s="15">
        <v>7</v>
      </c>
      <c r="B89" s="15">
        <v>1</v>
      </c>
      <c r="C89" s="15"/>
      <c r="D89" s="6" t="s">
        <v>186</v>
      </c>
      <c r="E89" s="3" t="s">
        <v>187</v>
      </c>
      <c r="F89" s="6">
        <f t="shared" si="67"/>
        <v>0</v>
      </c>
      <c r="G89" s="6">
        <f t="shared" si="68"/>
        <v>1</v>
      </c>
      <c r="H89" s="6">
        <f t="shared" si="69"/>
        <v>15</v>
      </c>
      <c r="I89" s="6">
        <f t="shared" si="70"/>
        <v>15</v>
      </c>
      <c r="J89" s="6">
        <f t="shared" si="71"/>
        <v>0</v>
      </c>
      <c r="K89" s="6">
        <f t="shared" si="72"/>
        <v>0</v>
      </c>
      <c r="L89" s="6">
        <f t="shared" si="73"/>
        <v>0</v>
      </c>
      <c r="M89" s="6">
        <f t="shared" si="74"/>
        <v>0</v>
      </c>
      <c r="N89" s="6">
        <f t="shared" si="75"/>
        <v>0</v>
      </c>
      <c r="O89" s="6">
        <f t="shared" si="76"/>
        <v>0</v>
      </c>
      <c r="P89" s="6">
        <f t="shared" si="77"/>
        <v>0</v>
      </c>
      <c r="Q89" s="6">
        <f t="shared" si="78"/>
        <v>0</v>
      </c>
      <c r="R89" s="7">
        <f t="shared" si="79"/>
        <v>1</v>
      </c>
      <c r="S89" s="7">
        <f t="shared" si="80"/>
        <v>0</v>
      </c>
      <c r="T89" s="7">
        <v>0.6</v>
      </c>
      <c r="U89" s="11"/>
      <c r="V89" s="10"/>
      <c r="W89" s="11"/>
      <c r="X89" s="10"/>
      <c r="Y89" s="11"/>
      <c r="Z89" s="10"/>
      <c r="AA89" s="11"/>
      <c r="AB89" s="10"/>
      <c r="AC89" s="7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1"/>
        <v>0</v>
      </c>
      <c r="AP89" s="11"/>
      <c r="AQ89" s="10"/>
      <c r="AR89" s="11"/>
      <c r="AS89" s="10"/>
      <c r="AT89" s="11"/>
      <c r="AU89" s="10"/>
      <c r="AV89" s="11"/>
      <c r="AW89" s="10"/>
      <c r="AX89" s="7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82"/>
        <v>0</v>
      </c>
      <c r="BK89" s="11"/>
      <c r="BL89" s="10"/>
      <c r="BM89" s="11"/>
      <c r="BN89" s="10"/>
      <c r="BO89" s="11"/>
      <c r="BP89" s="10"/>
      <c r="BQ89" s="11"/>
      <c r="BR89" s="10"/>
      <c r="BS89" s="7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83"/>
        <v>0</v>
      </c>
      <c r="CF89" s="11"/>
      <c r="CG89" s="10"/>
      <c r="CH89" s="11"/>
      <c r="CI89" s="10"/>
      <c r="CJ89" s="11"/>
      <c r="CK89" s="10"/>
      <c r="CL89" s="11"/>
      <c r="CM89" s="10"/>
      <c r="CN89" s="7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84"/>
        <v>0</v>
      </c>
      <c r="DA89" s="11"/>
      <c r="DB89" s="10"/>
      <c r="DC89" s="11"/>
      <c r="DD89" s="10"/>
      <c r="DE89" s="11"/>
      <c r="DF89" s="10"/>
      <c r="DG89" s="11"/>
      <c r="DH89" s="10"/>
      <c r="DI89" s="7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85"/>
        <v>0</v>
      </c>
      <c r="DV89" s="11">
        <v>15</v>
      </c>
      <c r="DW89" s="10" t="s">
        <v>61</v>
      </c>
      <c r="DX89" s="11"/>
      <c r="DY89" s="10"/>
      <c r="DZ89" s="11"/>
      <c r="EA89" s="10"/>
      <c r="EB89" s="11"/>
      <c r="EC89" s="10"/>
      <c r="ED89" s="7">
        <v>1</v>
      </c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86"/>
        <v>1</v>
      </c>
      <c r="EQ89" s="11"/>
      <c r="ER89" s="10"/>
      <c r="ES89" s="11"/>
      <c r="ET89" s="10"/>
      <c r="EU89" s="11"/>
      <c r="EV89" s="10"/>
      <c r="EW89" s="11"/>
      <c r="EX89" s="10"/>
      <c r="EY89" s="7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87"/>
        <v>0</v>
      </c>
      <c r="FL89" s="11"/>
      <c r="FM89" s="10"/>
      <c r="FN89" s="11"/>
      <c r="FO89" s="10"/>
      <c r="FP89" s="11"/>
      <c r="FQ89" s="10"/>
      <c r="FR89" s="11"/>
      <c r="FS89" s="10"/>
      <c r="FT89" s="7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88"/>
        <v>0</v>
      </c>
    </row>
    <row r="90" spans="1:188" ht="12.75">
      <c r="A90" s="15">
        <v>7</v>
      </c>
      <c r="B90" s="15">
        <v>1</v>
      </c>
      <c r="C90" s="15"/>
      <c r="D90" s="6" t="s">
        <v>188</v>
      </c>
      <c r="E90" s="3" t="s">
        <v>189</v>
      </c>
      <c r="F90" s="6">
        <f t="shared" si="67"/>
        <v>0</v>
      </c>
      <c r="G90" s="6">
        <f t="shared" si="68"/>
        <v>1</v>
      </c>
      <c r="H90" s="6">
        <f t="shared" si="69"/>
        <v>15</v>
      </c>
      <c r="I90" s="6">
        <f t="shared" si="70"/>
        <v>15</v>
      </c>
      <c r="J90" s="6">
        <f t="shared" si="71"/>
        <v>0</v>
      </c>
      <c r="K90" s="6">
        <f t="shared" si="72"/>
        <v>0</v>
      </c>
      <c r="L90" s="6">
        <f t="shared" si="73"/>
        <v>0</v>
      </c>
      <c r="M90" s="6">
        <f t="shared" si="74"/>
        <v>0</v>
      </c>
      <c r="N90" s="6">
        <f t="shared" si="75"/>
        <v>0</v>
      </c>
      <c r="O90" s="6">
        <f t="shared" si="76"/>
        <v>0</v>
      </c>
      <c r="P90" s="6">
        <f t="shared" si="77"/>
        <v>0</v>
      </c>
      <c r="Q90" s="6">
        <f t="shared" si="78"/>
        <v>0</v>
      </c>
      <c r="R90" s="7">
        <f t="shared" si="79"/>
        <v>1</v>
      </c>
      <c r="S90" s="7">
        <f t="shared" si="80"/>
        <v>0</v>
      </c>
      <c r="T90" s="7">
        <v>0.6</v>
      </c>
      <c r="U90" s="11"/>
      <c r="V90" s="10"/>
      <c r="W90" s="11"/>
      <c r="X90" s="10"/>
      <c r="Y90" s="11"/>
      <c r="Z90" s="10"/>
      <c r="AA90" s="11"/>
      <c r="AB90" s="10"/>
      <c r="AC90" s="7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1"/>
        <v>0</v>
      </c>
      <c r="AP90" s="11"/>
      <c r="AQ90" s="10"/>
      <c r="AR90" s="11"/>
      <c r="AS90" s="10"/>
      <c r="AT90" s="11"/>
      <c r="AU90" s="10"/>
      <c r="AV90" s="11"/>
      <c r="AW90" s="10"/>
      <c r="AX90" s="7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82"/>
        <v>0</v>
      </c>
      <c r="BK90" s="11"/>
      <c r="BL90" s="10"/>
      <c r="BM90" s="11"/>
      <c r="BN90" s="10"/>
      <c r="BO90" s="11"/>
      <c r="BP90" s="10"/>
      <c r="BQ90" s="11"/>
      <c r="BR90" s="10"/>
      <c r="BS90" s="7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83"/>
        <v>0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84"/>
        <v>0</v>
      </c>
      <c r="DA90" s="11"/>
      <c r="DB90" s="10"/>
      <c r="DC90" s="11"/>
      <c r="DD90" s="10"/>
      <c r="DE90" s="11"/>
      <c r="DF90" s="10"/>
      <c r="DG90" s="11"/>
      <c r="DH90" s="10"/>
      <c r="DI90" s="7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85"/>
        <v>0</v>
      </c>
      <c r="DV90" s="11">
        <v>15</v>
      </c>
      <c r="DW90" s="10" t="s">
        <v>61</v>
      </c>
      <c r="DX90" s="11"/>
      <c r="DY90" s="10"/>
      <c r="DZ90" s="11"/>
      <c r="EA90" s="10"/>
      <c r="EB90" s="11"/>
      <c r="EC90" s="10"/>
      <c r="ED90" s="7">
        <v>1</v>
      </c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86"/>
        <v>1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87"/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88"/>
        <v>0</v>
      </c>
    </row>
    <row r="91" spans="1:188" ht="12.75">
      <c r="A91" s="15">
        <v>8</v>
      </c>
      <c r="B91" s="15">
        <v>1</v>
      </c>
      <c r="C91" s="15"/>
      <c r="D91" s="6" t="s">
        <v>190</v>
      </c>
      <c r="E91" s="3" t="s">
        <v>191</v>
      </c>
      <c r="F91" s="6">
        <f t="shared" si="67"/>
        <v>1</v>
      </c>
      <c r="G91" s="6">
        <f t="shared" si="68"/>
        <v>1</v>
      </c>
      <c r="H91" s="6">
        <f t="shared" si="69"/>
        <v>50</v>
      </c>
      <c r="I91" s="6">
        <f t="shared" si="70"/>
        <v>20</v>
      </c>
      <c r="J91" s="6">
        <f t="shared" si="71"/>
        <v>0</v>
      </c>
      <c r="K91" s="6">
        <f t="shared" si="72"/>
        <v>0</v>
      </c>
      <c r="L91" s="6">
        <f t="shared" si="73"/>
        <v>0</v>
      </c>
      <c r="M91" s="6">
        <f t="shared" si="74"/>
        <v>0</v>
      </c>
      <c r="N91" s="6">
        <f t="shared" si="75"/>
        <v>30</v>
      </c>
      <c r="O91" s="6">
        <f t="shared" si="76"/>
        <v>0</v>
      </c>
      <c r="P91" s="6">
        <f t="shared" si="77"/>
        <v>0</v>
      </c>
      <c r="Q91" s="6">
        <f t="shared" si="78"/>
        <v>0</v>
      </c>
      <c r="R91" s="7">
        <f t="shared" si="79"/>
        <v>5</v>
      </c>
      <c r="S91" s="7">
        <f t="shared" si="80"/>
        <v>3</v>
      </c>
      <c r="T91" s="7">
        <v>2.2</v>
      </c>
      <c r="U91" s="11"/>
      <c r="V91" s="10"/>
      <c r="W91" s="11"/>
      <c r="X91" s="10"/>
      <c r="Y91" s="11"/>
      <c r="Z91" s="10"/>
      <c r="AA91" s="11"/>
      <c r="AB91" s="10"/>
      <c r="AC91" s="7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81"/>
        <v>0</v>
      </c>
      <c r="AP91" s="11"/>
      <c r="AQ91" s="10"/>
      <c r="AR91" s="11"/>
      <c r="AS91" s="10"/>
      <c r="AT91" s="11"/>
      <c r="AU91" s="10"/>
      <c r="AV91" s="11"/>
      <c r="AW91" s="10"/>
      <c r="AX91" s="7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82"/>
        <v>0</v>
      </c>
      <c r="BK91" s="11"/>
      <c r="BL91" s="10"/>
      <c r="BM91" s="11"/>
      <c r="BN91" s="10"/>
      <c r="BO91" s="11"/>
      <c r="BP91" s="10"/>
      <c r="BQ91" s="11"/>
      <c r="BR91" s="10"/>
      <c r="BS91" s="7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83"/>
        <v>0</v>
      </c>
      <c r="CF91" s="11">
        <v>20</v>
      </c>
      <c r="CG91" s="10" t="s">
        <v>71</v>
      </c>
      <c r="CH91" s="11"/>
      <c r="CI91" s="10"/>
      <c r="CJ91" s="11"/>
      <c r="CK91" s="10"/>
      <c r="CL91" s="11"/>
      <c r="CM91" s="10"/>
      <c r="CN91" s="7">
        <v>2</v>
      </c>
      <c r="CO91" s="11"/>
      <c r="CP91" s="10"/>
      <c r="CQ91" s="11">
        <v>30</v>
      </c>
      <c r="CR91" s="10" t="s">
        <v>61</v>
      </c>
      <c r="CS91" s="11"/>
      <c r="CT91" s="10"/>
      <c r="CU91" s="11"/>
      <c r="CV91" s="10"/>
      <c r="CW91" s="11"/>
      <c r="CX91" s="10"/>
      <c r="CY91" s="7">
        <v>3</v>
      </c>
      <c r="CZ91" s="7">
        <f t="shared" si="84"/>
        <v>5</v>
      </c>
      <c r="DA91" s="11"/>
      <c r="DB91" s="10"/>
      <c r="DC91" s="11"/>
      <c r="DD91" s="10"/>
      <c r="DE91" s="11"/>
      <c r="DF91" s="10"/>
      <c r="DG91" s="11"/>
      <c r="DH91" s="10"/>
      <c r="DI91" s="7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85"/>
        <v>0</v>
      </c>
      <c r="DV91" s="11"/>
      <c r="DW91" s="10"/>
      <c r="DX91" s="11"/>
      <c r="DY91" s="10"/>
      <c r="DZ91" s="11"/>
      <c r="EA91" s="10"/>
      <c r="EB91" s="11"/>
      <c r="EC91" s="10"/>
      <c r="ED91" s="7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86"/>
        <v>0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87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88"/>
        <v>0</v>
      </c>
    </row>
    <row r="92" spans="1:188" ht="12.75">
      <c r="A92" s="15">
        <v>8</v>
      </c>
      <c r="B92" s="15">
        <v>1</v>
      </c>
      <c r="C92" s="15"/>
      <c r="D92" s="6" t="s">
        <v>192</v>
      </c>
      <c r="E92" s="3" t="s">
        <v>193</v>
      </c>
      <c r="F92" s="6">
        <f t="shared" si="67"/>
        <v>1</v>
      </c>
      <c r="G92" s="6">
        <f t="shared" si="68"/>
        <v>1</v>
      </c>
      <c r="H92" s="6">
        <f t="shared" si="69"/>
        <v>50</v>
      </c>
      <c r="I92" s="6">
        <f t="shared" si="70"/>
        <v>20</v>
      </c>
      <c r="J92" s="6">
        <f t="shared" si="71"/>
        <v>0</v>
      </c>
      <c r="K92" s="6">
        <f t="shared" si="72"/>
        <v>0</v>
      </c>
      <c r="L92" s="6">
        <f t="shared" si="73"/>
        <v>0</v>
      </c>
      <c r="M92" s="6">
        <f t="shared" si="74"/>
        <v>0</v>
      </c>
      <c r="N92" s="6">
        <f t="shared" si="75"/>
        <v>30</v>
      </c>
      <c r="O92" s="6">
        <f t="shared" si="76"/>
        <v>0</v>
      </c>
      <c r="P92" s="6">
        <f t="shared" si="77"/>
        <v>0</v>
      </c>
      <c r="Q92" s="6">
        <f t="shared" si="78"/>
        <v>0</v>
      </c>
      <c r="R92" s="7">
        <f t="shared" si="79"/>
        <v>5</v>
      </c>
      <c r="S92" s="7">
        <f t="shared" si="80"/>
        <v>3</v>
      </c>
      <c r="T92" s="7">
        <v>2.2</v>
      </c>
      <c r="U92" s="11"/>
      <c r="V92" s="10"/>
      <c r="W92" s="11"/>
      <c r="X92" s="10"/>
      <c r="Y92" s="11"/>
      <c r="Z92" s="10"/>
      <c r="AA92" s="11"/>
      <c r="AB92" s="10"/>
      <c r="AC92" s="7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81"/>
        <v>0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82"/>
        <v>0</v>
      </c>
      <c r="BK92" s="11"/>
      <c r="BL92" s="10"/>
      <c r="BM92" s="11"/>
      <c r="BN92" s="10"/>
      <c r="BO92" s="11"/>
      <c r="BP92" s="10"/>
      <c r="BQ92" s="11"/>
      <c r="BR92" s="10"/>
      <c r="BS92" s="7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83"/>
        <v>0</v>
      </c>
      <c r="CF92" s="11">
        <v>20</v>
      </c>
      <c r="CG92" s="10" t="s">
        <v>71</v>
      </c>
      <c r="CH92" s="11"/>
      <c r="CI92" s="10"/>
      <c r="CJ92" s="11"/>
      <c r="CK92" s="10"/>
      <c r="CL92" s="11"/>
      <c r="CM92" s="10"/>
      <c r="CN92" s="7">
        <v>2</v>
      </c>
      <c r="CO92" s="11"/>
      <c r="CP92" s="10"/>
      <c r="CQ92" s="11">
        <v>30</v>
      </c>
      <c r="CR92" s="10" t="s">
        <v>61</v>
      </c>
      <c r="CS92" s="11"/>
      <c r="CT92" s="10"/>
      <c r="CU92" s="11"/>
      <c r="CV92" s="10"/>
      <c r="CW92" s="11"/>
      <c r="CX92" s="10"/>
      <c r="CY92" s="7">
        <v>3</v>
      </c>
      <c r="CZ92" s="7">
        <f t="shared" si="84"/>
        <v>5</v>
      </c>
      <c r="DA92" s="11"/>
      <c r="DB92" s="10"/>
      <c r="DC92" s="11"/>
      <c r="DD92" s="10"/>
      <c r="DE92" s="11"/>
      <c r="DF92" s="10"/>
      <c r="DG92" s="11"/>
      <c r="DH92" s="10"/>
      <c r="DI92" s="7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85"/>
        <v>0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86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87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88"/>
        <v>0</v>
      </c>
    </row>
    <row r="93" spans="1:188" ht="12.75">
      <c r="A93" s="15">
        <v>9</v>
      </c>
      <c r="B93" s="15">
        <v>1</v>
      </c>
      <c r="C93" s="15"/>
      <c r="D93" s="6" t="s">
        <v>194</v>
      </c>
      <c r="E93" s="3" t="s">
        <v>195</v>
      </c>
      <c r="F93" s="6">
        <f t="shared" si="67"/>
        <v>0</v>
      </c>
      <c r="G93" s="6">
        <f t="shared" si="68"/>
        <v>2</v>
      </c>
      <c r="H93" s="6">
        <f t="shared" si="69"/>
        <v>45</v>
      </c>
      <c r="I93" s="6">
        <f t="shared" si="70"/>
        <v>15</v>
      </c>
      <c r="J93" s="6">
        <f t="shared" si="71"/>
        <v>0</v>
      </c>
      <c r="K93" s="6">
        <f t="shared" si="72"/>
        <v>0</v>
      </c>
      <c r="L93" s="6">
        <f t="shared" si="73"/>
        <v>0</v>
      </c>
      <c r="M93" s="6">
        <f t="shared" si="74"/>
        <v>0</v>
      </c>
      <c r="N93" s="6">
        <f t="shared" si="75"/>
        <v>30</v>
      </c>
      <c r="O93" s="6">
        <f t="shared" si="76"/>
        <v>0</v>
      </c>
      <c r="P93" s="6">
        <f t="shared" si="77"/>
        <v>0</v>
      </c>
      <c r="Q93" s="6">
        <f t="shared" si="78"/>
        <v>0</v>
      </c>
      <c r="R93" s="7">
        <f t="shared" si="79"/>
        <v>3</v>
      </c>
      <c r="S93" s="7">
        <f t="shared" si="80"/>
        <v>2</v>
      </c>
      <c r="T93" s="7">
        <v>1.8</v>
      </c>
      <c r="U93" s="11"/>
      <c r="V93" s="10"/>
      <c r="W93" s="11"/>
      <c r="X93" s="10"/>
      <c r="Y93" s="11"/>
      <c r="Z93" s="10"/>
      <c r="AA93" s="11"/>
      <c r="AB93" s="10"/>
      <c r="AC93" s="7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81"/>
        <v>0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82"/>
        <v>0</v>
      </c>
      <c r="BK93" s="11"/>
      <c r="BL93" s="10"/>
      <c r="BM93" s="11"/>
      <c r="BN93" s="10"/>
      <c r="BO93" s="11"/>
      <c r="BP93" s="10"/>
      <c r="BQ93" s="11"/>
      <c r="BR93" s="10"/>
      <c r="BS93" s="7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83"/>
        <v>0</v>
      </c>
      <c r="CF93" s="11"/>
      <c r="CG93" s="10"/>
      <c r="CH93" s="11"/>
      <c r="CI93" s="10"/>
      <c r="CJ93" s="11"/>
      <c r="CK93" s="10"/>
      <c r="CL93" s="11"/>
      <c r="CM93" s="10"/>
      <c r="CN93" s="7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84"/>
        <v>0</v>
      </c>
      <c r="DA93" s="11">
        <v>15</v>
      </c>
      <c r="DB93" s="10" t="s">
        <v>61</v>
      </c>
      <c r="DC93" s="11"/>
      <c r="DD93" s="10"/>
      <c r="DE93" s="11"/>
      <c r="DF93" s="10"/>
      <c r="DG93" s="11"/>
      <c r="DH93" s="10"/>
      <c r="DI93" s="7">
        <v>1</v>
      </c>
      <c r="DJ93" s="11"/>
      <c r="DK93" s="10"/>
      <c r="DL93" s="11">
        <v>30</v>
      </c>
      <c r="DM93" s="10" t="s">
        <v>61</v>
      </c>
      <c r="DN93" s="11"/>
      <c r="DO93" s="10"/>
      <c r="DP93" s="11"/>
      <c r="DQ93" s="10"/>
      <c r="DR93" s="11"/>
      <c r="DS93" s="10"/>
      <c r="DT93" s="7">
        <v>2</v>
      </c>
      <c r="DU93" s="7">
        <f t="shared" si="85"/>
        <v>3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86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87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88"/>
        <v>0</v>
      </c>
    </row>
    <row r="94" spans="1:188" ht="12.75">
      <c r="A94" s="15">
        <v>9</v>
      </c>
      <c r="B94" s="15">
        <v>1</v>
      </c>
      <c r="C94" s="15"/>
      <c r="D94" s="6" t="s">
        <v>196</v>
      </c>
      <c r="E94" s="3" t="s">
        <v>197</v>
      </c>
      <c r="F94" s="6">
        <f t="shared" si="67"/>
        <v>0</v>
      </c>
      <c r="G94" s="6">
        <f t="shared" si="68"/>
        <v>2</v>
      </c>
      <c r="H94" s="6">
        <f t="shared" si="69"/>
        <v>45</v>
      </c>
      <c r="I94" s="6">
        <f t="shared" si="70"/>
        <v>15</v>
      </c>
      <c r="J94" s="6">
        <f t="shared" si="71"/>
        <v>0</v>
      </c>
      <c r="K94" s="6">
        <f t="shared" si="72"/>
        <v>0</v>
      </c>
      <c r="L94" s="6">
        <f t="shared" si="73"/>
        <v>0</v>
      </c>
      <c r="M94" s="6">
        <f t="shared" si="74"/>
        <v>0</v>
      </c>
      <c r="N94" s="6">
        <f t="shared" si="75"/>
        <v>30</v>
      </c>
      <c r="O94" s="6">
        <f t="shared" si="76"/>
        <v>0</v>
      </c>
      <c r="P94" s="6">
        <f t="shared" si="77"/>
        <v>0</v>
      </c>
      <c r="Q94" s="6">
        <f t="shared" si="78"/>
        <v>0</v>
      </c>
      <c r="R94" s="7">
        <f t="shared" si="79"/>
        <v>3</v>
      </c>
      <c r="S94" s="7">
        <f t="shared" si="80"/>
        <v>2</v>
      </c>
      <c r="T94" s="7">
        <v>1.8</v>
      </c>
      <c r="U94" s="11"/>
      <c r="V94" s="10"/>
      <c r="W94" s="11"/>
      <c r="X94" s="10"/>
      <c r="Y94" s="11"/>
      <c r="Z94" s="10"/>
      <c r="AA94" s="11"/>
      <c r="AB94" s="10"/>
      <c r="AC94" s="7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81"/>
        <v>0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82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83"/>
        <v>0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84"/>
        <v>0</v>
      </c>
      <c r="DA94" s="11">
        <v>15</v>
      </c>
      <c r="DB94" s="10" t="s">
        <v>61</v>
      </c>
      <c r="DC94" s="11"/>
      <c r="DD94" s="10"/>
      <c r="DE94" s="11"/>
      <c r="DF94" s="10"/>
      <c r="DG94" s="11"/>
      <c r="DH94" s="10"/>
      <c r="DI94" s="7">
        <v>1</v>
      </c>
      <c r="DJ94" s="11"/>
      <c r="DK94" s="10"/>
      <c r="DL94" s="11">
        <v>30</v>
      </c>
      <c r="DM94" s="10" t="s">
        <v>61</v>
      </c>
      <c r="DN94" s="11"/>
      <c r="DO94" s="10"/>
      <c r="DP94" s="11"/>
      <c r="DQ94" s="10"/>
      <c r="DR94" s="11"/>
      <c r="DS94" s="10"/>
      <c r="DT94" s="7">
        <v>2</v>
      </c>
      <c r="DU94" s="7">
        <f t="shared" si="85"/>
        <v>3</v>
      </c>
      <c r="DV94" s="11"/>
      <c r="DW94" s="10"/>
      <c r="DX94" s="11"/>
      <c r="DY94" s="10"/>
      <c r="DZ94" s="11"/>
      <c r="EA94" s="10"/>
      <c r="EB94" s="11"/>
      <c r="EC94" s="10"/>
      <c r="ED94" s="7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86"/>
        <v>0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87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88"/>
        <v>0</v>
      </c>
    </row>
    <row r="95" spans="1:188" ht="12.75">
      <c r="A95" s="15">
        <v>10</v>
      </c>
      <c r="B95" s="15">
        <v>1</v>
      </c>
      <c r="C95" s="15"/>
      <c r="D95" s="6" t="s">
        <v>198</v>
      </c>
      <c r="E95" s="3" t="s">
        <v>199</v>
      </c>
      <c r="F95" s="6">
        <f t="shared" si="67"/>
        <v>0</v>
      </c>
      <c r="G95" s="6">
        <f t="shared" si="68"/>
        <v>2</v>
      </c>
      <c r="H95" s="6">
        <f t="shared" si="69"/>
        <v>60</v>
      </c>
      <c r="I95" s="6">
        <f t="shared" si="70"/>
        <v>30</v>
      </c>
      <c r="J95" s="6">
        <f t="shared" si="71"/>
        <v>0</v>
      </c>
      <c r="K95" s="6">
        <f t="shared" si="72"/>
        <v>0</v>
      </c>
      <c r="L95" s="6">
        <f t="shared" si="73"/>
        <v>0</v>
      </c>
      <c r="M95" s="6">
        <f t="shared" si="74"/>
        <v>0</v>
      </c>
      <c r="N95" s="6">
        <f t="shared" si="75"/>
        <v>0</v>
      </c>
      <c r="O95" s="6">
        <f t="shared" si="76"/>
        <v>30</v>
      </c>
      <c r="P95" s="6">
        <f t="shared" si="77"/>
        <v>0</v>
      </c>
      <c r="Q95" s="6">
        <f t="shared" si="78"/>
        <v>0</v>
      </c>
      <c r="R95" s="7">
        <f t="shared" si="79"/>
        <v>4</v>
      </c>
      <c r="S95" s="7">
        <f t="shared" si="80"/>
        <v>2</v>
      </c>
      <c r="T95" s="7">
        <v>2.4</v>
      </c>
      <c r="U95" s="11"/>
      <c r="V95" s="10"/>
      <c r="W95" s="11"/>
      <c r="X95" s="10"/>
      <c r="Y95" s="11"/>
      <c r="Z95" s="10"/>
      <c r="AA95" s="11"/>
      <c r="AB95" s="10"/>
      <c r="AC95" s="7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81"/>
        <v>0</v>
      </c>
      <c r="AP95" s="11"/>
      <c r="AQ95" s="10"/>
      <c r="AR95" s="11"/>
      <c r="AS95" s="10"/>
      <c r="AT95" s="11"/>
      <c r="AU95" s="10"/>
      <c r="AV95" s="11"/>
      <c r="AW95" s="10"/>
      <c r="AX95" s="7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82"/>
        <v>0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83"/>
        <v>0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84"/>
        <v>0</v>
      </c>
      <c r="DA95" s="11">
        <v>30</v>
      </c>
      <c r="DB95" s="10" t="s">
        <v>61</v>
      </c>
      <c r="DC95" s="11"/>
      <c r="DD95" s="10"/>
      <c r="DE95" s="11"/>
      <c r="DF95" s="10"/>
      <c r="DG95" s="11"/>
      <c r="DH95" s="10"/>
      <c r="DI95" s="7">
        <v>2</v>
      </c>
      <c r="DJ95" s="11"/>
      <c r="DK95" s="10"/>
      <c r="DL95" s="11"/>
      <c r="DM95" s="10"/>
      <c r="DN95" s="11">
        <v>30</v>
      </c>
      <c r="DO95" s="10" t="s">
        <v>61</v>
      </c>
      <c r="DP95" s="11"/>
      <c r="DQ95" s="10"/>
      <c r="DR95" s="11"/>
      <c r="DS95" s="10"/>
      <c r="DT95" s="7">
        <v>2</v>
      </c>
      <c r="DU95" s="7">
        <f t="shared" si="85"/>
        <v>4</v>
      </c>
      <c r="DV95" s="11"/>
      <c r="DW95" s="10"/>
      <c r="DX95" s="11"/>
      <c r="DY95" s="10"/>
      <c r="DZ95" s="11"/>
      <c r="EA95" s="10"/>
      <c r="EB95" s="11"/>
      <c r="EC95" s="10"/>
      <c r="ED95" s="7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86"/>
        <v>0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87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88"/>
        <v>0</v>
      </c>
    </row>
    <row r="96" spans="1:188" ht="12.75">
      <c r="A96" s="15">
        <v>10</v>
      </c>
      <c r="B96" s="15">
        <v>1</v>
      </c>
      <c r="C96" s="15"/>
      <c r="D96" s="6" t="s">
        <v>200</v>
      </c>
      <c r="E96" s="3" t="s">
        <v>201</v>
      </c>
      <c r="F96" s="6">
        <f t="shared" si="67"/>
        <v>0</v>
      </c>
      <c r="G96" s="6">
        <f t="shared" si="68"/>
        <v>2</v>
      </c>
      <c r="H96" s="6">
        <f t="shared" si="69"/>
        <v>60</v>
      </c>
      <c r="I96" s="6">
        <f t="shared" si="70"/>
        <v>30</v>
      </c>
      <c r="J96" s="6">
        <f t="shared" si="71"/>
        <v>0</v>
      </c>
      <c r="K96" s="6">
        <f t="shared" si="72"/>
        <v>0</v>
      </c>
      <c r="L96" s="6">
        <f t="shared" si="73"/>
        <v>0</v>
      </c>
      <c r="M96" s="6">
        <f t="shared" si="74"/>
        <v>0</v>
      </c>
      <c r="N96" s="6">
        <f t="shared" si="75"/>
        <v>0</v>
      </c>
      <c r="O96" s="6">
        <f t="shared" si="76"/>
        <v>30</v>
      </c>
      <c r="P96" s="6">
        <f t="shared" si="77"/>
        <v>0</v>
      </c>
      <c r="Q96" s="6">
        <f t="shared" si="78"/>
        <v>0</v>
      </c>
      <c r="R96" s="7">
        <f t="shared" si="79"/>
        <v>4</v>
      </c>
      <c r="S96" s="7">
        <f t="shared" si="80"/>
        <v>2</v>
      </c>
      <c r="T96" s="7">
        <v>2.4</v>
      </c>
      <c r="U96" s="11"/>
      <c r="V96" s="10"/>
      <c r="W96" s="11"/>
      <c r="X96" s="10"/>
      <c r="Y96" s="11"/>
      <c r="Z96" s="10"/>
      <c r="AA96" s="11"/>
      <c r="AB96" s="10"/>
      <c r="AC96" s="7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81"/>
        <v>0</v>
      </c>
      <c r="AP96" s="11"/>
      <c r="AQ96" s="10"/>
      <c r="AR96" s="11"/>
      <c r="AS96" s="10"/>
      <c r="AT96" s="11"/>
      <c r="AU96" s="10"/>
      <c r="AV96" s="11"/>
      <c r="AW96" s="10"/>
      <c r="AX96" s="7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82"/>
        <v>0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83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84"/>
        <v>0</v>
      </c>
      <c r="DA96" s="11">
        <v>30</v>
      </c>
      <c r="DB96" s="10" t="s">
        <v>61</v>
      </c>
      <c r="DC96" s="11"/>
      <c r="DD96" s="10"/>
      <c r="DE96" s="11"/>
      <c r="DF96" s="10"/>
      <c r="DG96" s="11"/>
      <c r="DH96" s="10"/>
      <c r="DI96" s="7">
        <v>2</v>
      </c>
      <c r="DJ96" s="11"/>
      <c r="DK96" s="10"/>
      <c r="DL96" s="11"/>
      <c r="DM96" s="10"/>
      <c r="DN96" s="11">
        <v>30</v>
      </c>
      <c r="DO96" s="10" t="s">
        <v>61</v>
      </c>
      <c r="DP96" s="11"/>
      <c r="DQ96" s="10"/>
      <c r="DR96" s="11"/>
      <c r="DS96" s="10"/>
      <c r="DT96" s="7">
        <v>2</v>
      </c>
      <c r="DU96" s="7">
        <f t="shared" si="85"/>
        <v>4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86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87"/>
        <v>0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88"/>
        <v>0</v>
      </c>
    </row>
    <row r="97" spans="1:188" ht="12.75">
      <c r="A97" s="15">
        <v>11</v>
      </c>
      <c r="B97" s="15">
        <v>1</v>
      </c>
      <c r="C97" s="15"/>
      <c r="D97" s="6" t="s">
        <v>202</v>
      </c>
      <c r="E97" s="3" t="s">
        <v>203</v>
      </c>
      <c r="F97" s="6">
        <f t="shared" si="67"/>
        <v>0</v>
      </c>
      <c r="G97" s="6">
        <f t="shared" si="68"/>
        <v>2</v>
      </c>
      <c r="H97" s="6">
        <f t="shared" si="69"/>
        <v>50</v>
      </c>
      <c r="I97" s="6">
        <f t="shared" si="70"/>
        <v>20</v>
      </c>
      <c r="J97" s="6">
        <f t="shared" si="71"/>
        <v>0</v>
      </c>
      <c r="K97" s="6">
        <f t="shared" si="72"/>
        <v>0</v>
      </c>
      <c r="L97" s="6">
        <f t="shared" si="73"/>
        <v>0</v>
      </c>
      <c r="M97" s="6">
        <f t="shared" si="74"/>
        <v>0</v>
      </c>
      <c r="N97" s="6">
        <f t="shared" si="75"/>
        <v>30</v>
      </c>
      <c r="O97" s="6">
        <f t="shared" si="76"/>
        <v>0</v>
      </c>
      <c r="P97" s="6">
        <f t="shared" si="77"/>
        <v>0</v>
      </c>
      <c r="Q97" s="6">
        <f t="shared" si="78"/>
        <v>0</v>
      </c>
      <c r="R97" s="7">
        <f t="shared" si="79"/>
        <v>4</v>
      </c>
      <c r="S97" s="7">
        <f t="shared" si="80"/>
        <v>2</v>
      </c>
      <c r="T97" s="7">
        <v>2</v>
      </c>
      <c r="U97" s="11"/>
      <c r="V97" s="10"/>
      <c r="W97" s="11"/>
      <c r="X97" s="10"/>
      <c r="Y97" s="11"/>
      <c r="Z97" s="10"/>
      <c r="AA97" s="11"/>
      <c r="AB97" s="10"/>
      <c r="AC97" s="7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81"/>
        <v>0</v>
      </c>
      <c r="AP97" s="11"/>
      <c r="AQ97" s="10"/>
      <c r="AR97" s="11"/>
      <c r="AS97" s="10"/>
      <c r="AT97" s="11"/>
      <c r="AU97" s="10"/>
      <c r="AV97" s="11"/>
      <c r="AW97" s="10"/>
      <c r="AX97" s="7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82"/>
        <v>0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83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84"/>
        <v>0</v>
      </c>
      <c r="DA97" s="11"/>
      <c r="DB97" s="10"/>
      <c r="DC97" s="11"/>
      <c r="DD97" s="10"/>
      <c r="DE97" s="11"/>
      <c r="DF97" s="10"/>
      <c r="DG97" s="11"/>
      <c r="DH97" s="10"/>
      <c r="DI97" s="7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85"/>
        <v>0</v>
      </c>
      <c r="DV97" s="11">
        <v>20</v>
      </c>
      <c r="DW97" s="10" t="s">
        <v>61</v>
      </c>
      <c r="DX97" s="11"/>
      <c r="DY97" s="10"/>
      <c r="DZ97" s="11"/>
      <c r="EA97" s="10"/>
      <c r="EB97" s="11"/>
      <c r="EC97" s="10"/>
      <c r="ED97" s="7">
        <v>2</v>
      </c>
      <c r="EE97" s="11"/>
      <c r="EF97" s="10"/>
      <c r="EG97" s="11">
        <v>30</v>
      </c>
      <c r="EH97" s="10" t="s">
        <v>61</v>
      </c>
      <c r="EI97" s="11"/>
      <c r="EJ97" s="10"/>
      <c r="EK97" s="11"/>
      <c r="EL97" s="10"/>
      <c r="EM97" s="11"/>
      <c r="EN97" s="10"/>
      <c r="EO97" s="7">
        <v>2</v>
      </c>
      <c r="EP97" s="7">
        <f t="shared" si="86"/>
        <v>4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87"/>
        <v>0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88"/>
        <v>0</v>
      </c>
    </row>
    <row r="98" spans="1:188" ht="12.75">
      <c r="A98" s="15">
        <v>11</v>
      </c>
      <c r="B98" s="15">
        <v>1</v>
      </c>
      <c r="C98" s="15"/>
      <c r="D98" s="6" t="s">
        <v>204</v>
      </c>
      <c r="E98" s="3" t="s">
        <v>205</v>
      </c>
      <c r="F98" s="6">
        <f t="shared" si="67"/>
        <v>0</v>
      </c>
      <c r="G98" s="6">
        <f t="shared" si="68"/>
        <v>2</v>
      </c>
      <c r="H98" s="6">
        <f t="shared" si="69"/>
        <v>50</v>
      </c>
      <c r="I98" s="6">
        <f t="shared" si="70"/>
        <v>20</v>
      </c>
      <c r="J98" s="6">
        <f t="shared" si="71"/>
        <v>0</v>
      </c>
      <c r="K98" s="6">
        <f t="shared" si="72"/>
        <v>0</v>
      </c>
      <c r="L98" s="6">
        <f t="shared" si="73"/>
        <v>0</v>
      </c>
      <c r="M98" s="6">
        <f t="shared" si="74"/>
        <v>0</v>
      </c>
      <c r="N98" s="6">
        <f t="shared" si="75"/>
        <v>30</v>
      </c>
      <c r="O98" s="6">
        <f t="shared" si="76"/>
        <v>0</v>
      </c>
      <c r="P98" s="6">
        <f t="shared" si="77"/>
        <v>0</v>
      </c>
      <c r="Q98" s="6">
        <f t="shared" si="78"/>
        <v>0</v>
      </c>
      <c r="R98" s="7">
        <f t="shared" si="79"/>
        <v>4</v>
      </c>
      <c r="S98" s="7">
        <f t="shared" si="80"/>
        <v>2</v>
      </c>
      <c r="T98" s="7">
        <v>2</v>
      </c>
      <c r="U98" s="11"/>
      <c r="V98" s="10"/>
      <c r="W98" s="11"/>
      <c r="X98" s="10"/>
      <c r="Y98" s="11"/>
      <c r="Z98" s="10"/>
      <c r="AA98" s="11"/>
      <c r="AB98" s="10"/>
      <c r="AC98" s="7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81"/>
        <v>0</v>
      </c>
      <c r="AP98" s="11"/>
      <c r="AQ98" s="10"/>
      <c r="AR98" s="11"/>
      <c r="AS98" s="10"/>
      <c r="AT98" s="11"/>
      <c r="AU98" s="10"/>
      <c r="AV98" s="11"/>
      <c r="AW98" s="10"/>
      <c r="AX98" s="7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82"/>
        <v>0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83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84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85"/>
        <v>0</v>
      </c>
      <c r="DV98" s="11">
        <v>20</v>
      </c>
      <c r="DW98" s="10" t="s">
        <v>61</v>
      </c>
      <c r="DX98" s="11"/>
      <c r="DY98" s="10"/>
      <c r="DZ98" s="11"/>
      <c r="EA98" s="10"/>
      <c r="EB98" s="11"/>
      <c r="EC98" s="10"/>
      <c r="ED98" s="7">
        <v>2</v>
      </c>
      <c r="EE98" s="11"/>
      <c r="EF98" s="10"/>
      <c r="EG98" s="11">
        <v>30</v>
      </c>
      <c r="EH98" s="10" t="s">
        <v>61</v>
      </c>
      <c r="EI98" s="11"/>
      <c r="EJ98" s="10"/>
      <c r="EK98" s="11"/>
      <c r="EL98" s="10"/>
      <c r="EM98" s="11"/>
      <c r="EN98" s="10"/>
      <c r="EO98" s="7">
        <v>2</v>
      </c>
      <c r="EP98" s="7">
        <f t="shared" si="86"/>
        <v>4</v>
      </c>
      <c r="EQ98" s="11"/>
      <c r="ER98" s="10"/>
      <c r="ES98" s="11"/>
      <c r="ET98" s="10"/>
      <c r="EU98" s="11"/>
      <c r="EV98" s="10"/>
      <c r="EW98" s="11"/>
      <c r="EX98" s="10"/>
      <c r="EY98" s="7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87"/>
        <v>0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88"/>
        <v>0</v>
      </c>
    </row>
    <row r="99" spans="1:188" ht="12.75">
      <c r="A99" s="15">
        <v>12</v>
      </c>
      <c r="B99" s="15">
        <v>1</v>
      </c>
      <c r="C99" s="15"/>
      <c r="D99" s="6" t="s">
        <v>206</v>
      </c>
      <c r="E99" s="3" t="s">
        <v>207</v>
      </c>
      <c r="F99" s="6">
        <f t="shared" si="67"/>
        <v>0</v>
      </c>
      <c r="G99" s="6">
        <f t="shared" si="68"/>
        <v>2</v>
      </c>
      <c r="H99" s="6">
        <f t="shared" si="69"/>
        <v>30</v>
      </c>
      <c r="I99" s="6">
        <f t="shared" si="70"/>
        <v>0</v>
      </c>
      <c r="J99" s="6">
        <f t="shared" si="71"/>
        <v>0</v>
      </c>
      <c r="K99" s="6">
        <f t="shared" si="72"/>
        <v>0</v>
      </c>
      <c r="L99" s="6">
        <f t="shared" si="73"/>
        <v>0</v>
      </c>
      <c r="M99" s="6">
        <f t="shared" si="74"/>
        <v>0</v>
      </c>
      <c r="N99" s="6">
        <f t="shared" si="75"/>
        <v>15</v>
      </c>
      <c r="O99" s="6">
        <f t="shared" si="76"/>
        <v>15</v>
      </c>
      <c r="P99" s="6">
        <f t="shared" si="77"/>
        <v>0</v>
      </c>
      <c r="Q99" s="6">
        <f t="shared" si="78"/>
        <v>0</v>
      </c>
      <c r="R99" s="7">
        <f t="shared" si="79"/>
        <v>4</v>
      </c>
      <c r="S99" s="7">
        <f t="shared" si="80"/>
        <v>4</v>
      </c>
      <c r="T99" s="7">
        <v>1.2</v>
      </c>
      <c r="U99" s="11"/>
      <c r="V99" s="10"/>
      <c r="W99" s="11"/>
      <c r="X99" s="10"/>
      <c r="Y99" s="11"/>
      <c r="Z99" s="10"/>
      <c r="AA99" s="11"/>
      <c r="AB99" s="10"/>
      <c r="AC99" s="7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81"/>
        <v>0</v>
      </c>
      <c r="AP99" s="11"/>
      <c r="AQ99" s="10"/>
      <c r="AR99" s="11"/>
      <c r="AS99" s="10"/>
      <c r="AT99" s="11"/>
      <c r="AU99" s="10"/>
      <c r="AV99" s="11"/>
      <c r="AW99" s="10"/>
      <c r="AX99" s="7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82"/>
        <v>0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83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84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85"/>
        <v>0</v>
      </c>
      <c r="DV99" s="11"/>
      <c r="DW99" s="10"/>
      <c r="DX99" s="11"/>
      <c r="DY99" s="10"/>
      <c r="DZ99" s="11"/>
      <c r="EA99" s="10"/>
      <c r="EB99" s="11"/>
      <c r="EC99" s="10"/>
      <c r="ED99" s="7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86"/>
        <v>0</v>
      </c>
      <c r="EQ99" s="11"/>
      <c r="ER99" s="10"/>
      <c r="ES99" s="11"/>
      <c r="ET99" s="10"/>
      <c r="EU99" s="11"/>
      <c r="EV99" s="10"/>
      <c r="EW99" s="11"/>
      <c r="EX99" s="10"/>
      <c r="EY99" s="7"/>
      <c r="EZ99" s="11"/>
      <c r="FA99" s="10"/>
      <c r="FB99" s="11">
        <v>15</v>
      </c>
      <c r="FC99" s="10" t="s">
        <v>61</v>
      </c>
      <c r="FD99" s="11">
        <v>15</v>
      </c>
      <c r="FE99" s="10" t="s">
        <v>61</v>
      </c>
      <c r="FF99" s="11"/>
      <c r="FG99" s="10"/>
      <c r="FH99" s="11"/>
      <c r="FI99" s="10"/>
      <c r="FJ99" s="7">
        <v>4</v>
      </c>
      <c r="FK99" s="7">
        <f t="shared" si="87"/>
        <v>4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88"/>
        <v>0</v>
      </c>
    </row>
    <row r="100" spans="1:188" ht="12.75">
      <c r="A100" s="15">
        <v>12</v>
      </c>
      <c r="B100" s="15">
        <v>1</v>
      </c>
      <c r="C100" s="15"/>
      <c r="D100" s="6" t="s">
        <v>208</v>
      </c>
      <c r="E100" s="3" t="s">
        <v>209</v>
      </c>
      <c r="F100" s="6">
        <f t="shared" si="67"/>
        <v>0</v>
      </c>
      <c r="G100" s="6">
        <f t="shared" si="68"/>
        <v>2</v>
      </c>
      <c r="H100" s="6">
        <f t="shared" si="69"/>
        <v>30</v>
      </c>
      <c r="I100" s="6">
        <f t="shared" si="70"/>
        <v>0</v>
      </c>
      <c r="J100" s="6">
        <f t="shared" si="71"/>
        <v>0</v>
      </c>
      <c r="K100" s="6">
        <f t="shared" si="72"/>
        <v>0</v>
      </c>
      <c r="L100" s="6">
        <f t="shared" si="73"/>
        <v>0</v>
      </c>
      <c r="M100" s="6">
        <f t="shared" si="74"/>
        <v>0</v>
      </c>
      <c r="N100" s="6">
        <f t="shared" si="75"/>
        <v>15</v>
      </c>
      <c r="O100" s="6">
        <f t="shared" si="76"/>
        <v>15</v>
      </c>
      <c r="P100" s="6">
        <f t="shared" si="77"/>
        <v>0</v>
      </c>
      <c r="Q100" s="6">
        <f t="shared" si="78"/>
        <v>0</v>
      </c>
      <c r="R100" s="7">
        <f t="shared" si="79"/>
        <v>4</v>
      </c>
      <c r="S100" s="7">
        <f t="shared" si="80"/>
        <v>4</v>
      </c>
      <c r="T100" s="7">
        <v>1.2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81"/>
        <v>0</v>
      </c>
      <c r="AP100" s="11"/>
      <c r="AQ100" s="10"/>
      <c r="AR100" s="11"/>
      <c r="AS100" s="10"/>
      <c r="AT100" s="11"/>
      <c r="AU100" s="10"/>
      <c r="AV100" s="11"/>
      <c r="AW100" s="10"/>
      <c r="AX100" s="7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82"/>
        <v>0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83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84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85"/>
        <v>0</v>
      </c>
      <c r="DV100" s="11"/>
      <c r="DW100" s="10"/>
      <c r="DX100" s="11"/>
      <c r="DY100" s="10"/>
      <c r="DZ100" s="11"/>
      <c r="EA100" s="10"/>
      <c r="EB100" s="11"/>
      <c r="EC100" s="10"/>
      <c r="ED100" s="7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86"/>
        <v>0</v>
      </c>
      <c r="EQ100" s="11"/>
      <c r="ER100" s="10"/>
      <c r="ES100" s="11"/>
      <c r="ET100" s="10"/>
      <c r="EU100" s="11"/>
      <c r="EV100" s="10"/>
      <c r="EW100" s="11"/>
      <c r="EX100" s="10"/>
      <c r="EY100" s="7"/>
      <c r="EZ100" s="11"/>
      <c r="FA100" s="10"/>
      <c r="FB100" s="11">
        <v>15</v>
      </c>
      <c r="FC100" s="10" t="s">
        <v>61</v>
      </c>
      <c r="FD100" s="11">
        <v>15</v>
      </c>
      <c r="FE100" s="10" t="s">
        <v>61</v>
      </c>
      <c r="FF100" s="11"/>
      <c r="FG100" s="10"/>
      <c r="FH100" s="11"/>
      <c r="FI100" s="10"/>
      <c r="FJ100" s="7">
        <v>4</v>
      </c>
      <c r="FK100" s="7">
        <f t="shared" si="87"/>
        <v>4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88"/>
        <v>0</v>
      </c>
    </row>
    <row r="101" spans="1:188" ht="12.75">
      <c r="A101" s="15">
        <v>13</v>
      </c>
      <c r="B101" s="15">
        <v>3</v>
      </c>
      <c r="C101" s="15"/>
      <c r="D101" s="6" t="s">
        <v>210</v>
      </c>
      <c r="E101" s="3" t="s">
        <v>211</v>
      </c>
      <c r="F101" s="6">
        <f t="shared" si="67"/>
        <v>0</v>
      </c>
      <c r="G101" s="6">
        <f t="shared" si="68"/>
        <v>2</v>
      </c>
      <c r="H101" s="6">
        <f t="shared" si="69"/>
        <v>25</v>
      </c>
      <c r="I101" s="6">
        <f t="shared" si="70"/>
        <v>10</v>
      </c>
      <c r="J101" s="6">
        <f t="shared" si="71"/>
        <v>0</v>
      </c>
      <c r="K101" s="6">
        <f t="shared" si="72"/>
        <v>0</v>
      </c>
      <c r="L101" s="6">
        <f t="shared" si="73"/>
        <v>0</v>
      </c>
      <c r="M101" s="6">
        <f t="shared" si="74"/>
        <v>0</v>
      </c>
      <c r="N101" s="6">
        <f t="shared" si="75"/>
        <v>0</v>
      </c>
      <c r="O101" s="6">
        <f t="shared" si="76"/>
        <v>15</v>
      </c>
      <c r="P101" s="6">
        <f t="shared" si="77"/>
        <v>0</v>
      </c>
      <c r="Q101" s="6">
        <f t="shared" si="78"/>
        <v>0</v>
      </c>
      <c r="R101" s="7">
        <f t="shared" si="79"/>
        <v>3</v>
      </c>
      <c r="S101" s="7">
        <f t="shared" si="80"/>
        <v>2</v>
      </c>
      <c r="T101" s="7">
        <v>1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81"/>
        <v>0</v>
      </c>
      <c r="AP101" s="11"/>
      <c r="AQ101" s="10"/>
      <c r="AR101" s="11"/>
      <c r="AS101" s="10"/>
      <c r="AT101" s="11"/>
      <c r="AU101" s="10"/>
      <c r="AV101" s="11"/>
      <c r="AW101" s="10"/>
      <c r="AX101" s="7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82"/>
        <v>0</v>
      </c>
      <c r="BK101" s="11"/>
      <c r="BL101" s="10"/>
      <c r="BM101" s="11"/>
      <c r="BN101" s="10"/>
      <c r="BO101" s="11"/>
      <c r="BP101" s="10"/>
      <c r="BQ101" s="11"/>
      <c r="BR101" s="10"/>
      <c r="BS101" s="7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83"/>
        <v>0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84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85"/>
        <v>0</v>
      </c>
      <c r="DV101" s="11"/>
      <c r="DW101" s="10"/>
      <c r="DX101" s="11"/>
      <c r="DY101" s="10"/>
      <c r="DZ101" s="11"/>
      <c r="EA101" s="10"/>
      <c r="EB101" s="11"/>
      <c r="EC101" s="10"/>
      <c r="ED101" s="7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86"/>
        <v>0</v>
      </c>
      <c r="EQ101" s="11">
        <v>10</v>
      </c>
      <c r="ER101" s="10" t="s">
        <v>61</v>
      </c>
      <c r="ES101" s="11"/>
      <c r="ET101" s="10"/>
      <c r="EU101" s="11"/>
      <c r="EV101" s="10"/>
      <c r="EW101" s="11"/>
      <c r="EX101" s="10"/>
      <c r="EY101" s="7">
        <v>1</v>
      </c>
      <c r="EZ101" s="11"/>
      <c r="FA101" s="10"/>
      <c r="FB101" s="11"/>
      <c r="FC101" s="10"/>
      <c r="FD101" s="11">
        <v>15</v>
      </c>
      <c r="FE101" s="10" t="s">
        <v>61</v>
      </c>
      <c r="FF101" s="11"/>
      <c r="FG101" s="10"/>
      <c r="FH101" s="11"/>
      <c r="FI101" s="10"/>
      <c r="FJ101" s="7">
        <v>2</v>
      </c>
      <c r="FK101" s="7">
        <f t="shared" si="87"/>
        <v>3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88"/>
        <v>0</v>
      </c>
    </row>
    <row r="102" spans="1:188" ht="12.75">
      <c r="A102" s="15">
        <v>13</v>
      </c>
      <c r="B102" s="15">
        <v>3</v>
      </c>
      <c r="C102" s="15"/>
      <c r="D102" s="6" t="s">
        <v>212</v>
      </c>
      <c r="E102" s="3" t="s">
        <v>213</v>
      </c>
      <c r="F102" s="6">
        <f t="shared" si="67"/>
        <v>0</v>
      </c>
      <c r="G102" s="6">
        <f t="shared" si="68"/>
        <v>2</v>
      </c>
      <c r="H102" s="6">
        <f t="shared" si="69"/>
        <v>25</v>
      </c>
      <c r="I102" s="6">
        <f t="shared" si="70"/>
        <v>10</v>
      </c>
      <c r="J102" s="6">
        <f t="shared" si="71"/>
        <v>0</v>
      </c>
      <c r="K102" s="6">
        <f t="shared" si="72"/>
        <v>0</v>
      </c>
      <c r="L102" s="6">
        <f t="shared" si="73"/>
        <v>0</v>
      </c>
      <c r="M102" s="6">
        <f t="shared" si="74"/>
        <v>0</v>
      </c>
      <c r="N102" s="6">
        <f t="shared" si="75"/>
        <v>0</v>
      </c>
      <c r="O102" s="6">
        <f t="shared" si="76"/>
        <v>15</v>
      </c>
      <c r="P102" s="6">
        <f t="shared" si="77"/>
        <v>0</v>
      </c>
      <c r="Q102" s="6">
        <f t="shared" si="78"/>
        <v>0</v>
      </c>
      <c r="R102" s="7">
        <f t="shared" si="79"/>
        <v>3</v>
      </c>
      <c r="S102" s="7">
        <f t="shared" si="80"/>
        <v>2</v>
      </c>
      <c r="T102" s="7">
        <v>1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81"/>
        <v>0</v>
      </c>
      <c r="AP102" s="11"/>
      <c r="AQ102" s="10"/>
      <c r="AR102" s="11"/>
      <c r="AS102" s="10"/>
      <c r="AT102" s="11"/>
      <c r="AU102" s="10"/>
      <c r="AV102" s="11"/>
      <c r="AW102" s="10"/>
      <c r="AX102" s="7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82"/>
        <v>0</v>
      </c>
      <c r="BK102" s="11"/>
      <c r="BL102" s="10"/>
      <c r="BM102" s="11"/>
      <c r="BN102" s="10"/>
      <c r="BO102" s="11"/>
      <c r="BP102" s="10"/>
      <c r="BQ102" s="11"/>
      <c r="BR102" s="10"/>
      <c r="BS102" s="7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83"/>
        <v>0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84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85"/>
        <v>0</v>
      </c>
      <c r="DV102" s="11"/>
      <c r="DW102" s="10"/>
      <c r="DX102" s="11"/>
      <c r="DY102" s="10"/>
      <c r="DZ102" s="11"/>
      <c r="EA102" s="10"/>
      <c r="EB102" s="11"/>
      <c r="EC102" s="10"/>
      <c r="ED102" s="7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86"/>
        <v>0</v>
      </c>
      <c r="EQ102" s="11">
        <v>10</v>
      </c>
      <c r="ER102" s="10" t="s">
        <v>61</v>
      </c>
      <c r="ES102" s="11"/>
      <c r="ET102" s="10"/>
      <c r="EU102" s="11"/>
      <c r="EV102" s="10"/>
      <c r="EW102" s="11"/>
      <c r="EX102" s="10"/>
      <c r="EY102" s="7">
        <v>1</v>
      </c>
      <c r="EZ102" s="11"/>
      <c r="FA102" s="10"/>
      <c r="FB102" s="11"/>
      <c r="FC102" s="10"/>
      <c r="FD102" s="11">
        <v>15</v>
      </c>
      <c r="FE102" s="10" t="s">
        <v>61</v>
      </c>
      <c r="FF102" s="11"/>
      <c r="FG102" s="10"/>
      <c r="FH102" s="11"/>
      <c r="FI102" s="10"/>
      <c r="FJ102" s="7">
        <v>2</v>
      </c>
      <c r="FK102" s="7">
        <f t="shared" si="87"/>
        <v>3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88"/>
        <v>0</v>
      </c>
    </row>
    <row r="103" spans="1:188" ht="12.75">
      <c r="A103" s="15">
        <v>13</v>
      </c>
      <c r="B103" s="15">
        <v>3</v>
      </c>
      <c r="C103" s="15"/>
      <c r="D103" s="6" t="s">
        <v>214</v>
      </c>
      <c r="E103" s="3" t="s">
        <v>215</v>
      </c>
      <c r="F103" s="6">
        <f t="shared" si="67"/>
        <v>0</v>
      </c>
      <c r="G103" s="6">
        <f t="shared" si="68"/>
        <v>2</v>
      </c>
      <c r="H103" s="6">
        <f t="shared" si="69"/>
        <v>25</v>
      </c>
      <c r="I103" s="6">
        <f t="shared" si="70"/>
        <v>10</v>
      </c>
      <c r="J103" s="6">
        <f t="shared" si="71"/>
        <v>0</v>
      </c>
      <c r="K103" s="6">
        <f t="shared" si="72"/>
        <v>0</v>
      </c>
      <c r="L103" s="6">
        <f t="shared" si="73"/>
        <v>0</v>
      </c>
      <c r="M103" s="6">
        <f t="shared" si="74"/>
        <v>0</v>
      </c>
      <c r="N103" s="6">
        <f t="shared" si="75"/>
        <v>0</v>
      </c>
      <c r="O103" s="6">
        <f t="shared" si="76"/>
        <v>15</v>
      </c>
      <c r="P103" s="6">
        <f t="shared" si="77"/>
        <v>0</v>
      </c>
      <c r="Q103" s="6">
        <f t="shared" si="78"/>
        <v>0</v>
      </c>
      <c r="R103" s="7">
        <f t="shared" si="79"/>
        <v>3</v>
      </c>
      <c r="S103" s="7">
        <f t="shared" si="80"/>
        <v>2</v>
      </c>
      <c r="T103" s="7">
        <v>1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81"/>
        <v>0</v>
      </c>
      <c r="AP103" s="11"/>
      <c r="AQ103" s="10"/>
      <c r="AR103" s="11"/>
      <c r="AS103" s="10"/>
      <c r="AT103" s="11"/>
      <c r="AU103" s="10"/>
      <c r="AV103" s="11"/>
      <c r="AW103" s="10"/>
      <c r="AX103" s="7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82"/>
        <v>0</v>
      </c>
      <c r="BK103" s="11"/>
      <c r="BL103" s="10"/>
      <c r="BM103" s="11"/>
      <c r="BN103" s="10"/>
      <c r="BO103" s="11"/>
      <c r="BP103" s="10"/>
      <c r="BQ103" s="11"/>
      <c r="BR103" s="10"/>
      <c r="BS103" s="7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83"/>
        <v>0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84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85"/>
        <v>0</v>
      </c>
      <c r="DV103" s="11"/>
      <c r="DW103" s="10"/>
      <c r="DX103" s="11"/>
      <c r="DY103" s="10"/>
      <c r="DZ103" s="11"/>
      <c r="EA103" s="10"/>
      <c r="EB103" s="11"/>
      <c r="EC103" s="10"/>
      <c r="ED103" s="7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86"/>
        <v>0</v>
      </c>
      <c r="EQ103" s="11">
        <v>10</v>
      </c>
      <c r="ER103" s="10" t="s">
        <v>61</v>
      </c>
      <c r="ES103" s="11"/>
      <c r="ET103" s="10"/>
      <c r="EU103" s="11"/>
      <c r="EV103" s="10"/>
      <c r="EW103" s="11"/>
      <c r="EX103" s="10"/>
      <c r="EY103" s="7">
        <v>1</v>
      </c>
      <c r="EZ103" s="11"/>
      <c r="FA103" s="10"/>
      <c r="FB103" s="11"/>
      <c r="FC103" s="10"/>
      <c r="FD103" s="11">
        <v>15</v>
      </c>
      <c r="FE103" s="10" t="s">
        <v>61</v>
      </c>
      <c r="FF103" s="11"/>
      <c r="FG103" s="10"/>
      <c r="FH103" s="11"/>
      <c r="FI103" s="10"/>
      <c r="FJ103" s="7">
        <v>2</v>
      </c>
      <c r="FK103" s="7">
        <f t="shared" si="87"/>
        <v>3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88"/>
        <v>0</v>
      </c>
    </row>
    <row r="104" spans="1:188" ht="12.75">
      <c r="A104" s="15">
        <v>13</v>
      </c>
      <c r="B104" s="15">
        <v>3</v>
      </c>
      <c r="C104" s="15"/>
      <c r="D104" s="6" t="s">
        <v>216</v>
      </c>
      <c r="E104" s="3" t="s">
        <v>217</v>
      </c>
      <c r="F104" s="6">
        <f t="shared" si="67"/>
        <v>0</v>
      </c>
      <c r="G104" s="6">
        <f t="shared" si="68"/>
        <v>2</v>
      </c>
      <c r="H104" s="6">
        <f t="shared" si="69"/>
        <v>25</v>
      </c>
      <c r="I104" s="6">
        <f t="shared" si="70"/>
        <v>10</v>
      </c>
      <c r="J104" s="6">
        <f t="shared" si="71"/>
        <v>0</v>
      </c>
      <c r="K104" s="6">
        <f t="shared" si="72"/>
        <v>0</v>
      </c>
      <c r="L104" s="6">
        <f t="shared" si="73"/>
        <v>0</v>
      </c>
      <c r="M104" s="6">
        <f t="shared" si="74"/>
        <v>0</v>
      </c>
      <c r="N104" s="6">
        <f t="shared" si="75"/>
        <v>0</v>
      </c>
      <c r="O104" s="6">
        <f t="shared" si="76"/>
        <v>15</v>
      </c>
      <c r="P104" s="6">
        <f t="shared" si="77"/>
        <v>0</v>
      </c>
      <c r="Q104" s="6">
        <f t="shared" si="78"/>
        <v>0</v>
      </c>
      <c r="R104" s="7">
        <f t="shared" si="79"/>
        <v>3</v>
      </c>
      <c r="S104" s="7">
        <f t="shared" si="80"/>
        <v>2</v>
      </c>
      <c r="T104" s="7">
        <v>1</v>
      </c>
      <c r="U104" s="11"/>
      <c r="V104" s="10"/>
      <c r="W104" s="11"/>
      <c r="X104" s="10"/>
      <c r="Y104" s="11"/>
      <c r="Z104" s="10"/>
      <c r="AA104" s="11"/>
      <c r="AB104" s="10"/>
      <c r="AC104" s="7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81"/>
        <v>0</v>
      </c>
      <c r="AP104" s="11"/>
      <c r="AQ104" s="10"/>
      <c r="AR104" s="11"/>
      <c r="AS104" s="10"/>
      <c r="AT104" s="11"/>
      <c r="AU104" s="10"/>
      <c r="AV104" s="11"/>
      <c r="AW104" s="10"/>
      <c r="AX104" s="7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82"/>
        <v>0</v>
      </c>
      <c r="BK104" s="11"/>
      <c r="BL104" s="10"/>
      <c r="BM104" s="11"/>
      <c r="BN104" s="10"/>
      <c r="BO104" s="11"/>
      <c r="BP104" s="10"/>
      <c r="BQ104" s="11"/>
      <c r="BR104" s="10"/>
      <c r="BS104" s="7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83"/>
        <v>0</v>
      </c>
      <c r="CF104" s="11"/>
      <c r="CG104" s="10"/>
      <c r="CH104" s="11"/>
      <c r="CI104" s="10"/>
      <c r="CJ104" s="11"/>
      <c r="CK104" s="10"/>
      <c r="CL104" s="11"/>
      <c r="CM104" s="10"/>
      <c r="CN104" s="7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84"/>
        <v>0</v>
      </c>
      <c r="DA104" s="11"/>
      <c r="DB104" s="10"/>
      <c r="DC104" s="11"/>
      <c r="DD104" s="10"/>
      <c r="DE104" s="11"/>
      <c r="DF104" s="10"/>
      <c r="DG104" s="11"/>
      <c r="DH104" s="10"/>
      <c r="DI104" s="7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85"/>
        <v>0</v>
      </c>
      <c r="DV104" s="11"/>
      <c r="DW104" s="10"/>
      <c r="DX104" s="11"/>
      <c r="DY104" s="10"/>
      <c r="DZ104" s="11"/>
      <c r="EA104" s="10"/>
      <c r="EB104" s="11"/>
      <c r="EC104" s="10"/>
      <c r="ED104" s="7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86"/>
        <v>0</v>
      </c>
      <c r="EQ104" s="11">
        <v>10</v>
      </c>
      <c r="ER104" s="10" t="s">
        <v>61</v>
      </c>
      <c r="ES104" s="11"/>
      <c r="ET104" s="10"/>
      <c r="EU104" s="11"/>
      <c r="EV104" s="10"/>
      <c r="EW104" s="11"/>
      <c r="EX104" s="10"/>
      <c r="EY104" s="7">
        <v>1</v>
      </c>
      <c r="EZ104" s="11"/>
      <c r="FA104" s="10"/>
      <c r="FB104" s="11"/>
      <c r="FC104" s="10"/>
      <c r="FD104" s="11">
        <v>15</v>
      </c>
      <c r="FE104" s="10" t="s">
        <v>61</v>
      </c>
      <c r="FF104" s="11"/>
      <c r="FG104" s="10"/>
      <c r="FH104" s="11"/>
      <c r="FI104" s="10"/>
      <c r="FJ104" s="7">
        <v>2</v>
      </c>
      <c r="FK104" s="7">
        <f t="shared" si="87"/>
        <v>3</v>
      </c>
      <c r="FL104" s="11"/>
      <c r="FM104" s="10"/>
      <c r="FN104" s="11"/>
      <c r="FO104" s="10"/>
      <c r="FP104" s="11"/>
      <c r="FQ104" s="10"/>
      <c r="FR104" s="11"/>
      <c r="FS104" s="10"/>
      <c r="FT104" s="7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88"/>
        <v>0</v>
      </c>
    </row>
    <row r="105" spans="1:188" ht="12.75">
      <c r="A105" s="15">
        <v>13</v>
      </c>
      <c r="B105" s="15">
        <v>3</v>
      </c>
      <c r="C105" s="15"/>
      <c r="D105" s="6" t="s">
        <v>218</v>
      </c>
      <c r="E105" s="3" t="s">
        <v>219</v>
      </c>
      <c r="F105" s="6">
        <f t="shared" si="67"/>
        <v>0</v>
      </c>
      <c r="G105" s="6">
        <f t="shared" si="68"/>
        <v>2</v>
      </c>
      <c r="H105" s="6">
        <f t="shared" si="69"/>
        <v>25</v>
      </c>
      <c r="I105" s="6">
        <f t="shared" si="70"/>
        <v>10</v>
      </c>
      <c r="J105" s="6">
        <f t="shared" si="71"/>
        <v>0</v>
      </c>
      <c r="K105" s="6">
        <f t="shared" si="72"/>
        <v>0</v>
      </c>
      <c r="L105" s="6">
        <f t="shared" si="73"/>
        <v>0</v>
      </c>
      <c r="M105" s="6">
        <f t="shared" si="74"/>
        <v>0</v>
      </c>
      <c r="N105" s="6">
        <f t="shared" si="75"/>
        <v>0</v>
      </c>
      <c r="O105" s="6">
        <f t="shared" si="76"/>
        <v>15</v>
      </c>
      <c r="P105" s="6">
        <f t="shared" si="77"/>
        <v>0</v>
      </c>
      <c r="Q105" s="6">
        <f t="shared" si="78"/>
        <v>0</v>
      </c>
      <c r="R105" s="7">
        <f t="shared" si="79"/>
        <v>3</v>
      </c>
      <c r="S105" s="7">
        <f t="shared" si="80"/>
        <v>2</v>
      </c>
      <c r="T105" s="7">
        <v>1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81"/>
        <v>0</v>
      </c>
      <c r="AP105" s="11"/>
      <c r="AQ105" s="10"/>
      <c r="AR105" s="11"/>
      <c r="AS105" s="10"/>
      <c r="AT105" s="11"/>
      <c r="AU105" s="10"/>
      <c r="AV105" s="11"/>
      <c r="AW105" s="10"/>
      <c r="AX105" s="7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82"/>
        <v>0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83"/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84"/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85"/>
        <v>0</v>
      </c>
      <c r="DV105" s="11"/>
      <c r="DW105" s="10"/>
      <c r="DX105" s="11"/>
      <c r="DY105" s="10"/>
      <c r="DZ105" s="11"/>
      <c r="EA105" s="10"/>
      <c r="EB105" s="11"/>
      <c r="EC105" s="10"/>
      <c r="ED105" s="7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86"/>
        <v>0</v>
      </c>
      <c r="EQ105" s="11">
        <v>10</v>
      </c>
      <c r="ER105" s="10" t="s">
        <v>61</v>
      </c>
      <c r="ES105" s="11"/>
      <c r="ET105" s="10"/>
      <c r="EU105" s="11"/>
      <c r="EV105" s="10"/>
      <c r="EW105" s="11"/>
      <c r="EX105" s="10"/>
      <c r="EY105" s="7">
        <v>1</v>
      </c>
      <c r="EZ105" s="11"/>
      <c r="FA105" s="10"/>
      <c r="FB105" s="11"/>
      <c r="FC105" s="10"/>
      <c r="FD105" s="11">
        <v>15</v>
      </c>
      <c r="FE105" s="10" t="s">
        <v>61</v>
      </c>
      <c r="FF105" s="11"/>
      <c r="FG105" s="10"/>
      <c r="FH105" s="11"/>
      <c r="FI105" s="10"/>
      <c r="FJ105" s="7">
        <v>2</v>
      </c>
      <c r="FK105" s="7">
        <f t="shared" si="87"/>
        <v>3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88"/>
        <v>0</v>
      </c>
    </row>
    <row r="106" spans="1:188" ht="12.75">
      <c r="A106" s="15">
        <v>13</v>
      </c>
      <c r="B106" s="15">
        <v>3</v>
      </c>
      <c r="C106" s="15"/>
      <c r="D106" s="6" t="s">
        <v>220</v>
      </c>
      <c r="E106" s="3" t="s">
        <v>221</v>
      </c>
      <c r="F106" s="6">
        <f t="shared" si="67"/>
        <v>0</v>
      </c>
      <c r="G106" s="6">
        <f t="shared" si="68"/>
        <v>2</v>
      </c>
      <c r="H106" s="6">
        <f t="shared" si="69"/>
        <v>25</v>
      </c>
      <c r="I106" s="6">
        <f t="shared" si="70"/>
        <v>10</v>
      </c>
      <c r="J106" s="6">
        <f t="shared" si="71"/>
        <v>0</v>
      </c>
      <c r="K106" s="6">
        <f t="shared" si="72"/>
        <v>0</v>
      </c>
      <c r="L106" s="6">
        <f t="shared" si="73"/>
        <v>0</v>
      </c>
      <c r="M106" s="6">
        <f t="shared" si="74"/>
        <v>0</v>
      </c>
      <c r="N106" s="6">
        <f t="shared" si="75"/>
        <v>0</v>
      </c>
      <c r="O106" s="6">
        <f t="shared" si="76"/>
        <v>15</v>
      </c>
      <c r="P106" s="6">
        <f t="shared" si="77"/>
        <v>0</v>
      </c>
      <c r="Q106" s="6">
        <f t="shared" si="78"/>
        <v>0</v>
      </c>
      <c r="R106" s="7">
        <f t="shared" si="79"/>
        <v>3</v>
      </c>
      <c r="S106" s="7">
        <f t="shared" si="80"/>
        <v>2</v>
      </c>
      <c r="T106" s="7">
        <v>1</v>
      </c>
      <c r="U106" s="11"/>
      <c r="V106" s="10"/>
      <c r="W106" s="11"/>
      <c r="X106" s="10"/>
      <c r="Y106" s="11"/>
      <c r="Z106" s="10"/>
      <c r="AA106" s="11"/>
      <c r="AB106" s="10"/>
      <c r="AC106" s="7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81"/>
        <v>0</v>
      </c>
      <c r="AP106" s="11"/>
      <c r="AQ106" s="10"/>
      <c r="AR106" s="11"/>
      <c r="AS106" s="10"/>
      <c r="AT106" s="11"/>
      <c r="AU106" s="10"/>
      <c r="AV106" s="11"/>
      <c r="AW106" s="10"/>
      <c r="AX106" s="7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82"/>
        <v>0</v>
      </c>
      <c r="BK106" s="11"/>
      <c r="BL106" s="10"/>
      <c r="BM106" s="11"/>
      <c r="BN106" s="10"/>
      <c r="BO106" s="11"/>
      <c r="BP106" s="10"/>
      <c r="BQ106" s="11"/>
      <c r="BR106" s="10"/>
      <c r="BS106" s="7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83"/>
        <v>0</v>
      </c>
      <c r="CF106" s="11"/>
      <c r="CG106" s="10"/>
      <c r="CH106" s="11"/>
      <c r="CI106" s="10"/>
      <c r="CJ106" s="11"/>
      <c r="CK106" s="10"/>
      <c r="CL106" s="11"/>
      <c r="CM106" s="10"/>
      <c r="CN106" s="7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84"/>
        <v>0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85"/>
        <v>0</v>
      </c>
      <c r="DV106" s="11"/>
      <c r="DW106" s="10"/>
      <c r="DX106" s="11"/>
      <c r="DY106" s="10"/>
      <c r="DZ106" s="11"/>
      <c r="EA106" s="10"/>
      <c r="EB106" s="11"/>
      <c r="EC106" s="10"/>
      <c r="ED106" s="7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86"/>
        <v>0</v>
      </c>
      <c r="EQ106" s="11">
        <v>10</v>
      </c>
      <c r="ER106" s="10" t="s">
        <v>61</v>
      </c>
      <c r="ES106" s="11"/>
      <c r="ET106" s="10"/>
      <c r="EU106" s="11"/>
      <c r="EV106" s="10"/>
      <c r="EW106" s="11"/>
      <c r="EX106" s="10"/>
      <c r="EY106" s="7">
        <v>1</v>
      </c>
      <c r="EZ106" s="11"/>
      <c r="FA106" s="10"/>
      <c r="FB106" s="11"/>
      <c r="FC106" s="10"/>
      <c r="FD106" s="11">
        <v>15</v>
      </c>
      <c r="FE106" s="10" t="s">
        <v>61</v>
      </c>
      <c r="FF106" s="11"/>
      <c r="FG106" s="10"/>
      <c r="FH106" s="11"/>
      <c r="FI106" s="10"/>
      <c r="FJ106" s="7">
        <v>2</v>
      </c>
      <c r="FK106" s="7">
        <f t="shared" si="87"/>
        <v>3</v>
      </c>
      <c r="FL106" s="11"/>
      <c r="FM106" s="10"/>
      <c r="FN106" s="11"/>
      <c r="FO106" s="10"/>
      <c r="FP106" s="11"/>
      <c r="FQ106" s="10"/>
      <c r="FR106" s="11"/>
      <c r="FS106" s="10"/>
      <c r="FT106" s="7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88"/>
        <v>0</v>
      </c>
    </row>
    <row r="107" spans="1:188" ht="19.5" customHeight="1">
      <c r="A107" s="12" t="s">
        <v>222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2"/>
      <c r="GF107" s="13"/>
    </row>
    <row r="108" spans="1:188" ht="12.75">
      <c r="A108" s="6"/>
      <c r="B108" s="6"/>
      <c r="C108" s="6"/>
      <c r="D108" s="6" t="s">
        <v>223</v>
      </c>
      <c r="E108" s="3" t="s">
        <v>224</v>
      </c>
      <c r="F108" s="6">
        <f>COUNTIF(U108:GD108,"e")</f>
        <v>0</v>
      </c>
      <c r="G108" s="6">
        <f>COUNTIF(U108:GD108,"z")</f>
        <v>1</v>
      </c>
      <c r="H108" s="6">
        <f>SUM(I108:Q108)</f>
        <v>6</v>
      </c>
      <c r="I108" s="6">
        <f>U108+AP108+BK108+CF108+DA108+DV108+EQ108+FL108</f>
        <v>0</v>
      </c>
      <c r="J108" s="6">
        <f>W108+AR108+BM108+CH108+DC108+DX108+ES108+FN108</f>
        <v>0</v>
      </c>
      <c r="K108" s="6">
        <f>Y108+AT108+BO108+CJ108+DE108+DZ108+EU108+FP108</f>
        <v>0</v>
      </c>
      <c r="L108" s="6">
        <f>AA108+AV108+BQ108+CL108+DG108+EB108+EW108+FR108</f>
        <v>0</v>
      </c>
      <c r="M108" s="6">
        <f>AD108+AY108+BT108+CO108+DJ108+EE108+EZ108+FU108</f>
        <v>0</v>
      </c>
      <c r="N108" s="6">
        <f>AF108+BA108+BV108+CQ108+DL108+EG108+FB108+FW108</f>
        <v>0</v>
      </c>
      <c r="O108" s="6">
        <f>AH108+BC108+BX108+CS108+DN108+EI108+FD108+FY108</f>
        <v>0</v>
      </c>
      <c r="P108" s="6">
        <f>AJ108+BE108+BZ108+CU108+DP108+EK108+FF108+GA108</f>
        <v>0</v>
      </c>
      <c r="Q108" s="6">
        <f>AL108+BG108+CB108+CW108+DR108+EM108+FH108+GC108</f>
        <v>6</v>
      </c>
      <c r="R108" s="7">
        <f>AO108+BJ108+CE108+CZ108+DU108+EP108+FK108+GF108</f>
        <v>8</v>
      </c>
      <c r="S108" s="7">
        <f>AN108+BI108+CD108+CY108+DT108+EO108+FJ108+GE108</f>
        <v>8</v>
      </c>
      <c r="T108" s="7">
        <v>0.2</v>
      </c>
      <c r="U108" s="11"/>
      <c r="V108" s="10"/>
      <c r="W108" s="11"/>
      <c r="X108" s="10"/>
      <c r="Y108" s="11"/>
      <c r="Z108" s="10"/>
      <c r="AA108" s="11"/>
      <c r="AB108" s="10"/>
      <c r="AC108" s="7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AC108+AN108</f>
        <v>0</v>
      </c>
      <c r="AP108" s="11"/>
      <c r="AQ108" s="10"/>
      <c r="AR108" s="11"/>
      <c r="AS108" s="10"/>
      <c r="AT108" s="11"/>
      <c r="AU108" s="10"/>
      <c r="AV108" s="11"/>
      <c r="AW108" s="10"/>
      <c r="AX108" s="7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AX108+BI108</f>
        <v>0</v>
      </c>
      <c r="BK108" s="11"/>
      <c r="BL108" s="10"/>
      <c r="BM108" s="11"/>
      <c r="BN108" s="10"/>
      <c r="BO108" s="11"/>
      <c r="BP108" s="10"/>
      <c r="BQ108" s="11"/>
      <c r="BR108" s="10"/>
      <c r="BS108" s="7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BS108+CD108</f>
        <v>0</v>
      </c>
      <c r="CF108" s="11"/>
      <c r="CG108" s="10"/>
      <c r="CH108" s="11"/>
      <c r="CI108" s="10"/>
      <c r="CJ108" s="11"/>
      <c r="CK108" s="10"/>
      <c r="CL108" s="11"/>
      <c r="CM108" s="10"/>
      <c r="CN108" s="7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>CN108+CY108</f>
        <v>0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DI108+DT108</f>
        <v>0</v>
      </c>
      <c r="DV108" s="11"/>
      <c r="DW108" s="10"/>
      <c r="DX108" s="11"/>
      <c r="DY108" s="10"/>
      <c r="DZ108" s="11"/>
      <c r="EA108" s="10"/>
      <c r="EB108" s="11"/>
      <c r="EC108" s="10"/>
      <c r="ED108" s="7"/>
      <c r="EE108" s="11"/>
      <c r="EF108" s="10"/>
      <c r="EG108" s="11"/>
      <c r="EH108" s="10"/>
      <c r="EI108" s="11"/>
      <c r="EJ108" s="10"/>
      <c r="EK108" s="11"/>
      <c r="EL108" s="10"/>
      <c r="EM108" s="11">
        <v>6</v>
      </c>
      <c r="EN108" s="10" t="s">
        <v>61</v>
      </c>
      <c r="EO108" s="7">
        <v>8</v>
      </c>
      <c r="EP108" s="7">
        <f>ED108+EO108</f>
        <v>8</v>
      </c>
      <c r="EQ108" s="11"/>
      <c r="ER108" s="10"/>
      <c r="ES108" s="11"/>
      <c r="ET108" s="10"/>
      <c r="EU108" s="11"/>
      <c r="EV108" s="10"/>
      <c r="EW108" s="11"/>
      <c r="EX108" s="10"/>
      <c r="EY108" s="7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>EY108+FJ108</f>
        <v>0</v>
      </c>
      <c r="FL108" s="11"/>
      <c r="FM108" s="10"/>
      <c r="FN108" s="11"/>
      <c r="FO108" s="10"/>
      <c r="FP108" s="11"/>
      <c r="FQ108" s="10"/>
      <c r="FR108" s="11"/>
      <c r="FS108" s="10"/>
      <c r="FT108" s="7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>FT108+GE108</f>
        <v>0</v>
      </c>
    </row>
    <row r="109" spans="1:188" ht="15.75" customHeight="1">
      <c r="A109" s="6"/>
      <c r="B109" s="6"/>
      <c r="C109" s="6"/>
      <c r="D109" s="6"/>
      <c r="E109" s="6" t="s">
        <v>84</v>
      </c>
      <c r="F109" s="6">
        <f aca="true" t="shared" si="89" ref="F109:U109">SUM(F108:F108)</f>
        <v>0</v>
      </c>
      <c r="G109" s="6">
        <f t="shared" si="89"/>
        <v>1</v>
      </c>
      <c r="H109" s="6">
        <f t="shared" si="89"/>
        <v>6</v>
      </c>
      <c r="I109" s="6">
        <f t="shared" si="89"/>
        <v>0</v>
      </c>
      <c r="J109" s="6">
        <f t="shared" si="89"/>
        <v>0</v>
      </c>
      <c r="K109" s="6">
        <f t="shared" si="89"/>
        <v>0</v>
      </c>
      <c r="L109" s="6">
        <f t="shared" si="89"/>
        <v>0</v>
      </c>
      <c r="M109" s="6">
        <f t="shared" si="89"/>
        <v>0</v>
      </c>
      <c r="N109" s="6">
        <f t="shared" si="89"/>
        <v>0</v>
      </c>
      <c r="O109" s="6">
        <f t="shared" si="89"/>
        <v>0</v>
      </c>
      <c r="P109" s="6">
        <f t="shared" si="89"/>
        <v>0</v>
      </c>
      <c r="Q109" s="6">
        <f t="shared" si="89"/>
        <v>6</v>
      </c>
      <c r="R109" s="7">
        <f t="shared" si="89"/>
        <v>8</v>
      </c>
      <c r="S109" s="7">
        <f t="shared" si="89"/>
        <v>8</v>
      </c>
      <c r="T109" s="7">
        <f t="shared" si="89"/>
        <v>0.2</v>
      </c>
      <c r="U109" s="11">
        <f t="shared" si="89"/>
        <v>0</v>
      </c>
      <c r="V109" s="10"/>
      <c r="W109" s="11">
        <f>SUM(W108:W108)</f>
        <v>0</v>
      </c>
      <c r="X109" s="10"/>
      <c r="Y109" s="11">
        <f>SUM(Y108:Y108)</f>
        <v>0</v>
      </c>
      <c r="Z109" s="10"/>
      <c r="AA109" s="11">
        <f>SUM(AA108:AA108)</f>
        <v>0</v>
      </c>
      <c r="AB109" s="10"/>
      <c r="AC109" s="7">
        <f>SUM(AC108:AC108)</f>
        <v>0</v>
      </c>
      <c r="AD109" s="11">
        <f>SUM(AD108:AD108)</f>
        <v>0</v>
      </c>
      <c r="AE109" s="10"/>
      <c r="AF109" s="11">
        <f>SUM(AF108:AF108)</f>
        <v>0</v>
      </c>
      <c r="AG109" s="10"/>
      <c r="AH109" s="11">
        <f>SUM(AH108:AH108)</f>
        <v>0</v>
      </c>
      <c r="AI109" s="10"/>
      <c r="AJ109" s="11">
        <f>SUM(AJ108:AJ108)</f>
        <v>0</v>
      </c>
      <c r="AK109" s="10"/>
      <c r="AL109" s="11">
        <f>SUM(AL108:AL108)</f>
        <v>0</v>
      </c>
      <c r="AM109" s="10"/>
      <c r="AN109" s="7">
        <f>SUM(AN108:AN108)</f>
        <v>0</v>
      </c>
      <c r="AO109" s="7">
        <f>SUM(AO108:AO108)</f>
        <v>0</v>
      </c>
      <c r="AP109" s="11">
        <f>SUM(AP108:AP108)</f>
        <v>0</v>
      </c>
      <c r="AQ109" s="10"/>
      <c r="AR109" s="11">
        <f>SUM(AR108:AR108)</f>
        <v>0</v>
      </c>
      <c r="AS109" s="10"/>
      <c r="AT109" s="11">
        <f>SUM(AT108:AT108)</f>
        <v>0</v>
      </c>
      <c r="AU109" s="10"/>
      <c r="AV109" s="11">
        <f>SUM(AV108:AV108)</f>
        <v>0</v>
      </c>
      <c r="AW109" s="10"/>
      <c r="AX109" s="7">
        <f>SUM(AX108:AX108)</f>
        <v>0</v>
      </c>
      <c r="AY109" s="11">
        <f>SUM(AY108:AY108)</f>
        <v>0</v>
      </c>
      <c r="AZ109" s="10"/>
      <c r="BA109" s="11">
        <f>SUM(BA108:BA108)</f>
        <v>0</v>
      </c>
      <c r="BB109" s="10"/>
      <c r="BC109" s="11">
        <f>SUM(BC108:BC108)</f>
        <v>0</v>
      </c>
      <c r="BD109" s="10"/>
      <c r="BE109" s="11">
        <f>SUM(BE108:BE108)</f>
        <v>0</v>
      </c>
      <c r="BF109" s="10"/>
      <c r="BG109" s="11">
        <f>SUM(BG108:BG108)</f>
        <v>0</v>
      </c>
      <c r="BH109" s="10"/>
      <c r="BI109" s="7">
        <f>SUM(BI108:BI108)</f>
        <v>0</v>
      </c>
      <c r="BJ109" s="7">
        <f>SUM(BJ108:BJ108)</f>
        <v>0</v>
      </c>
      <c r="BK109" s="11">
        <f>SUM(BK108:BK108)</f>
        <v>0</v>
      </c>
      <c r="BL109" s="10"/>
      <c r="BM109" s="11">
        <f>SUM(BM108:BM108)</f>
        <v>0</v>
      </c>
      <c r="BN109" s="10"/>
      <c r="BO109" s="11">
        <f>SUM(BO108:BO108)</f>
        <v>0</v>
      </c>
      <c r="BP109" s="10"/>
      <c r="BQ109" s="11">
        <f>SUM(BQ108:BQ108)</f>
        <v>0</v>
      </c>
      <c r="BR109" s="10"/>
      <c r="BS109" s="7">
        <f>SUM(BS108:BS108)</f>
        <v>0</v>
      </c>
      <c r="BT109" s="11">
        <f>SUM(BT108:BT108)</f>
        <v>0</v>
      </c>
      <c r="BU109" s="10"/>
      <c r="BV109" s="11">
        <f>SUM(BV108:BV108)</f>
        <v>0</v>
      </c>
      <c r="BW109" s="10"/>
      <c r="BX109" s="11">
        <f>SUM(BX108:BX108)</f>
        <v>0</v>
      </c>
      <c r="BY109" s="10"/>
      <c r="BZ109" s="11">
        <f>SUM(BZ108:BZ108)</f>
        <v>0</v>
      </c>
      <c r="CA109" s="10"/>
      <c r="CB109" s="11">
        <f>SUM(CB108:CB108)</f>
        <v>0</v>
      </c>
      <c r="CC109" s="10"/>
      <c r="CD109" s="7">
        <f>SUM(CD108:CD108)</f>
        <v>0</v>
      </c>
      <c r="CE109" s="7">
        <f>SUM(CE108:CE108)</f>
        <v>0</v>
      </c>
      <c r="CF109" s="11">
        <f>SUM(CF108:CF108)</f>
        <v>0</v>
      </c>
      <c r="CG109" s="10"/>
      <c r="CH109" s="11">
        <f>SUM(CH108:CH108)</f>
        <v>0</v>
      </c>
      <c r="CI109" s="10"/>
      <c r="CJ109" s="11">
        <f>SUM(CJ108:CJ108)</f>
        <v>0</v>
      </c>
      <c r="CK109" s="10"/>
      <c r="CL109" s="11">
        <f>SUM(CL108:CL108)</f>
        <v>0</v>
      </c>
      <c r="CM109" s="10"/>
      <c r="CN109" s="7">
        <f>SUM(CN108:CN108)</f>
        <v>0</v>
      </c>
      <c r="CO109" s="11">
        <f>SUM(CO108:CO108)</f>
        <v>0</v>
      </c>
      <c r="CP109" s="10"/>
      <c r="CQ109" s="11">
        <f>SUM(CQ108:CQ108)</f>
        <v>0</v>
      </c>
      <c r="CR109" s="10"/>
      <c r="CS109" s="11">
        <f>SUM(CS108:CS108)</f>
        <v>0</v>
      </c>
      <c r="CT109" s="10"/>
      <c r="CU109" s="11">
        <f>SUM(CU108:CU108)</f>
        <v>0</v>
      </c>
      <c r="CV109" s="10"/>
      <c r="CW109" s="11">
        <f>SUM(CW108:CW108)</f>
        <v>0</v>
      </c>
      <c r="CX109" s="10"/>
      <c r="CY109" s="7">
        <f>SUM(CY108:CY108)</f>
        <v>0</v>
      </c>
      <c r="CZ109" s="7">
        <f>SUM(CZ108:CZ108)</f>
        <v>0</v>
      </c>
      <c r="DA109" s="11">
        <f>SUM(DA108:DA108)</f>
        <v>0</v>
      </c>
      <c r="DB109" s="10"/>
      <c r="DC109" s="11">
        <f>SUM(DC108:DC108)</f>
        <v>0</v>
      </c>
      <c r="DD109" s="10"/>
      <c r="DE109" s="11">
        <f>SUM(DE108:DE108)</f>
        <v>0</v>
      </c>
      <c r="DF109" s="10"/>
      <c r="DG109" s="11">
        <f>SUM(DG108:DG108)</f>
        <v>0</v>
      </c>
      <c r="DH109" s="10"/>
      <c r="DI109" s="7">
        <f>SUM(DI108:DI108)</f>
        <v>0</v>
      </c>
      <c r="DJ109" s="11">
        <f>SUM(DJ108:DJ108)</f>
        <v>0</v>
      </c>
      <c r="DK109" s="10"/>
      <c r="DL109" s="11">
        <f>SUM(DL108:DL108)</f>
        <v>0</v>
      </c>
      <c r="DM109" s="10"/>
      <c r="DN109" s="11">
        <f>SUM(DN108:DN108)</f>
        <v>0</v>
      </c>
      <c r="DO109" s="10"/>
      <c r="DP109" s="11">
        <f>SUM(DP108:DP108)</f>
        <v>0</v>
      </c>
      <c r="DQ109" s="10"/>
      <c r="DR109" s="11">
        <f>SUM(DR108:DR108)</f>
        <v>0</v>
      </c>
      <c r="DS109" s="10"/>
      <c r="DT109" s="7">
        <f>SUM(DT108:DT108)</f>
        <v>0</v>
      </c>
      <c r="DU109" s="7">
        <f>SUM(DU108:DU108)</f>
        <v>0</v>
      </c>
      <c r="DV109" s="11">
        <f>SUM(DV108:DV108)</f>
        <v>0</v>
      </c>
      <c r="DW109" s="10"/>
      <c r="DX109" s="11">
        <f>SUM(DX108:DX108)</f>
        <v>0</v>
      </c>
      <c r="DY109" s="10"/>
      <c r="DZ109" s="11">
        <f>SUM(DZ108:DZ108)</f>
        <v>0</v>
      </c>
      <c r="EA109" s="10"/>
      <c r="EB109" s="11">
        <f>SUM(EB108:EB108)</f>
        <v>0</v>
      </c>
      <c r="EC109" s="10"/>
      <c r="ED109" s="7">
        <f>SUM(ED108:ED108)</f>
        <v>0</v>
      </c>
      <c r="EE109" s="11">
        <f>SUM(EE108:EE108)</f>
        <v>0</v>
      </c>
      <c r="EF109" s="10"/>
      <c r="EG109" s="11">
        <f>SUM(EG108:EG108)</f>
        <v>0</v>
      </c>
      <c r="EH109" s="10"/>
      <c r="EI109" s="11">
        <f>SUM(EI108:EI108)</f>
        <v>0</v>
      </c>
      <c r="EJ109" s="10"/>
      <c r="EK109" s="11">
        <f>SUM(EK108:EK108)</f>
        <v>0</v>
      </c>
      <c r="EL109" s="10"/>
      <c r="EM109" s="11">
        <f>SUM(EM108:EM108)</f>
        <v>6</v>
      </c>
      <c r="EN109" s="10"/>
      <c r="EO109" s="7">
        <f>SUM(EO108:EO108)</f>
        <v>8</v>
      </c>
      <c r="EP109" s="7">
        <f>SUM(EP108:EP108)</f>
        <v>8</v>
      </c>
      <c r="EQ109" s="11">
        <f>SUM(EQ108:EQ108)</f>
        <v>0</v>
      </c>
      <c r="ER109" s="10"/>
      <c r="ES109" s="11">
        <f>SUM(ES108:ES108)</f>
        <v>0</v>
      </c>
      <c r="ET109" s="10"/>
      <c r="EU109" s="11">
        <f>SUM(EU108:EU108)</f>
        <v>0</v>
      </c>
      <c r="EV109" s="10"/>
      <c r="EW109" s="11">
        <f>SUM(EW108:EW108)</f>
        <v>0</v>
      </c>
      <c r="EX109" s="10"/>
      <c r="EY109" s="7">
        <f>SUM(EY108:EY108)</f>
        <v>0</v>
      </c>
      <c r="EZ109" s="11">
        <f>SUM(EZ108:EZ108)</f>
        <v>0</v>
      </c>
      <c r="FA109" s="10"/>
      <c r="FB109" s="11">
        <f>SUM(FB108:FB108)</f>
        <v>0</v>
      </c>
      <c r="FC109" s="10"/>
      <c r="FD109" s="11">
        <f>SUM(FD108:FD108)</f>
        <v>0</v>
      </c>
      <c r="FE109" s="10"/>
      <c r="FF109" s="11">
        <f>SUM(FF108:FF108)</f>
        <v>0</v>
      </c>
      <c r="FG109" s="10"/>
      <c r="FH109" s="11">
        <f>SUM(FH108:FH108)</f>
        <v>0</v>
      </c>
      <c r="FI109" s="10"/>
      <c r="FJ109" s="7">
        <f>SUM(FJ108:FJ108)</f>
        <v>0</v>
      </c>
      <c r="FK109" s="7">
        <f>SUM(FK108:FK108)</f>
        <v>0</v>
      </c>
      <c r="FL109" s="11">
        <f>SUM(FL108:FL108)</f>
        <v>0</v>
      </c>
      <c r="FM109" s="10"/>
      <c r="FN109" s="11">
        <f>SUM(FN108:FN108)</f>
        <v>0</v>
      </c>
      <c r="FO109" s="10"/>
      <c r="FP109" s="11">
        <f>SUM(FP108:FP108)</f>
        <v>0</v>
      </c>
      <c r="FQ109" s="10"/>
      <c r="FR109" s="11">
        <f>SUM(FR108:FR108)</f>
        <v>0</v>
      </c>
      <c r="FS109" s="10"/>
      <c r="FT109" s="7">
        <f>SUM(FT108:FT108)</f>
        <v>0</v>
      </c>
      <c r="FU109" s="11">
        <f>SUM(FU108:FU108)</f>
        <v>0</v>
      </c>
      <c r="FV109" s="10"/>
      <c r="FW109" s="11">
        <f>SUM(FW108:FW108)</f>
        <v>0</v>
      </c>
      <c r="FX109" s="10"/>
      <c r="FY109" s="11">
        <f>SUM(FY108:FY108)</f>
        <v>0</v>
      </c>
      <c r="FZ109" s="10"/>
      <c r="GA109" s="11">
        <f>SUM(GA108:GA108)</f>
        <v>0</v>
      </c>
      <c r="GB109" s="10"/>
      <c r="GC109" s="11">
        <f>SUM(GC108:GC108)</f>
        <v>0</v>
      </c>
      <c r="GD109" s="10"/>
      <c r="GE109" s="7">
        <f>SUM(GE108:GE108)</f>
        <v>0</v>
      </c>
      <c r="GF109" s="7">
        <f>SUM(GF108:GF108)</f>
        <v>0</v>
      </c>
    </row>
    <row r="110" spans="1:188" ht="19.5" customHeight="1">
      <c r="A110" s="12" t="s">
        <v>225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2"/>
      <c r="GF110" s="13"/>
    </row>
    <row r="111" spans="1:188" ht="12.75">
      <c r="A111" s="6"/>
      <c r="B111" s="6"/>
      <c r="C111" s="6"/>
      <c r="D111" s="6" t="s">
        <v>226</v>
      </c>
      <c r="E111" s="3" t="s">
        <v>227</v>
      </c>
      <c r="F111" s="6">
        <f>COUNTIF(U111:GD111,"e")</f>
        <v>0</v>
      </c>
      <c r="G111" s="6">
        <f>COUNTIF(U111:GD111,"z")</f>
        <v>1</v>
      </c>
      <c r="H111" s="6">
        <f>SUM(I111:Q111)</f>
        <v>5</v>
      </c>
      <c r="I111" s="6">
        <f>U111+AP111+BK111+CF111+DA111+DV111+EQ111+FL111</f>
        <v>5</v>
      </c>
      <c r="J111" s="6">
        <f>W111+AR111+BM111+CH111+DC111+DX111+ES111+FN111</f>
        <v>0</v>
      </c>
      <c r="K111" s="6">
        <f>Y111+AT111+BO111+CJ111+DE111+DZ111+EU111+FP111</f>
        <v>0</v>
      </c>
      <c r="L111" s="6">
        <f>AA111+AV111+BQ111+CL111+DG111+EB111+EW111+FR111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>
        <v>5</v>
      </c>
      <c r="V111" s="10" t="s">
        <v>61</v>
      </c>
      <c r="W111" s="11"/>
      <c r="X111" s="10"/>
      <c r="Y111" s="11"/>
      <c r="Z111" s="10"/>
      <c r="AA111" s="11"/>
      <c r="AB111" s="10"/>
      <c r="AC111" s="7">
        <v>0</v>
      </c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AC111+AN111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7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AX111+BI111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7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BS111+CD111</f>
        <v>0</v>
      </c>
      <c r="CF111" s="11"/>
      <c r="CG111" s="10"/>
      <c r="CH111" s="11"/>
      <c r="CI111" s="10"/>
      <c r="CJ111" s="11"/>
      <c r="CK111" s="10"/>
      <c r="CL111" s="11"/>
      <c r="CM111" s="10"/>
      <c r="CN111" s="7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CN111+CY111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7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DI111+DT111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7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ED111+EO111</f>
        <v>0</v>
      </c>
      <c r="EQ111" s="11"/>
      <c r="ER111" s="10"/>
      <c r="ES111" s="11"/>
      <c r="ET111" s="10"/>
      <c r="EU111" s="11"/>
      <c r="EV111" s="10"/>
      <c r="EW111" s="11"/>
      <c r="EX111" s="10"/>
      <c r="EY111" s="7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EY111+FJ111</f>
        <v>0</v>
      </c>
      <c r="FL111" s="11"/>
      <c r="FM111" s="10"/>
      <c r="FN111" s="11"/>
      <c r="FO111" s="10"/>
      <c r="FP111" s="11"/>
      <c r="FQ111" s="10"/>
      <c r="FR111" s="11"/>
      <c r="FS111" s="10"/>
      <c r="FT111" s="7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FT111+GE111</f>
        <v>0</v>
      </c>
    </row>
    <row r="112" spans="1:188" ht="12.75">
      <c r="A112" s="6"/>
      <c r="B112" s="6"/>
      <c r="C112" s="6"/>
      <c r="D112" s="6" t="s">
        <v>228</v>
      </c>
      <c r="E112" s="3" t="s">
        <v>229</v>
      </c>
      <c r="F112" s="6">
        <f>COUNTIF(U112:GD112,"e")</f>
        <v>0</v>
      </c>
      <c r="G112" s="6">
        <f>COUNTIF(U112:GD112,"z")</f>
        <v>1</v>
      </c>
      <c r="H112" s="6">
        <f>SUM(I112:Q112)</f>
        <v>1</v>
      </c>
      <c r="I112" s="6">
        <f>U112+AP112+BK112+CF112+DA112+DV112+EQ112+FL112</f>
        <v>1</v>
      </c>
      <c r="J112" s="6">
        <f>W112+AR112+BM112+CH112+DC112+DX112+ES112+FN112</f>
        <v>0</v>
      </c>
      <c r="K112" s="6">
        <f>Y112+AT112+BO112+CJ112+DE112+DZ112+EU112+FP112</f>
        <v>0</v>
      </c>
      <c r="L112" s="6">
        <f>AA112+AV112+BQ112+CL112+DG112+EB112+EW112+FR112</f>
        <v>0</v>
      </c>
      <c r="M112" s="6">
        <f>AD112+AY112+BT112+CO112+DJ112+EE112+EZ112+FU112</f>
        <v>0</v>
      </c>
      <c r="N112" s="6">
        <f>AF112+BA112+BV112+CQ112+DL112+EG112+FB112+FW112</f>
        <v>0</v>
      </c>
      <c r="O112" s="6">
        <f>AH112+BC112+BX112+CS112+DN112+EI112+FD112+FY112</f>
        <v>0</v>
      </c>
      <c r="P112" s="6">
        <f>AJ112+BE112+BZ112+CU112+DP112+EK112+FF112+GA112</f>
        <v>0</v>
      </c>
      <c r="Q112" s="6">
        <f>AL112+BG112+CB112+CW112+DR112+EM112+FH112+GC112</f>
        <v>0</v>
      </c>
      <c r="R112" s="7">
        <f>AO112+BJ112+CE112+CZ112+DU112+EP112+FK112+GF112</f>
        <v>0</v>
      </c>
      <c r="S112" s="7">
        <f>AN112+BI112+CD112+CY112+DT112+EO112+FJ112+GE112</f>
        <v>0</v>
      </c>
      <c r="T112" s="7">
        <v>0</v>
      </c>
      <c r="U112" s="11">
        <v>1</v>
      </c>
      <c r="V112" s="10" t="s">
        <v>61</v>
      </c>
      <c r="W112" s="11"/>
      <c r="X112" s="10"/>
      <c r="Y112" s="11"/>
      <c r="Z112" s="10"/>
      <c r="AA112" s="11"/>
      <c r="AB112" s="10"/>
      <c r="AC112" s="7">
        <v>0</v>
      </c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AC112+AN112</f>
        <v>0</v>
      </c>
      <c r="AP112" s="11"/>
      <c r="AQ112" s="10"/>
      <c r="AR112" s="11"/>
      <c r="AS112" s="10"/>
      <c r="AT112" s="11"/>
      <c r="AU112" s="10"/>
      <c r="AV112" s="11"/>
      <c r="AW112" s="10"/>
      <c r="AX112" s="7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AX112+BI112</f>
        <v>0</v>
      </c>
      <c r="BK112" s="11"/>
      <c r="BL112" s="10"/>
      <c r="BM112" s="11"/>
      <c r="BN112" s="10"/>
      <c r="BO112" s="11"/>
      <c r="BP112" s="10"/>
      <c r="BQ112" s="11"/>
      <c r="BR112" s="10"/>
      <c r="BS112" s="7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BS112+CD112</f>
        <v>0</v>
      </c>
      <c r="CF112" s="11"/>
      <c r="CG112" s="10"/>
      <c r="CH112" s="11"/>
      <c r="CI112" s="10"/>
      <c r="CJ112" s="11"/>
      <c r="CK112" s="10"/>
      <c r="CL112" s="11"/>
      <c r="CM112" s="10"/>
      <c r="CN112" s="7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CN112+CY112</f>
        <v>0</v>
      </c>
      <c r="DA112" s="11"/>
      <c r="DB112" s="10"/>
      <c r="DC112" s="11"/>
      <c r="DD112" s="10"/>
      <c r="DE112" s="11"/>
      <c r="DF112" s="10"/>
      <c r="DG112" s="11"/>
      <c r="DH112" s="10"/>
      <c r="DI112" s="7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DI112+DT112</f>
        <v>0</v>
      </c>
      <c r="DV112" s="11"/>
      <c r="DW112" s="10"/>
      <c r="DX112" s="11"/>
      <c r="DY112" s="10"/>
      <c r="DZ112" s="11"/>
      <c r="EA112" s="10"/>
      <c r="EB112" s="11"/>
      <c r="EC112" s="10"/>
      <c r="ED112" s="7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ED112+EO112</f>
        <v>0</v>
      </c>
      <c r="EQ112" s="11"/>
      <c r="ER112" s="10"/>
      <c r="ES112" s="11"/>
      <c r="ET112" s="10"/>
      <c r="EU112" s="11"/>
      <c r="EV112" s="10"/>
      <c r="EW112" s="11"/>
      <c r="EX112" s="10"/>
      <c r="EY112" s="7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EY112+FJ112</f>
        <v>0</v>
      </c>
      <c r="FL112" s="11"/>
      <c r="FM112" s="10"/>
      <c r="FN112" s="11"/>
      <c r="FO112" s="10"/>
      <c r="FP112" s="11"/>
      <c r="FQ112" s="10"/>
      <c r="FR112" s="11"/>
      <c r="FS112" s="10"/>
      <c r="FT112" s="7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FT112+GE112</f>
        <v>0</v>
      </c>
    </row>
    <row r="113" spans="1:188" ht="12.75">
      <c r="A113" s="6"/>
      <c r="B113" s="6"/>
      <c r="C113" s="6"/>
      <c r="D113" s="6" t="s">
        <v>230</v>
      </c>
      <c r="E113" s="3" t="s">
        <v>231</v>
      </c>
      <c r="F113" s="6">
        <f>COUNTIF(U113:GD113,"e")</f>
        <v>0</v>
      </c>
      <c r="G113" s="6">
        <f>COUNTIF(U113:GD113,"z")</f>
        <v>1</v>
      </c>
      <c r="H113" s="6">
        <f>SUM(I113:Q113)</f>
        <v>2</v>
      </c>
      <c r="I113" s="6">
        <f>U113+AP113+BK113+CF113+DA113+DV113+EQ113+FL113</f>
        <v>2</v>
      </c>
      <c r="J113" s="6">
        <f>W113+AR113+BM113+CH113+DC113+DX113+ES113+FN113</f>
        <v>0</v>
      </c>
      <c r="K113" s="6">
        <f>Y113+AT113+BO113+CJ113+DE113+DZ113+EU113+FP113</f>
        <v>0</v>
      </c>
      <c r="L113" s="6">
        <f>AA113+AV113+BQ113+CL113+DG113+EB113+EW113+FR113</f>
        <v>0</v>
      </c>
      <c r="M113" s="6">
        <f>AD113+AY113+BT113+CO113+DJ113+EE113+EZ113+FU113</f>
        <v>0</v>
      </c>
      <c r="N113" s="6">
        <f>AF113+BA113+BV113+CQ113+DL113+EG113+FB113+FW113</f>
        <v>0</v>
      </c>
      <c r="O113" s="6">
        <f>AH113+BC113+BX113+CS113+DN113+EI113+FD113+FY113</f>
        <v>0</v>
      </c>
      <c r="P113" s="6">
        <f>AJ113+BE113+BZ113+CU113+DP113+EK113+FF113+GA113</f>
        <v>0</v>
      </c>
      <c r="Q113" s="6">
        <f>AL113+BG113+CB113+CW113+DR113+EM113+FH113+GC113</f>
        <v>0</v>
      </c>
      <c r="R113" s="7">
        <f>AO113+BJ113+CE113+CZ113+DU113+EP113+FK113+GF113</f>
        <v>0</v>
      </c>
      <c r="S113" s="7">
        <f>AN113+BI113+CD113+CY113+DT113+EO113+FJ113+GE113</f>
        <v>0</v>
      </c>
      <c r="T113" s="7">
        <v>0</v>
      </c>
      <c r="U113" s="11"/>
      <c r="V113" s="10"/>
      <c r="W113" s="11"/>
      <c r="X113" s="10"/>
      <c r="Y113" s="11"/>
      <c r="Z113" s="10"/>
      <c r="AA113" s="11"/>
      <c r="AB113" s="10"/>
      <c r="AC113" s="7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AC113+AN113</f>
        <v>0</v>
      </c>
      <c r="AP113" s="11"/>
      <c r="AQ113" s="10"/>
      <c r="AR113" s="11"/>
      <c r="AS113" s="10"/>
      <c r="AT113" s="11"/>
      <c r="AU113" s="10"/>
      <c r="AV113" s="11"/>
      <c r="AW113" s="10"/>
      <c r="AX113" s="7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AX113+BI113</f>
        <v>0</v>
      </c>
      <c r="BK113" s="11"/>
      <c r="BL113" s="10"/>
      <c r="BM113" s="11"/>
      <c r="BN113" s="10"/>
      <c r="BO113" s="11"/>
      <c r="BP113" s="10"/>
      <c r="BQ113" s="11"/>
      <c r="BR113" s="10"/>
      <c r="BS113" s="7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BS113+CD113</f>
        <v>0</v>
      </c>
      <c r="CF113" s="11"/>
      <c r="CG113" s="10"/>
      <c r="CH113" s="11"/>
      <c r="CI113" s="10"/>
      <c r="CJ113" s="11"/>
      <c r="CK113" s="10"/>
      <c r="CL113" s="11"/>
      <c r="CM113" s="10"/>
      <c r="CN113" s="7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CN113+CY113</f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DI113+DT113</f>
        <v>0</v>
      </c>
      <c r="DV113" s="11">
        <v>2</v>
      </c>
      <c r="DW113" s="10" t="s">
        <v>61</v>
      </c>
      <c r="DX113" s="11"/>
      <c r="DY113" s="10"/>
      <c r="DZ113" s="11"/>
      <c r="EA113" s="10"/>
      <c r="EB113" s="11"/>
      <c r="EC113" s="10"/>
      <c r="ED113" s="7">
        <v>0</v>
      </c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ED113+EO113</f>
        <v>0</v>
      </c>
      <c r="EQ113" s="11"/>
      <c r="ER113" s="10"/>
      <c r="ES113" s="11"/>
      <c r="ET113" s="10"/>
      <c r="EU113" s="11"/>
      <c r="EV113" s="10"/>
      <c r="EW113" s="11"/>
      <c r="EX113" s="10"/>
      <c r="EY113" s="7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EY113+FJ113</f>
        <v>0</v>
      </c>
      <c r="FL113" s="11"/>
      <c r="FM113" s="10"/>
      <c r="FN113" s="11"/>
      <c r="FO113" s="10"/>
      <c r="FP113" s="11"/>
      <c r="FQ113" s="10"/>
      <c r="FR113" s="11"/>
      <c r="FS113" s="10"/>
      <c r="FT113" s="7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FT113+GE113</f>
        <v>0</v>
      </c>
    </row>
    <row r="114" spans="1:188" ht="15.75" customHeight="1">
      <c r="A114" s="6"/>
      <c r="B114" s="6"/>
      <c r="C114" s="6"/>
      <c r="D114" s="6"/>
      <c r="E114" s="6" t="s">
        <v>84</v>
      </c>
      <c r="F114" s="6">
        <f aca="true" t="shared" si="90" ref="F114:U114">SUM(F111:F113)</f>
        <v>0</v>
      </c>
      <c r="G114" s="6">
        <f t="shared" si="90"/>
        <v>3</v>
      </c>
      <c r="H114" s="6">
        <f t="shared" si="90"/>
        <v>8</v>
      </c>
      <c r="I114" s="6">
        <f t="shared" si="90"/>
        <v>8</v>
      </c>
      <c r="J114" s="6">
        <f t="shared" si="90"/>
        <v>0</v>
      </c>
      <c r="K114" s="6">
        <f t="shared" si="90"/>
        <v>0</v>
      </c>
      <c r="L114" s="6">
        <f t="shared" si="90"/>
        <v>0</v>
      </c>
      <c r="M114" s="6">
        <f t="shared" si="90"/>
        <v>0</v>
      </c>
      <c r="N114" s="6">
        <f t="shared" si="90"/>
        <v>0</v>
      </c>
      <c r="O114" s="6">
        <f t="shared" si="90"/>
        <v>0</v>
      </c>
      <c r="P114" s="6">
        <f t="shared" si="90"/>
        <v>0</v>
      </c>
      <c r="Q114" s="6">
        <f t="shared" si="90"/>
        <v>0</v>
      </c>
      <c r="R114" s="7">
        <f t="shared" si="90"/>
        <v>0</v>
      </c>
      <c r="S114" s="7">
        <f t="shared" si="90"/>
        <v>0</v>
      </c>
      <c r="T114" s="7">
        <f t="shared" si="90"/>
        <v>0</v>
      </c>
      <c r="U114" s="11">
        <f t="shared" si="90"/>
        <v>6</v>
      </c>
      <c r="V114" s="10"/>
      <c r="W114" s="11">
        <f>SUM(W111:W113)</f>
        <v>0</v>
      </c>
      <c r="X114" s="10"/>
      <c r="Y114" s="11">
        <f>SUM(Y111:Y113)</f>
        <v>0</v>
      </c>
      <c r="Z114" s="10"/>
      <c r="AA114" s="11">
        <f>SUM(AA111:AA113)</f>
        <v>0</v>
      </c>
      <c r="AB114" s="10"/>
      <c r="AC114" s="7">
        <f>SUM(AC111:AC113)</f>
        <v>0</v>
      </c>
      <c r="AD114" s="11">
        <f>SUM(AD111:AD113)</f>
        <v>0</v>
      </c>
      <c r="AE114" s="10"/>
      <c r="AF114" s="11">
        <f>SUM(AF111:AF113)</f>
        <v>0</v>
      </c>
      <c r="AG114" s="10"/>
      <c r="AH114" s="11">
        <f>SUM(AH111:AH113)</f>
        <v>0</v>
      </c>
      <c r="AI114" s="10"/>
      <c r="AJ114" s="11">
        <f>SUM(AJ111:AJ113)</f>
        <v>0</v>
      </c>
      <c r="AK114" s="10"/>
      <c r="AL114" s="11">
        <f>SUM(AL111:AL113)</f>
        <v>0</v>
      </c>
      <c r="AM114" s="10"/>
      <c r="AN114" s="7">
        <f>SUM(AN111:AN113)</f>
        <v>0</v>
      </c>
      <c r="AO114" s="7">
        <f>SUM(AO111:AO113)</f>
        <v>0</v>
      </c>
      <c r="AP114" s="11">
        <f>SUM(AP111:AP113)</f>
        <v>0</v>
      </c>
      <c r="AQ114" s="10"/>
      <c r="AR114" s="11">
        <f>SUM(AR111:AR113)</f>
        <v>0</v>
      </c>
      <c r="AS114" s="10"/>
      <c r="AT114" s="11">
        <f>SUM(AT111:AT113)</f>
        <v>0</v>
      </c>
      <c r="AU114" s="10"/>
      <c r="AV114" s="11">
        <f>SUM(AV111:AV113)</f>
        <v>0</v>
      </c>
      <c r="AW114" s="10"/>
      <c r="AX114" s="7">
        <f>SUM(AX111:AX113)</f>
        <v>0</v>
      </c>
      <c r="AY114" s="11">
        <f>SUM(AY111:AY113)</f>
        <v>0</v>
      </c>
      <c r="AZ114" s="10"/>
      <c r="BA114" s="11">
        <f>SUM(BA111:BA113)</f>
        <v>0</v>
      </c>
      <c r="BB114" s="10"/>
      <c r="BC114" s="11">
        <f>SUM(BC111:BC113)</f>
        <v>0</v>
      </c>
      <c r="BD114" s="10"/>
      <c r="BE114" s="11">
        <f>SUM(BE111:BE113)</f>
        <v>0</v>
      </c>
      <c r="BF114" s="10"/>
      <c r="BG114" s="11">
        <f>SUM(BG111:BG113)</f>
        <v>0</v>
      </c>
      <c r="BH114" s="10"/>
      <c r="BI114" s="7">
        <f>SUM(BI111:BI113)</f>
        <v>0</v>
      </c>
      <c r="BJ114" s="7">
        <f>SUM(BJ111:BJ113)</f>
        <v>0</v>
      </c>
      <c r="BK114" s="11">
        <f>SUM(BK111:BK113)</f>
        <v>0</v>
      </c>
      <c r="BL114" s="10"/>
      <c r="BM114" s="11">
        <f>SUM(BM111:BM113)</f>
        <v>0</v>
      </c>
      <c r="BN114" s="10"/>
      <c r="BO114" s="11">
        <f>SUM(BO111:BO113)</f>
        <v>0</v>
      </c>
      <c r="BP114" s="10"/>
      <c r="BQ114" s="11">
        <f>SUM(BQ111:BQ113)</f>
        <v>0</v>
      </c>
      <c r="BR114" s="10"/>
      <c r="BS114" s="7">
        <f>SUM(BS111:BS113)</f>
        <v>0</v>
      </c>
      <c r="BT114" s="11">
        <f>SUM(BT111:BT113)</f>
        <v>0</v>
      </c>
      <c r="BU114" s="10"/>
      <c r="BV114" s="11">
        <f>SUM(BV111:BV113)</f>
        <v>0</v>
      </c>
      <c r="BW114" s="10"/>
      <c r="BX114" s="11">
        <f>SUM(BX111:BX113)</f>
        <v>0</v>
      </c>
      <c r="BY114" s="10"/>
      <c r="BZ114" s="11">
        <f>SUM(BZ111:BZ113)</f>
        <v>0</v>
      </c>
      <c r="CA114" s="10"/>
      <c r="CB114" s="11">
        <f>SUM(CB111:CB113)</f>
        <v>0</v>
      </c>
      <c r="CC114" s="10"/>
      <c r="CD114" s="7">
        <f>SUM(CD111:CD113)</f>
        <v>0</v>
      </c>
      <c r="CE114" s="7">
        <f>SUM(CE111:CE113)</f>
        <v>0</v>
      </c>
      <c r="CF114" s="11">
        <f>SUM(CF111:CF113)</f>
        <v>0</v>
      </c>
      <c r="CG114" s="10"/>
      <c r="CH114" s="11">
        <f>SUM(CH111:CH113)</f>
        <v>0</v>
      </c>
      <c r="CI114" s="10"/>
      <c r="CJ114" s="11">
        <f>SUM(CJ111:CJ113)</f>
        <v>0</v>
      </c>
      <c r="CK114" s="10"/>
      <c r="CL114" s="11">
        <f>SUM(CL111:CL113)</f>
        <v>0</v>
      </c>
      <c r="CM114" s="10"/>
      <c r="CN114" s="7">
        <f>SUM(CN111:CN113)</f>
        <v>0</v>
      </c>
      <c r="CO114" s="11">
        <f>SUM(CO111:CO113)</f>
        <v>0</v>
      </c>
      <c r="CP114" s="10"/>
      <c r="CQ114" s="11">
        <f>SUM(CQ111:CQ113)</f>
        <v>0</v>
      </c>
      <c r="CR114" s="10"/>
      <c r="CS114" s="11">
        <f>SUM(CS111:CS113)</f>
        <v>0</v>
      </c>
      <c r="CT114" s="10"/>
      <c r="CU114" s="11">
        <f>SUM(CU111:CU113)</f>
        <v>0</v>
      </c>
      <c r="CV114" s="10"/>
      <c r="CW114" s="11">
        <f>SUM(CW111:CW113)</f>
        <v>0</v>
      </c>
      <c r="CX114" s="10"/>
      <c r="CY114" s="7">
        <f>SUM(CY111:CY113)</f>
        <v>0</v>
      </c>
      <c r="CZ114" s="7">
        <f>SUM(CZ111:CZ113)</f>
        <v>0</v>
      </c>
      <c r="DA114" s="11">
        <f>SUM(DA111:DA113)</f>
        <v>0</v>
      </c>
      <c r="DB114" s="10"/>
      <c r="DC114" s="11">
        <f>SUM(DC111:DC113)</f>
        <v>0</v>
      </c>
      <c r="DD114" s="10"/>
      <c r="DE114" s="11">
        <f>SUM(DE111:DE113)</f>
        <v>0</v>
      </c>
      <c r="DF114" s="10"/>
      <c r="DG114" s="11">
        <f>SUM(DG111:DG113)</f>
        <v>0</v>
      </c>
      <c r="DH114" s="10"/>
      <c r="DI114" s="7">
        <f>SUM(DI111:DI113)</f>
        <v>0</v>
      </c>
      <c r="DJ114" s="11">
        <f>SUM(DJ111:DJ113)</f>
        <v>0</v>
      </c>
      <c r="DK114" s="10"/>
      <c r="DL114" s="11">
        <f>SUM(DL111:DL113)</f>
        <v>0</v>
      </c>
      <c r="DM114" s="10"/>
      <c r="DN114" s="11">
        <f>SUM(DN111:DN113)</f>
        <v>0</v>
      </c>
      <c r="DO114" s="10"/>
      <c r="DP114" s="11">
        <f>SUM(DP111:DP113)</f>
        <v>0</v>
      </c>
      <c r="DQ114" s="10"/>
      <c r="DR114" s="11">
        <f>SUM(DR111:DR113)</f>
        <v>0</v>
      </c>
      <c r="DS114" s="10"/>
      <c r="DT114" s="7">
        <f>SUM(DT111:DT113)</f>
        <v>0</v>
      </c>
      <c r="DU114" s="7">
        <f>SUM(DU111:DU113)</f>
        <v>0</v>
      </c>
      <c r="DV114" s="11">
        <f>SUM(DV111:DV113)</f>
        <v>2</v>
      </c>
      <c r="DW114" s="10"/>
      <c r="DX114" s="11">
        <f>SUM(DX111:DX113)</f>
        <v>0</v>
      </c>
      <c r="DY114" s="10"/>
      <c r="DZ114" s="11">
        <f>SUM(DZ111:DZ113)</f>
        <v>0</v>
      </c>
      <c r="EA114" s="10"/>
      <c r="EB114" s="11">
        <f>SUM(EB111:EB113)</f>
        <v>0</v>
      </c>
      <c r="EC114" s="10"/>
      <c r="ED114" s="7">
        <f>SUM(ED111:ED113)</f>
        <v>0</v>
      </c>
      <c r="EE114" s="11">
        <f>SUM(EE111:EE113)</f>
        <v>0</v>
      </c>
      <c r="EF114" s="10"/>
      <c r="EG114" s="11">
        <f>SUM(EG111:EG113)</f>
        <v>0</v>
      </c>
      <c r="EH114" s="10"/>
      <c r="EI114" s="11">
        <f>SUM(EI111:EI113)</f>
        <v>0</v>
      </c>
      <c r="EJ114" s="10"/>
      <c r="EK114" s="11">
        <f>SUM(EK111:EK113)</f>
        <v>0</v>
      </c>
      <c r="EL114" s="10"/>
      <c r="EM114" s="11">
        <f>SUM(EM111:EM113)</f>
        <v>0</v>
      </c>
      <c r="EN114" s="10"/>
      <c r="EO114" s="7">
        <f>SUM(EO111:EO113)</f>
        <v>0</v>
      </c>
      <c r="EP114" s="7">
        <f>SUM(EP111:EP113)</f>
        <v>0</v>
      </c>
      <c r="EQ114" s="11">
        <f>SUM(EQ111:EQ113)</f>
        <v>0</v>
      </c>
      <c r="ER114" s="10"/>
      <c r="ES114" s="11">
        <f>SUM(ES111:ES113)</f>
        <v>0</v>
      </c>
      <c r="ET114" s="10"/>
      <c r="EU114" s="11">
        <f>SUM(EU111:EU113)</f>
        <v>0</v>
      </c>
      <c r="EV114" s="10"/>
      <c r="EW114" s="11">
        <f>SUM(EW111:EW113)</f>
        <v>0</v>
      </c>
      <c r="EX114" s="10"/>
      <c r="EY114" s="7">
        <f>SUM(EY111:EY113)</f>
        <v>0</v>
      </c>
      <c r="EZ114" s="11">
        <f>SUM(EZ111:EZ113)</f>
        <v>0</v>
      </c>
      <c r="FA114" s="10"/>
      <c r="FB114" s="11">
        <f>SUM(FB111:FB113)</f>
        <v>0</v>
      </c>
      <c r="FC114" s="10"/>
      <c r="FD114" s="11">
        <f>SUM(FD111:FD113)</f>
        <v>0</v>
      </c>
      <c r="FE114" s="10"/>
      <c r="FF114" s="11">
        <f>SUM(FF111:FF113)</f>
        <v>0</v>
      </c>
      <c r="FG114" s="10"/>
      <c r="FH114" s="11">
        <f>SUM(FH111:FH113)</f>
        <v>0</v>
      </c>
      <c r="FI114" s="10"/>
      <c r="FJ114" s="7">
        <f>SUM(FJ111:FJ113)</f>
        <v>0</v>
      </c>
      <c r="FK114" s="7">
        <f>SUM(FK111:FK113)</f>
        <v>0</v>
      </c>
      <c r="FL114" s="11">
        <f>SUM(FL111:FL113)</f>
        <v>0</v>
      </c>
      <c r="FM114" s="10"/>
      <c r="FN114" s="11">
        <f>SUM(FN111:FN113)</f>
        <v>0</v>
      </c>
      <c r="FO114" s="10"/>
      <c r="FP114" s="11">
        <f>SUM(FP111:FP113)</f>
        <v>0</v>
      </c>
      <c r="FQ114" s="10"/>
      <c r="FR114" s="11">
        <f>SUM(FR111:FR113)</f>
        <v>0</v>
      </c>
      <c r="FS114" s="10"/>
      <c r="FT114" s="7">
        <f>SUM(FT111:FT113)</f>
        <v>0</v>
      </c>
      <c r="FU114" s="11">
        <f>SUM(FU111:FU113)</f>
        <v>0</v>
      </c>
      <c r="FV114" s="10"/>
      <c r="FW114" s="11">
        <f>SUM(FW111:FW113)</f>
        <v>0</v>
      </c>
      <c r="FX114" s="10"/>
      <c r="FY114" s="11">
        <f>SUM(FY111:FY113)</f>
        <v>0</v>
      </c>
      <c r="FZ114" s="10"/>
      <c r="GA114" s="11">
        <f>SUM(GA111:GA113)</f>
        <v>0</v>
      </c>
      <c r="GB114" s="10"/>
      <c r="GC114" s="11">
        <f>SUM(GC111:GC113)</f>
        <v>0</v>
      </c>
      <c r="GD114" s="10"/>
      <c r="GE114" s="7">
        <f>SUM(GE111:GE113)</f>
        <v>0</v>
      </c>
      <c r="GF114" s="7">
        <f>SUM(GF111:GF113)</f>
        <v>0</v>
      </c>
    </row>
    <row r="115" spans="1:188" ht="19.5" customHeight="1">
      <c r="A115" s="6"/>
      <c r="B115" s="6"/>
      <c r="C115" s="6"/>
      <c r="D115" s="6"/>
      <c r="E115" s="8" t="s">
        <v>232</v>
      </c>
      <c r="F115" s="6">
        <f>F31+F41+F75+F109+F114</f>
        <v>16</v>
      </c>
      <c r="G115" s="6">
        <f>G31+G41+G75+G109+G114</f>
        <v>92</v>
      </c>
      <c r="H115" s="6">
        <f aca="true" t="shared" si="91" ref="H115:Q115">H31+H41+H75+H114</f>
        <v>2625</v>
      </c>
      <c r="I115" s="6">
        <f t="shared" si="91"/>
        <v>1078</v>
      </c>
      <c r="J115" s="6">
        <f t="shared" si="91"/>
        <v>260</v>
      </c>
      <c r="K115" s="6">
        <f t="shared" si="91"/>
        <v>150</v>
      </c>
      <c r="L115" s="6">
        <f t="shared" si="91"/>
        <v>30</v>
      </c>
      <c r="M115" s="6">
        <f t="shared" si="91"/>
        <v>60</v>
      </c>
      <c r="N115" s="6">
        <f t="shared" si="91"/>
        <v>852</v>
      </c>
      <c r="O115" s="6">
        <f t="shared" si="91"/>
        <v>195</v>
      </c>
      <c r="P115" s="6">
        <f t="shared" si="91"/>
        <v>0</v>
      </c>
      <c r="Q115" s="6">
        <f t="shared" si="91"/>
        <v>0</v>
      </c>
      <c r="R115" s="7">
        <f>R31+R41+R75+R109+R114</f>
        <v>210</v>
      </c>
      <c r="S115" s="7">
        <f>S31+S41+S75+S109+S114</f>
        <v>100.6</v>
      </c>
      <c r="T115" s="7">
        <f>T31+T41+T75+T109+T114</f>
        <v>105.80000000000003</v>
      </c>
      <c r="U115" s="11">
        <f>U31+U41+U75+U114</f>
        <v>216</v>
      </c>
      <c r="V115" s="10"/>
      <c r="W115" s="11">
        <f>W31+W41+W75+W114</f>
        <v>90</v>
      </c>
      <c r="X115" s="10"/>
      <c r="Y115" s="11">
        <f>Y31+Y41+Y75+Y114</f>
        <v>0</v>
      </c>
      <c r="Z115" s="10"/>
      <c r="AA115" s="11">
        <f>AA31+AA41+AA75+AA114</f>
        <v>0</v>
      </c>
      <c r="AB115" s="10"/>
      <c r="AC115" s="7">
        <f>AC31+AC41+AC75+AC109+AC114</f>
        <v>22.4</v>
      </c>
      <c r="AD115" s="11">
        <f>AD31+AD41+AD75+AD114</f>
        <v>0</v>
      </c>
      <c r="AE115" s="10"/>
      <c r="AF115" s="11">
        <f>AF31+AF41+AF75+AF114</f>
        <v>120</v>
      </c>
      <c r="AG115" s="10"/>
      <c r="AH115" s="11">
        <f>AH31+AH41+AH75+AH114</f>
        <v>0</v>
      </c>
      <c r="AI115" s="10"/>
      <c r="AJ115" s="11">
        <f>AJ31+AJ41+AJ75+AJ114</f>
        <v>0</v>
      </c>
      <c r="AK115" s="10"/>
      <c r="AL115" s="11">
        <f>AL31+AL41+AL75+AL114</f>
        <v>0</v>
      </c>
      <c r="AM115" s="10"/>
      <c r="AN115" s="7">
        <f>AN31+AN41+AN75+AN109+AN114</f>
        <v>7.6</v>
      </c>
      <c r="AO115" s="7">
        <f>AO31+AO41+AO75+AO109+AO114</f>
        <v>30</v>
      </c>
      <c r="AP115" s="11">
        <f>AP31+AP41+AP75+AP114</f>
        <v>180</v>
      </c>
      <c r="AQ115" s="10"/>
      <c r="AR115" s="11">
        <f>AR31+AR41+AR75+AR114</f>
        <v>110</v>
      </c>
      <c r="AS115" s="10"/>
      <c r="AT115" s="11">
        <f>AT31+AT41+AT75+AT114</f>
        <v>0</v>
      </c>
      <c r="AU115" s="10"/>
      <c r="AV115" s="11">
        <f>AV31+AV41+AV75+AV114</f>
        <v>0</v>
      </c>
      <c r="AW115" s="10"/>
      <c r="AX115" s="7">
        <f>AX31+AX41+AX75+AX109+AX114</f>
        <v>19</v>
      </c>
      <c r="AY115" s="11">
        <f>AY31+AY41+AY75+AY114</f>
        <v>0</v>
      </c>
      <c r="AZ115" s="10"/>
      <c r="BA115" s="11">
        <f>BA31+BA41+BA75+BA114</f>
        <v>152</v>
      </c>
      <c r="BB115" s="10"/>
      <c r="BC115" s="11">
        <f>BC31+BC41+BC75+BC114</f>
        <v>15</v>
      </c>
      <c r="BD115" s="10"/>
      <c r="BE115" s="11">
        <f>BE31+BE41+BE75+BE114</f>
        <v>0</v>
      </c>
      <c r="BF115" s="10"/>
      <c r="BG115" s="11">
        <f>BG31+BG41+BG75+BG114</f>
        <v>0</v>
      </c>
      <c r="BH115" s="10"/>
      <c r="BI115" s="7">
        <f>BI31+BI41+BI75+BI109+BI114</f>
        <v>11</v>
      </c>
      <c r="BJ115" s="7">
        <f>BJ31+BJ41+BJ75+BJ109+BJ114</f>
        <v>30</v>
      </c>
      <c r="BK115" s="11">
        <f>BK31+BK41+BK75+BK114</f>
        <v>150</v>
      </c>
      <c r="BL115" s="10"/>
      <c r="BM115" s="11">
        <f>BM31+BM41+BM75+BM114</f>
        <v>15</v>
      </c>
      <c r="BN115" s="10"/>
      <c r="BO115" s="11">
        <f>BO31+BO41+BO75+BO114</f>
        <v>30</v>
      </c>
      <c r="BP115" s="10"/>
      <c r="BQ115" s="11">
        <f>BQ31+BQ41+BQ75+BQ114</f>
        <v>0</v>
      </c>
      <c r="BR115" s="10"/>
      <c r="BS115" s="7">
        <f>BS31+BS41+BS75+BS109+BS114</f>
        <v>16</v>
      </c>
      <c r="BT115" s="11">
        <f>BT31+BT41+BT75+BT114</f>
        <v>30</v>
      </c>
      <c r="BU115" s="10"/>
      <c r="BV115" s="11">
        <f>BV31+BV41+BV75+BV114</f>
        <v>190</v>
      </c>
      <c r="BW115" s="10"/>
      <c r="BX115" s="11">
        <f>BX31+BX41+BX75+BX114</f>
        <v>15</v>
      </c>
      <c r="BY115" s="10"/>
      <c r="BZ115" s="11">
        <f>BZ31+BZ41+BZ75+BZ114</f>
        <v>0</v>
      </c>
      <c r="CA115" s="10"/>
      <c r="CB115" s="11">
        <f>CB31+CB41+CB75+CB114</f>
        <v>0</v>
      </c>
      <c r="CC115" s="10"/>
      <c r="CD115" s="7">
        <f>CD31+CD41+CD75+CD109+CD114</f>
        <v>14</v>
      </c>
      <c r="CE115" s="7">
        <f>CE31+CE41+CE75+CE109+CE114</f>
        <v>30</v>
      </c>
      <c r="CF115" s="11">
        <f>CF31+CF41+CF75+CF114</f>
        <v>145</v>
      </c>
      <c r="CG115" s="10"/>
      <c r="CH115" s="11">
        <f>CH31+CH41+CH75+CH114</f>
        <v>15</v>
      </c>
      <c r="CI115" s="10"/>
      <c r="CJ115" s="11">
        <f>CJ31+CJ41+CJ75+CJ114</f>
        <v>60</v>
      </c>
      <c r="CK115" s="10"/>
      <c r="CL115" s="11">
        <f>CL31+CL41+CL75+CL114</f>
        <v>0</v>
      </c>
      <c r="CM115" s="10"/>
      <c r="CN115" s="7">
        <f>CN31+CN41+CN75+CN109+CN114</f>
        <v>15</v>
      </c>
      <c r="CO115" s="11">
        <f>CO31+CO41+CO75+CO114</f>
        <v>30</v>
      </c>
      <c r="CP115" s="10"/>
      <c r="CQ115" s="11">
        <f>CQ31+CQ41+CQ75+CQ114</f>
        <v>165</v>
      </c>
      <c r="CR115" s="10"/>
      <c r="CS115" s="11">
        <f>CS31+CS41+CS75+CS114</f>
        <v>45</v>
      </c>
      <c r="CT115" s="10"/>
      <c r="CU115" s="11">
        <f>CU31+CU41+CU75+CU114</f>
        <v>0</v>
      </c>
      <c r="CV115" s="10"/>
      <c r="CW115" s="11">
        <f>CW31+CW41+CW75+CW114</f>
        <v>0</v>
      </c>
      <c r="CX115" s="10"/>
      <c r="CY115" s="7">
        <f>CY31+CY41+CY75+CY109+CY114</f>
        <v>15</v>
      </c>
      <c r="CZ115" s="7">
        <f>CZ31+CZ41+CZ75+CZ109+CZ114</f>
        <v>30</v>
      </c>
      <c r="DA115" s="11">
        <f>DA31+DA41+DA75+DA114</f>
        <v>150</v>
      </c>
      <c r="DB115" s="10"/>
      <c r="DC115" s="11">
        <f>DC31+DC41+DC75+DC114</f>
        <v>30</v>
      </c>
      <c r="DD115" s="10"/>
      <c r="DE115" s="11">
        <f>DE31+DE41+DE75+DE114</f>
        <v>60</v>
      </c>
      <c r="DF115" s="10"/>
      <c r="DG115" s="11">
        <f>DG31+DG41+DG75+DG114</f>
        <v>0</v>
      </c>
      <c r="DH115" s="10"/>
      <c r="DI115" s="7">
        <f>DI31+DI41+DI75+DI109+DI114</f>
        <v>16</v>
      </c>
      <c r="DJ115" s="11">
        <f>DJ31+DJ41+DJ75+DJ114</f>
        <v>0</v>
      </c>
      <c r="DK115" s="10"/>
      <c r="DL115" s="11">
        <f>DL31+DL41+DL75+DL114</f>
        <v>120</v>
      </c>
      <c r="DM115" s="10"/>
      <c r="DN115" s="11">
        <f>DN31+DN41+DN75+DN114</f>
        <v>60</v>
      </c>
      <c r="DO115" s="10"/>
      <c r="DP115" s="11">
        <f>DP31+DP41+DP75+DP114</f>
        <v>0</v>
      </c>
      <c r="DQ115" s="10"/>
      <c r="DR115" s="11">
        <f>DR31+DR41+DR75+DR114</f>
        <v>0</v>
      </c>
      <c r="DS115" s="10"/>
      <c r="DT115" s="7">
        <f>DT31+DT41+DT75+DT109+DT114</f>
        <v>14</v>
      </c>
      <c r="DU115" s="7">
        <f>DU31+DU41+DU75+DU109+DU114</f>
        <v>30</v>
      </c>
      <c r="DV115" s="11">
        <f>DV31+DV41+DV75+DV114</f>
        <v>207</v>
      </c>
      <c r="DW115" s="10"/>
      <c r="DX115" s="11">
        <f>DX31+DX41+DX75+DX114</f>
        <v>0</v>
      </c>
      <c r="DY115" s="10"/>
      <c r="DZ115" s="11">
        <f>DZ31+DZ41+DZ75+DZ114</f>
        <v>0</v>
      </c>
      <c r="EA115" s="10"/>
      <c r="EB115" s="11">
        <f>EB31+EB41+EB75+EB114</f>
        <v>0</v>
      </c>
      <c r="EC115" s="10"/>
      <c r="ED115" s="7">
        <f>ED31+ED41+ED75+ED109+ED114</f>
        <v>16</v>
      </c>
      <c r="EE115" s="11">
        <f>EE31+EE41+EE75+EE114</f>
        <v>0</v>
      </c>
      <c r="EF115" s="10"/>
      <c r="EG115" s="11">
        <f>EG31+EG41+EG75+EG114</f>
        <v>90</v>
      </c>
      <c r="EH115" s="10"/>
      <c r="EI115" s="11">
        <f>EI31+EI41+EI75+EI114</f>
        <v>0</v>
      </c>
      <c r="EJ115" s="10"/>
      <c r="EK115" s="11">
        <f>EK31+EK41+EK75+EK114</f>
        <v>0</v>
      </c>
      <c r="EL115" s="10"/>
      <c r="EM115" s="11">
        <f>EM31+EM41+EM75+EM114</f>
        <v>0</v>
      </c>
      <c r="EN115" s="10"/>
      <c r="EO115" s="7">
        <f>EO31+EO41+EO75+EO109+EO114</f>
        <v>14</v>
      </c>
      <c r="EP115" s="7">
        <f>EP31+EP41+EP75+EP109+EP114</f>
        <v>30</v>
      </c>
      <c r="EQ115" s="11">
        <f>EQ31+EQ41+EQ75+EQ114</f>
        <v>30</v>
      </c>
      <c r="ER115" s="10"/>
      <c r="ES115" s="11">
        <f>ES31+ES41+ES75+ES114</f>
        <v>0</v>
      </c>
      <c r="ET115" s="10"/>
      <c r="EU115" s="11">
        <f>EU31+EU41+EU75+EU114</f>
        <v>0</v>
      </c>
      <c r="EV115" s="10"/>
      <c r="EW115" s="11">
        <f>EW31+EW41+EW75+EW114</f>
        <v>30</v>
      </c>
      <c r="EX115" s="10"/>
      <c r="EY115" s="7">
        <f>EY31+EY41+EY75+EY109+EY114</f>
        <v>5</v>
      </c>
      <c r="EZ115" s="11">
        <f>EZ31+EZ41+EZ75+EZ114</f>
        <v>0</v>
      </c>
      <c r="FA115" s="10"/>
      <c r="FB115" s="11">
        <f>FB31+FB41+FB75+FB114</f>
        <v>15</v>
      </c>
      <c r="FC115" s="10"/>
      <c r="FD115" s="11">
        <f>FD31+FD41+FD75+FD114</f>
        <v>60</v>
      </c>
      <c r="FE115" s="10"/>
      <c r="FF115" s="11">
        <f>FF31+FF41+FF75+FF114</f>
        <v>0</v>
      </c>
      <c r="FG115" s="10"/>
      <c r="FH115" s="11">
        <f>FH31+FH41+FH75+FH114</f>
        <v>0</v>
      </c>
      <c r="FI115" s="10"/>
      <c r="FJ115" s="7">
        <f>FJ31+FJ41+FJ75+FJ109+FJ114</f>
        <v>25</v>
      </c>
      <c r="FK115" s="7">
        <f>FK31+FK41+FK75+FK109+FK114</f>
        <v>30</v>
      </c>
      <c r="FL115" s="11">
        <f>FL31+FL41+FL75+FL114</f>
        <v>0</v>
      </c>
      <c r="FM115" s="10"/>
      <c r="FN115" s="11">
        <f>FN31+FN41+FN75+FN114</f>
        <v>0</v>
      </c>
      <c r="FO115" s="10"/>
      <c r="FP115" s="11">
        <f>FP31+FP41+FP75+FP114</f>
        <v>0</v>
      </c>
      <c r="FQ115" s="10"/>
      <c r="FR115" s="11">
        <f>FR31+FR41+FR75+FR114</f>
        <v>0</v>
      </c>
      <c r="FS115" s="10"/>
      <c r="FT115" s="7">
        <f>FT31+FT41+FT75+FT109+FT114</f>
        <v>0</v>
      </c>
      <c r="FU115" s="11">
        <f>FU31+FU41+FU75+FU114</f>
        <v>0</v>
      </c>
      <c r="FV115" s="10"/>
      <c r="FW115" s="11">
        <f>FW31+FW41+FW75+FW114</f>
        <v>0</v>
      </c>
      <c r="FX115" s="10"/>
      <c r="FY115" s="11">
        <f>FY31+FY41+FY75+FY114</f>
        <v>0</v>
      </c>
      <c r="FZ115" s="10"/>
      <c r="GA115" s="11">
        <f>GA31+GA41+GA75+GA114</f>
        <v>0</v>
      </c>
      <c r="GB115" s="10"/>
      <c r="GC115" s="11">
        <f>GC31+GC41+GC75+GC114</f>
        <v>0</v>
      </c>
      <c r="GD115" s="10"/>
      <c r="GE115" s="7">
        <f>GE31+GE41+GE75+GE109+GE114</f>
        <v>0</v>
      </c>
      <c r="GF115" s="7">
        <f>GF31+GF41+GF75+GF109+GF114</f>
        <v>0</v>
      </c>
    </row>
    <row r="117" spans="4:5" ht="12.75">
      <c r="D117" s="3" t="s">
        <v>23</v>
      </c>
      <c r="E117" s="3" t="s">
        <v>233</v>
      </c>
    </row>
    <row r="118" spans="4:5" ht="12.75">
      <c r="D118" s="3" t="s">
        <v>27</v>
      </c>
      <c r="E118" s="3" t="s">
        <v>234</v>
      </c>
    </row>
    <row r="119" spans="4:5" ht="12.75">
      <c r="D119" s="14" t="s">
        <v>46</v>
      </c>
      <c r="E119" s="14"/>
    </row>
    <row r="120" spans="4:5" ht="12.75">
      <c r="D120" s="3" t="s">
        <v>33</v>
      </c>
      <c r="E120" s="3" t="s">
        <v>235</v>
      </c>
    </row>
    <row r="121" spans="4:5" ht="12.75">
      <c r="D121" s="3" t="s">
        <v>34</v>
      </c>
      <c r="E121" s="3" t="s">
        <v>236</v>
      </c>
    </row>
    <row r="122" spans="4:5" ht="12.75">
      <c r="D122" s="3" t="s">
        <v>35</v>
      </c>
      <c r="E122" s="3" t="s">
        <v>237</v>
      </c>
    </row>
    <row r="123" spans="4:29" ht="12.75">
      <c r="D123" s="3" t="s">
        <v>36</v>
      </c>
      <c r="E123" s="3" t="s">
        <v>238</v>
      </c>
      <c r="M123" s="9"/>
      <c r="U123" s="9"/>
      <c r="AC123" s="9"/>
    </row>
    <row r="124" spans="4:5" ht="12.75">
      <c r="D124" s="14" t="s">
        <v>48</v>
      </c>
      <c r="E124" s="14"/>
    </row>
    <row r="125" spans="4:5" ht="12.75">
      <c r="D125" s="3" t="s">
        <v>34</v>
      </c>
      <c r="E125" s="3" t="s">
        <v>236</v>
      </c>
    </row>
    <row r="126" spans="4:5" ht="12.75">
      <c r="D126" s="3" t="s">
        <v>37</v>
      </c>
      <c r="E126" s="3" t="s">
        <v>239</v>
      </c>
    </row>
    <row r="127" spans="4:5" ht="12.75">
      <c r="D127" s="3" t="s">
        <v>38</v>
      </c>
      <c r="E127" s="3" t="s">
        <v>240</v>
      </c>
    </row>
    <row r="128" spans="4:5" ht="12.75">
      <c r="D128" s="3" t="s">
        <v>39</v>
      </c>
      <c r="E128" s="3" t="s">
        <v>241</v>
      </c>
    </row>
    <row r="129" spans="4:5" ht="12.75">
      <c r="D129" s="3" t="s">
        <v>40</v>
      </c>
      <c r="E129" s="3" t="s">
        <v>242</v>
      </c>
    </row>
  </sheetData>
  <sheetProtection/>
  <mergeCells count="184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4"/>
    <mergeCell ref="R12:R15"/>
    <mergeCell ref="S12:S15"/>
    <mergeCell ref="T12:T15"/>
    <mergeCell ref="U12:BJ12"/>
    <mergeCell ref="U13:AO13"/>
    <mergeCell ref="U14:AB14"/>
    <mergeCell ref="U15:V15"/>
    <mergeCell ref="W15:X15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AY15:AZ15"/>
    <mergeCell ref="BA15:BB15"/>
    <mergeCell ref="BC15:BD15"/>
    <mergeCell ref="BE15:BF15"/>
    <mergeCell ref="AN14:AN15"/>
    <mergeCell ref="AO14:AO15"/>
    <mergeCell ref="BG15:BH15"/>
    <mergeCell ref="BI14:BI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BT15:BU15"/>
    <mergeCell ref="BV15:BW15"/>
    <mergeCell ref="BX15:BY15"/>
    <mergeCell ref="BZ15:CA15"/>
    <mergeCell ref="CB15:CC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CQ15:CR15"/>
    <mergeCell ref="CS15:CT15"/>
    <mergeCell ref="CU15:CV15"/>
    <mergeCell ref="CD14:CD15"/>
    <mergeCell ref="CE14:CE15"/>
    <mergeCell ref="CW15:CX15"/>
    <mergeCell ref="CY14:CY15"/>
    <mergeCell ref="CZ14:CZ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DJ15:DK15"/>
    <mergeCell ref="DL15:DM15"/>
    <mergeCell ref="DN15:DO15"/>
    <mergeCell ref="DP15:DQ15"/>
    <mergeCell ref="DR15:DS15"/>
    <mergeCell ref="DV13:EP13"/>
    <mergeCell ref="DV14:EC14"/>
    <mergeCell ref="DV15:DW15"/>
    <mergeCell ref="DX15:DY15"/>
    <mergeCell ref="DZ15:EA15"/>
    <mergeCell ref="EB15:EC15"/>
    <mergeCell ref="ED14:ED15"/>
    <mergeCell ref="EE14:EN14"/>
    <mergeCell ref="EE15:EF15"/>
    <mergeCell ref="EG15:EH15"/>
    <mergeCell ref="EI15:EJ15"/>
    <mergeCell ref="EK15:EL15"/>
    <mergeCell ref="DT14:DT15"/>
    <mergeCell ref="DU14:DU15"/>
    <mergeCell ref="EM15:EN15"/>
    <mergeCell ref="EO14:EO15"/>
    <mergeCell ref="EP14:EP15"/>
    <mergeCell ref="EQ12:GF12"/>
    <mergeCell ref="EQ13:FK13"/>
    <mergeCell ref="EQ14:EX14"/>
    <mergeCell ref="EQ15:ER15"/>
    <mergeCell ref="ES15:ET15"/>
    <mergeCell ref="EU15:EV15"/>
    <mergeCell ref="EW15:EX15"/>
    <mergeCell ref="EY14:EY15"/>
    <mergeCell ref="EZ14:FI14"/>
    <mergeCell ref="EZ15:FA15"/>
    <mergeCell ref="FB15:FC15"/>
    <mergeCell ref="FD15:FE15"/>
    <mergeCell ref="FF15:FG15"/>
    <mergeCell ref="FH15:FI15"/>
    <mergeCell ref="FL13:GF13"/>
    <mergeCell ref="FL14:FS14"/>
    <mergeCell ref="FL15:FM15"/>
    <mergeCell ref="FN15:FO15"/>
    <mergeCell ref="FP15:FQ15"/>
    <mergeCell ref="FR15:FS15"/>
    <mergeCell ref="FT14:FT15"/>
    <mergeCell ref="FU14:GD14"/>
    <mergeCell ref="GC15:GD15"/>
    <mergeCell ref="GE14:GE15"/>
    <mergeCell ref="GF14:GF15"/>
    <mergeCell ref="A16:GF16"/>
    <mergeCell ref="FU15:FV15"/>
    <mergeCell ref="FW15:FX15"/>
    <mergeCell ref="FY15:FZ15"/>
    <mergeCell ref="GA15:GB15"/>
    <mergeCell ref="FJ14:FJ15"/>
    <mergeCell ref="FK14:FK15"/>
    <mergeCell ref="A32:GF32"/>
    <mergeCell ref="A42:GF42"/>
    <mergeCell ref="A76:GF76"/>
    <mergeCell ref="C77:C78"/>
    <mergeCell ref="A77:A78"/>
    <mergeCell ref="B77:B78"/>
    <mergeCell ref="C79:C80"/>
    <mergeCell ref="A79:A80"/>
    <mergeCell ref="B79:B80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A107:GF107"/>
    <mergeCell ref="A110:GF110"/>
    <mergeCell ref="D119:E119"/>
    <mergeCell ref="D124:E124"/>
    <mergeCell ref="C99:C100"/>
    <mergeCell ref="A99:A100"/>
    <mergeCell ref="B99:B100"/>
    <mergeCell ref="C101:C106"/>
    <mergeCell ref="A101:A106"/>
    <mergeCell ref="B101:B10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2019-09-24T11:02:52Z</dcterms:modified>
  <cp:category/>
  <cp:version/>
  <cp:contentType/>
  <cp:contentStatus/>
</cp:coreProperties>
</file>