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chnologia chemiczna" sheetId="1" r:id="rId1"/>
  </sheets>
  <definedNames/>
  <calcPr fullCalcOnLoad="1"/>
</workbook>
</file>

<file path=xl/sharedStrings.xml><?xml version="1.0" encoding="utf-8"?>
<sst xmlns="http://schemas.openxmlformats.org/spreadsheetml/2006/main" count="511" uniqueCount="254">
  <si>
    <t>Wydział Technologii i Inżynierii Chemicznej</t>
  </si>
  <si>
    <t>Nazwa kierunku studiów</t>
  </si>
  <si>
    <t>Technologia chemiczna</t>
  </si>
  <si>
    <t>Dziedziny nauki</t>
  </si>
  <si>
    <t>dziedzina nauk inżynieryjno-technicznych</t>
  </si>
  <si>
    <t>Dyscypliny naukowe</t>
  </si>
  <si>
    <t>inżynieria chemiczna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</si>
  <si>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</si>
  <si>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</si>
  <si>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</si>
  <si>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</si>
  <si>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</si>
  <si>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</si>
  <si>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</si>
  <si>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</si>
  <si>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/>
  </si>
  <si>
    <t>Obowiązuje od 2024-10-01</t>
  </si>
  <si>
    <t>Kod planu studiów</t>
  </si>
  <si>
    <t>TCH_1A_S_2024_2025_Z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</si>
  <si>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</si>
  <si>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</si>
  <si>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</si>
  <si>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</si>
  <si>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</si>
  <si>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</si>
  <si>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</si>
  <si>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</si>
  <si>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</si>
  <si>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</si>
  <si>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</si>
  <si>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</si>
  <si>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</si>
  <si>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</si>
  <si>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</si>
  <si>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</si>
  <si>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</si>
  <si>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</si>
  <si>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L</t>
  </si>
  <si>
    <t>P</t>
  </si>
  <si>
    <t>PD</t>
  </si>
  <si>
    <t>PR</t>
  </si>
  <si>
    <t>SD</t>
  </si>
  <si>
    <t>WF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</si>
  <si>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</si>
  <si>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</si>
  <si>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</si>
  <si>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</si>
  <si>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</si>
  <si>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</si>
  <si>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</si>
  <si>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</si>
  <si>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</si>
  <si>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</si>
  <si>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</si>
  <si>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</si>
  <si>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</si>
  <si>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</si>
  <si>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</si>
  <si>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</si>
  <si>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</si>
  <si>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</si>
  <si>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</si>
  <si>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</si>
  <si>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Podstawy ochrony środowiska</t>
  </si>
  <si>
    <t>A02</t>
  </si>
  <si>
    <t>Podstawy marketingu</t>
  </si>
  <si>
    <t>A03</t>
  </si>
  <si>
    <t>Bezpieczeństwo pracy i ergonomia</t>
  </si>
  <si>
    <t>A04</t>
  </si>
  <si>
    <t>Ochrona własności intelektualnej i przemysłowej</t>
  </si>
  <si>
    <t>A05</t>
  </si>
  <si>
    <t>Psychologia</t>
  </si>
  <si>
    <t>A06a</t>
  </si>
  <si>
    <t>Wychowanie fizyczne 1</t>
  </si>
  <si>
    <t>A06b</t>
  </si>
  <si>
    <t>Wychowanie fizyczne 2</t>
  </si>
  <si>
    <t>Blok obieralny 50</t>
  </si>
  <si>
    <t>Blok obieralny 51</t>
  </si>
  <si>
    <t>Blok obieralny 52</t>
  </si>
  <si>
    <t>e</t>
  </si>
  <si>
    <t>Blok obieralny 4</t>
  </si>
  <si>
    <t>Blok obieralny 5</t>
  </si>
  <si>
    <t>A10</t>
  </si>
  <si>
    <t>Komputerowe metody analizy i wizualizacji danych</t>
  </si>
  <si>
    <t>Blok obieralny 1</t>
  </si>
  <si>
    <t>A15</t>
  </si>
  <si>
    <t>Podstawy zarządzania organizacjami</t>
  </si>
  <si>
    <t>Razem</t>
  </si>
  <si>
    <t>Moduły/Przedmioty kształcenia podstawowego</t>
  </si>
  <si>
    <t>B01</t>
  </si>
  <si>
    <t>Matematyka  1</t>
  </si>
  <si>
    <t>B02</t>
  </si>
  <si>
    <t>Matematyka  2</t>
  </si>
  <si>
    <t>B03</t>
  </si>
  <si>
    <t>Fizyka</t>
  </si>
  <si>
    <t>B04</t>
  </si>
  <si>
    <t>Chemia fizyczna 1</t>
  </si>
  <si>
    <t>B05</t>
  </si>
  <si>
    <t>Chemia fizyczna 2</t>
  </si>
  <si>
    <t>B06</t>
  </si>
  <si>
    <t>Chemia ogólna i nieorganiczna 1</t>
  </si>
  <si>
    <t>B07</t>
  </si>
  <si>
    <t>Chemia ogólna i nieorganiczna 2</t>
  </si>
  <si>
    <t>B08</t>
  </si>
  <si>
    <t>Chemia analityczna</t>
  </si>
  <si>
    <t>Blok obieralny 2</t>
  </si>
  <si>
    <t>B10</t>
  </si>
  <si>
    <t>Chemia organiczna 1</t>
  </si>
  <si>
    <t>B11</t>
  </si>
  <si>
    <t>Chemia organiczna 2</t>
  </si>
  <si>
    <t>B13</t>
  </si>
  <si>
    <t>Grafika inżynierska</t>
  </si>
  <si>
    <t>Moduły/Przedmioty kształcenia kierunkowego</t>
  </si>
  <si>
    <t>C01</t>
  </si>
  <si>
    <t>Zarządzanie jakością i produktami chemicznymi</t>
  </si>
  <si>
    <t>C02</t>
  </si>
  <si>
    <t>Elementy automatyki i pomiary</t>
  </si>
  <si>
    <t>C03</t>
  </si>
  <si>
    <t>Maszynoznawstwo chemiczne i wytrzymałość materiałów</t>
  </si>
  <si>
    <t>C04</t>
  </si>
  <si>
    <t>Analiza techniczna</t>
  </si>
  <si>
    <t>C05</t>
  </si>
  <si>
    <t>Surowce przemysłu chemicznego</t>
  </si>
  <si>
    <t>C06</t>
  </si>
  <si>
    <t>Projektowanie nowych technologii</t>
  </si>
  <si>
    <t>C07</t>
  </si>
  <si>
    <t>Projektowanie nowych technologii - Laboratorium</t>
  </si>
  <si>
    <t>C08</t>
  </si>
  <si>
    <t>Inżynieria chemiczna</t>
  </si>
  <si>
    <t>C10</t>
  </si>
  <si>
    <t>Technologie magazynowania energii</t>
  </si>
  <si>
    <t>C11</t>
  </si>
  <si>
    <t>Projekt technologiczny</t>
  </si>
  <si>
    <t>C12</t>
  </si>
  <si>
    <t>Chemia polimerów</t>
  </si>
  <si>
    <t>C13</t>
  </si>
  <si>
    <t>Technologia organiczna</t>
  </si>
  <si>
    <t>C14</t>
  </si>
  <si>
    <t>Technologia nieorganiczna</t>
  </si>
  <si>
    <t>C15</t>
  </si>
  <si>
    <t>Technologia polimerów</t>
  </si>
  <si>
    <t>C16</t>
  </si>
  <si>
    <t>Wybrane zagadnienia z technologii nieorganicznej</t>
  </si>
  <si>
    <t>C17</t>
  </si>
  <si>
    <t>Seminarium</t>
  </si>
  <si>
    <t>C18</t>
  </si>
  <si>
    <t>Pracownia dyplomowa</t>
  </si>
  <si>
    <t>C19</t>
  </si>
  <si>
    <t>Praca dyplomowa - projekt inżynierski</t>
  </si>
  <si>
    <t>C20</t>
  </si>
  <si>
    <t>Wybrane zagadnienia z technologii chemicznej organicznej</t>
  </si>
  <si>
    <t>C21</t>
  </si>
  <si>
    <t>Wybrane zagadnienia z technologii polimerów</t>
  </si>
  <si>
    <t>C22</t>
  </si>
  <si>
    <t>Elektrokatalityczna technologia wytwarzania wodoru</t>
  </si>
  <si>
    <t>C23</t>
  </si>
  <si>
    <t>Wprowadzenie do technologii materiałowych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</si>
  <si>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</si>
  <si>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</si>
  <si>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</si>
  <si>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</si>
  <si>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</si>
  <si>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</si>
  <si>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</si>
  <si>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Moduły/Przedmioty obieralne</t>
  </si>
  <si>
    <t>A07a-1</t>
  </si>
  <si>
    <t>Język obcy 1 (angielski)</t>
  </si>
  <si>
    <t>A07a-2</t>
  </si>
  <si>
    <t>Język obcy 1 (niemiecki)</t>
  </si>
  <si>
    <t>A07b-1</t>
  </si>
  <si>
    <t>Język obcy 2 (angielski)</t>
  </si>
  <si>
    <t>A07b-2</t>
  </si>
  <si>
    <t>Język obcy 2 (niemiecki)</t>
  </si>
  <si>
    <t>A07c-1</t>
  </si>
  <si>
    <t>Język obcy 3 (angielski)</t>
  </si>
  <si>
    <t>A07c-2</t>
  </si>
  <si>
    <t>Język obcy 3 (niemiecki)</t>
  </si>
  <si>
    <t>A08a</t>
  </si>
  <si>
    <t>Angielska terminologia chemiczna</t>
  </si>
  <si>
    <t>A08b</t>
  </si>
  <si>
    <t>Angielska terminologia techniczna</t>
  </si>
  <si>
    <t>A09a</t>
  </si>
  <si>
    <t>Elementy prawa</t>
  </si>
  <si>
    <t>A09b</t>
  </si>
  <si>
    <t>Ekonomiczno-prawne aspekty przedsiębiorczości</t>
  </si>
  <si>
    <t>A11a</t>
  </si>
  <si>
    <t>Etyka zawodowa</t>
  </si>
  <si>
    <t>A11b</t>
  </si>
  <si>
    <t>Społeczne aspekty dostępności</t>
  </si>
  <si>
    <t>B09a</t>
  </si>
  <si>
    <t>Elementy elektrotechniki i elektroniki</t>
  </si>
  <si>
    <t>B09b</t>
  </si>
  <si>
    <t>Podstawy elektrotechniki</t>
  </si>
  <si>
    <t>O01a</t>
  </si>
  <si>
    <t>Podstawy wytrzymałości i części maszyn</t>
  </si>
  <si>
    <t>O01b</t>
  </si>
  <si>
    <t>Inżynieria bioprocesowa</t>
  </si>
  <si>
    <t>O02a</t>
  </si>
  <si>
    <t>Technologia wody</t>
  </si>
  <si>
    <t>O02b</t>
  </si>
  <si>
    <t>Technologia ścieków</t>
  </si>
  <si>
    <t>O02c</t>
  </si>
  <si>
    <t>Water and wastewater technology</t>
  </si>
  <si>
    <t>O03a</t>
  </si>
  <si>
    <t>Procesy jednostkowe w technologii chemicznej</t>
  </si>
  <si>
    <t>O03b</t>
  </si>
  <si>
    <t>Techniki separacyjne w technologii chemicznej</t>
  </si>
  <si>
    <t>O04a</t>
  </si>
  <si>
    <t>Materiałoznawstwo</t>
  </si>
  <si>
    <t>O04b</t>
  </si>
  <si>
    <t>Korozja materiałów</t>
  </si>
  <si>
    <t>O05a</t>
  </si>
  <si>
    <t>Technologia polimerowych materiałów naturalnych i biodegradowalnych</t>
  </si>
  <si>
    <t>O05b</t>
  </si>
  <si>
    <t>Technologia opakowań i kompozytów polimerowych</t>
  </si>
  <si>
    <t>O06a</t>
  </si>
  <si>
    <t>Materiały wysokiej czystości i specjalnego przeznaczenia</t>
  </si>
  <si>
    <t>O06b</t>
  </si>
  <si>
    <t>Energetyka w przemyśle chemicznym</t>
  </si>
  <si>
    <t>O07a</t>
  </si>
  <si>
    <t>Gospodarka bioodpadami</t>
  </si>
  <si>
    <t>O07b</t>
  </si>
  <si>
    <t>Zagospodarowanie odpadów przemysłowych</t>
  </si>
  <si>
    <t>Praktyki zawodowe</t>
  </si>
  <si>
    <t>P01</t>
  </si>
  <si>
    <t>Praktyka zawodowa</t>
  </si>
  <si>
    <t>Przedmioty jednorazowe</t>
  </si>
  <si>
    <t>A11</t>
  </si>
  <si>
    <t>Szkolenie BHP ZUT</t>
  </si>
  <si>
    <t>Przedmioty dodatkowe</t>
  </si>
  <si>
    <t>A12</t>
  </si>
  <si>
    <t>Podstawy informacji naukowej</t>
  </si>
  <si>
    <t>A13</t>
  </si>
  <si>
    <t>Szkolenie biblioteczne ZUT</t>
  </si>
  <si>
    <t>Przedmioty uzupełniające</t>
  </si>
  <si>
    <t>U01</t>
  </si>
  <si>
    <t>Chemia nieorganiczna (zajęcia uzupełniające)</t>
  </si>
  <si>
    <t>U02</t>
  </si>
  <si>
    <t>Chemia organiczna (zajęcia uzupełniające)</t>
  </si>
  <si>
    <t>U03</t>
  </si>
  <si>
    <t>Fizyka (zajęcia uzupełniajace)</t>
  </si>
  <si>
    <t>SUMA</t>
  </si>
  <si>
    <t>liczba obieranych elementów</t>
  </si>
  <si>
    <t>forma zaliczenia</t>
  </si>
  <si>
    <t>wykłady</t>
  </si>
  <si>
    <t>ćwiczenia audytoryjne</t>
  </si>
  <si>
    <t>lektorat</t>
  </si>
  <si>
    <t>laboratoria</t>
  </si>
  <si>
    <t>projekty</t>
  </si>
  <si>
    <t>praca dyplomowa</t>
  </si>
  <si>
    <t>praktyki</t>
  </si>
  <si>
    <t>seminaria dyplomowe</t>
  </si>
  <si>
    <t>wychowanie fizyczne</t>
  </si>
  <si>
    <t>Załącznik nr 3 do uchwały nr 41 Senatu ZUT z dnia 22 kwietnia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</si>
</sst>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37"/>
  <sheetViews>
    <sheetView tabSelected="1" zoomScalePageLayoutView="0" workbookViewId="0" topLeftCell="J1">
      <selection activeCell="AB5" sqref="AB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8515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8515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2" width="3.8515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8515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hidden="1" customWidth="1"/>
    <col min="169" max="169" width="2.00390625" style="0" hidden="1" customWidth="1"/>
    <col min="170" max="170" width="3.57421875" style="0" hidden="1" customWidth="1"/>
    <col min="171" max="171" width="2.00390625" style="0" hidden="1" customWidth="1"/>
    <col min="172" max="172" width="3.57421875" style="0" hidden="1" customWidth="1"/>
    <col min="173" max="173" width="2.00390625" style="0" hidden="1" customWidth="1"/>
    <col min="174" max="174" width="3.8515625" style="0" hidden="1" customWidth="1"/>
    <col min="175" max="175" width="3.57421875" style="0" hidden="1" customWidth="1"/>
    <col min="176" max="176" width="2.00390625" style="0" hidden="1" customWidth="1"/>
    <col min="177" max="177" width="3.57421875" style="0" hidden="1" customWidth="1"/>
    <col min="178" max="178" width="2.00390625" style="0" hidden="1" customWidth="1"/>
    <col min="179" max="179" width="3.57421875" style="0" hidden="1" customWidth="1"/>
    <col min="180" max="180" width="2.00390625" style="0" hidden="1" customWidth="1"/>
    <col min="181" max="181" width="3.57421875" style="0" hidden="1" customWidth="1"/>
    <col min="182" max="182" width="2.00390625" style="0" hidden="1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8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15</v>
      </c>
      <c r="CG8" t="s">
        <v>16</v>
      </c>
    </row>
    <row r="9" spans="5:85" ht="12.75">
      <c r="E9" t="s">
        <v>17</v>
      </c>
      <c r="F9" s="1" t="s">
        <v>18</v>
      </c>
      <c r="CG9" t="s">
        <v>253</v>
      </c>
    </row>
    <row r="11" spans="1:187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 t="s">
        <v>33</v>
      </c>
      <c r="M14" s="17"/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6" t="s">
        <v>48</v>
      </c>
      <c r="AB14" s="19" t="s">
        <v>33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48</v>
      </c>
      <c r="AO14" s="16" t="s">
        <v>49</v>
      </c>
      <c r="AP14" s="19" t="s">
        <v>32</v>
      </c>
      <c r="AQ14" s="19"/>
      <c r="AR14" s="19"/>
      <c r="AS14" s="19"/>
      <c r="AT14" s="19"/>
      <c r="AU14" s="19"/>
      <c r="AV14" s="16" t="s">
        <v>48</v>
      </c>
      <c r="AW14" s="19" t="s">
        <v>33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48</v>
      </c>
      <c r="BJ14" s="16" t="s">
        <v>49</v>
      </c>
      <c r="BK14" s="19" t="s">
        <v>32</v>
      </c>
      <c r="BL14" s="19"/>
      <c r="BM14" s="19"/>
      <c r="BN14" s="19"/>
      <c r="BO14" s="19"/>
      <c r="BP14" s="19"/>
      <c r="BQ14" s="16" t="s">
        <v>48</v>
      </c>
      <c r="BR14" s="19" t="s">
        <v>33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48</v>
      </c>
      <c r="CE14" s="16" t="s">
        <v>49</v>
      </c>
      <c r="CF14" s="19" t="s">
        <v>32</v>
      </c>
      <c r="CG14" s="19"/>
      <c r="CH14" s="19"/>
      <c r="CI14" s="19"/>
      <c r="CJ14" s="19"/>
      <c r="CK14" s="19"/>
      <c r="CL14" s="16" t="s">
        <v>48</v>
      </c>
      <c r="CM14" s="19" t="s">
        <v>33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48</v>
      </c>
      <c r="CZ14" s="16" t="s">
        <v>49</v>
      </c>
      <c r="DA14" s="19" t="s">
        <v>32</v>
      </c>
      <c r="DB14" s="19"/>
      <c r="DC14" s="19"/>
      <c r="DD14" s="19"/>
      <c r="DE14" s="19"/>
      <c r="DF14" s="19"/>
      <c r="DG14" s="16" t="s">
        <v>48</v>
      </c>
      <c r="DH14" s="19" t="s">
        <v>33</v>
      </c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48</v>
      </c>
      <c r="DU14" s="16" t="s">
        <v>49</v>
      </c>
      <c r="DV14" s="19" t="s">
        <v>32</v>
      </c>
      <c r="DW14" s="19"/>
      <c r="DX14" s="19"/>
      <c r="DY14" s="19"/>
      <c r="DZ14" s="19"/>
      <c r="EA14" s="19"/>
      <c r="EB14" s="16" t="s">
        <v>48</v>
      </c>
      <c r="EC14" s="19" t="s">
        <v>33</v>
      </c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48</v>
      </c>
      <c r="EP14" s="16" t="s">
        <v>49</v>
      </c>
      <c r="EQ14" s="19" t="s">
        <v>32</v>
      </c>
      <c r="ER14" s="19"/>
      <c r="ES14" s="19"/>
      <c r="ET14" s="19"/>
      <c r="EU14" s="19"/>
      <c r="EV14" s="19"/>
      <c r="EW14" s="16" t="s">
        <v>48</v>
      </c>
      <c r="EX14" s="19" t="s">
        <v>33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48</v>
      </c>
      <c r="FK14" s="16" t="s">
        <v>49</v>
      </c>
      <c r="FL14" s="19" t="s">
        <v>32</v>
      </c>
      <c r="FM14" s="19"/>
      <c r="FN14" s="19"/>
      <c r="FO14" s="19"/>
      <c r="FP14" s="19"/>
      <c r="FQ14" s="19"/>
      <c r="FR14" s="16" t="s">
        <v>48</v>
      </c>
      <c r="FS14" s="19" t="s">
        <v>33</v>
      </c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48</v>
      </c>
      <c r="GF14" s="16" t="s">
        <v>49</v>
      </c>
    </row>
    <row r="15" spans="1:188" ht="24" customHeight="1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6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7" t="s">
        <v>40</v>
      </c>
      <c r="AI15" s="17"/>
      <c r="AJ15" s="17" t="s">
        <v>41</v>
      </c>
      <c r="AK15" s="17"/>
      <c r="AL15" s="17" t="s">
        <v>42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6"/>
      <c r="AW15" s="17" t="s">
        <v>37</v>
      </c>
      <c r="AX15" s="17"/>
      <c r="AY15" s="17" t="s">
        <v>38</v>
      </c>
      <c r="AZ15" s="17"/>
      <c r="BA15" s="17" t="s">
        <v>39</v>
      </c>
      <c r="BB15" s="17"/>
      <c r="BC15" s="17" t="s">
        <v>40</v>
      </c>
      <c r="BD15" s="17"/>
      <c r="BE15" s="17" t="s">
        <v>41</v>
      </c>
      <c r="BF15" s="17"/>
      <c r="BG15" s="17" t="s">
        <v>42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6"/>
      <c r="BR15" s="17" t="s">
        <v>37</v>
      </c>
      <c r="BS15" s="17"/>
      <c r="BT15" s="17" t="s">
        <v>38</v>
      </c>
      <c r="BU15" s="17"/>
      <c r="BV15" s="17" t="s">
        <v>39</v>
      </c>
      <c r="BW15" s="17"/>
      <c r="BX15" s="17" t="s">
        <v>40</v>
      </c>
      <c r="BY15" s="17"/>
      <c r="BZ15" s="17" t="s">
        <v>41</v>
      </c>
      <c r="CA15" s="17"/>
      <c r="CB15" s="17" t="s">
        <v>42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6"/>
      <c r="CM15" s="17" t="s">
        <v>37</v>
      </c>
      <c r="CN15" s="17"/>
      <c r="CO15" s="17" t="s">
        <v>38</v>
      </c>
      <c r="CP15" s="17"/>
      <c r="CQ15" s="17" t="s">
        <v>39</v>
      </c>
      <c r="CR15" s="17"/>
      <c r="CS15" s="17" t="s">
        <v>40</v>
      </c>
      <c r="CT15" s="17"/>
      <c r="CU15" s="17" t="s">
        <v>41</v>
      </c>
      <c r="CV15" s="17"/>
      <c r="CW15" s="17" t="s">
        <v>42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6"/>
      <c r="DH15" s="17" t="s">
        <v>37</v>
      </c>
      <c r="DI15" s="17"/>
      <c r="DJ15" s="17" t="s">
        <v>38</v>
      </c>
      <c r="DK15" s="17"/>
      <c r="DL15" s="17" t="s">
        <v>39</v>
      </c>
      <c r="DM15" s="17"/>
      <c r="DN15" s="17" t="s">
        <v>40</v>
      </c>
      <c r="DO15" s="17"/>
      <c r="DP15" s="17" t="s">
        <v>41</v>
      </c>
      <c r="DQ15" s="17"/>
      <c r="DR15" s="17" t="s">
        <v>42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6"/>
      <c r="EC15" s="17" t="s">
        <v>37</v>
      </c>
      <c r="ED15" s="17"/>
      <c r="EE15" s="17" t="s">
        <v>38</v>
      </c>
      <c r="EF15" s="17"/>
      <c r="EG15" s="17" t="s">
        <v>39</v>
      </c>
      <c r="EH15" s="17"/>
      <c r="EI15" s="17" t="s">
        <v>40</v>
      </c>
      <c r="EJ15" s="17"/>
      <c r="EK15" s="17" t="s">
        <v>41</v>
      </c>
      <c r="EL15" s="17"/>
      <c r="EM15" s="17" t="s">
        <v>42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6"/>
      <c r="EX15" s="17" t="s">
        <v>37</v>
      </c>
      <c r="EY15" s="17"/>
      <c r="EZ15" s="17" t="s">
        <v>38</v>
      </c>
      <c r="FA15" s="17"/>
      <c r="FB15" s="17" t="s">
        <v>39</v>
      </c>
      <c r="FC15" s="17"/>
      <c r="FD15" s="17" t="s">
        <v>40</v>
      </c>
      <c r="FE15" s="17"/>
      <c r="FF15" s="17" t="s">
        <v>41</v>
      </c>
      <c r="FG15" s="17"/>
      <c r="FH15" s="17" t="s">
        <v>42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6"/>
      <c r="FS15" s="17" t="s">
        <v>37</v>
      </c>
      <c r="FT15" s="17"/>
      <c r="FU15" s="17" t="s">
        <v>38</v>
      </c>
      <c r="FV15" s="17"/>
      <c r="FW15" s="17" t="s">
        <v>39</v>
      </c>
      <c r="FX15" s="17"/>
      <c r="FY15" s="17" t="s">
        <v>40</v>
      </c>
      <c r="FZ15" s="17"/>
      <c r="GA15" s="17" t="s">
        <v>41</v>
      </c>
      <c r="GB15" s="17"/>
      <c r="GC15" s="17" t="s">
        <v>42</v>
      </c>
      <c r="GD15" s="17"/>
      <c r="GE15" s="16"/>
      <c r="GF15" s="16"/>
    </row>
    <row r="16" spans="1:188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2"/>
      <c r="GF16" s="13"/>
    </row>
    <row r="17" spans="1:188" ht="12.75">
      <c r="A17" s="6"/>
      <c r="B17" s="6"/>
      <c r="C17" s="6"/>
      <c r="D17" s="6" t="s">
        <v>62</v>
      </c>
      <c r="E17" s="3" t="s">
        <v>63</v>
      </c>
      <c r="F17" s="6">
        <f aca="true" t="shared" si="0" ref="F17:F23">COUNTIF(U17:GD17,"e")</f>
        <v>0</v>
      </c>
      <c r="G17" s="6">
        <f aca="true" t="shared" si="1" ref="G17:G23">COUNTIF(U17:GD17,"z")</f>
        <v>1</v>
      </c>
      <c r="H17" s="6">
        <f aca="true" t="shared" si="2" ref="H17:H31">SUM(I17:Q17)</f>
        <v>15</v>
      </c>
      <c r="I17" s="6">
        <f aca="true" t="shared" si="3" ref="I17:I31">U17+AP17+BK17+CF17+DA17+DV17+EQ17+FL17</f>
        <v>15</v>
      </c>
      <c r="J17" s="6">
        <f aca="true" t="shared" si="4" ref="J17:J31">W17+AR17+BM17+CH17+DC17+DX17+ES17+FN17</f>
        <v>0</v>
      </c>
      <c r="K17" s="6">
        <f aca="true" t="shared" si="5" ref="K17:K31">Y17+AT17+BO17+CJ17+DE17+DZ17+EU17+FP17</f>
        <v>0</v>
      </c>
      <c r="L17" s="6">
        <f aca="true" t="shared" si="6" ref="L17:L31">AB17+AW17+BR17+CM17+DH17+EC17+EX17+FS17</f>
        <v>0</v>
      </c>
      <c r="M17" s="6">
        <f aca="true" t="shared" si="7" ref="M17:M31">AD17+AY17+BT17+CO17+DJ17+EE17+EZ17+FU17</f>
        <v>0</v>
      </c>
      <c r="N17" s="6">
        <f aca="true" t="shared" si="8" ref="N17:N31">AF17+BA17+BV17+CQ17+DL17+EG17+FB17+FW17</f>
        <v>0</v>
      </c>
      <c r="O17" s="6">
        <f aca="true" t="shared" si="9" ref="O17:O31">AH17+BC17+BX17+CS17+DN17+EI17+FD17+FY17</f>
        <v>0</v>
      </c>
      <c r="P17" s="6">
        <f aca="true" t="shared" si="10" ref="P17:P31">AJ17+BE17+BZ17+CU17+DP17+EK17+FF17+GA17</f>
        <v>0</v>
      </c>
      <c r="Q17" s="6">
        <f aca="true" t="shared" si="11" ref="Q17:Q31">AL17+BG17+CB17+CW17+DR17+EM17+FH17+GC17</f>
        <v>0</v>
      </c>
      <c r="R17" s="7">
        <f aca="true" t="shared" si="12" ref="R17:R31">AO17+BJ17+CE17+CZ17+DU17+EP17+FK17+GF17</f>
        <v>2</v>
      </c>
      <c r="S17" s="7">
        <f aca="true" t="shared" si="13" ref="S17:S31">AN17+BI17+CD17+CY17+DT17+EO17+FJ17+GE17</f>
        <v>0</v>
      </c>
      <c r="T17" s="7">
        <v>0.6</v>
      </c>
      <c r="U17" s="11">
        <v>15</v>
      </c>
      <c r="V17" s="10" t="s">
        <v>61</v>
      </c>
      <c r="W17" s="11"/>
      <c r="X17" s="10"/>
      <c r="Y17" s="11"/>
      <c r="Z17" s="10"/>
      <c r="AA17" s="7">
        <v>2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4" ref="AO17:AO31">AA17+AN17</f>
        <v>2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5" ref="BJ17:BJ31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6" ref="CE17:CE31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31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8" ref="DU17:DU31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9" ref="EP17:EP31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20" ref="FK17:FK31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21" ref="GF17:GF31">FR17+GE17</f>
        <v>0</v>
      </c>
    </row>
    <row r="18" spans="1:188" ht="12.75">
      <c r="A18" s="6"/>
      <c r="B18" s="6"/>
      <c r="C18" s="6"/>
      <c r="D18" s="6" t="s">
        <v>64</v>
      </c>
      <c r="E18" s="3" t="s">
        <v>65</v>
      </c>
      <c r="F18" s="6">
        <f t="shared" si="0"/>
        <v>0</v>
      </c>
      <c r="G18" s="6">
        <f t="shared" si="1"/>
        <v>1</v>
      </c>
      <c r="H18" s="6">
        <f t="shared" si="2"/>
        <v>15</v>
      </c>
      <c r="I18" s="6">
        <f t="shared" si="3"/>
        <v>15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7">
        <f t="shared" si="12"/>
        <v>1</v>
      </c>
      <c r="S18" s="7">
        <f t="shared" si="13"/>
        <v>0</v>
      </c>
      <c r="T18" s="7">
        <v>0.6</v>
      </c>
      <c r="U18" s="11">
        <v>15</v>
      </c>
      <c r="V18" s="10" t="s">
        <v>61</v>
      </c>
      <c r="W18" s="11"/>
      <c r="X18" s="10"/>
      <c r="Y18" s="11"/>
      <c r="Z18" s="10"/>
      <c r="AA18" s="7">
        <v>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4"/>
        <v>1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5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6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8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9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20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21"/>
        <v>0</v>
      </c>
    </row>
    <row r="19" spans="1:188" ht="12.75">
      <c r="A19" s="6"/>
      <c r="B19" s="6"/>
      <c r="C19" s="6"/>
      <c r="D19" s="6" t="s">
        <v>66</v>
      </c>
      <c r="E19" s="3" t="s">
        <v>67</v>
      </c>
      <c r="F19" s="6">
        <f t="shared" si="0"/>
        <v>0</v>
      </c>
      <c r="G19" s="6">
        <f t="shared" si="1"/>
        <v>1</v>
      </c>
      <c r="H19" s="6">
        <f t="shared" si="2"/>
        <v>15</v>
      </c>
      <c r="I19" s="6">
        <f t="shared" si="3"/>
        <v>15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7">
        <f t="shared" si="12"/>
        <v>1</v>
      </c>
      <c r="S19" s="7">
        <f t="shared" si="13"/>
        <v>0</v>
      </c>
      <c r="T19" s="7">
        <v>0.6</v>
      </c>
      <c r="U19" s="11">
        <v>15</v>
      </c>
      <c r="V19" s="10" t="s">
        <v>61</v>
      </c>
      <c r="W19" s="11"/>
      <c r="X19" s="10"/>
      <c r="Y19" s="11"/>
      <c r="Z19" s="10"/>
      <c r="AA19" s="7">
        <v>1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4"/>
        <v>1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5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6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8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9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20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21"/>
        <v>0</v>
      </c>
    </row>
    <row r="20" spans="1:188" ht="12.75">
      <c r="A20" s="6"/>
      <c r="B20" s="6"/>
      <c r="C20" s="6"/>
      <c r="D20" s="6" t="s">
        <v>68</v>
      </c>
      <c r="E20" s="3" t="s">
        <v>69</v>
      </c>
      <c r="F20" s="6">
        <f t="shared" si="0"/>
        <v>0</v>
      </c>
      <c r="G20" s="6">
        <f t="shared" si="1"/>
        <v>1</v>
      </c>
      <c r="H20" s="6">
        <f t="shared" si="2"/>
        <v>15</v>
      </c>
      <c r="I20" s="6">
        <f t="shared" si="3"/>
        <v>15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7">
        <f t="shared" si="12"/>
        <v>1</v>
      </c>
      <c r="S20" s="7">
        <f t="shared" si="13"/>
        <v>0</v>
      </c>
      <c r="T20" s="7">
        <v>0.6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4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5"/>
        <v>0</v>
      </c>
      <c r="BK20" s="11">
        <v>15</v>
      </c>
      <c r="BL20" s="10" t="s">
        <v>61</v>
      </c>
      <c r="BM20" s="11"/>
      <c r="BN20" s="10"/>
      <c r="BO20" s="11"/>
      <c r="BP20" s="10"/>
      <c r="BQ20" s="7">
        <v>1</v>
      </c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6"/>
        <v>1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8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9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20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21"/>
        <v>0</v>
      </c>
    </row>
    <row r="21" spans="1:188" ht="12.75">
      <c r="A21" s="6"/>
      <c r="B21" s="6"/>
      <c r="C21" s="6"/>
      <c r="D21" s="6" t="s">
        <v>70</v>
      </c>
      <c r="E21" s="3" t="s">
        <v>71</v>
      </c>
      <c r="F21" s="6">
        <f t="shared" si="0"/>
        <v>0</v>
      </c>
      <c r="G21" s="6">
        <f t="shared" si="1"/>
        <v>1</v>
      </c>
      <c r="H21" s="6">
        <f t="shared" si="2"/>
        <v>30</v>
      </c>
      <c r="I21" s="6">
        <f t="shared" si="3"/>
        <v>30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7">
        <f t="shared" si="12"/>
        <v>2</v>
      </c>
      <c r="S21" s="7">
        <f t="shared" si="13"/>
        <v>0</v>
      </c>
      <c r="T21" s="7">
        <v>1.2</v>
      </c>
      <c r="U21" s="11">
        <v>30</v>
      </c>
      <c r="V21" s="10" t="s">
        <v>61</v>
      </c>
      <c r="W21" s="11"/>
      <c r="X21" s="10"/>
      <c r="Y21" s="11"/>
      <c r="Z21" s="10"/>
      <c r="AA21" s="7">
        <v>2</v>
      </c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4"/>
        <v>2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5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6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8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9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20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21"/>
        <v>0</v>
      </c>
    </row>
    <row r="22" spans="1:188" ht="12.75">
      <c r="A22" s="6"/>
      <c r="B22" s="6"/>
      <c r="C22" s="6"/>
      <c r="D22" s="6" t="s">
        <v>72</v>
      </c>
      <c r="E22" s="3" t="s">
        <v>73</v>
      </c>
      <c r="F22" s="6">
        <f t="shared" si="0"/>
        <v>0</v>
      </c>
      <c r="G22" s="6">
        <f t="shared" si="1"/>
        <v>1</v>
      </c>
      <c r="H22" s="6">
        <f t="shared" si="2"/>
        <v>30</v>
      </c>
      <c r="I22" s="6">
        <f t="shared" si="3"/>
        <v>0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30</v>
      </c>
      <c r="R22" s="7">
        <f t="shared" si="12"/>
        <v>0</v>
      </c>
      <c r="S22" s="7">
        <f t="shared" si="13"/>
        <v>0</v>
      </c>
      <c r="T22" s="7">
        <v>0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4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5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>
        <v>30</v>
      </c>
      <c r="CC22" s="10" t="s">
        <v>61</v>
      </c>
      <c r="CD22" s="7">
        <v>0</v>
      </c>
      <c r="CE22" s="7">
        <f t="shared" si="16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8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9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20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21"/>
        <v>0</v>
      </c>
    </row>
    <row r="23" spans="1:188" ht="12.75">
      <c r="A23" s="6"/>
      <c r="B23" s="6"/>
      <c r="C23" s="6"/>
      <c r="D23" s="6" t="s">
        <v>74</v>
      </c>
      <c r="E23" s="3" t="s">
        <v>75</v>
      </c>
      <c r="F23" s="6">
        <f t="shared" si="0"/>
        <v>0</v>
      </c>
      <c r="G23" s="6">
        <f t="shared" si="1"/>
        <v>1</v>
      </c>
      <c r="H23" s="6">
        <f t="shared" si="2"/>
        <v>30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30</v>
      </c>
      <c r="R23" s="7">
        <f t="shared" si="12"/>
        <v>0</v>
      </c>
      <c r="S23" s="7">
        <f t="shared" si="13"/>
        <v>0</v>
      </c>
      <c r="T23" s="7">
        <v>0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4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5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6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>
        <v>30</v>
      </c>
      <c r="CX23" s="10" t="s">
        <v>61</v>
      </c>
      <c r="CY23" s="7">
        <v>0</v>
      </c>
      <c r="CZ23" s="7">
        <f t="shared" si="17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8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9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20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21"/>
        <v>0</v>
      </c>
    </row>
    <row r="24" spans="1:188" ht="12.75">
      <c r="A24" s="6">
        <v>50</v>
      </c>
      <c r="B24" s="6">
        <v>1</v>
      </c>
      <c r="C24" s="6"/>
      <c r="D24" s="6"/>
      <c r="E24" s="3" t="s">
        <v>76</v>
      </c>
      <c r="F24" s="6">
        <f>$B$24*COUNTIF(U24:GD24,"e")</f>
        <v>0</v>
      </c>
      <c r="G24" s="6">
        <f>$B$24*COUNTIF(U24:GD24,"z")</f>
        <v>1</v>
      </c>
      <c r="H24" s="6">
        <f t="shared" si="2"/>
        <v>30</v>
      </c>
      <c r="I24" s="6">
        <f t="shared" si="3"/>
        <v>0</v>
      </c>
      <c r="J24" s="6">
        <f t="shared" si="4"/>
        <v>0</v>
      </c>
      <c r="K24" s="6">
        <f t="shared" si="5"/>
        <v>30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7">
        <f t="shared" si="12"/>
        <v>2</v>
      </c>
      <c r="S24" s="7">
        <f t="shared" si="13"/>
        <v>0</v>
      </c>
      <c r="T24" s="7">
        <f>$B$24*1.2</f>
        <v>1.2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4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5"/>
        <v>0</v>
      </c>
      <c r="BK24" s="11"/>
      <c r="BL24" s="10"/>
      <c r="BM24" s="11"/>
      <c r="BN24" s="10"/>
      <c r="BO24" s="11">
        <f>$B$24*30</f>
        <v>30</v>
      </c>
      <c r="BP24" s="10" t="s">
        <v>61</v>
      </c>
      <c r="BQ24" s="7">
        <f>$B$24*2</f>
        <v>2</v>
      </c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6"/>
        <v>2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8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9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20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21"/>
        <v>0</v>
      </c>
    </row>
    <row r="25" spans="1:188" ht="12.75">
      <c r="A25" s="6">
        <v>51</v>
      </c>
      <c r="B25" s="6">
        <v>1</v>
      </c>
      <c r="C25" s="6"/>
      <c r="D25" s="6"/>
      <c r="E25" s="3" t="s">
        <v>77</v>
      </c>
      <c r="F25" s="6">
        <f>$B$25*COUNTIF(U25:GD25,"e")</f>
        <v>0</v>
      </c>
      <c r="G25" s="6">
        <f>$B$25*COUNTIF(U25:GD25,"z")</f>
        <v>1</v>
      </c>
      <c r="H25" s="6">
        <f t="shared" si="2"/>
        <v>60</v>
      </c>
      <c r="I25" s="6">
        <f t="shared" si="3"/>
        <v>0</v>
      </c>
      <c r="J25" s="6">
        <f t="shared" si="4"/>
        <v>0</v>
      </c>
      <c r="K25" s="6">
        <f t="shared" si="5"/>
        <v>60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7">
        <f t="shared" si="12"/>
        <v>3</v>
      </c>
      <c r="S25" s="7">
        <f t="shared" si="13"/>
        <v>0</v>
      </c>
      <c r="T25" s="7">
        <f>$B$25*2.4</f>
        <v>2.4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4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5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6"/>
        <v>0</v>
      </c>
      <c r="CF25" s="11"/>
      <c r="CG25" s="10"/>
      <c r="CH25" s="11"/>
      <c r="CI25" s="10"/>
      <c r="CJ25" s="11">
        <f>$B$25*60</f>
        <v>60</v>
      </c>
      <c r="CK25" s="10" t="s">
        <v>61</v>
      </c>
      <c r="CL25" s="7">
        <f>$B$25*3</f>
        <v>3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3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8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9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20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21"/>
        <v>0</v>
      </c>
    </row>
    <row r="26" spans="1:188" ht="12.75">
      <c r="A26" s="6">
        <v>52</v>
      </c>
      <c r="B26" s="6">
        <v>1</v>
      </c>
      <c r="C26" s="6"/>
      <c r="D26" s="6"/>
      <c r="E26" s="3" t="s">
        <v>78</v>
      </c>
      <c r="F26" s="6">
        <f>$B$26*COUNTIF(U26:GD26,"e")</f>
        <v>1</v>
      </c>
      <c r="G26" s="6">
        <f>$B$26*COUNTIF(U26:GD26,"z")</f>
        <v>0</v>
      </c>
      <c r="H26" s="6">
        <f t="shared" si="2"/>
        <v>60</v>
      </c>
      <c r="I26" s="6">
        <f t="shared" si="3"/>
        <v>0</v>
      </c>
      <c r="J26" s="6">
        <f t="shared" si="4"/>
        <v>0</v>
      </c>
      <c r="K26" s="6">
        <f t="shared" si="5"/>
        <v>60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7">
        <f t="shared" si="12"/>
        <v>4</v>
      </c>
      <c r="S26" s="7">
        <f t="shared" si="13"/>
        <v>0</v>
      </c>
      <c r="T26" s="7">
        <f>$B$26*2.5</f>
        <v>2.5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4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5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6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>
        <f>$B$26*60</f>
        <v>60</v>
      </c>
      <c r="DF26" s="10" t="s">
        <v>79</v>
      </c>
      <c r="DG26" s="7">
        <f>$B$26*4</f>
        <v>4</v>
      </c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8"/>
        <v>4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9"/>
        <v>0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20"/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21"/>
        <v>0</v>
      </c>
    </row>
    <row r="27" spans="1:188" ht="12.75">
      <c r="A27" s="6">
        <v>4</v>
      </c>
      <c r="B27" s="6">
        <v>1</v>
      </c>
      <c r="C27" s="6"/>
      <c r="D27" s="6"/>
      <c r="E27" s="3" t="s">
        <v>80</v>
      </c>
      <c r="F27" s="6">
        <f>$B$27*COUNTIF(U27:GD27,"e")</f>
        <v>0</v>
      </c>
      <c r="G27" s="6">
        <f>$B$27*COUNTIF(U27:GD27,"z")</f>
        <v>1</v>
      </c>
      <c r="H27" s="6">
        <f t="shared" si="2"/>
        <v>30</v>
      </c>
      <c r="I27" s="6">
        <f t="shared" si="3"/>
        <v>0</v>
      </c>
      <c r="J27" s="6">
        <f t="shared" si="4"/>
        <v>30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7">
        <f t="shared" si="12"/>
        <v>2</v>
      </c>
      <c r="S27" s="7">
        <f t="shared" si="13"/>
        <v>0</v>
      </c>
      <c r="T27" s="7">
        <f>$B$27*1.2</f>
        <v>1.2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4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5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6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>
        <f>$B$27*30</f>
        <v>30</v>
      </c>
      <c r="DD27" s="10" t="s">
        <v>61</v>
      </c>
      <c r="DE27" s="11"/>
      <c r="DF27" s="10"/>
      <c r="DG27" s="7">
        <f>$B$27*2</f>
        <v>2</v>
      </c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8"/>
        <v>2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9"/>
        <v>0</v>
      </c>
      <c r="EQ27" s="11"/>
      <c r="ER27" s="10"/>
      <c r="ES27" s="11"/>
      <c r="ET27" s="10"/>
      <c r="EU27" s="11"/>
      <c r="EV27" s="10"/>
      <c r="EW27" s="7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20"/>
        <v>0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21"/>
        <v>0</v>
      </c>
    </row>
    <row r="28" spans="1:188" ht="12.75">
      <c r="A28" s="6">
        <v>5</v>
      </c>
      <c r="B28" s="6">
        <v>1</v>
      </c>
      <c r="C28" s="6"/>
      <c r="D28" s="6"/>
      <c r="E28" s="3" t="s">
        <v>81</v>
      </c>
      <c r="F28" s="6">
        <f>$B$28*COUNTIF(U28:GD28,"e")</f>
        <v>0</v>
      </c>
      <c r="G28" s="6">
        <f>$B$28*COUNTIF(U28:GD28,"z")</f>
        <v>1</v>
      </c>
      <c r="H28" s="6">
        <f t="shared" si="2"/>
        <v>15</v>
      </c>
      <c r="I28" s="6">
        <f t="shared" si="3"/>
        <v>15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7">
        <f t="shared" si="12"/>
        <v>2</v>
      </c>
      <c r="S28" s="7">
        <f t="shared" si="13"/>
        <v>0</v>
      </c>
      <c r="T28" s="7">
        <f>$B$28*0.6</f>
        <v>0.6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4"/>
        <v>0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5"/>
        <v>0</v>
      </c>
      <c r="BK28" s="11">
        <f>$B$28*15</f>
        <v>15</v>
      </c>
      <c r="BL28" s="10" t="s">
        <v>61</v>
      </c>
      <c r="BM28" s="11"/>
      <c r="BN28" s="10"/>
      <c r="BO28" s="11"/>
      <c r="BP28" s="10"/>
      <c r="BQ28" s="7">
        <f>$B$28*2</f>
        <v>2</v>
      </c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6"/>
        <v>2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8"/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9"/>
        <v>0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20"/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21"/>
        <v>0</v>
      </c>
    </row>
    <row r="29" spans="1:188" ht="12.75">
      <c r="A29" s="6"/>
      <c r="B29" s="6"/>
      <c r="C29" s="6"/>
      <c r="D29" s="6" t="s">
        <v>82</v>
      </c>
      <c r="E29" s="3" t="s">
        <v>83</v>
      </c>
      <c r="F29" s="6">
        <f>COUNTIF(U29:GD29,"e")</f>
        <v>0</v>
      </c>
      <c r="G29" s="6">
        <f>COUNTIF(U29:GD29,"z")</f>
        <v>1</v>
      </c>
      <c r="H29" s="6">
        <f t="shared" si="2"/>
        <v>60</v>
      </c>
      <c r="I29" s="6">
        <f t="shared" si="3"/>
        <v>0</v>
      </c>
      <c r="J29" s="6">
        <f t="shared" si="4"/>
        <v>0</v>
      </c>
      <c r="K29" s="6">
        <f t="shared" si="5"/>
        <v>0</v>
      </c>
      <c r="L29" s="6">
        <f t="shared" si="6"/>
        <v>60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7">
        <f t="shared" si="12"/>
        <v>4</v>
      </c>
      <c r="S29" s="7">
        <f t="shared" si="13"/>
        <v>4</v>
      </c>
      <c r="T29" s="7">
        <v>2.5</v>
      </c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4"/>
        <v>0</v>
      </c>
      <c r="AP29" s="11"/>
      <c r="AQ29" s="10"/>
      <c r="AR29" s="11"/>
      <c r="AS29" s="10"/>
      <c r="AT29" s="11"/>
      <c r="AU29" s="10"/>
      <c r="AV29" s="7"/>
      <c r="AW29" s="11">
        <v>60</v>
      </c>
      <c r="AX29" s="10" t="s">
        <v>61</v>
      </c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>
        <v>4</v>
      </c>
      <c r="BJ29" s="7">
        <f t="shared" si="15"/>
        <v>4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6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8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9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20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21"/>
        <v>0</v>
      </c>
    </row>
    <row r="30" spans="1:188" ht="12.75">
      <c r="A30" s="6">
        <v>1</v>
      </c>
      <c r="B30" s="6">
        <v>1</v>
      </c>
      <c r="C30" s="6"/>
      <c r="D30" s="6"/>
      <c r="E30" s="3" t="s">
        <v>84</v>
      </c>
      <c r="F30" s="6">
        <f>$B$30*COUNTIF(U30:GD30,"e")</f>
        <v>0</v>
      </c>
      <c r="G30" s="6">
        <f>$B$30*COUNTIF(U30:GD30,"z")</f>
        <v>1</v>
      </c>
      <c r="H30" s="6">
        <f t="shared" si="2"/>
        <v>15</v>
      </c>
      <c r="I30" s="6">
        <f t="shared" si="3"/>
        <v>15</v>
      </c>
      <c r="J30" s="6">
        <f t="shared" si="4"/>
        <v>0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7">
        <f t="shared" si="12"/>
        <v>1</v>
      </c>
      <c r="S30" s="7">
        <f t="shared" si="13"/>
        <v>0</v>
      </c>
      <c r="T30" s="7">
        <f>$B$30*0.6</f>
        <v>0.6</v>
      </c>
      <c r="U30" s="11">
        <f>$B$30*15</f>
        <v>15</v>
      </c>
      <c r="V30" s="10" t="s">
        <v>61</v>
      </c>
      <c r="W30" s="11"/>
      <c r="X30" s="10"/>
      <c r="Y30" s="11"/>
      <c r="Z30" s="10"/>
      <c r="AA30" s="7">
        <f>$B$30*1</f>
        <v>1</v>
      </c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4"/>
        <v>1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5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6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8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9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20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21"/>
        <v>0</v>
      </c>
    </row>
    <row r="31" spans="1:188" ht="12.75">
      <c r="A31" s="6"/>
      <c r="B31" s="6"/>
      <c r="C31" s="6"/>
      <c r="D31" s="6" t="s">
        <v>85</v>
      </c>
      <c r="E31" s="3" t="s">
        <v>86</v>
      </c>
      <c r="F31" s="6">
        <f>COUNTIF(U31:GD31,"e")</f>
        <v>0</v>
      </c>
      <c r="G31" s="6">
        <f>COUNTIF(U31:GD31,"z")</f>
        <v>1</v>
      </c>
      <c r="H31" s="6">
        <f t="shared" si="2"/>
        <v>15</v>
      </c>
      <c r="I31" s="6">
        <f t="shared" si="3"/>
        <v>15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7">
        <f t="shared" si="12"/>
        <v>1</v>
      </c>
      <c r="S31" s="7">
        <f t="shared" si="13"/>
        <v>0</v>
      </c>
      <c r="T31" s="7">
        <v>0.6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14"/>
        <v>0</v>
      </c>
      <c r="AP31" s="11">
        <v>15</v>
      </c>
      <c r="AQ31" s="10" t="s">
        <v>61</v>
      </c>
      <c r="AR31" s="11"/>
      <c r="AS31" s="10"/>
      <c r="AT31" s="11"/>
      <c r="AU31" s="10"/>
      <c r="AV31" s="7">
        <v>1</v>
      </c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15"/>
        <v>1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16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18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19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20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21"/>
        <v>0</v>
      </c>
    </row>
    <row r="32" spans="1:188" ht="15.75" customHeight="1">
      <c r="A32" s="6"/>
      <c r="B32" s="6"/>
      <c r="C32" s="6"/>
      <c r="D32" s="6"/>
      <c r="E32" s="6" t="s">
        <v>87</v>
      </c>
      <c r="F32" s="6">
        <f aca="true" t="shared" si="22" ref="F32:AK32">SUM(F17:F31)</f>
        <v>1</v>
      </c>
      <c r="G32" s="6">
        <f t="shared" si="22"/>
        <v>14</v>
      </c>
      <c r="H32" s="6">
        <f t="shared" si="22"/>
        <v>435</v>
      </c>
      <c r="I32" s="6">
        <f t="shared" si="22"/>
        <v>135</v>
      </c>
      <c r="J32" s="6">
        <f t="shared" si="22"/>
        <v>30</v>
      </c>
      <c r="K32" s="6">
        <f t="shared" si="22"/>
        <v>150</v>
      </c>
      <c r="L32" s="6">
        <f t="shared" si="22"/>
        <v>60</v>
      </c>
      <c r="M32" s="6">
        <f t="shared" si="22"/>
        <v>0</v>
      </c>
      <c r="N32" s="6">
        <f t="shared" si="22"/>
        <v>0</v>
      </c>
      <c r="O32" s="6">
        <f t="shared" si="22"/>
        <v>0</v>
      </c>
      <c r="P32" s="6">
        <f t="shared" si="22"/>
        <v>0</v>
      </c>
      <c r="Q32" s="6">
        <f t="shared" si="22"/>
        <v>60</v>
      </c>
      <c r="R32" s="7">
        <f t="shared" si="22"/>
        <v>26</v>
      </c>
      <c r="S32" s="7">
        <f t="shared" si="22"/>
        <v>4</v>
      </c>
      <c r="T32" s="7">
        <f t="shared" si="22"/>
        <v>15.199999999999998</v>
      </c>
      <c r="U32" s="11">
        <f t="shared" si="22"/>
        <v>90</v>
      </c>
      <c r="V32" s="10">
        <f t="shared" si="22"/>
        <v>0</v>
      </c>
      <c r="W32" s="11">
        <f t="shared" si="22"/>
        <v>0</v>
      </c>
      <c r="X32" s="10">
        <f t="shared" si="22"/>
        <v>0</v>
      </c>
      <c r="Y32" s="11">
        <f t="shared" si="22"/>
        <v>0</v>
      </c>
      <c r="Z32" s="10">
        <f t="shared" si="22"/>
        <v>0</v>
      </c>
      <c r="AA32" s="7">
        <f t="shared" si="22"/>
        <v>7</v>
      </c>
      <c r="AB32" s="11">
        <f t="shared" si="22"/>
        <v>0</v>
      </c>
      <c r="AC32" s="10">
        <f t="shared" si="22"/>
        <v>0</v>
      </c>
      <c r="AD32" s="11">
        <f t="shared" si="22"/>
        <v>0</v>
      </c>
      <c r="AE32" s="10">
        <f t="shared" si="22"/>
        <v>0</v>
      </c>
      <c r="AF32" s="11">
        <f t="shared" si="22"/>
        <v>0</v>
      </c>
      <c r="AG32" s="10">
        <f t="shared" si="22"/>
        <v>0</v>
      </c>
      <c r="AH32" s="11">
        <f t="shared" si="22"/>
        <v>0</v>
      </c>
      <c r="AI32" s="10">
        <f t="shared" si="22"/>
        <v>0</v>
      </c>
      <c r="AJ32" s="11">
        <f t="shared" si="22"/>
        <v>0</v>
      </c>
      <c r="AK32" s="10">
        <f t="shared" si="22"/>
        <v>0</v>
      </c>
      <c r="AL32" s="11">
        <f aca="true" t="shared" si="23" ref="AL32:BQ32">SUM(AL17:AL31)</f>
        <v>0</v>
      </c>
      <c r="AM32" s="10">
        <f t="shared" si="23"/>
        <v>0</v>
      </c>
      <c r="AN32" s="7">
        <f t="shared" si="23"/>
        <v>0</v>
      </c>
      <c r="AO32" s="7">
        <f t="shared" si="23"/>
        <v>7</v>
      </c>
      <c r="AP32" s="11">
        <f t="shared" si="23"/>
        <v>15</v>
      </c>
      <c r="AQ32" s="10">
        <f t="shared" si="23"/>
        <v>0</v>
      </c>
      <c r="AR32" s="11">
        <f t="shared" si="23"/>
        <v>0</v>
      </c>
      <c r="AS32" s="10">
        <f t="shared" si="23"/>
        <v>0</v>
      </c>
      <c r="AT32" s="11">
        <f t="shared" si="23"/>
        <v>0</v>
      </c>
      <c r="AU32" s="10">
        <f t="shared" si="23"/>
        <v>0</v>
      </c>
      <c r="AV32" s="7">
        <f t="shared" si="23"/>
        <v>1</v>
      </c>
      <c r="AW32" s="11">
        <f t="shared" si="23"/>
        <v>60</v>
      </c>
      <c r="AX32" s="10">
        <f t="shared" si="23"/>
        <v>0</v>
      </c>
      <c r="AY32" s="11">
        <f t="shared" si="23"/>
        <v>0</v>
      </c>
      <c r="AZ32" s="10">
        <f t="shared" si="23"/>
        <v>0</v>
      </c>
      <c r="BA32" s="11">
        <f t="shared" si="23"/>
        <v>0</v>
      </c>
      <c r="BB32" s="10">
        <f t="shared" si="23"/>
        <v>0</v>
      </c>
      <c r="BC32" s="11">
        <f t="shared" si="23"/>
        <v>0</v>
      </c>
      <c r="BD32" s="10">
        <f t="shared" si="23"/>
        <v>0</v>
      </c>
      <c r="BE32" s="11">
        <f t="shared" si="23"/>
        <v>0</v>
      </c>
      <c r="BF32" s="10">
        <f t="shared" si="23"/>
        <v>0</v>
      </c>
      <c r="BG32" s="11">
        <f t="shared" si="23"/>
        <v>0</v>
      </c>
      <c r="BH32" s="10">
        <f t="shared" si="23"/>
        <v>0</v>
      </c>
      <c r="BI32" s="7">
        <f t="shared" si="23"/>
        <v>4</v>
      </c>
      <c r="BJ32" s="7">
        <f t="shared" si="23"/>
        <v>5</v>
      </c>
      <c r="BK32" s="11">
        <f t="shared" si="23"/>
        <v>30</v>
      </c>
      <c r="BL32" s="10">
        <f t="shared" si="23"/>
        <v>0</v>
      </c>
      <c r="BM32" s="11">
        <f t="shared" si="23"/>
        <v>0</v>
      </c>
      <c r="BN32" s="10">
        <f t="shared" si="23"/>
        <v>0</v>
      </c>
      <c r="BO32" s="11">
        <f t="shared" si="23"/>
        <v>30</v>
      </c>
      <c r="BP32" s="10">
        <f t="shared" si="23"/>
        <v>0</v>
      </c>
      <c r="BQ32" s="7">
        <f t="shared" si="23"/>
        <v>5</v>
      </c>
      <c r="BR32" s="11">
        <f aca="true" t="shared" si="24" ref="BR32:CW32">SUM(BR17:BR31)</f>
        <v>0</v>
      </c>
      <c r="BS32" s="10">
        <f t="shared" si="24"/>
        <v>0</v>
      </c>
      <c r="BT32" s="11">
        <f t="shared" si="24"/>
        <v>0</v>
      </c>
      <c r="BU32" s="10">
        <f t="shared" si="24"/>
        <v>0</v>
      </c>
      <c r="BV32" s="11">
        <f t="shared" si="24"/>
        <v>0</v>
      </c>
      <c r="BW32" s="10">
        <f t="shared" si="24"/>
        <v>0</v>
      </c>
      <c r="BX32" s="11">
        <f t="shared" si="24"/>
        <v>0</v>
      </c>
      <c r="BY32" s="10">
        <f t="shared" si="24"/>
        <v>0</v>
      </c>
      <c r="BZ32" s="11">
        <f t="shared" si="24"/>
        <v>0</v>
      </c>
      <c r="CA32" s="10">
        <f t="shared" si="24"/>
        <v>0</v>
      </c>
      <c r="CB32" s="11">
        <f t="shared" si="24"/>
        <v>30</v>
      </c>
      <c r="CC32" s="10">
        <f t="shared" si="24"/>
        <v>0</v>
      </c>
      <c r="CD32" s="7">
        <f t="shared" si="24"/>
        <v>0</v>
      </c>
      <c r="CE32" s="7">
        <f t="shared" si="24"/>
        <v>5</v>
      </c>
      <c r="CF32" s="11">
        <f t="shared" si="24"/>
        <v>0</v>
      </c>
      <c r="CG32" s="10">
        <f t="shared" si="24"/>
        <v>0</v>
      </c>
      <c r="CH32" s="11">
        <f t="shared" si="24"/>
        <v>0</v>
      </c>
      <c r="CI32" s="10">
        <f t="shared" si="24"/>
        <v>0</v>
      </c>
      <c r="CJ32" s="11">
        <f t="shared" si="24"/>
        <v>60</v>
      </c>
      <c r="CK32" s="10">
        <f t="shared" si="24"/>
        <v>0</v>
      </c>
      <c r="CL32" s="7">
        <f t="shared" si="24"/>
        <v>3</v>
      </c>
      <c r="CM32" s="11">
        <f t="shared" si="24"/>
        <v>0</v>
      </c>
      <c r="CN32" s="10">
        <f t="shared" si="24"/>
        <v>0</v>
      </c>
      <c r="CO32" s="11">
        <f t="shared" si="24"/>
        <v>0</v>
      </c>
      <c r="CP32" s="10">
        <f t="shared" si="24"/>
        <v>0</v>
      </c>
      <c r="CQ32" s="11">
        <f t="shared" si="24"/>
        <v>0</v>
      </c>
      <c r="CR32" s="10">
        <f t="shared" si="24"/>
        <v>0</v>
      </c>
      <c r="CS32" s="11">
        <f t="shared" si="24"/>
        <v>0</v>
      </c>
      <c r="CT32" s="10">
        <f t="shared" si="24"/>
        <v>0</v>
      </c>
      <c r="CU32" s="11">
        <f t="shared" si="24"/>
        <v>0</v>
      </c>
      <c r="CV32" s="10">
        <f t="shared" si="24"/>
        <v>0</v>
      </c>
      <c r="CW32" s="11">
        <f t="shared" si="24"/>
        <v>30</v>
      </c>
      <c r="CX32" s="10">
        <f aca="true" t="shared" si="25" ref="CX32:EC32">SUM(CX17:CX31)</f>
        <v>0</v>
      </c>
      <c r="CY32" s="7">
        <f t="shared" si="25"/>
        <v>0</v>
      </c>
      <c r="CZ32" s="7">
        <f t="shared" si="25"/>
        <v>3</v>
      </c>
      <c r="DA32" s="11">
        <f t="shared" si="25"/>
        <v>0</v>
      </c>
      <c r="DB32" s="10">
        <f t="shared" si="25"/>
        <v>0</v>
      </c>
      <c r="DC32" s="11">
        <f t="shared" si="25"/>
        <v>30</v>
      </c>
      <c r="DD32" s="10">
        <f t="shared" si="25"/>
        <v>0</v>
      </c>
      <c r="DE32" s="11">
        <f t="shared" si="25"/>
        <v>60</v>
      </c>
      <c r="DF32" s="10">
        <f t="shared" si="25"/>
        <v>0</v>
      </c>
      <c r="DG32" s="7">
        <f t="shared" si="25"/>
        <v>6</v>
      </c>
      <c r="DH32" s="11">
        <f t="shared" si="25"/>
        <v>0</v>
      </c>
      <c r="DI32" s="10">
        <f t="shared" si="25"/>
        <v>0</v>
      </c>
      <c r="DJ32" s="11">
        <f t="shared" si="25"/>
        <v>0</v>
      </c>
      <c r="DK32" s="10">
        <f t="shared" si="25"/>
        <v>0</v>
      </c>
      <c r="DL32" s="11">
        <f t="shared" si="25"/>
        <v>0</v>
      </c>
      <c r="DM32" s="10">
        <f t="shared" si="25"/>
        <v>0</v>
      </c>
      <c r="DN32" s="11">
        <f t="shared" si="25"/>
        <v>0</v>
      </c>
      <c r="DO32" s="10">
        <f t="shared" si="25"/>
        <v>0</v>
      </c>
      <c r="DP32" s="11">
        <f t="shared" si="25"/>
        <v>0</v>
      </c>
      <c r="DQ32" s="10">
        <f t="shared" si="25"/>
        <v>0</v>
      </c>
      <c r="DR32" s="11">
        <f t="shared" si="25"/>
        <v>0</v>
      </c>
      <c r="DS32" s="10">
        <f t="shared" si="25"/>
        <v>0</v>
      </c>
      <c r="DT32" s="7">
        <f t="shared" si="25"/>
        <v>0</v>
      </c>
      <c r="DU32" s="7">
        <f t="shared" si="25"/>
        <v>6</v>
      </c>
      <c r="DV32" s="11">
        <f t="shared" si="25"/>
        <v>0</v>
      </c>
      <c r="DW32" s="10">
        <f t="shared" si="25"/>
        <v>0</v>
      </c>
      <c r="DX32" s="11">
        <f t="shared" si="25"/>
        <v>0</v>
      </c>
      <c r="DY32" s="10">
        <f t="shared" si="25"/>
        <v>0</v>
      </c>
      <c r="DZ32" s="11">
        <f t="shared" si="25"/>
        <v>0</v>
      </c>
      <c r="EA32" s="10">
        <f t="shared" si="25"/>
        <v>0</v>
      </c>
      <c r="EB32" s="7">
        <f t="shared" si="25"/>
        <v>0</v>
      </c>
      <c r="EC32" s="11">
        <f t="shared" si="25"/>
        <v>0</v>
      </c>
      <c r="ED32" s="10">
        <f aca="true" t="shared" si="26" ref="ED32:FI32">SUM(ED17:ED31)</f>
        <v>0</v>
      </c>
      <c r="EE32" s="11">
        <f t="shared" si="26"/>
        <v>0</v>
      </c>
      <c r="EF32" s="10">
        <f t="shared" si="26"/>
        <v>0</v>
      </c>
      <c r="EG32" s="11">
        <f t="shared" si="26"/>
        <v>0</v>
      </c>
      <c r="EH32" s="10">
        <f t="shared" si="26"/>
        <v>0</v>
      </c>
      <c r="EI32" s="11">
        <f t="shared" si="26"/>
        <v>0</v>
      </c>
      <c r="EJ32" s="10">
        <f t="shared" si="26"/>
        <v>0</v>
      </c>
      <c r="EK32" s="11">
        <f t="shared" si="26"/>
        <v>0</v>
      </c>
      <c r="EL32" s="10">
        <f t="shared" si="26"/>
        <v>0</v>
      </c>
      <c r="EM32" s="11">
        <f t="shared" si="26"/>
        <v>0</v>
      </c>
      <c r="EN32" s="10">
        <f t="shared" si="26"/>
        <v>0</v>
      </c>
      <c r="EO32" s="7">
        <f t="shared" si="26"/>
        <v>0</v>
      </c>
      <c r="EP32" s="7">
        <f t="shared" si="26"/>
        <v>0</v>
      </c>
      <c r="EQ32" s="11">
        <f t="shared" si="26"/>
        <v>0</v>
      </c>
      <c r="ER32" s="10">
        <f t="shared" si="26"/>
        <v>0</v>
      </c>
      <c r="ES32" s="11">
        <f t="shared" si="26"/>
        <v>0</v>
      </c>
      <c r="ET32" s="10">
        <f t="shared" si="26"/>
        <v>0</v>
      </c>
      <c r="EU32" s="11">
        <f t="shared" si="26"/>
        <v>0</v>
      </c>
      <c r="EV32" s="10">
        <f t="shared" si="26"/>
        <v>0</v>
      </c>
      <c r="EW32" s="7">
        <f t="shared" si="26"/>
        <v>0</v>
      </c>
      <c r="EX32" s="11">
        <f t="shared" si="26"/>
        <v>0</v>
      </c>
      <c r="EY32" s="10">
        <f t="shared" si="26"/>
        <v>0</v>
      </c>
      <c r="EZ32" s="11">
        <f t="shared" si="26"/>
        <v>0</v>
      </c>
      <c r="FA32" s="10">
        <f t="shared" si="26"/>
        <v>0</v>
      </c>
      <c r="FB32" s="11">
        <f t="shared" si="26"/>
        <v>0</v>
      </c>
      <c r="FC32" s="10">
        <f t="shared" si="26"/>
        <v>0</v>
      </c>
      <c r="FD32" s="11">
        <f t="shared" si="26"/>
        <v>0</v>
      </c>
      <c r="FE32" s="10">
        <f t="shared" si="26"/>
        <v>0</v>
      </c>
      <c r="FF32" s="11">
        <f t="shared" si="26"/>
        <v>0</v>
      </c>
      <c r="FG32" s="10">
        <f t="shared" si="26"/>
        <v>0</v>
      </c>
      <c r="FH32" s="11">
        <f t="shared" si="26"/>
        <v>0</v>
      </c>
      <c r="FI32" s="10">
        <f t="shared" si="26"/>
        <v>0</v>
      </c>
      <c r="FJ32" s="7">
        <f aca="true" t="shared" si="27" ref="FJ32:GF32">SUM(FJ17:FJ31)</f>
        <v>0</v>
      </c>
      <c r="FK32" s="7">
        <f t="shared" si="27"/>
        <v>0</v>
      </c>
      <c r="FL32" s="11">
        <f t="shared" si="27"/>
        <v>0</v>
      </c>
      <c r="FM32" s="10">
        <f t="shared" si="27"/>
        <v>0</v>
      </c>
      <c r="FN32" s="11">
        <f t="shared" si="27"/>
        <v>0</v>
      </c>
      <c r="FO32" s="10">
        <f t="shared" si="27"/>
        <v>0</v>
      </c>
      <c r="FP32" s="11">
        <f t="shared" si="27"/>
        <v>0</v>
      </c>
      <c r="FQ32" s="10">
        <f t="shared" si="27"/>
        <v>0</v>
      </c>
      <c r="FR32" s="7">
        <f t="shared" si="27"/>
        <v>0</v>
      </c>
      <c r="FS32" s="11">
        <f t="shared" si="27"/>
        <v>0</v>
      </c>
      <c r="FT32" s="10">
        <f t="shared" si="27"/>
        <v>0</v>
      </c>
      <c r="FU32" s="11">
        <f t="shared" si="27"/>
        <v>0</v>
      </c>
      <c r="FV32" s="10">
        <f t="shared" si="27"/>
        <v>0</v>
      </c>
      <c r="FW32" s="11">
        <f t="shared" si="27"/>
        <v>0</v>
      </c>
      <c r="FX32" s="10">
        <f t="shared" si="27"/>
        <v>0</v>
      </c>
      <c r="FY32" s="11">
        <f t="shared" si="27"/>
        <v>0</v>
      </c>
      <c r="FZ32" s="10">
        <f t="shared" si="27"/>
        <v>0</v>
      </c>
      <c r="GA32" s="11">
        <f t="shared" si="27"/>
        <v>0</v>
      </c>
      <c r="GB32" s="10">
        <f t="shared" si="27"/>
        <v>0</v>
      </c>
      <c r="GC32" s="11">
        <f t="shared" si="27"/>
        <v>0</v>
      </c>
      <c r="GD32" s="10">
        <f t="shared" si="27"/>
        <v>0</v>
      </c>
      <c r="GE32" s="7">
        <f t="shared" si="27"/>
        <v>0</v>
      </c>
      <c r="GF32" s="7">
        <f t="shared" si="27"/>
        <v>0</v>
      </c>
    </row>
    <row r="33" spans="1:188" ht="19.5" customHeight="1">
      <c r="A33" s="12" t="s">
        <v>88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2"/>
      <c r="GF33" s="13"/>
    </row>
    <row r="34" spans="1:188" ht="12.75">
      <c r="A34" s="6"/>
      <c r="B34" s="6"/>
      <c r="C34" s="6"/>
      <c r="D34" s="6" t="s">
        <v>89</v>
      </c>
      <c r="E34" s="3" t="s">
        <v>90</v>
      </c>
      <c r="F34" s="6">
        <f aca="true" t="shared" si="28" ref="F34:F41">COUNTIF(U34:GD34,"e")</f>
        <v>1</v>
      </c>
      <c r="G34" s="6">
        <f aca="true" t="shared" si="29" ref="G34:G41">COUNTIF(U34:GD34,"z")</f>
        <v>1</v>
      </c>
      <c r="H34" s="6">
        <f aca="true" t="shared" si="30" ref="H34:H45">SUM(I34:Q34)</f>
        <v>90</v>
      </c>
      <c r="I34" s="6">
        <f aca="true" t="shared" si="31" ref="I34:I45">U34+AP34+BK34+CF34+DA34+DV34+EQ34+FL34</f>
        <v>45</v>
      </c>
      <c r="J34" s="6">
        <f aca="true" t="shared" si="32" ref="J34:J45">W34+AR34+BM34+CH34+DC34+DX34+ES34+FN34</f>
        <v>45</v>
      </c>
      <c r="K34" s="6">
        <f aca="true" t="shared" si="33" ref="K34:K45">Y34+AT34+BO34+CJ34+DE34+DZ34+EU34+FP34</f>
        <v>0</v>
      </c>
      <c r="L34" s="6">
        <f aca="true" t="shared" si="34" ref="L34:L45">AB34+AW34+BR34+CM34+DH34+EC34+EX34+FS34</f>
        <v>0</v>
      </c>
      <c r="M34" s="6">
        <f aca="true" t="shared" si="35" ref="M34:M45">AD34+AY34+BT34+CO34+DJ34+EE34+EZ34+FU34</f>
        <v>0</v>
      </c>
      <c r="N34" s="6">
        <f aca="true" t="shared" si="36" ref="N34:N45">AF34+BA34+BV34+CQ34+DL34+EG34+FB34+FW34</f>
        <v>0</v>
      </c>
      <c r="O34" s="6">
        <f aca="true" t="shared" si="37" ref="O34:O45">AH34+BC34+BX34+CS34+DN34+EI34+FD34+FY34</f>
        <v>0</v>
      </c>
      <c r="P34" s="6">
        <f aca="true" t="shared" si="38" ref="P34:P45">AJ34+BE34+BZ34+CU34+DP34+EK34+FF34+GA34</f>
        <v>0</v>
      </c>
      <c r="Q34" s="6">
        <f aca="true" t="shared" si="39" ref="Q34:Q45">AL34+BG34+CB34+CW34+DR34+EM34+FH34+GC34</f>
        <v>0</v>
      </c>
      <c r="R34" s="7">
        <f aca="true" t="shared" si="40" ref="R34:R45">AO34+BJ34+CE34+CZ34+DU34+EP34+FK34+GF34</f>
        <v>9</v>
      </c>
      <c r="S34" s="7">
        <f aca="true" t="shared" si="41" ref="S34:S45">AN34+BI34+CD34+CY34+DT34+EO34+FJ34+GE34</f>
        <v>0</v>
      </c>
      <c r="T34" s="7">
        <v>3.8</v>
      </c>
      <c r="U34" s="11">
        <v>45</v>
      </c>
      <c r="V34" s="10" t="s">
        <v>79</v>
      </c>
      <c r="W34" s="11">
        <v>45</v>
      </c>
      <c r="X34" s="10" t="s">
        <v>61</v>
      </c>
      <c r="Y34" s="11"/>
      <c r="Z34" s="10"/>
      <c r="AA34" s="7">
        <v>9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aca="true" t="shared" si="42" ref="AO34:AO45">AA34+AN34</f>
        <v>9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aca="true" t="shared" si="43" ref="BJ34:BJ45">AV34+BI34</f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aca="true" t="shared" si="44" ref="CE34:CE45">BQ34+CD34</f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aca="true" t="shared" si="45" ref="CZ34:CZ45">CL34+CY34</f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aca="true" t="shared" si="46" ref="DU34:DU45">DG34+DT34</f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aca="true" t="shared" si="47" ref="EP34:EP45">EB34+EO34</f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aca="true" t="shared" si="48" ref="FK34:FK45">EW34+FJ34</f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aca="true" t="shared" si="49" ref="GF34:GF45">FR34+GE34</f>
        <v>0</v>
      </c>
    </row>
    <row r="35" spans="1:188" ht="12.75">
      <c r="A35" s="6"/>
      <c r="B35" s="6"/>
      <c r="C35" s="6"/>
      <c r="D35" s="6" t="s">
        <v>91</v>
      </c>
      <c r="E35" s="3" t="s">
        <v>92</v>
      </c>
      <c r="F35" s="6">
        <f t="shared" si="28"/>
        <v>1</v>
      </c>
      <c r="G35" s="6">
        <f t="shared" si="29"/>
        <v>1</v>
      </c>
      <c r="H35" s="6">
        <f t="shared" si="30"/>
        <v>60</v>
      </c>
      <c r="I35" s="6">
        <f t="shared" si="31"/>
        <v>30</v>
      </c>
      <c r="J35" s="6">
        <f t="shared" si="32"/>
        <v>30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7">
        <f t="shared" si="40"/>
        <v>6</v>
      </c>
      <c r="S35" s="7">
        <f t="shared" si="41"/>
        <v>0</v>
      </c>
      <c r="T35" s="7">
        <v>2.6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2"/>
        <v>0</v>
      </c>
      <c r="AP35" s="11">
        <v>30</v>
      </c>
      <c r="AQ35" s="10" t="s">
        <v>79</v>
      </c>
      <c r="AR35" s="11">
        <v>30</v>
      </c>
      <c r="AS35" s="10" t="s">
        <v>61</v>
      </c>
      <c r="AT35" s="11"/>
      <c r="AU35" s="10"/>
      <c r="AV35" s="7">
        <v>6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3"/>
        <v>6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4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5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6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7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8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9"/>
        <v>0</v>
      </c>
    </row>
    <row r="36" spans="1:188" ht="12.75">
      <c r="A36" s="6"/>
      <c r="B36" s="6"/>
      <c r="C36" s="6"/>
      <c r="D36" s="6" t="s">
        <v>93</v>
      </c>
      <c r="E36" s="3" t="s">
        <v>94</v>
      </c>
      <c r="F36" s="6">
        <f t="shared" si="28"/>
        <v>1</v>
      </c>
      <c r="G36" s="6">
        <f t="shared" si="29"/>
        <v>1</v>
      </c>
      <c r="H36" s="6">
        <f t="shared" si="30"/>
        <v>60</v>
      </c>
      <c r="I36" s="6">
        <f t="shared" si="31"/>
        <v>30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7">
        <f t="shared" si="40"/>
        <v>5</v>
      </c>
      <c r="S36" s="7">
        <f t="shared" si="41"/>
        <v>0</v>
      </c>
      <c r="T36" s="7">
        <v>2.5</v>
      </c>
      <c r="U36" s="11">
        <v>30</v>
      </c>
      <c r="V36" s="10" t="s">
        <v>79</v>
      </c>
      <c r="W36" s="11"/>
      <c r="X36" s="10"/>
      <c r="Y36" s="11"/>
      <c r="Z36" s="10"/>
      <c r="AA36" s="7">
        <v>3</v>
      </c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2"/>
        <v>3</v>
      </c>
      <c r="AP36" s="11"/>
      <c r="AQ36" s="10"/>
      <c r="AR36" s="11">
        <v>30</v>
      </c>
      <c r="AS36" s="10" t="s">
        <v>61</v>
      </c>
      <c r="AT36" s="11"/>
      <c r="AU36" s="10"/>
      <c r="AV36" s="7">
        <v>2</v>
      </c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3"/>
        <v>2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4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5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6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7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8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9"/>
        <v>0</v>
      </c>
    </row>
    <row r="37" spans="1:188" ht="12.75">
      <c r="A37" s="6"/>
      <c r="B37" s="6"/>
      <c r="C37" s="6"/>
      <c r="D37" s="6" t="s">
        <v>95</v>
      </c>
      <c r="E37" s="3" t="s">
        <v>96</v>
      </c>
      <c r="F37" s="6">
        <f t="shared" si="28"/>
        <v>1</v>
      </c>
      <c r="G37" s="6">
        <f t="shared" si="29"/>
        <v>1</v>
      </c>
      <c r="H37" s="6">
        <f t="shared" si="30"/>
        <v>60</v>
      </c>
      <c r="I37" s="6">
        <f t="shared" si="31"/>
        <v>45</v>
      </c>
      <c r="J37" s="6">
        <f t="shared" si="32"/>
        <v>15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7">
        <f t="shared" si="40"/>
        <v>5</v>
      </c>
      <c r="S37" s="7">
        <f t="shared" si="41"/>
        <v>0</v>
      </c>
      <c r="T37" s="7">
        <v>2.5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2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3"/>
        <v>0</v>
      </c>
      <c r="BK37" s="11">
        <v>45</v>
      </c>
      <c r="BL37" s="10" t="s">
        <v>79</v>
      </c>
      <c r="BM37" s="11">
        <v>15</v>
      </c>
      <c r="BN37" s="10" t="s">
        <v>61</v>
      </c>
      <c r="BO37" s="11"/>
      <c r="BP37" s="10"/>
      <c r="BQ37" s="7">
        <v>5</v>
      </c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4"/>
        <v>5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5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6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7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8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9"/>
        <v>0</v>
      </c>
    </row>
    <row r="38" spans="1:188" ht="12.75">
      <c r="A38" s="6"/>
      <c r="B38" s="6"/>
      <c r="C38" s="6"/>
      <c r="D38" s="6" t="s">
        <v>97</v>
      </c>
      <c r="E38" s="3" t="s">
        <v>98</v>
      </c>
      <c r="F38" s="6">
        <f t="shared" si="28"/>
        <v>1</v>
      </c>
      <c r="G38" s="6">
        <f t="shared" si="29"/>
        <v>1</v>
      </c>
      <c r="H38" s="6">
        <f t="shared" si="30"/>
        <v>60</v>
      </c>
      <c r="I38" s="6">
        <f t="shared" si="31"/>
        <v>30</v>
      </c>
      <c r="J38" s="6">
        <f t="shared" si="32"/>
        <v>0</v>
      </c>
      <c r="K38" s="6">
        <f t="shared" si="33"/>
        <v>0</v>
      </c>
      <c r="L38" s="6">
        <f t="shared" si="34"/>
        <v>30</v>
      </c>
      <c r="M38" s="6">
        <f t="shared" si="35"/>
        <v>0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7">
        <f t="shared" si="40"/>
        <v>5</v>
      </c>
      <c r="S38" s="7">
        <f t="shared" si="41"/>
        <v>2</v>
      </c>
      <c r="T38" s="7">
        <v>2.5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2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3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4"/>
        <v>0</v>
      </c>
      <c r="CF38" s="11">
        <v>30</v>
      </c>
      <c r="CG38" s="10" t="s">
        <v>79</v>
      </c>
      <c r="CH38" s="11"/>
      <c r="CI38" s="10"/>
      <c r="CJ38" s="11"/>
      <c r="CK38" s="10"/>
      <c r="CL38" s="7">
        <v>3</v>
      </c>
      <c r="CM38" s="11">
        <v>30</v>
      </c>
      <c r="CN38" s="10" t="s">
        <v>61</v>
      </c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>
        <v>2</v>
      </c>
      <c r="CZ38" s="7">
        <f t="shared" si="45"/>
        <v>5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6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7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8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9"/>
        <v>0</v>
      </c>
    </row>
    <row r="39" spans="1:188" ht="12.75">
      <c r="A39" s="6"/>
      <c r="B39" s="6"/>
      <c r="C39" s="6"/>
      <c r="D39" s="6" t="s">
        <v>99</v>
      </c>
      <c r="E39" s="3" t="s">
        <v>100</v>
      </c>
      <c r="F39" s="6">
        <f t="shared" si="28"/>
        <v>1</v>
      </c>
      <c r="G39" s="6">
        <f t="shared" si="29"/>
        <v>1</v>
      </c>
      <c r="H39" s="6">
        <f t="shared" si="30"/>
        <v>75</v>
      </c>
      <c r="I39" s="6">
        <f t="shared" si="31"/>
        <v>45</v>
      </c>
      <c r="J39" s="6">
        <f t="shared" si="32"/>
        <v>30</v>
      </c>
      <c r="K39" s="6">
        <f t="shared" si="33"/>
        <v>0</v>
      </c>
      <c r="L39" s="6">
        <f t="shared" si="34"/>
        <v>0</v>
      </c>
      <c r="M39" s="6">
        <f t="shared" si="35"/>
        <v>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7">
        <f t="shared" si="40"/>
        <v>8</v>
      </c>
      <c r="S39" s="7">
        <f t="shared" si="41"/>
        <v>0</v>
      </c>
      <c r="T39" s="7">
        <v>3.1</v>
      </c>
      <c r="U39" s="11">
        <v>45</v>
      </c>
      <c r="V39" s="10" t="s">
        <v>79</v>
      </c>
      <c r="W39" s="11">
        <v>30</v>
      </c>
      <c r="X39" s="10" t="s">
        <v>61</v>
      </c>
      <c r="Y39" s="11"/>
      <c r="Z39" s="10"/>
      <c r="AA39" s="7">
        <v>8</v>
      </c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2"/>
        <v>8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3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4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5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6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7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8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9"/>
        <v>0</v>
      </c>
    </row>
    <row r="40" spans="1:188" ht="12.75">
      <c r="A40" s="6"/>
      <c r="B40" s="6"/>
      <c r="C40" s="6"/>
      <c r="D40" s="6" t="s">
        <v>101</v>
      </c>
      <c r="E40" s="3" t="s">
        <v>102</v>
      </c>
      <c r="F40" s="6">
        <f t="shared" si="28"/>
        <v>1</v>
      </c>
      <c r="G40" s="6">
        <f t="shared" si="29"/>
        <v>1</v>
      </c>
      <c r="H40" s="6">
        <f t="shared" si="30"/>
        <v>75</v>
      </c>
      <c r="I40" s="6">
        <f t="shared" si="31"/>
        <v>30</v>
      </c>
      <c r="J40" s="6">
        <f t="shared" si="32"/>
        <v>0</v>
      </c>
      <c r="K40" s="6">
        <f t="shared" si="33"/>
        <v>0</v>
      </c>
      <c r="L40" s="6">
        <f t="shared" si="34"/>
        <v>45</v>
      </c>
      <c r="M40" s="6">
        <f t="shared" si="35"/>
        <v>0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7">
        <f t="shared" si="40"/>
        <v>5</v>
      </c>
      <c r="S40" s="7">
        <f t="shared" si="41"/>
        <v>3</v>
      </c>
      <c r="T40" s="7">
        <v>3.1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2"/>
        <v>0</v>
      </c>
      <c r="AP40" s="11">
        <v>30</v>
      </c>
      <c r="AQ40" s="10" t="s">
        <v>79</v>
      </c>
      <c r="AR40" s="11"/>
      <c r="AS40" s="10"/>
      <c r="AT40" s="11"/>
      <c r="AU40" s="10"/>
      <c r="AV40" s="7">
        <v>2</v>
      </c>
      <c r="AW40" s="11">
        <v>45</v>
      </c>
      <c r="AX40" s="10" t="s">
        <v>61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3</v>
      </c>
      <c r="BJ40" s="7">
        <f t="shared" si="43"/>
        <v>5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4"/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5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6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7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8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9"/>
        <v>0</v>
      </c>
    </row>
    <row r="41" spans="1:188" ht="12.75">
      <c r="A41" s="6"/>
      <c r="B41" s="6"/>
      <c r="C41" s="6"/>
      <c r="D41" s="6" t="s">
        <v>103</v>
      </c>
      <c r="E41" s="3" t="s">
        <v>104</v>
      </c>
      <c r="F41" s="6">
        <f t="shared" si="28"/>
        <v>0</v>
      </c>
      <c r="G41" s="6">
        <f t="shared" si="29"/>
        <v>2</v>
      </c>
      <c r="H41" s="6">
        <f t="shared" si="30"/>
        <v>45</v>
      </c>
      <c r="I41" s="6">
        <f t="shared" si="31"/>
        <v>15</v>
      </c>
      <c r="J41" s="6">
        <f t="shared" si="32"/>
        <v>0</v>
      </c>
      <c r="K41" s="6">
        <f t="shared" si="33"/>
        <v>0</v>
      </c>
      <c r="L41" s="6">
        <f t="shared" si="34"/>
        <v>30</v>
      </c>
      <c r="M41" s="6">
        <f t="shared" si="35"/>
        <v>0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7">
        <f t="shared" si="40"/>
        <v>3</v>
      </c>
      <c r="S41" s="7">
        <f t="shared" si="41"/>
        <v>2</v>
      </c>
      <c r="T41" s="7">
        <v>1.8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2"/>
        <v>0</v>
      </c>
      <c r="AP41" s="11">
        <v>15</v>
      </c>
      <c r="AQ41" s="10" t="s">
        <v>61</v>
      </c>
      <c r="AR41" s="11"/>
      <c r="AS41" s="10"/>
      <c r="AT41" s="11"/>
      <c r="AU41" s="10"/>
      <c r="AV41" s="7">
        <v>1</v>
      </c>
      <c r="AW41" s="11">
        <v>30</v>
      </c>
      <c r="AX41" s="10" t="s">
        <v>61</v>
      </c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43"/>
        <v>3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4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5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6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7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8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9"/>
        <v>0</v>
      </c>
    </row>
    <row r="42" spans="1:188" ht="12.75">
      <c r="A42" s="6">
        <v>2</v>
      </c>
      <c r="B42" s="6">
        <v>1</v>
      </c>
      <c r="C42" s="6"/>
      <c r="D42" s="6"/>
      <c r="E42" s="3" t="s">
        <v>105</v>
      </c>
      <c r="F42" s="6">
        <f>$B$42*COUNTIF(U42:GD42,"e")</f>
        <v>0</v>
      </c>
      <c r="G42" s="6">
        <f>$B$42*COUNTIF(U42:GD42,"z")</f>
        <v>1</v>
      </c>
      <c r="H42" s="6">
        <f t="shared" si="30"/>
        <v>30</v>
      </c>
      <c r="I42" s="6">
        <f t="shared" si="31"/>
        <v>30</v>
      </c>
      <c r="J42" s="6">
        <f t="shared" si="32"/>
        <v>0</v>
      </c>
      <c r="K42" s="6">
        <f t="shared" si="33"/>
        <v>0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7">
        <f t="shared" si="40"/>
        <v>2</v>
      </c>
      <c r="S42" s="7">
        <f t="shared" si="41"/>
        <v>0</v>
      </c>
      <c r="T42" s="7">
        <f>$B$42*1.2</f>
        <v>1.2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2"/>
        <v>0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3"/>
        <v>0</v>
      </c>
      <c r="BK42" s="11">
        <f>$B$42*30</f>
        <v>30</v>
      </c>
      <c r="BL42" s="10" t="s">
        <v>61</v>
      </c>
      <c r="BM42" s="11"/>
      <c r="BN42" s="10"/>
      <c r="BO42" s="11"/>
      <c r="BP42" s="10"/>
      <c r="BQ42" s="7">
        <f>$B$42*2</f>
        <v>2</v>
      </c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4"/>
        <v>2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5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6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7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8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9"/>
        <v>0</v>
      </c>
    </row>
    <row r="43" spans="1:188" ht="12.75">
      <c r="A43" s="6"/>
      <c r="B43" s="6"/>
      <c r="C43" s="6"/>
      <c r="D43" s="6" t="s">
        <v>106</v>
      </c>
      <c r="E43" s="3" t="s">
        <v>107</v>
      </c>
      <c r="F43" s="6">
        <f>COUNTIF(U43:GD43,"e")</f>
        <v>1</v>
      </c>
      <c r="G43" s="6">
        <f>COUNTIF(U43:GD43,"z")</f>
        <v>1</v>
      </c>
      <c r="H43" s="6">
        <f t="shared" si="30"/>
        <v>60</v>
      </c>
      <c r="I43" s="6">
        <f t="shared" si="31"/>
        <v>45</v>
      </c>
      <c r="J43" s="6">
        <f t="shared" si="32"/>
        <v>15</v>
      </c>
      <c r="K43" s="6">
        <f t="shared" si="33"/>
        <v>0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7">
        <f t="shared" si="40"/>
        <v>5</v>
      </c>
      <c r="S43" s="7">
        <f t="shared" si="41"/>
        <v>0</v>
      </c>
      <c r="T43" s="7">
        <v>2.5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2"/>
        <v>0</v>
      </c>
      <c r="AP43" s="11">
        <v>45</v>
      </c>
      <c r="AQ43" s="10" t="s">
        <v>79</v>
      </c>
      <c r="AR43" s="11">
        <v>15</v>
      </c>
      <c r="AS43" s="10" t="s">
        <v>61</v>
      </c>
      <c r="AT43" s="11"/>
      <c r="AU43" s="10"/>
      <c r="AV43" s="7">
        <v>5</v>
      </c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3"/>
        <v>5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4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5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6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7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8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9"/>
        <v>0</v>
      </c>
    </row>
    <row r="44" spans="1:188" ht="12.75">
      <c r="A44" s="6"/>
      <c r="B44" s="6"/>
      <c r="C44" s="6"/>
      <c r="D44" s="6" t="s">
        <v>108</v>
      </c>
      <c r="E44" s="3" t="s">
        <v>109</v>
      </c>
      <c r="F44" s="6">
        <f>COUNTIF(U44:GD44,"e")</f>
        <v>1</v>
      </c>
      <c r="G44" s="6">
        <f>COUNTIF(U44:GD44,"z")</f>
        <v>1</v>
      </c>
      <c r="H44" s="6">
        <f t="shared" si="30"/>
        <v>90</v>
      </c>
      <c r="I44" s="6">
        <f t="shared" si="31"/>
        <v>30</v>
      </c>
      <c r="J44" s="6">
        <f t="shared" si="32"/>
        <v>0</v>
      </c>
      <c r="K44" s="6">
        <f t="shared" si="33"/>
        <v>0</v>
      </c>
      <c r="L44" s="6">
        <f t="shared" si="34"/>
        <v>60</v>
      </c>
      <c r="M44" s="6">
        <f t="shared" si="35"/>
        <v>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7">
        <f t="shared" si="40"/>
        <v>8</v>
      </c>
      <c r="S44" s="7">
        <f t="shared" si="41"/>
        <v>4</v>
      </c>
      <c r="T44" s="7">
        <v>3.7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2"/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3"/>
        <v>0</v>
      </c>
      <c r="BK44" s="11">
        <v>30</v>
      </c>
      <c r="BL44" s="10" t="s">
        <v>79</v>
      </c>
      <c r="BM44" s="11"/>
      <c r="BN44" s="10"/>
      <c r="BO44" s="11"/>
      <c r="BP44" s="10"/>
      <c r="BQ44" s="7">
        <v>4</v>
      </c>
      <c r="BR44" s="11">
        <v>60</v>
      </c>
      <c r="BS44" s="10" t="s">
        <v>61</v>
      </c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4</v>
      </c>
      <c r="CE44" s="7">
        <f t="shared" si="44"/>
        <v>8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5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6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7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8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9"/>
        <v>0</v>
      </c>
    </row>
    <row r="45" spans="1:188" ht="12.75">
      <c r="A45" s="6"/>
      <c r="B45" s="6"/>
      <c r="C45" s="6"/>
      <c r="D45" s="6" t="s">
        <v>110</v>
      </c>
      <c r="E45" s="3" t="s">
        <v>111</v>
      </c>
      <c r="F45" s="6">
        <f>COUNTIF(U45:GD45,"e")</f>
        <v>0</v>
      </c>
      <c r="G45" s="6">
        <f>COUNTIF(U45:GD45,"z")</f>
        <v>1</v>
      </c>
      <c r="H45" s="6">
        <f t="shared" si="30"/>
        <v>30</v>
      </c>
      <c r="I45" s="6">
        <f t="shared" si="31"/>
        <v>0</v>
      </c>
      <c r="J45" s="6">
        <f t="shared" si="32"/>
        <v>0</v>
      </c>
      <c r="K45" s="6">
        <f t="shared" si="33"/>
        <v>0</v>
      </c>
      <c r="L45" s="6">
        <f t="shared" si="34"/>
        <v>30</v>
      </c>
      <c r="M45" s="6">
        <f t="shared" si="35"/>
        <v>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7">
        <f t="shared" si="40"/>
        <v>3</v>
      </c>
      <c r="S45" s="7">
        <f t="shared" si="41"/>
        <v>3</v>
      </c>
      <c r="T45" s="7">
        <v>1.2</v>
      </c>
      <c r="U45" s="11"/>
      <c r="V45" s="10"/>
      <c r="W45" s="11"/>
      <c r="X45" s="10"/>
      <c r="Y45" s="11"/>
      <c r="Z45" s="10"/>
      <c r="AA45" s="7"/>
      <c r="AB45" s="11">
        <v>30</v>
      </c>
      <c r="AC45" s="10" t="s">
        <v>61</v>
      </c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>
        <v>3</v>
      </c>
      <c r="AO45" s="7">
        <f t="shared" si="42"/>
        <v>3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3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4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5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6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7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8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9"/>
        <v>0</v>
      </c>
    </row>
    <row r="46" spans="1:188" ht="15.75" customHeight="1">
      <c r="A46" s="6"/>
      <c r="B46" s="6"/>
      <c r="C46" s="6"/>
      <c r="D46" s="6"/>
      <c r="E46" s="6" t="s">
        <v>87</v>
      </c>
      <c r="F46" s="6">
        <f aca="true" t="shared" si="50" ref="F46:AK46">SUM(F34:F45)</f>
        <v>9</v>
      </c>
      <c r="G46" s="6">
        <f t="shared" si="50"/>
        <v>13</v>
      </c>
      <c r="H46" s="6">
        <f t="shared" si="50"/>
        <v>735</v>
      </c>
      <c r="I46" s="6">
        <f t="shared" si="50"/>
        <v>375</v>
      </c>
      <c r="J46" s="6">
        <f t="shared" si="50"/>
        <v>165</v>
      </c>
      <c r="K46" s="6">
        <f t="shared" si="50"/>
        <v>0</v>
      </c>
      <c r="L46" s="6">
        <f t="shared" si="50"/>
        <v>195</v>
      </c>
      <c r="M46" s="6">
        <f t="shared" si="50"/>
        <v>0</v>
      </c>
      <c r="N46" s="6">
        <f t="shared" si="50"/>
        <v>0</v>
      </c>
      <c r="O46" s="6">
        <f t="shared" si="50"/>
        <v>0</v>
      </c>
      <c r="P46" s="6">
        <f t="shared" si="50"/>
        <v>0</v>
      </c>
      <c r="Q46" s="6">
        <f t="shared" si="50"/>
        <v>0</v>
      </c>
      <c r="R46" s="7">
        <f t="shared" si="50"/>
        <v>64</v>
      </c>
      <c r="S46" s="7">
        <f t="shared" si="50"/>
        <v>14</v>
      </c>
      <c r="T46" s="7">
        <f t="shared" si="50"/>
        <v>30.5</v>
      </c>
      <c r="U46" s="11">
        <f t="shared" si="50"/>
        <v>120</v>
      </c>
      <c r="V46" s="10">
        <f t="shared" si="50"/>
        <v>0</v>
      </c>
      <c r="W46" s="11">
        <f t="shared" si="50"/>
        <v>75</v>
      </c>
      <c r="X46" s="10">
        <f t="shared" si="50"/>
        <v>0</v>
      </c>
      <c r="Y46" s="11">
        <f t="shared" si="50"/>
        <v>0</v>
      </c>
      <c r="Z46" s="10">
        <f t="shared" si="50"/>
        <v>0</v>
      </c>
      <c r="AA46" s="7">
        <f t="shared" si="50"/>
        <v>20</v>
      </c>
      <c r="AB46" s="11">
        <f t="shared" si="50"/>
        <v>30</v>
      </c>
      <c r="AC46" s="10">
        <f t="shared" si="50"/>
        <v>0</v>
      </c>
      <c r="AD46" s="11">
        <f t="shared" si="50"/>
        <v>0</v>
      </c>
      <c r="AE46" s="10">
        <f t="shared" si="50"/>
        <v>0</v>
      </c>
      <c r="AF46" s="11">
        <f t="shared" si="50"/>
        <v>0</v>
      </c>
      <c r="AG46" s="10">
        <f t="shared" si="50"/>
        <v>0</v>
      </c>
      <c r="AH46" s="11">
        <f t="shared" si="50"/>
        <v>0</v>
      </c>
      <c r="AI46" s="10">
        <f t="shared" si="50"/>
        <v>0</v>
      </c>
      <c r="AJ46" s="11">
        <f t="shared" si="50"/>
        <v>0</v>
      </c>
      <c r="AK46" s="10">
        <f t="shared" si="50"/>
        <v>0</v>
      </c>
      <c r="AL46" s="11">
        <f aca="true" t="shared" si="51" ref="AL46:BQ46">SUM(AL34:AL45)</f>
        <v>0</v>
      </c>
      <c r="AM46" s="10">
        <f t="shared" si="51"/>
        <v>0</v>
      </c>
      <c r="AN46" s="7">
        <f t="shared" si="51"/>
        <v>3</v>
      </c>
      <c r="AO46" s="7">
        <f t="shared" si="51"/>
        <v>23</v>
      </c>
      <c r="AP46" s="11">
        <f t="shared" si="51"/>
        <v>120</v>
      </c>
      <c r="AQ46" s="10">
        <f t="shared" si="51"/>
        <v>0</v>
      </c>
      <c r="AR46" s="11">
        <f t="shared" si="51"/>
        <v>75</v>
      </c>
      <c r="AS46" s="10">
        <f t="shared" si="51"/>
        <v>0</v>
      </c>
      <c r="AT46" s="11">
        <f t="shared" si="51"/>
        <v>0</v>
      </c>
      <c r="AU46" s="10">
        <f t="shared" si="51"/>
        <v>0</v>
      </c>
      <c r="AV46" s="7">
        <f t="shared" si="51"/>
        <v>16</v>
      </c>
      <c r="AW46" s="11">
        <f t="shared" si="51"/>
        <v>75</v>
      </c>
      <c r="AX46" s="10">
        <f t="shared" si="51"/>
        <v>0</v>
      </c>
      <c r="AY46" s="11">
        <f t="shared" si="51"/>
        <v>0</v>
      </c>
      <c r="AZ46" s="10">
        <f t="shared" si="51"/>
        <v>0</v>
      </c>
      <c r="BA46" s="11">
        <f t="shared" si="51"/>
        <v>0</v>
      </c>
      <c r="BB46" s="10">
        <f t="shared" si="51"/>
        <v>0</v>
      </c>
      <c r="BC46" s="11">
        <f t="shared" si="51"/>
        <v>0</v>
      </c>
      <c r="BD46" s="10">
        <f t="shared" si="51"/>
        <v>0</v>
      </c>
      <c r="BE46" s="11">
        <f t="shared" si="51"/>
        <v>0</v>
      </c>
      <c r="BF46" s="10">
        <f t="shared" si="51"/>
        <v>0</v>
      </c>
      <c r="BG46" s="11">
        <f t="shared" si="51"/>
        <v>0</v>
      </c>
      <c r="BH46" s="10">
        <f t="shared" si="51"/>
        <v>0</v>
      </c>
      <c r="BI46" s="7">
        <f t="shared" si="51"/>
        <v>5</v>
      </c>
      <c r="BJ46" s="7">
        <f t="shared" si="51"/>
        <v>21</v>
      </c>
      <c r="BK46" s="11">
        <f t="shared" si="51"/>
        <v>105</v>
      </c>
      <c r="BL46" s="10">
        <f t="shared" si="51"/>
        <v>0</v>
      </c>
      <c r="BM46" s="11">
        <f t="shared" si="51"/>
        <v>15</v>
      </c>
      <c r="BN46" s="10">
        <f t="shared" si="51"/>
        <v>0</v>
      </c>
      <c r="BO46" s="11">
        <f t="shared" si="51"/>
        <v>0</v>
      </c>
      <c r="BP46" s="10">
        <f t="shared" si="51"/>
        <v>0</v>
      </c>
      <c r="BQ46" s="7">
        <f t="shared" si="51"/>
        <v>11</v>
      </c>
      <c r="BR46" s="11">
        <f aca="true" t="shared" si="52" ref="BR46:CW46">SUM(BR34:BR45)</f>
        <v>60</v>
      </c>
      <c r="BS46" s="10">
        <f t="shared" si="52"/>
        <v>0</v>
      </c>
      <c r="BT46" s="11">
        <f t="shared" si="52"/>
        <v>0</v>
      </c>
      <c r="BU46" s="10">
        <f t="shared" si="52"/>
        <v>0</v>
      </c>
      <c r="BV46" s="11">
        <f t="shared" si="52"/>
        <v>0</v>
      </c>
      <c r="BW46" s="10">
        <f t="shared" si="52"/>
        <v>0</v>
      </c>
      <c r="BX46" s="11">
        <f t="shared" si="52"/>
        <v>0</v>
      </c>
      <c r="BY46" s="10">
        <f t="shared" si="52"/>
        <v>0</v>
      </c>
      <c r="BZ46" s="11">
        <f t="shared" si="52"/>
        <v>0</v>
      </c>
      <c r="CA46" s="10">
        <f t="shared" si="52"/>
        <v>0</v>
      </c>
      <c r="CB46" s="11">
        <f t="shared" si="52"/>
        <v>0</v>
      </c>
      <c r="CC46" s="10">
        <f t="shared" si="52"/>
        <v>0</v>
      </c>
      <c r="CD46" s="7">
        <f t="shared" si="52"/>
        <v>4</v>
      </c>
      <c r="CE46" s="7">
        <f t="shared" si="52"/>
        <v>15</v>
      </c>
      <c r="CF46" s="11">
        <f t="shared" si="52"/>
        <v>30</v>
      </c>
      <c r="CG46" s="10">
        <f t="shared" si="52"/>
        <v>0</v>
      </c>
      <c r="CH46" s="11">
        <f t="shared" si="52"/>
        <v>0</v>
      </c>
      <c r="CI46" s="10">
        <f t="shared" si="52"/>
        <v>0</v>
      </c>
      <c r="CJ46" s="11">
        <f t="shared" si="52"/>
        <v>0</v>
      </c>
      <c r="CK46" s="10">
        <f t="shared" si="52"/>
        <v>0</v>
      </c>
      <c r="CL46" s="7">
        <f t="shared" si="52"/>
        <v>3</v>
      </c>
      <c r="CM46" s="11">
        <f t="shared" si="52"/>
        <v>30</v>
      </c>
      <c r="CN46" s="10">
        <f t="shared" si="52"/>
        <v>0</v>
      </c>
      <c r="CO46" s="11">
        <f t="shared" si="52"/>
        <v>0</v>
      </c>
      <c r="CP46" s="10">
        <f t="shared" si="52"/>
        <v>0</v>
      </c>
      <c r="CQ46" s="11">
        <f t="shared" si="52"/>
        <v>0</v>
      </c>
      <c r="CR46" s="10">
        <f t="shared" si="52"/>
        <v>0</v>
      </c>
      <c r="CS46" s="11">
        <f t="shared" si="52"/>
        <v>0</v>
      </c>
      <c r="CT46" s="10">
        <f t="shared" si="52"/>
        <v>0</v>
      </c>
      <c r="CU46" s="11">
        <f t="shared" si="52"/>
        <v>0</v>
      </c>
      <c r="CV46" s="10">
        <f t="shared" si="52"/>
        <v>0</v>
      </c>
      <c r="CW46" s="11">
        <f t="shared" si="52"/>
        <v>0</v>
      </c>
      <c r="CX46" s="10">
        <f aca="true" t="shared" si="53" ref="CX46:EC46">SUM(CX34:CX45)</f>
        <v>0</v>
      </c>
      <c r="CY46" s="7">
        <f t="shared" si="53"/>
        <v>2</v>
      </c>
      <c r="CZ46" s="7">
        <f t="shared" si="53"/>
        <v>5</v>
      </c>
      <c r="DA46" s="11">
        <f t="shared" si="53"/>
        <v>0</v>
      </c>
      <c r="DB46" s="10">
        <f t="shared" si="53"/>
        <v>0</v>
      </c>
      <c r="DC46" s="11">
        <f t="shared" si="53"/>
        <v>0</v>
      </c>
      <c r="DD46" s="10">
        <f t="shared" si="53"/>
        <v>0</v>
      </c>
      <c r="DE46" s="11">
        <f t="shared" si="53"/>
        <v>0</v>
      </c>
      <c r="DF46" s="10">
        <f t="shared" si="53"/>
        <v>0</v>
      </c>
      <c r="DG46" s="7">
        <f t="shared" si="53"/>
        <v>0</v>
      </c>
      <c r="DH46" s="11">
        <f t="shared" si="53"/>
        <v>0</v>
      </c>
      <c r="DI46" s="10">
        <f t="shared" si="53"/>
        <v>0</v>
      </c>
      <c r="DJ46" s="11">
        <f t="shared" si="53"/>
        <v>0</v>
      </c>
      <c r="DK46" s="10">
        <f t="shared" si="53"/>
        <v>0</v>
      </c>
      <c r="DL46" s="11">
        <f t="shared" si="53"/>
        <v>0</v>
      </c>
      <c r="DM46" s="10">
        <f t="shared" si="53"/>
        <v>0</v>
      </c>
      <c r="DN46" s="11">
        <f t="shared" si="53"/>
        <v>0</v>
      </c>
      <c r="DO46" s="10">
        <f t="shared" si="53"/>
        <v>0</v>
      </c>
      <c r="DP46" s="11">
        <f t="shared" si="53"/>
        <v>0</v>
      </c>
      <c r="DQ46" s="10">
        <f t="shared" si="53"/>
        <v>0</v>
      </c>
      <c r="DR46" s="11">
        <f t="shared" si="53"/>
        <v>0</v>
      </c>
      <c r="DS46" s="10">
        <f t="shared" si="53"/>
        <v>0</v>
      </c>
      <c r="DT46" s="7">
        <f t="shared" si="53"/>
        <v>0</v>
      </c>
      <c r="DU46" s="7">
        <f t="shared" si="53"/>
        <v>0</v>
      </c>
      <c r="DV46" s="11">
        <f t="shared" si="53"/>
        <v>0</v>
      </c>
      <c r="DW46" s="10">
        <f t="shared" si="53"/>
        <v>0</v>
      </c>
      <c r="DX46" s="11">
        <f t="shared" si="53"/>
        <v>0</v>
      </c>
      <c r="DY46" s="10">
        <f t="shared" si="53"/>
        <v>0</v>
      </c>
      <c r="DZ46" s="11">
        <f t="shared" si="53"/>
        <v>0</v>
      </c>
      <c r="EA46" s="10">
        <f t="shared" si="53"/>
        <v>0</v>
      </c>
      <c r="EB46" s="7">
        <f t="shared" si="53"/>
        <v>0</v>
      </c>
      <c r="EC46" s="11">
        <f t="shared" si="53"/>
        <v>0</v>
      </c>
      <c r="ED46" s="10">
        <f aca="true" t="shared" si="54" ref="ED46:FI46">SUM(ED34:ED45)</f>
        <v>0</v>
      </c>
      <c r="EE46" s="11">
        <f t="shared" si="54"/>
        <v>0</v>
      </c>
      <c r="EF46" s="10">
        <f t="shared" si="54"/>
        <v>0</v>
      </c>
      <c r="EG46" s="11">
        <f t="shared" si="54"/>
        <v>0</v>
      </c>
      <c r="EH46" s="10">
        <f t="shared" si="54"/>
        <v>0</v>
      </c>
      <c r="EI46" s="11">
        <f t="shared" si="54"/>
        <v>0</v>
      </c>
      <c r="EJ46" s="10">
        <f t="shared" si="54"/>
        <v>0</v>
      </c>
      <c r="EK46" s="11">
        <f t="shared" si="54"/>
        <v>0</v>
      </c>
      <c r="EL46" s="10">
        <f t="shared" si="54"/>
        <v>0</v>
      </c>
      <c r="EM46" s="11">
        <f t="shared" si="54"/>
        <v>0</v>
      </c>
      <c r="EN46" s="10">
        <f t="shared" si="54"/>
        <v>0</v>
      </c>
      <c r="EO46" s="7">
        <f t="shared" si="54"/>
        <v>0</v>
      </c>
      <c r="EP46" s="7">
        <f t="shared" si="54"/>
        <v>0</v>
      </c>
      <c r="EQ46" s="11">
        <f t="shared" si="54"/>
        <v>0</v>
      </c>
      <c r="ER46" s="10">
        <f t="shared" si="54"/>
        <v>0</v>
      </c>
      <c r="ES46" s="11">
        <f t="shared" si="54"/>
        <v>0</v>
      </c>
      <c r="ET46" s="10">
        <f t="shared" si="54"/>
        <v>0</v>
      </c>
      <c r="EU46" s="11">
        <f t="shared" si="54"/>
        <v>0</v>
      </c>
      <c r="EV46" s="10">
        <f t="shared" si="54"/>
        <v>0</v>
      </c>
      <c r="EW46" s="7">
        <f t="shared" si="54"/>
        <v>0</v>
      </c>
      <c r="EX46" s="11">
        <f t="shared" si="54"/>
        <v>0</v>
      </c>
      <c r="EY46" s="10">
        <f t="shared" si="54"/>
        <v>0</v>
      </c>
      <c r="EZ46" s="11">
        <f t="shared" si="54"/>
        <v>0</v>
      </c>
      <c r="FA46" s="10">
        <f t="shared" si="54"/>
        <v>0</v>
      </c>
      <c r="FB46" s="11">
        <f t="shared" si="54"/>
        <v>0</v>
      </c>
      <c r="FC46" s="10">
        <f t="shared" si="54"/>
        <v>0</v>
      </c>
      <c r="FD46" s="11">
        <f t="shared" si="54"/>
        <v>0</v>
      </c>
      <c r="FE46" s="10">
        <f t="shared" si="54"/>
        <v>0</v>
      </c>
      <c r="FF46" s="11">
        <f t="shared" si="54"/>
        <v>0</v>
      </c>
      <c r="FG46" s="10">
        <f t="shared" si="54"/>
        <v>0</v>
      </c>
      <c r="FH46" s="11">
        <f t="shared" si="54"/>
        <v>0</v>
      </c>
      <c r="FI46" s="10">
        <f t="shared" si="54"/>
        <v>0</v>
      </c>
      <c r="FJ46" s="7">
        <f aca="true" t="shared" si="55" ref="FJ46:GF46">SUM(FJ34:FJ45)</f>
        <v>0</v>
      </c>
      <c r="FK46" s="7">
        <f t="shared" si="55"/>
        <v>0</v>
      </c>
      <c r="FL46" s="11">
        <f t="shared" si="55"/>
        <v>0</v>
      </c>
      <c r="FM46" s="10">
        <f t="shared" si="55"/>
        <v>0</v>
      </c>
      <c r="FN46" s="11">
        <f t="shared" si="55"/>
        <v>0</v>
      </c>
      <c r="FO46" s="10">
        <f t="shared" si="55"/>
        <v>0</v>
      </c>
      <c r="FP46" s="11">
        <f t="shared" si="55"/>
        <v>0</v>
      </c>
      <c r="FQ46" s="10">
        <f t="shared" si="55"/>
        <v>0</v>
      </c>
      <c r="FR46" s="7">
        <f t="shared" si="55"/>
        <v>0</v>
      </c>
      <c r="FS46" s="11">
        <f t="shared" si="55"/>
        <v>0</v>
      </c>
      <c r="FT46" s="10">
        <f t="shared" si="55"/>
        <v>0</v>
      </c>
      <c r="FU46" s="11">
        <f t="shared" si="55"/>
        <v>0</v>
      </c>
      <c r="FV46" s="10">
        <f t="shared" si="55"/>
        <v>0</v>
      </c>
      <c r="FW46" s="11">
        <f t="shared" si="55"/>
        <v>0</v>
      </c>
      <c r="FX46" s="10">
        <f t="shared" si="55"/>
        <v>0</v>
      </c>
      <c r="FY46" s="11">
        <f t="shared" si="55"/>
        <v>0</v>
      </c>
      <c r="FZ46" s="10">
        <f t="shared" si="55"/>
        <v>0</v>
      </c>
      <c r="GA46" s="11">
        <f t="shared" si="55"/>
        <v>0</v>
      </c>
      <c r="GB46" s="10">
        <f t="shared" si="55"/>
        <v>0</v>
      </c>
      <c r="GC46" s="11">
        <f t="shared" si="55"/>
        <v>0</v>
      </c>
      <c r="GD46" s="10">
        <f t="shared" si="55"/>
        <v>0</v>
      </c>
      <c r="GE46" s="7">
        <f t="shared" si="55"/>
        <v>0</v>
      </c>
      <c r="GF46" s="7">
        <f t="shared" si="55"/>
        <v>0</v>
      </c>
    </row>
    <row r="47" spans="1:188" ht="19.5" customHeight="1">
      <c r="A47" s="12" t="s">
        <v>112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2"/>
      <c r="GF47" s="13"/>
    </row>
    <row r="48" spans="1:188" ht="12.75">
      <c r="A48" s="6"/>
      <c r="B48" s="6"/>
      <c r="C48" s="6"/>
      <c r="D48" s="6" t="s">
        <v>113</v>
      </c>
      <c r="E48" s="3" t="s">
        <v>114</v>
      </c>
      <c r="F48" s="6">
        <f aca="true" t="shared" si="56" ref="F48:F69">COUNTIF(U48:GD48,"e")</f>
        <v>0</v>
      </c>
      <c r="G48" s="6">
        <f aca="true" t="shared" si="57" ref="G48:G69">COUNTIF(U48:GD48,"z")</f>
        <v>1</v>
      </c>
      <c r="H48" s="6">
        <f aca="true" t="shared" si="58" ref="H48:H76">SUM(I48:Q48)</f>
        <v>15</v>
      </c>
      <c r="I48" s="6">
        <f aca="true" t="shared" si="59" ref="I48:I76">U48+AP48+BK48+CF48+DA48+DV48+EQ48+FL48</f>
        <v>15</v>
      </c>
      <c r="J48" s="6">
        <f aca="true" t="shared" si="60" ref="J48:J76">W48+AR48+BM48+CH48+DC48+DX48+ES48+FN48</f>
        <v>0</v>
      </c>
      <c r="K48" s="6">
        <f aca="true" t="shared" si="61" ref="K48:K76">Y48+AT48+BO48+CJ48+DE48+DZ48+EU48+FP48</f>
        <v>0</v>
      </c>
      <c r="L48" s="6">
        <f aca="true" t="shared" si="62" ref="L48:L76">AB48+AW48+BR48+CM48+DH48+EC48+EX48+FS48</f>
        <v>0</v>
      </c>
      <c r="M48" s="6">
        <f aca="true" t="shared" si="63" ref="M48:M76">AD48+AY48+BT48+CO48+DJ48+EE48+EZ48+FU48</f>
        <v>0</v>
      </c>
      <c r="N48" s="6">
        <f aca="true" t="shared" si="64" ref="N48:N76">AF48+BA48+BV48+CQ48+DL48+EG48+FB48+FW48</f>
        <v>0</v>
      </c>
      <c r="O48" s="6">
        <f aca="true" t="shared" si="65" ref="O48:O76">AH48+BC48+BX48+CS48+DN48+EI48+FD48+FY48</f>
        <v>0</v>
      </c>
      <c r="P48" s="6">
        <f aca="true" t="shared" si="66" ref="P48:P76">AJ48+BE48+BZ48+CU48+DP48+EK48+FF48+GA48</f>
        <v>0</v>
      </c>
      <c r="Q48" s="6">
        <f aca="true" t="shared" si="67" ref="Q48:Q76">AL48+BG48+CB48+CW48+DR48+EM48+FH48+GC48</f>
        <v>0</v>
      </c>
      <c r="R48" s="7">
        <f aca="true" t="shared" si="68" ref="R48:R76">AO48+BJ48+CE48+CZ48+DU48+EP48+FK48+GF48</f>
        <v>2</v>
      </c>
      <c r="S48" s="7">
        <f aca="true" t="shared" si="69" ref="S48:S76">AN48+BI48+CD48+CY48+DT48+EO48+FJ48+GE48</f>
        <v>0</v>
      </c>
      <c r="T48" s="7">
        <v>0.6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aca="true" t="shared" si="70" ref="AO48:AO76">AA48+AN48</f>
        <v>0</v>
      </c>
      <c r="AP48" s="11">
        <v>15</v>
      </c>
      <c r="AQ48" s="10" t="s">
        <v>61</v>
      </c>
      <c r="AR48" s="11"/>
      <c r="AS48" s="10"/>
      <c r="AT48" s="11"/>
      <c r="AU48" s="10"/>
      <c r="AV48" s="7">
        <v>2</v>
      </c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aca="true" t="shared" si="71" ref="BJ48:BJ76">AV48+BI48</f>
        <v>2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aca="true" t="shared" si="72" ref="CE48:CE76">BQ48+CD48</f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aca="true" t="shared" si="73" ref="CZ48:CZ76">CL48+CY48</f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aca="true" t="shared" si="74" ref="DU48:DU76">DG48+DT48</f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aca="true" t="shared" si="75" ref="EP48:EP76">EB48+EO48</f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aca="true" t="shared" si="76" ref="FK48:FK76">EW48+FJ48</f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aca="true" t="shared" si="77" ref="GF48:GF76">FR48+GE48</f>
        <v>0</v>
      </c>
    </row>
    <row r="49" spans="1:188" ht="12.75">
      <c r="A49" s="6"/>
      <c r="B49" s="6"/>
      <c r="C49" s="6"/>
      <c r="D49" s="6" t="s">
        <v>115</v>
      </c>
      <c r="E49" s="3" t="s">
        <v>116</v>
      </c>
      <c r="F49" s="6">
        <f t="shared" si="56"/>
        <v>0</v>
      </c>
      <c r="G49" s="6">
        <f t="shared" si="57"/>
        <v>2</v>
      </c>
      <c r="H49" s="6">
        <f t="shared" si="58"/>
        <v>45</v>
      </c>
      <c r="I49" s="6">
        <f t="shared" si="59"/>
        <v>30</v>
      </c>
      <c r="J49" s="6">
        <f t="shared" si="60"/>
        <v>0</v>
      </c>
      <c r="K49" s="6">
        <f t="shared" si="61"/>
        <v>0</v>
      </c>
      <c r="L49" s="6">
        <f t="shared" si="62"/>
        <v>15</v>
      </c>
      <c r="M49" s="6">
        <f t="shared" si="63"/>
        <v>0</v>
      </c>
      <c r="N49" s="6">
        <f t="shared" si="64"/>
        <v>0</v>
      </c>
      <c r="O49" s="6">
        <f t="shared" si="65"/>
        <v>0</v>
      </c>
      <c r="P49" s="6">
        <f t="shared" si="66"/>
        <v>0</v>
      </c>
      <c r="Q49" s="6">
        <f t="shared" si="67"/>
        <v>0</v>
      </c>
      <c r="R49" s="7">
        <f t="shared" si="68"/>
        <v>3</v>
      </c>
      <c r="S49" s="7">
        <f t="shared" si="69"/>
        <v>1</v>
      </c>
      <c r="T49" s="7">
        <v>1.8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70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71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2"/>
        <v>0</v>
      </c>
      <c r="CF49" s="11">
        <v>30</v>
      </c>
      <c r="CG49" s="10" t="s">
        <v>61</v>
      </c>
      <c r="CH49" s="11"/>
      <c r="CI49" s="10"/>
      <c r="CJ49" s="11"/>
      <c r="CK49" s="10"/>
      <c r="CL49" s="7">
        <v>2</v>
      </c>
      <c r="CM49" s="11">
        <v>15</v>
      </c>
      <c r="CN49" s="10" t="s">
        <v>61</v>
      </c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>
        <v>1</v>
      </c>
      <c r="CZ49" s="7">
        <f t="shared" si="73"/>
        <v>3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4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5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6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7"/>
        <v>0</v>
      </c>
    </row>
    <row r="50" spans="1:188" ht="12.75">
      <c r="A50" s="6"/>
      <c r="B50" s="6"/>
      <c r="C50" s="6"/>
      <c r="D50" s="6" t="s">
        <v>117</v>
      </c>
      <c r="E50" s="3" t="s">
        <v>118</v>
      </c>
      <c r="F50" s="6">
        <f t="shared" si="56"/>
        <v>0</v>
      </c>
      <c r="G50" s="6">
        <f t="shared" si="57"/>
        <v>2</v>
      </c>
      <c r="H50" s="6">
        <f t="shared" si="58"/>
        <v>30</v>
      </c>
      <c r="I50" s="6">
        <f t="shared" si="59"/>
        <v>15</v>
      </c>
      <c r="J50" s="6">
        <f t="shared" si="60"/>
        <v>0</v>
      </c>
      <c r="K50" s="6">
        <f t="shared" si="61"/>
        <v>0</v>
      </c>
      <c r="L50" s="6">
        <f t="shared" si="62"/>
        <v>0</v>
      </c>
      <c r="M50" s="6">
        <f t="shared" si="63"/>
        <v>15</v>
      </c>
      <c r="N50" s="6">
        <f t="shared" si="64"/>
        <v>0</v>
      </c>
      <c r="O50" s="6">
        <f t="shared" si="65"/>
        <v>0</v>
      </c>
      <c r="P50" s="6">
        <f t="shared" si="66"/>
        <v>0</v>
      </c>
      <c r="Q50" s="6">
        <f t="shared" si="67"/>
        <v>0</v>
      </c>
      <c r="R50" s="7">
        <f t="shared" si="68"/>
        <v>3</v>
      </c>
      <c r="S50" s="7">
        <f t="shared" si="69"/>
        <v>2</v>
      </c>
      <c r="T50" s="7">
        <v>1.2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70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71"/>
        <v>0</v>
      </c>
      <c r="BK50" s="11">
        <v>15</v>
      </c>
      <c r="BL50" s="10" t="s">
        <v>61</v>
      </c>
      <c r="BM50" s="11"/>
      <c r="BN50" s="10"/>
      <c r="BO50" s="11"/>
      <c r="BP50" s="10"/>
      <c r="BQ50" s="7">
        <v>1</v>
      </c>
      <c r="BR50" s="11"/>
      <c r="BS50" s="10"/>
      <c r="BT50" s="11">
        <v>15</v>
      </c>
      <c r="BU50" s="10" t="s">
        <v>61</v>
      </c>
      <c r="BV50" s="11"/>
      <c r="BW50" s="10"/>
      <c r="BX50" s="11"/>
      <c r="BY50" s="10"/>
      <c r="BZ50" s="11"/>
      <c r="CA50" s="10"/>
      <c r="CB50" s="11"/>
      <c r="CC50" s="10"/>
      <c r="CD50" s="7">
        <v>2</v>
      </c>
      <c r="CE50" s="7">
        <f t="shared" si="72"/>
        <v>3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3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4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5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6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7"/>
        <v>0</v>
      </c>
    </row>
    <row r="51" spans="1:188" ht="12.75">
      <c r="A51" s="6"/>
      <c r="B51" s="6"/>
      <c r="C51" s="6"/>
      <c r="D51" s="6" t="s">
        <v>119</v>
      </c>
      <c r="E51" s="3" t="s">
        <v>120</v>
      </c>
      <c r="F51" s="6">
        <f t="shared" si="56"/>
        <v>0</v>
      </c>
      <c r="G51" s="6">
        <f t="shared" si="57"/>
        <v>2</v>
      </c>
      <c r="H51" s="6">
        <f t="shared" si="58"/>
        <v>45</v>
      </c>
      <c r="I51" s="6">
        <f t="shared" si="59"/>
        <v>15</v>
      </c>
      <c r="J51" s="6">
        <f t="shared" si="60"/>
        <v>0</v>
      </c>
      <c r="K51" s="6">
        <f t="shared" si="61"/>
        <v>0</v>
      </c>
      <c r="L51" s="6">
        <f t="shared" si="62"/>
        <v>30</v>
      </c>
      <c r="M51" s="6">
        <f t="shared" si="63"/>
        <v>0</v>
      </c>
      <c r="N51" s="6">
        <f t="shared" si="64"/>
        <v>0</v>
      </c>
      <c r="O51" s="6">
        <f t="shared" si="65"/>
        <v>0</v>
      </c>
      <c r="P51" s="6">
        <f t="shared" si="66"/>
        <v>0</v>
      </c>
      <c r="Q51" s="6">
        <f t="shared" si="67"/>
        <v>0</v>
      </c>
      <c r="R51" s="7">
        <f t="shared" si="68"/>
        <v>2</v>
      </c>
      <c r="S51" s="7">
        <f t="shared" si="69"/>
        <v>1.2</v>
      </c>
      <c r="T51" s="7">
        <v>1.8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70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71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2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3"/>
        <v>0</v>
      </c>
      <c r="DA51" s="11">
        <v>15</v>
      </c>
      <c r="DB51" s="10" t="s">
        <v>61</v>
      </c>
      <c r="DC51" s="11"/>
      <c r="DD51" s="10"/>
      <c r="DE51" s="11"/>
      <c r="DF51" s="10"/>
      <c r="DG51" s="7">
        <v>0.8</v>
      </c>
      <c r="DH51" s="11">
        <v>30</v>
      </c>
      <c r="DI51" s="10" t="s">
        <v>61</v>
      </c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>
        <v>1.2</v>
      </c>
      <c r="DU51" s="7">
        <f t="shared" si="74"/>
        <v>2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5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6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7"/>
        <v>0</v>
      </c>
    </row>
    <row r="52" spans="1:188" ht="12.75">
      <c r="A52" s="6"/>
      <c r="B52" s="6"/>
      <c r="C52" s="6"/>
      <c r="D52" s="6" t="s">
        <v>121</v>
      </c>
      <c r="E52" s="3" t="s">
        <v>122</v>
      </c>
      <c r="F52" s="6">
        <f t="shared" si="56"/>
        <v>1</v>
      </c>
      <c r="G52" s="6">
        <f t="shared" si="57"/>
        <v>1</v>
      </c>
      <c r="H52" s="6">
        <f t="shared" si="58"/>
        <v>195</v>
      </c>
      <c r="I52" s="6">
        <f t="shared" si="59"/>
        <v>45</v>
      </c>
      <c r="J52" s="6">
        <f t="shared" si="60"/>
        <v>0</v>
      </c>
      <c r="K52" s="6">
        <f t="shared" si="61"/>
        <v>0</v>
      </c>
      <c r="L52" s="6">
        <f t="shared" si="62"/>
        <v>150</v>
      </c>
      <c r="M52" s="6">
        <f t="shared" si="63"/>
        <v>0</v>
      </c>
      <c r="N52" s="6">
        <f t="shared" si="64"/>
        <v>0</v>
      </c>
      <c r="O52" s="6">
        <f t="shared" si="65"/>
        <v>0</v>
      </c>
      <c r="P52" s="6">
        <f t="shared" si="66"/>
        <v>0</v>
      </c>
      <c r="Q52" s="6">
        <f t="shared" si="67"/>
        <v>0</v>
      </c>
      <c r="R52" s="7">
        <f t="shared" si="68"/>
        <v>11</v>
      </c>
      <c r="S52" s="7">
        <f t="shared" si="69"/>
        <v>8</v>
      </c>
      <c r="T52" s="7">
        <v>7.9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70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71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2"/>
        <v>0</v>
      </c>
      <c r="CF52" s="11">
        <v>45</v>
      </c>
      <c r="CG52" s="10" t="s">
        <v>79</v>
      </c>
      <c r="CH52" s="11"/>
      <c r="CI52" s="10"/>
      <c r="CJ52" s="11"/>
      <c r="CK52" s="10"/>
      <c r="CL52" s="7">
        <v>3</v>
      </c>
      <c r="CM52" s="11">
        <v>150</v>
      </c>
      <c r="CN52" s="10" t="s">
        <v>61</v>
      </c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>
        <v>8</v>
      </c>
      <c r="CZ52" s="7">
        <f t="shared" si="73"/>
        <v>11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4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5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6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7"/>
        <v>0</v>
      </c>
    </row>
    <row r="53" spans="1:188" ht="12.75">
      <c r="A53" s="6"/>
      <c r="B53" s="6"/>
      <c r="C53" s="6"/>
      <c r="D53" s="6" t="s">
        <v>123</v>
      </c>
      <c r="E53" s="3" t="s">
        <v>124</v>
      </c>
      <c r="F53" s="6">
        <f t="shared" si="56"/>
        <v>1</v>
      </c>
      <c r="G53" s="6">
        <f t="shared" si="57"/>
        <v>1</v>
      </c>
      <c r="H53" s="6">
        <f t="shared" si="58"/>
        <v>60</v>
      </c>
      <c r="I53" s="6">
        <f t="shared" si="59"/>
        <v>45</v>
      </c>
      <c r="J53" s="6">
        <f t="shared" si="60"/>
        <v>15</v>
      </c>
      <c r="K53" s="6">
        <f t="shared" si="61"/>
        <v>0</v>
      </c>
      <c r="L53" s="6">
        <f t="shared" si="62"/>
        <v>0</v>
      </c>
      <c r="M53" s="6">
        <f t="shared" si="63"/>
        <v>0</v>
      </c>
      <c r="N53" s="6">
        <f t="shared" si="64"/>
        <v>0</v>
      </c>
      <c r="O53" s="6">
        <f t="shared" si="65"/>
        <v>0</v>
      </c>
      <c r="P53" s="6">
        <f t="shared" si="66"/>
        <v>0</v>
      </c>
      <c r="Q53" s="6">
        <f t="shared" si="67"/>
        <v>0</v>
      </c>
      <c r="R53" s="7">
        <f t="shared" si="68"/>
        <v>3</v>
      </c>
      <c r="S53" s="7">
        <f t="shared" si="69"/>
        <v>0</v>
      </c>
      <c r="T53" s="7">
        <v>2.4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70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71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2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3"/>
        <v>0</v>
      </c>
      <c r="DA53" s="11">
        <v>45</v>
      </c>
      <c r="DB53" s="10" t="s">
        <v>79</v>
      </c>
      <c r="DC53" s="11">
        <v>15</v>
      </c>
      <c r="DD53" s="10" t="s">
        <v>61</v>
      </c>
      <c r="DE53" s="11"/>
      <c r="DF53" s="10"/>
      <c r="DG53" s="7">
        <v>3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4"/>
        <v>3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5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6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7"/>
        <v>0</v>
      </c>
    </row>
    <row r="54" spans="1:188" ht="12.75">
      <c r="A54" s="6"/>
      <c r="B54" s="6"/>
      <c r="C54" s="6"/>
      <c r="D54" s="6" t="s">
        <v>125</v>
      </c>
      <c r="E54" s="3" t="s">
        <v>126</v>
      </c>
      <c r="F54" s="6">
        <f t="shared" si="56"/>
        <v>0</v>
      </c>
      <c r="G54" s="6">
        <f t="shared" si="57"/>
        <v>1</v>
      </c>
      <c r="H54" s="6">
        <f t="shared" si="58"/>
        <v>53</v>
      </c>
      <c r="I54" s="6">
        <f t="shared" si="59"/>
        <v>0</v>
      </c>
      <c r="J54" s="6">
        <f t="shared" si="60"/>
        <v>0</v>
      </c>
      <c r="K54" s="6">
        <f t="shared" si="61"/>
        <v>0</v>
      </c>
      <c r="L54" s="6">
        <f t="shared" si="62"/>
        <v>53</v>
      </c>
      <c r="M54" s="6">
        <f t="shared" si="63"/>
        <v>0</v>
      </c>
      <c r="N54" s="6">
        <f t="shared" si="64"/>
        <v>0</v>
      </c>
      <c r="O54" s="6">
        <f t="shared" si="65"/>
        <v>0</v>
      </c>
      <c r="P54" s="6">
        <f t="shared" si="66"/>
        <v>0</v>
      </c>
      <c r="Q54" s="6">
        <f t="shared" si="67"/>
        <v>0</v>
      </c>
      <c r="R54" s="7">
        <f t="shared" si="68"/>
        <v>5</v>
      </c>
      <c r="S54" s="7">
        <f t="shared" si="69"/>
        <v>5</v>
      </c>
      <c r="T54" s="7">
        <v>2.1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70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1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2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3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4"/>
        <v>0</v>
      </c>
      <c r="DV54" s="11"/>
      <c r="DW54" s="10"/>
      <c r="DX54" s="11"/>
      <c r="DY54" s="10"/>
      <c r="DZ54" s="11"/>
      <c r="EA54" s="10"/>
      <c r="EB54" s="7"/>
      <c r="EC54" s="11">
        <v>53</v>
      </c>
      <c r="ED54" s="10" t="s">
        <v>61</v>
      </c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>
        <v>5</v>
      </c>
      <c r="EP54" s="7">
        <f t="shared" si="75"/>
        <v>5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6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7"/>
        <v>0</v>
      </c>
    </row>
    <row r="55" spans="1:188" ht="12.75">
      <c r="A55" s="6"/>
      <c r="B55" s="6"/>
      <c r="C55" s="6"/>
      <c r="D55" s="6" t="s">
        <v>127</v>
      </c>
      <c r="E55" s="3" t="s">
        <v>128</v>
      </c>
      <c r="F55" s="6">
        <f t="shared" si="56"/>
        <v>1</v>
      </c>
      <c r="G55" s="6">
        <f t="shared" si="57"/>
        <v>1</v>
      </c>
      <c r="H55" s="6">
        <f t="shared" si="58"/>
        <v>60</v>
      </c>
      <c r="I55" s="6">
        <f t="shared" si="59"/>
        <v>30</v>
      </c>
      <c r="J55" s="6">
        <f t="shared" si="60"/>
        <v>30</v>
      </c>
      <c r="K55" s="6">
        <f t="shared" si="61"/>
        <v>0</v>
      </c>
      <c r="L55" s="6">
        <f t="shared" si="62"/>
        <v>0</v>
      </c>
      <c r="M55" s="6">
        <f t="shared" si="63"/>
        <v>0</v>
      </c>
      <c r="N55" s="6">
        <f t="shared" si="64"/>
        <v>0</v>
      </c>
      <c r="O55" s="6">
        <f t="shared" si="65"/>
        <v>0</v>
      </c>
      <c r="P55" s="6">
        <f t="shared" si="66"/>
        <v>0</v>
      </c>
      <c r="Q55" s="6">
        <f t="shared" si="67"/>
        <v>0</v>
      </c>
      <c r="R55" s="7">
        <f t="shared" si="68"/>
        <v>3</v>
      </c>
      <c r="S55" s="7">
        <f t="shared" si="69"/>
        <v>0</v>
      </c>
      <c r="T55" s="7">
        <v>2.5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0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1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2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3"/>
        <v>0</v>
      </c>
      <c r="DA55" s="11">
        <v>30</v>
      </c>
      <c r="DB55" s="10" t="s">
        <v>79</v>
      </c>
      <c r="DC55" s="11">
        <v>30</v>
      </c>
      <c r="DD55" s="10" t="s">
        <v>61</v>
      </c>
      <c r="DE55" s="11"/>
      <c r="DF55" s="10"/>
      <c r="DG55" s="7">
        <v>3</v>
      </c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4"/>
        <v>3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5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6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7"/>
        <v>0</v>
      </c>
    </row>
    <row r="56" spans="1:188" ht="12.75">
      <c r="A56" s="6"/>
      <c r="B56" s="6"/>
      <c r="C56" s="6"/>
      <c r="D56" s="6" t="s">
        <v>129</v>
      </c>
      <c r="E56" s="3" t="s">
        <v>130</v>
      </c>
      <c r="F56" s="6">
        <f t="shared" si="56"/>
        <v>0</v>
      </c>
      <c r="G56" s="6">
        <f t="shared" si="57"/>
        <v>2</v>
      </c>
      <c r="H56" s="6">
        <f t="shared" si="58"/>
        <v>30</v>
      </c>
      <c r="I56" s="6">
        <f t="shared" si="59"/>
        <v>15</v>
      </c>
      <c r="J56" s="6">
        <f t="shared" si="60"/>
        <v>0</v>
      </c>
      <c r="K56" s="6">
        <f t="shared" si="61"/>
        <v>0</v>
      </c>
      <c r="L56" s="6">
        <f t="shared" si="62"/>
        <v>15</v>
      </c>
      <c r="M56" s="6">
        <f t="shared" si="63"/>
        <v>0</v>
      </c>
      <c r="N56" s="6">
        <f t="shared" si="64"/>
        <v>0</v>
      </c>
      <c r="O56" s="6">
        <f t="shared" si="65"/>
        <v>0</v>
      </c>
      <c r="P56" s="6">
        <f t="shared" si="66"/>
        <v>0</v>
      </c>
      <c r="Q56" s="6">
        <f t="shared" si="67"/>
        <v>0</v>
      </c>
      <c r="R56" s="7">
        <f t="shared" si="68"/>
        <v>2</v>
      </c>
      <c r="S56" s="7">
        <f t="shared" si="69"/>
        <v>1</v>
      </c>
      <c r="T56" s="7">
        <v>1.2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0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1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2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3"/>
        <v>0</v>
      </c>
      <c r="DA56" s="11">
        <v>15</v>
      </c>
      <c r="DB56" s="10" t="s">
        <v>61</v>
      </c>
      <c r="DC56" s="11"/>
      <c r="DD56" s="10"/>
      <c r="DE56" s="11"/>
      <c r="DF56" s="10"/>
      <c r="DG56" s="7">
        <v>1</v>
      </c>
      <c r="DH56" s="11">
        <v>15</v>
      </c>
      <c r="DI56" s="10" t="s">
        <v>61</v>
      </c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>
        <v>1</v>
      </c>
      <c r="DU56" s="7">
        <f t="shared" si="74"/>
        <v>2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5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6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7"/>
        <v>0</v>
      </c>
    </row>
    <row r="57" spans="1:188" ht="12.75">
      <c r="A57" s="6"/>
      <c r="B57" s="6"/>
      <c r="C57" s="6"/>
      <c r="D57" s="6" t="s">
        <v>131</v>
      </c>
      <c r="E57" s="3" t="s">
        <v>132</v>
      </c>
      <c r="F57" s="6">
        <f t="shared" si="56"/>
        <v>0</v>
      </c>
      <c r="G57" s="6">
        <f t="shared" si="57"/>
        <v>2</v>
      </c>
      <c r="H57" s="6">
        <f t="shared" si="58"/>
        <v>105</v>
      </c>
      <c r="I57" s="6">
        <f t="shared" si="59"/>
        <v>15</v>
      </c>
      <c r="J57" s="6">
        <f t="shared" si="60"/>
        <v>0</v>
      </c>
      <c r="K57" s="6">
        <f t="shared" si="61"/>
        <v>0</v>
      </c>
      <c r="L57" s="6">
        <f t="shared" si="62"/>
        <v>0</v>
      </c>
      <c r="M57" s="6">
        <f t="shared" si="63"/>
        <v>90</v>
      </c>
      <c r="N57" s="6">
        <f t="shared" si="64"/>
        <v>0</v>
      </c>
      <c r="O57" s="6">
        <f t="shared" si="65"/>
        <v>0</v>
      </c>
      <c r="P57" s="6">
        <f t="shared" si="66"/>
        <v>0</v>
      </c>
      <c r="Q57" s="6">
        <f t="shared" si="67"/>
        <v>0</v>
      </c>
      <c r="R57" s="7">
        <f t="shared" si="68"/>
        <v>5</v>
      </c>
      <c r="S57" s="7">
        <f t="shared" si="69"/>
        <v>4</v>
      </c>
      <c r="T57" s="7">
        <v>4.2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0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71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2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3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4"/>
        <v>0</v>
      </c>
      <c r="DV57" s="11">
        <v>15</v>
      </c>
      <c r="DW57" s="10" t="s">
        <v>61</v>
      </c>
      <c r="DX57" s="11"/>
      <c r="DY57" s="10"/>
      <c r="DZ57" s="11"/>
      <c r="EA57" s="10"/>
      <c r="EB57" s="7">
        <v>1</v>
      </c>
      <c r="EC57" s="11"/>
      <c r="ED57" s="10"/>
      <c r="EE57" s="11">
        <v>90</v>
      </c>
      <c r="EF57" s="10" t="s">
        <v>61</v>
      </c>
      <c r="EG57" s="11"/>
      <c r="EH57" s="10"/>
      <c r="EI57" s="11"/>
      <c r="EJ57" s="10"/>
      <c r="EK57" s="11"/>
      <c r="EL57" s="10"/>
      <c r="EM57" s="11"/>
      <c r="EN57" s="10"/>
      <c r="EO57" s="7">
        <v>4</v>
      </c>
      <c r="EP57" s="7">
        <f t="shared" si="75"/>
        <v>5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6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7"/>
        <v>0</v>
      </c>
    </row>
    <row r="58" spans="1:188" ht="12.75">
      <c r="A58" s="6"/>
      <c r="B58" s="6"/>
      <c r="C58" s="6"/>
      <c r="D58" s="6" t="s">
        <v>133</v>
      </c>
      <c r="E58" s="3" t="s">
        <v>134</v>
      </c>
      <c r="F58" s="6">
        <f t="shared" si="56"/>
        <v>0</v>
      </c>
      <c r="G58" s="6">
        <f t="shared" si="57"/>
        <v>1</v>
      </c>
      <c r="H58" s="6">
        <f t="shared" si="58"/>
        <v>15</v>
      </c>
      <c r="I58" s="6">
        <f t="shared" si="59"/>
        <v>15</v>
      </c>
      <c r="J58" s="6">
        <f t="shared" si="60"/>
        <v>0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6">
        <f t="shared" si="66"/>
        <v>0</v>
      </c>
      <c r="Q58" s="6">
        <f t="shared" si="67"/>
        <v>0</v>
      </c>
      <c r="R58" s="7">
        <f t="shared" si="68"/>
        <v>1</v>
      </c>
      <c r="S58" s="7">
        <f t="shared" si="69"/>
        <v>0</v>
      </c>
      <c r="T58" s="7">
        <v>0.6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0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71"/>
        <v>0</v>
      </c>
      <c r="BK58" s="11">
        <v>15</v>
      </c>
      <c r="BL58" s="10" t="s">
        <v>61</v>
      </c>
      <c r="BM58" s="11"/>
      <c r="BN58" s="10"/>
      <c r="BO58" s="11"/>
      <c r="BP58" s="10"/>
      <c r="BQ58" s="7">
        <v>1</v>
      </c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2"/>
        <v>1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3"/>
        <v>0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4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5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6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7"/>
        <v>0</v>
      </c>
    </row>
    <row r="59" spans="1:188" ht="12.75">
      <c r="A59" s="6"/>
      <c r="B59" s="6"/>
      <c r="C59" s="6"/>
      <c r="D59" s="6" t="s">
        <v>135</v>
      </c>
      <c r="E59" s="3" t="s">
        <v>136</v>
      </c>
      <c r="F59" s="6">
        <f t="shared" si="56"/>
        <v>0</v>
      </c>
      <c r="G59" s="6">
        <f t="shared" si="57"/>
        <v>3</v>
      </c>
      <c r="H59" s="6">
        <f t="shared" si="58"/>
        <v>65</v>
      </c>
      <c r="I59" s="6">
        <f t="shared" si="59"/>
        <v>30</v>
      </c>
      <c r="J59" s="6">
        <f t="shared" si="60"/>
        <v>10</v>
      </c>
      <c r="K59" s="6">
        <f t="shared" si="61"/>
        <v>0</v>
      </c>
      <c r="L59" s="6">
        <f t="shared" si="62"/>
        <v>25</v>
      </c>
      <c r="M59" s="6">
        <f t="shared" si="63"/>
        <v>0</v>
      </c>
      <c r="N59" s="6">
        <f t="shared" si="64"/>
        <v>0</v>
      </c>
      <c r="O59" s="6">
        <f t="shared" si="65"/>
        <v>0</v>
      </c>
      <c r="P59" s="6">
        <f t="shared" si="66"/>
        <v>0</v>
      </c>
      <c r="Q59" s="6">
        <f t="shared" si="67"/>
        <v>0</v>
      </c>
      <c r="R59" s="7">
        <f t="shared" si="68"/>
        <v>3</v>
      </c>
      <c r="S59" s="7">
        <f t="shared" si="69"/>
        <v>1</v>
      </c>
      <c r="T59" s="7">
        <v>2.6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0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71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2"/>
        <v>0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3"/>
        <v>0</v>
      </c>
      <c r="DA59" s="11">
        <v>30</v>
      </c>
      <c r="DB59" s="10" t="s">
        <v>61</v>
      </c>
      <c r="DC59" s="11">
        <v>10</v>
      </c>
      <c r="DD59" s="10" t="s">
        <v>61</v>
      </c>
      <c r="DE59" s="11"/>
      <c r="DF59" s="10"/>
      <c r="DG59" s="7">
        <v>2</v>
      </c>
      <c r="DH59" s="11">
        <v>25</v>
      </c>
      <c r="DI59" s="10" t="s">
        <v>61</v>
      </c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>
        <v>1</v>
      </c>
      <c r="DU59" s="7">
        <f t="shared" si="74"/>
        <v>3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5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6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7"/>
        <v>0</v>
      </c>
    </row>
    <row r="60" spans="1:188" ht="12.75">
      <c r="A60" s="6"/>
      <c r="B60" s="6"/>
      <c r="C60" s="6"/>
      <c r="D60" s="6" t="s">
        <v>137</v>
      </c>
      <c r="E60" s="3" t="s">
        <v>138</v>
      </c>
      <c r="F60" s="6">
        <f t="shared" si="56"/>
        <v>0</v>
      </c>
      <c r="G60" s="6">
        <f t="shared" si="57"/>
        <v>3</v>
      </c>
      <c r="H60" s="6">
        <f t="shared" si="58"/>
        <v>65</v>
      </c>
      <c r="I60" s="6">
        <f t="shared" si="59"/>
        <v>30</v>
      </c>
      <c r="J60" s="6">
        <f t="shared" si="60"/>
        <v>10</v>
      </c>
      <c r="K60" s="6">
        <f t="shared" si="61"/>
        <v>0</v>
      </c>
      <c r="L60" s="6">
        <f t="shared" si="62"/>
        <v>25</v>
      </c>
      <c r="M60" s="6">
        <f t="shared" si="63"/>
        <v>0</v>
      </c>
      <c r="N60" s="6">
        <f t="shared" si="64"/>
        <v>0</v>
      </c>
      <c r="O60" s="6">
        <f t="shared" si="65"/>
        <v>0</v>
      </c>
      <c r="P60" s="6">
        <f t="shared" si="66"/>
        <v>0</v>
      </c>
      <c r="Q60" s="6">
        <f t="shared" si="67"/>
        <v>0</v>
      </c>
      <c r="R60" s="7">
        <f t="shared" si="68"/>
        <v>3</v>
      </c>
      <c r="S60" s="7">
        <f t="shared" si="69"/>
        <v>1.2</v>
      </c>
      <c r="T60" s="7">
        <v>2.6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0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71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2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3"/>
        <v>0</v>
      </c>
      <c r="DA60" s="11">
        <v>30</v>
      </c>
      <c r="DB60" s="10" t="s">
        <v>61</v>
      </c>
      <c r="DC60" s="11">
        <v>10</v>
      </c>
      <c r="DD60" s="10" t="s">
        <v>61</v>
      </c>
      <c r="DE60" s="11"/>
      <c r="DF60" s="10"/>
      <c r="DG60" s="7">
        <v>1.8</v>
      </c>
      <c r="DH60" s="11">
        <v>25</v>
      </c>
      <c r="DI60" s="10" t="s">
        <v>61</v>
      </c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>
        <v>1.2</v>
      </c>
      <c r="DU60" s="7">
        <f t="shared" si="74"/>
        <v>3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5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6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7"/>
        <v>0</v>
      </c>
    </row>
    <row r="61" spans="1:188" ht="12.75">
      <c r="A61" s="6"/>
      <c r="B61" s="6"/>
      <c r="C61" s="6"/>
      <c r="D61" s="6" t="s">
        <v>139</v>
      </c>
      <c r="E61" s="3" t="s">
        <v>140</v>
      </c>
      <c r="F61" s="6">
        <f t="shared" si="56"/>
        <v>0</v>
      </c>
      <c r="G61" s="6">
        <f t="shared" si="57"/>
        <v>3</v>
      </c>
      <c r="H61" s="6">
        <f t="shared" si="58"/>
        <v>65</v>
      </c>
      <c r="I61" s="6">
        <f t="shared" si="59"/>
        <v>30</v>
      </c>
      <c r="J61" s="6">
        <f t="shared" si="60"/>
        <v>10</v>
      </c>
      <c r="K61" s="6">
        <f t="shared" si="61"/>
        <v>0</v>
      </c>
      <c r="L61" s="6">
        <f t="shared" si="62"/>
        <v>25</v>
      </c>
      <c r="M61" s="6">
        <f t="shared" si="63"/>
        <v>0</v>
      </c>
      <c r="N61" s="6">
        <f t="shared" si="64"/>
        <v>0</v>
      </c>
      <c r="O61" s="6">
        <f t="shared" si="65"/>
        <v>0</v>
      </c>
      <c r="P61" s="6">
        <f t="shared" si="66"/>
        <v>0</v>
      </c>
      <c r="Q61" s="6">
        <f t="shared" si="67"/>
        <v>0</v>
      </c>
      <c r="R61" s="7">
        <f t="shared" si="68"/>
        <v>3</v>
      </c>
      <c r="S61" s="7">
        <f t="shared" si="69"/>
        <v>1.2</v>
      </c>
      <c r="T61" s="7">
        <v>2.6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0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1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2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3"/>
        <v>0</v>
      </c>
      <c r="DA61" s="11">
        <v>30</v>
      </c>
      <c r="DB61" s="10" t="s">
        <v>61</v>
      </c>
      <c r="DC61" s="11">
        <v>10</v>
      </c>
      <c r="DD61" s="10" t="s">
        <v>61</v>
      </c>
      <c r="DE61" s="11"/>
      <c r="DF61" s="10"/>
      <c r="DG61" s="7">
        <v>1.8</v>
      </c>
      <c r="DH61" s="11">
        <v>25</v>
      </c>
      <c r="DI61" s="10" t="s">
        <v>61</v>
      </c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>
        <v>1.2</v>
      </c>
      <c r="DU61" s="7">
        <f t="shared" si="74"/>
        <v>3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5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6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7"/>
        <v>0</v>
      </c>
    </row>
    <row r="62" spans="1:188" ht="12.75">
      <c r="A62" s="6"/>
      <c r="B62" s="6"/>
      <c r="C62" s="6"/>
      <c r="D62" s="6" t="s">
        <v>141</v>
      </c>
      <c r="E62" s="3" t="s">
        <v>142</v>
      </c>
      <c r="F62" s="6">
        <f t="shared" si="56"/>
        <v>0</v>
      </c>
      <c r="G62" s="6">
        <f t="shared" si="57"/>
        <v>1</v>
      </c>
      <c r="H62" s="6">
        <f t="shared" si="58"/>
        <v>95</v>
      </c>
      <c r="I62" s="6">
        <f t="shared" si="59"/>
        <v>0</v>
      </c>
      <c r="J62" s="6">
        <f t="shared" si="60"/>
        <v>0</v>
      </c>
      <c r="K62" s="6">
        <f t="shared" si="61"/>
        <v>0</v>
      </c>
      <c r="L62" s="6">
        <f t="shared" si="62"/>
        <v>95</v>
      </c>
      <c r="M62" s="6">
        <f t="shared" si="63"/>
        <v>0</v>
      </c>
      <c r="N62" s="6">
        <f t="shared" si="64"/>
        <v>0</v>
      </c>
      <c r="O62" s="6">
        <f t="shared" si="65"/>
        <v>0</v>
      </c>
      <c r="P62" s="6">
        <f t="shared" si="66"/>
        <v>0</v>
      </c>
      <c r="Q62" s="6">
        <f t="shared" si="67"/>
        <v>0</v>
      </c>
      <c r="R62" s="7">
        <f t="shared" si="68"/>
        <v>4</v>
      </c>
      <c r="S62" s="7">
        <f t="shared" si="69"/>
        <v>4</v>
      </c>
      <c r="T62" s="7">
        <v>3.8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70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71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2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3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4"/>
        <v>0</v>
      </c>
      <c r="DV62" s="11"/>
      <c r="DW62" s="10"/>
      <c r="DX62" s="11"/>
      <c r="DY62" s="10"/>
      <c r="DZ62" s="11"/>
      <c r="EA62" s="10"/>
      <c r="EB62" s="7"/>
      <c r="EC62" s="11">
        <v>95</v>
      </c>
      <c r="ED62" s="10" t="s">
        <v>61</v>
      </c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>
        <v>4</v>
      </c>
      <c r="EP62" s="7">
        <f t="shared" si="75"/>
        <v>4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6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7"/>
        <v>0</v>
      </c>
    </row>
    <row r="63" spans="1:188" ht="12.75">
      <c r="A63" s="6"/>
      <c r="B63" s="6"/>
      <c r="C63" s="6"/>
      <c r="D63" s="6" t="s">
        <v>143</v>
      </c>
      <c r="E63" s="3" t="s">
        <v>144</v>
      </c>
      <c r="F63" s="6">
        <f t="shared" si="56"/>
        <v>0</v>
      </c>
      <c r="G63" s="6">
        <f t="shared" si="57"/>
        <v>1</v>
      </c>
      <c r="H63" s="6">
        <f t="shared" si="58"/>
        <v>30</v>
      </c>
      <c r="I63" s="6">
        <f t="shared" si="59"/>
        <v>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0</v>
      </c>
      <c r="N63" s="6">
        <f t="shared" si="64"/>
        <v>0</v>
      </c>
      <c r="O63" s="6">
        <f t="shared" si="65"/>
        <v>0</v>
      </c>
      <c r="P63" s="6">
        <f t="shared" si="66"/>
        <v>30</v>
      </c>
      <c r="Q63" s="6">
        <f t="shared" si="67"/>
        <v>0</v>
      </c>
      <c r="R63" s="7">
        <f t="shared" si="68"/>
        <v>4</v>
      </c>
      <c r="S63" s="7">
        <f t="shared" si="69"/>
        <v>4</v>
      </c>
      <c r="T63" s="7">
        <v>1.2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70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71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2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3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4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5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>
        <v>30</v>
      </c>
      <c r="FG63" s="10" t="s">
        <v>61</v>
      </c>
      <c r="FH63" s="11"/>
      <c r="FI63" s="10"/>
      <c r="FJ63" s="7">
        <v>4</v>
      </c>
      <c r="FK63" s="7">
        <f t="shared" si="76"/>
        <v>4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7"/>
        <v>0</v>
      </c>
    </row>
    <row r="64" spans="1:188" ht="12.75">
      <c r="A64" s="6"/>
      <c r="B64" s="6"/>
      <c r="C64" s="6"/>
      <c r="D64" s="6" t="s">
        <v>145</v>
      </c>
      <c r="E64" s="3" t="s">
        <v>146</v>
      </c>
      <c r="F64" s="6">
        <f t="shared" si="56"/>
        <v>0</v>
      </c>
      <c r="G64" s="6">
        <f t="shared" si="57"/>
        <v>1</v>
      </c>
      <c r="H64" s="6">
        <f t="shared" si="58"/>
        <v>90</v>
      </c>
      <c r="I64" s="6">
        <f t="shared" si="59"/>
        <v>0</v>
      </c>
      <c r="J64" s="6">
        <f t="shared" si="60"/>
        <v>0</v>
      </c>
      <c r="K64" s="6">
        <f t="shared" si="61"/>
        <v>0</v>
      </c>
      <c r="L64" s="6">
        <f t="shared" si="62"/>
        <v>90</v>
      </c>
      <c r="M64" s="6">
        <f t="shared" si="63"/>
        <v>0</v>
      </c>
      <c r="N64" s="6">
        <f t="shared" si="64"/>
        <v>0</v>
      </c>
      <c r="O64" s="6">
        <f t="shared" si="65"/>
        <v>0</v>
      </c>
      <c r="P64" s="6">
        <f t="shared" si="66"/>
        <v>0</v>
      </c>
      <c r="Q64" s="6">
        <f t="shared" si="67"/>
        <v>0</v>
      </c>
      <c r="R64" s="7">
        <f t="shared" si="68"/>
        <v>8</v>
      </c>
      <c r="S64" s="7">
        <f t="shared" si="69"/>
        <v>8</v>
      </c>
      <c r="T64" s="7">
        <v>3.6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70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71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2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3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4"/>
        <v>0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5"/>
        <v>0</v>
      </c>
      <c r="EQ64" s="11"/>
      <c r="ER64" s="10"/>
      <c r="ES64" s="11"/>
      <c r="ET64" s="10"/>
      <c r="EU64" s="11"/>
      <c r="EV64" s="10"/>
      <c r="EW64" s="7"/>
      <c r="EX64" s="11">
        <v>90</v>
      </c>
      <c r="EY64" s="10" t="s">
        <v>61</v>
      </c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>
        <v>8</v>
      </c>
      <c r="FK64" s="7">
        <f t="shared" si="76"/>
        <v>8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7"/>
        <v>0</v>
      </c>
    </row>
    <row r="65" spans="1:188" ht="12.75">
      <c r="A65" s="6"/>
      <c r="B65" s="6"/>
      <c r="C65" s="6"/>
      <c r="D65" s="6" t="s">
        <v>147</v>
      </c>
      <c r="E65" s="3" t="s">
        <v>148</v>
      </c>
      <c r="F65" s="6">
        <f t="shared" si="56"/>
        <v>0</v>
      </c>
      <c r="G65" s="6">
        <f t="shared" si="57"/>
        <v>1</v>
      </c>
      <c r="H65" s="6">
        <f t="shared" si="58"/>
        <v>0</v>
      </c>
      <c r="I65" s="6">
        <f t="shared" si="59"/>
        <v>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0</v>
      </c>
      <c r="N65" s="6">
        <f t="shared" si="64"/>
        <v>0</v>
      </c>
      <c r="O65" s="6">
        <f t="shared" si="65"/>
        <v>0</v>
      </c>
      <c r="P65" s="6">
        <f t="shared" si="66"/>
        <v>0</v>
      </c>
      <c r="Q65" s="6">
        <f t="shared" si="67"/>
        <v>0</v>
      </c>
      <c r="R65" s="7">
        <f t="shared" si="68"/>
        <v>15</v>
      </c>
      <c r="S65" s="7">
        <f t="shared" si="69"/>
        <v>15</v>
      </c>
      <c r="T65" s="7">
        <v>0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70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71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2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3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4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5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>
        <v>0</v>
      </c>
      <c r="FC65" s="10" t="s">
        <v>61</v>
      </c>
      <c r="FD65" s="11"/>
      <c r="FE65" s="10"/>
      <c r="FF65" s="11"/>
      <c r="FG65" s="10"/>
      <c r="FH65" s="11"/>
      <c r="FI65" s="10"/>
      <c r="FJ65" s="7">
        <v>15</v>
      </c>
      <c r="FK65" s="7">
        <f t="shared" si="76"/>
        <v>15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7"/>
        <v>0</v>
      </c>
    </row>
    <row r="66" spans="1:188" ht="12.75">
      <c r="A66" s="6"/>
      <c r="B66" s="6"/>
      <c r="C66" s="6"/>
      <c r="D66" s="6" t="s">
        <v>149</v>
      </c>
      <c r="E66" s="3" t="s">
        <v>150</v>
      </c>
      <c r="F66" s="6">
        <f t="shared" si="56"/>
        <v>0</v>
      </c>
      <c r="G66" s="6">
        <f t="shared" si="57"/>
        <v>1</v>
      </c>
      <c r="H66" s="6">
        <f t="shared" si="58"/>
        <v>95</v>
      </c>
      <c r="I66" s="6">
        <f t="shared" si="59"/>
        <v>0</v>
      </c>
      <c r="J66" s="6">
        <f t="shared" si="60"/>
        <v>0</v>
      </c>
      <c r="K66" s="6">
        <f t="shared" si="61"/>
        <v>0</v>
      </c>
      <c r="L66" s="6">
        <f t="shared" si="62"/>
        <v>95</v>
      </c>
      <c r="M66" s="6">
        <f t="shared" si="63"/>
        <v>0</v>
      </c>
      <c r="N66" s="6">
        <f t="shared" si="64"/>
        <v>0</v>
      </c>
      <c r="O66" s="6">
        <f t="shared" si="65"/>
        <v>0</v>
      </c>
      <c r="P66" s="6">
        <f t="shared" si="66"/>
        <v>0</v>
      </c>
      <c r="Q66" s="6">
        <f t="shared" si="67"/>
        <v>0</v>
      </c>
      <c r="R66" s="7">
        <f t="shared" si="68"/>
        <v>4</v>
      </c>
      <c r="S66" s="7">
        <f t="shared" si="69"/>
        <v>4</v>
      </c>
      <c r="T66" s="7">
        <v>3.8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70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71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2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3"/>
        <v>0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4"/>
        <v>0</v>
      </c>
      <c r="DV66" s="11"/>
      <c r="DW66" s="10"/>
      <c r="DX66" s="11"/>
      <c r="DY66" s="10"/>
      <c r="DZ66" s="11"/>
      <c r="EA66" s="10"/>
      <c r="EB66" s="7"/>
      <c r="EC66" s="11">
        <v>95</v>
      </c>
      <c r="ED66" s="10" t="s">
        <v>61</v>
      </c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>
        <v>4</v>
      </c>
      <c r="EP66" s="7">
        <f t="shared" si="75"/>
        <v>4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6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7"/>
        <v>0</v>
      </c>
    </row>
    <row r="67" spans="1:188" ht="12.75">
      <c r="A67" s="6"/>
      <c r="B67" s="6"/>
      <c r="C67" s="6"/>
      <c r="D67" s="6" t="s">
        <v>151</v>
      </c>
      <c r="E67" s="3" t="s">
        <v>152</v>
      </c>
      <c r="F67" s="6">
        <f t="shared" si="56"/>
        <v>0</v>
      </c>
      <c r="G67" s="6">
        <f t="shared" si="57"/>
        <v>1</v>
      </c>
      <c r="H67" s="6">
        <f t="shared" si="58"/>
        <v>95</v>
      </c>
      <c r="I67" s="6">
        <f t="shared" si="59"/>
        <v>0</v>
      </c>
      <c r="J67" s="6">
        <f t="shared" si="60"/>
        <v>0</v>
      </c>
      <c r="K67" s="6">
        <f t="shared" si="61"/>
        <v>0</v>
      </c>
      <c r="L67" s="6">
        <f t="shared" si="62"/>
        <v>95</v>
      </c>
      <c r="M67" s="6">
        <f t="shared" si="63"/>
        <v>0</v>
      </c>
      <c r="N67" s="6">
        <f t="shared" si="64"/>
        <v>0</v>
      </c>
      <c r="O67" s="6">
        <f t="shared" si="65"/>
        <v>0</v>
      </c>
      <c r="P67" s="6">
        <f t="shared" si="66"/>
        <v>0</v>
      </c>
      <c r="Q67" s="6">
        <f t="shared" si="67"/>
        <v>0</v>
      </c>
      <c r="R67" s="7">
        <f t="shared" si="68"/>
        <v>4</v>
      </c>
      <c r="S67" s="7">
        <f t="shared" si="69"/>
        <v>4</v>
      </c>
      <c r="T67" s="7">
        <v>3.8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70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71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2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3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4"/>
        <v>0</v>
      </c>
      <c r="DV67" s="11"/>
      <c r="DW67" s="10"/>
      <c r="DX67" s="11"/>
      <c r="DY67" s="10"/>
      <c r="DZ67" s="11"/>
      <c r="EA67" s="10"/>
      <c r="EB67" s="7"/>
      <c r="EC67" s="11">
        <v>95</v>
      </c>
      <c r="ED67" s="10" t="s">
        <v>61</v>
      </c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>
        <v>4</v>
      </c>
      <c r="EP67" s="7">
        <f t="shared" si="75"/>
        <v>4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6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7"/>
        <v>0</v>
      </c>
    </row>
    <row r="68" spans="1:188" ht="12.75">
      <c r="A68" s="6"/>
      <c r="B68" s="6"/>
      <c r="C68" s="6"/>
      <c r="D68" s="6" t="s">
        <v>153</v>
      </c>
      <c r="E68" s="3" t="s">
        <v>154</v>
      </c>
      <c r="F68" s="6">
        <f t="shared" si="56"/>
        <v>0</v>
      </c>
      <c r="G68" s="6">
        <f t="shared" si="57"/>
        <v>2</v>
      </c>
      <c r="H68" s="6">
        <f t="shared" si="58"/>
        <v>30</v>
      </c>
      <c r="I68" s="6">
        <f t="shared" si="59"/>
        <v>15</v>
      </c>
      <c r="J68" s="6">
        <f t="shared" si="60"/>
        <v>0</v>
      </c>
      <c r="K68" s="6">
        <f t="shared" si="61"/>
        <v>0</v>
      </c>
      <c r="L68" s="6">
        <f t="shared" si="62"/>
        <v>15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7">
        <f t="shared" si="68"/>
        <v>2</v>
      </c>
      <c r="S68" s="7">
        <f t="shared" si="69"/>
        <v>1</v>
      </c>
      <c r="T68" s="7">
        <v>1.2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70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71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2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3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4"/>
        <v>0</v>
      </c>
      <c r="DV68" s="11">
        <v>15</v>
      </c>
      <c r="DW68" s="10" t="s">
        <v>61</v>
      </c>
      <c r="DX68" s="11"/>
      <c r="DY68" s="10"/>
      <c r="DZ68" s="11"/>
      <c r="EA68" s="10"/>
      <c r="EB68" s="7">
        <v>1</v>
      </c>
      <c r="EC68" s="11">
        <v>15</v>
      </c>
      <c r="ED68" s="10" t="s">
        <v>61</v>
      </c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>
        <v>1</v>
      </c>
      <c r="EP68" s="7">
        <f t="shared" si="75"/>
        <v>2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6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7"/>
        <v>0</v>
      </c>
    </row>
    <row r="69" spans="1:188" ht="12.75">
      <c r="A69" s="6"/>
      <c r="B69" s="6"/>
      <c r="C69" s="6"/>
      <c r="D69" s="6" t="s">
        <v>155</v>
      </c>
      <c r="E69" s="3" t="s">
        <v>156</v>
      </c>
      <c r="F69" s="6">
        <f t="shared" si="56"/>
        <v>0</v>
      </c>
      <c r="G69" s="6">
        <f t="shared" si="57"/>
        <v>1</v>
      </c>
      <c r="H69" s="6">
        <f t="shared" si="58"/>
        <v>30</v>
      </c>
      <c r="I69" s="6">
        <f t="shared" si="59"/>
        <v>0</v>
      </c>
      <c r="J69" s="6">
        <f t="shared" si="60"/>
        <v>0</v>
      </c>
      <c r="K69" s="6">
        <f t="shared" si="61"/>
        <v>0</v>
      </c>
      <c r="L69" s="6">
        <f t="shared" si="62"/>
        <v>30</v>
      </c>
      <c r="M69" s="6">
        <f t="shared" si="63"/>
        <v>0</v>
      </c>
      <c r="N69" s="6">
        <f t="shared" si="64"/>
        <v>0</v>
      </c>
      <c r="O69" s="6">
        <f t="shared" si="65"/>
        <v>0</v>
      </c>
      <c r="P69" s="6">
        <f t="shared" si="66"/>
        <v>0</v>
      </c>
      <c r="Q69" s="6">
        <f t="shared" si="67"/>
        <v>0</v>
      </c>
      <c r="R69" s="7">
        <f t="shared" si="68"/>
        <v>2</v>
      </c>
      <c r="S69" s="7">
        <f t="shared" si="69"/>
        <v>2</v>
      </c>
      <c r="T69" s="7">
        <v>1.2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70"/>
        <v>0</v>
      </c>
      <c r="AP69" s="11"/>
      <c r="AQ69" s="10"/>
      <c r="AR69" s="11"/>
      <c r="AS69" s="10"/>
      <c r="AT69" s="11"/>
      <c r="AU69" s="10"/>
      <c r="AV69" s="7"/>
      <c r="AW69" s="11">
        <v>30</v>
      </c>
      <c r="AX69" s="10" t="s">
        <v>61</v>
      </c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>
        <v>2</v>
      </c>
      <c r="BJ69" s="7">
        <f t="shared" si="71"/>
        <v>2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2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3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4"/>
        <v>0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5"/>
        <v>0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6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7"/>
        <v>0</v>
      </c>
    </row>
    <row r="70" spans="1:188" ht="12.75">
      <c r="A70" s="6">
        <v>9</v>
      </c>
      <c r="B70" s="6">
        <v>1</v>
      </c>
      <c r="C70" s="6"/>
      <c r="D70" s="6"/>
      <c r="E70" s="3" t="s">
        <v>157</v>
      </c>
      <c r="F70" s="6">
        <f>$B$70*COUNTIF(U70:GD70,"e")</f>
        <v>0</v>
      </c>
      <c r="G70" s="6">
        <f>$B$70*COUNTIF(U70:GD70,"z")</f>
        <v>1</v>
      </c>
      <c r="H70" s="6">
        <f t="shared" si="58"/>
        <v>30</v>
      </c>
      <c r="I70" s="6">
        <f t="shared" si="59"/>
        <v>30</v>
      </c>
      <c r="J70" s="6">
        <f t="shared" si="60"/>
        <v>0</v>
      </c>
      <c r="K70" s="6">
        <f t="shared" si="61"/>
        <v>0</v>
      </c>
      <c r="L70" s="6">
        <f t="shared" si="62"/>
        <v>0</v>
      </c>
      <c r="M70" s="6">
        <f t="shared" si="63"/>
        <v>0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7">
        <f t="shared" si="68"/>
        <v>2</v>
      </c>
      <c r="S70" s="7">
        <f t="shared" si="69"/>
        <v>0</v>
      </c>
      <c r="T70" s="7">
        <f>$B$70*1.2</f>
        <v>1.2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70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71"/>
        <v>0</v>
      </c>
      <c r="BK70" s="11">
        <f>$B$70*30</f>
        <v>30</v>
      </c>
      <c r="BL70" s="10" t="s">
        <v>61</v>
      </c>
      <c r="BM70" s="11"/>
      <c r="BN70" s="10"/>
      <c r="BO70" s="11"/>
      <c r="BP70" s="10"/>
      <c r="BQ70" s="7">
        <f>$B$70*2</f>
        <v>2</v>
      </c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2"/>
        <v>2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3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4"/>
        <v>0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5"/>
        <v>0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6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7"/>
        <v>0</v>
      </c>
    </row>
    <row r="71" spans="1:188" ht="12.75">
      <c r="A71" s="6">
        <v>10</v>
      </c>
      <c r="B71" s="6">
        <v>1</v>
      </c>
      <c r="C71" s="6"/>
      <c r="D71" s="6"/>
      <c r="E71" s="3" t="s">
        <v>158</v>
      </c>
      <c r="F71" s="6">
        <f>$B$71*COUNTIF(U71:GD71,"e")</f>
        <v>1</v>
      </c>
      <c r="G71" s="6">
        <f>$B$71*COUNTIF(U71:GD71,"z")</f>
        <v>1</v>
      </c>
      <c r="H71" s="6">
        <f t="shared" si="58"/>
        <v>48</v>
      </c>
      <c r="I71" s="6">
        <f t="shared" si="59"/>
        <v>15</v>
      </c>
      <c r="J71" s="6">
        <f t="shared" si="60"/>
        <v>0</v>
      </c>
      <c r="K71" s="6">
        <f t="shared" si="61"/>
        <v>0</v>
      </c>
      <c r="L71" s="6">
        <f t="shared" si="62"/>
        <v>33</v>
      </c>
      <c r="M71" s="6">
        <f t="shared" si="63"/>
        <v>0</v>
      </c>
      <c r="N71" s="6">
        <f t="shared" si="64"/>
        <v>0</v>
      </c>
      <c r="O71" s="6">
        <f t="shared" si="65"/>
        <v>0</v>
      </c>
      <c r="P71" s="6">
        <f t="shared" si="66"/>
        <v>0</v>
      </c>
      <c r="Q71" s="6">
        <f t="shared" si="67"/>
        <v>0</v>
      </c>
      <c r="R71" s="7">
        <f t="shared" si="68"/>
        <v>4</v>
      </c>
      <c r="S71" s="7">
        <f t="shared" si="69"/>
        <v>3</v>
      </c>
      <c r="T71" s="7">
        <f>$B$71*2</f>
        <v>2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70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71"/>
        <v>0</v>
      </c>
      <c r="BK71" s="11">
        <f>$B$71*15</f>
        <v>15</v>
      </c>
      <c r="BL71" s="10" t="s">
        <v>79</v>
      </c>
      <c r="BM71" s="11"/>
      <c r="BN71" s="10"/>
      <c r="BO71" s="11"/>
      <c r="BP71" s="10"/>
      <c r="BQ71" s="7">
        <f>$B$71*1</f>
        <v>1</v>
      </c>
      <c r="BR71" s="11">
        <f>$B$71*33</f>
        <v>33</v>
      </c>
      <c r="BS71" s="10" t="s">
        <v>61</v>
      </c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>
        <f>$B$71*3</f>
        <v>3</v>
      </c>
      <c r="CE71" s="7">
        <f t="shared" si="72"/>
        <v>4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3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4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5"/>
        <v>0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6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7"/>
        <v>0</v>
      </c>
    </row>
    <row r="72" spans="1:188" ht="12.75">
      <c r="A72" s="6">
        <v>11</v>
      </c>
      <c r="B72" s="6">
        <v>1</v>
      </c>
      <c r="C72" s="6"/>
      <c r="D72" s="6"/>
      <c r="E72" s="3" t="s">
        <v>159</v>
      </c>
      <c r="F72" s="6">
        <f>$B$72*COUNTIF(U72:GD72,"e")</f>
        <v>0</v>
      </c>
      <c r="G72" s="6">
        <f>$B$72*COUNTIF(U72:GD72,"z")</f>
        <v>2</v>
      </c>
      <c r="H72" s="6">
        <f t="shared" si="58"/>
        <v>71</v>
      </c>
      <c r="I72" s="6">
        <f t="shared" si="59"/>
        <v>15</v>
      </c>
      <c r="J72" s="6">
        <f t="shared" si="60"/>
        <v>0</v>
      </c>
      <c r="K72" s="6">
        <f t="shared" si="61"/>
        <v>0</v>
      </c>
      <c r="L72" s="6">
        <f t="shared" si="62"/>
        <v>56</v>
      </c>
      <c r="M72" s="6">
        <f t="shared" si="63"/>
        <v>0</v>
      </c>
      <c r="N72" s="6">
        <f t="shared" si="64"/>
        <v>0</v>
      </c>
      <c r="O72" s="6">
        <f t="shared" si="65"/>
        <v>0</v>
      </c>
      <c r="P72" s="6">
        <f t="shared" si="66"/>
        <v>0</v>
      </c>
      <c r="Q72" s="6">
        <f t="shared" si="67"/>
        <v>0</v>
      </c>
      <c r="R72" s="7">
        <f t="shared" si="68"/>
        <v>5</v>
      </c>
      <c r="S72" s="7">
        <f t="shared" si="69"/>
        <v>4</v>
      </c>
      <c r="T72" s="7">
        <f>$B$72*2.8</f>
        <v>2.8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70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71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2"/>
        <v>0</v>
      </c>
      <c r="CF72" s="11">
        <f>$B$72*15</f>
        <v>15</v>
      </c>
      <c r="CG72" s="10" t="s">
        <v>61</v>
      </c>
      <c r="CH72" s="11"/>
      <c r="CI72" s="10"/>
      <c r="CJ72" s="11"/>
      <c r="CK72" s="10"/>
      <c r="CL72" s="7">
        <f>$B$72*1</f>
        <v>1</v>
      </c>
      <c r="CM72" s="11">
        <f>$B$72*56</f>
        <v>56</v>
      </c>
      <c r="CN72" s="10" t="s">
        <v>61</v>
      </c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>
        <f>$B$72*4</f>
        <v>4</v>
      </c>
      <c r="CZ72" s="7">
        <f t="shared" si="73"/>
        <v>5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4"/>
        <v>0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5"/>
        <v>0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6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7"/>
        <v>0</v>
      </c>
    </row>
    <row r="73" spans="1:188" ht="12.75">
      <c r="A73" s="6">
        <v>12</v>
      </c>
      <c r="B73" s="6">
        <v>1</v>
      </c>
      <c r="C73" s="6"/>
      <c r="D73" s="6"/>
      <c r="E73" s="3" t="s">
        <v>160</v>
      </c>
      <c r="F73" s="6">
        <f>$B$73*COUNTIF(U73:GD73,"e")</f>
        <v>0</v>
      </c>
      <c r="G73" s="6">
        <f>$B$73*COUNTIF(U73:GD73,"z")</f>
        <v>2</v>
      </c>
      <c r="H73" s="6">
        <f t="shared" si="58"/>
        <v>30</v>
      </c>
      <c r="I73" s="6">
        <f t="shared" si="59"/>
        <v>15</v>
      </c>
      <c r="J73" s="6">
        <f t="shared" si="60"/>
        <v>0</v>
      </c>
      <c r="K73" s="6">
        <f t="shared" si="61"/>
        <v>0</v>
      </c>
      <c r="L73" s="6">
        <f t="shared" si="62"/>
        <v>15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7">
        <f t="shared" si="68"/>
        <v>3</v>
      </c>
      <c r="S73" s="7">
        <f t="shared" si="69"/>
        <v>1.5</v>
      </c>
      <c r="T73" s="7">
        <f>$B$73*1.2</f>
        <v>1.2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70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71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2"/>
        <v>0</v>
      </c>
      <c r="CF73" s="11">
        <f>$B$73*15</f>
        <v>15</v>
      </c>
      <c r="CG73" s="10" t="s">
        <v>61</v>
      </c>
      <c r="CH73" s="11"/>
      <c r="CI73" s="10"/>
      <c r="CJ73" s="11"/>
      <c r="CK73" s="10"/>
      <c r="CL73" s="7">
        <f>$B$73*1.5</f>
        <v>1.5</v>
      </c>
      <c r="CM73" s="11">
        <f>$B$73*15</f>
        <v>15</v>
      </c>
      <c r="CN73" s="10" t="s">
        <v>61</v>
      </c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>
        <f>$B$73*1.5</f>
        <v>1.5</v>
      </c>
      <c r="CZ73" s="7">
        <f t="shared" si="73"/>
        <v>3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4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5"/>
        <v>0</v>
      </c>
      <c r="EQ73" s="11"/>
      <c r="ER73" s="10"/>
      <c r="ES73" s="11"/>
      <c r="ET73" s="10"/>
      <c r="EU73" s="11"/>
      <c r="EV73" s="10"/>
      <c r="EW73" s="7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6"/>
        <v>0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7"/>
        <v>0</v>
      </c>
    </row>
    <row r="74" spans="1:188" ht="12.75">
      <c r="A74" s="6">
        <v>13</v>
      </c>
      <c r="B74" s="6">
        <v>1</v>
      </c>
      <c r="C74" s="6"/>
      <c r="D74" s="6"/>
      <c r="E74" s="3" t="s">
        <v>161</v>
      </c>
      <c r="F74" s="6">
        <f>$B$74*COUNTIF(U74:GD74,"e")</f>
        <v>1</v>
      </c>
      <c r="G74" s="6">
        <f>$B$74*COUNTIF(U74:GD74,"z")</f>
        <v>1</v>
      </c>
      <c r="H74" s="6">
        <f t="shared" si="58"/>
        <v>60</v>
      </c>
      <c r="I74" s="6">
        <f t="shared" si="59"/>
        <v>30</v>
      </c>
      <c r="J74" s="6">
        <f t="shared" si="60"/>
        <v>0</v>
      </c>
      <c r="K74" s="6">
        <f t="shared" si="61"/>
        <v>0</v>
      </c>
      <c r="L74" s="6">
        <f t="shared" si="62"/>
        <v>30</v>
      </c>
      <c r="M74" s="6">
        <f t="shared" si="63"/>
        <v>0</v>
      </c>
      <c r="N74" s="6">
        <f t="shared" si="64"/>
        <v>0</v>
      </c>
      <c r="O74" s="6">
        <f t="shared" si="65"/>
        <v>0</v>
      </c>
      <c r="P74" s="6">
        <f t="shared" si="66"/>
        <v>0</v>
      </c>
      <c r="Q74" s="6">
        <f t="shared" si="67"/>
        <v>0</v>
      </c>
      <c r="R74" s="7">
        <f t="shared" si="68"/>
        <v>4</v>
      </c>
      <c r="S74" s="7">
        <f t="shared" si="69"/>
        <v>2</v>
      </c>
      <c r="T74" s="7">
        <f>$B$74*2.5</f>
        <v>2.5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70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71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2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3"/>
        <v>0</v>
      </c>
      <c r="DA74" s="11">
        <f>$B$74*30</f>
        <v>30</v>
      </c>
      <c r="DB74" s="10" t="s">
        <v>79</v>
      </c>
      <c r="DC74" s="11"/>
      <c r="DD74" s="10"/>
      <c r="DE74" s="11"/>
      <c r="DF74" s="10"/>
      <c r="DG74" s="7">
        <f>$B$74*2</f>
        <v>2</v>
      </c>
      <c r="DH74" s="11">
        <f>$B$74*30</f>
        <v>30</v>
      </c>
      <c r="DI74" s="10" t="s">
        <v>61</v>
      </c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>
        <f>$B$74*2</f>
        <v>2</v>
      </c>
      <c r="DU74" s="7">
        <f t="shared" si="74"/>
        <v>4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5"/>
        <v>0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6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7"/>
        <v>0</v>
      </c>
    </row>
    <row r="75" spans="1:188" ht="12.75">
      <c r="A75" s="6">
        <v>14</v>
      </c>
      <c r="B75" s="6">
        <v>1</v>
      </c>
      <c r="C75" s="6"/>
      <c r="D75" s="6"/>
      <c r="E75" s="3" t="s">
        <v>162</v>
      </c>
      <c r="F75" s="6">
        <f>$B$75*COUNTIF(U75:GD75,"e")</f>
        <v>0</v>
      </c>
      <c r="G75" s="6">
        <f>$B$75*COUNTIF(U75:GD75,"z")</f>
        <v>1</v>
      </c>
      <c r="H75" s="6">
        <f t="shared" si="58"/>
        <v>30</v>
      </c>
      <c r="I75" s="6">
        <f t="shared" si="59"/>
        <v>30</v>
      </c>
      <c r="J75" s="6">
        <f t="shared" si="60"/>
        <v>0</v>
      </c>
      <c r="K75" s="6">
        <f t="shared" si="61"/>
        <v>0</v>
      </c>
      <c r="L75" s="6">
        <f t="shared" si="62"/>
        <v>0</v>
      </c>
      <c r="M75" s="6">
        <f t="shared" si="63"/>
        <v>0</v>
      </c>
      <c r="N75" s="6">
        <f t="shared" si="64"/>
        <v>0</v>
      </c>
      <c r="O75" s="6">
        <f t="shared" si="65"/>
        <v>0</v>
      </c>
      <c r="P75" s="6">
        <f t="shared" si="66"/>
        <v>0</v>
      </c>
      <c r="Q75" s="6">
        <f t="shared" si="67"/>
        <v>0</v>
      </c>
      <c r="R75" s="7">
        <f t="shared" si="68"/>
        <v>3</v>
      </c>
      <c r="S75" s="7">
        <f t="shared" si="69"/>
        <v>0</v>
      </c>
      <c r="T75" s="7">
        <f>$B$75*1.2</f>
        <v>1.2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70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71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2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3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4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5"/>
        <v>0</v>
      </c>
      <c r="EQ75" s="11">
        <f>$B$75*30</f>
        <v>30</v>
      </c>
      <c r="ER75" s="10" t="s">
        <v>61</v>
      </c>
      <c r="ES75" s="11"/>
      <c r="ET75" s="10"/>
      <c r="EU75" s="11"/>
      <c r="EV75" s="10"/>
      <c r="EW75" s="7">
        <f>$B$75*3</f>
        <v>3</v>
      </c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6"/>
        <v>3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7"/>
        <v>0</v>
      </c>
    </row>
    <row r="76" spans="1:188" ht="12.75">
      <c r="A76" s="6">
        <v>15</v>
      </c>
      <c r="B76" s="6">
        <v>1</v>
      </c>
      <c r="C76" s="6"/>
      <c r="D76" s="6"/>
      <c r="E76" s="3" t="s">
        <v>163</v>
      </c>
      <c r="F76" s="6">
        <f>$B$76*COUNTIF(U76:GD76,"e")</f>
        <v>0</v>
      </c>
      <c r="G76" s="6">
        <f>$B$76*COUNTIF(U76:GD76,"z")</f>
        <v>1</v>
      </c>
      <c r="H76" s="6">
        <f t="shared" si="58"/>
        <v>15</v>
      </c>
      <c r="I76" s="6">
        <f t="shared" si="59"/>
        <v>15</v>
      </c>
      <c r="J76" s="6">
        <f t="shared" si="60"/>
        <v>0</v>
      </c>
      <c r="K76" s="6">
        <f t="shared" si="61"/>
        <v>0</v>
      </c>
      <c r="L76" s="6">
        <f t="shared" si="62"/>
        <v>0</v>
      </c>
      <c r="M76" s="6">
        <f t="shared" si="63"/>
        <v>0</v>
      </c>
      <c r="N76" s="6">
        <f t="shared" si="64"/>
        <v>0</v>
      </c>
      <c r="O76" s="6">
        <f t="shared" si="65"/>
        <v>0</v>
      </c>
      <c r="P76" s="6">
        <f t="shared" si="66"/>
        <v>0</v>
      </c>
      <c r="Q76" s="6">
        <f t="shared" si="67"/>
        <v>0</v>
      </c>
      <c r="R76" s="7">
        <f t="shared" si="68"/>
        <v>1</v>
      </c>
      <c r="S76" s="7">
        <f t="shared" si="69"/>
        <v>0</v>
      </c>
      <c r="T76" s="7">
        <f>$B$76*0.6</f>
        <v>0.6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70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71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2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3"/>
        <v>0</v>
      </c>
      <c r="DA76" s="11">
        <f>$B$76*15</f>
        <v>15</v>
      </c>
      <c r="DB76" s="10" t="s">
        <v>61</v>
      </c>
      <c r="DC76" s="11"/>
      <c r="DD76" s="10"/>
      <c r="DE76" s="11"/>
      <c r="DF76" s="10"/>
      <c r="DG76" s="7">
        <f>$B$76*1</f>
        <v>1</v>
      </c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4"/>
        <v>1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5"/>
        <v>0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6"/>
        <v>0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7"/>
        <v>0</v>
      </c>
    </row>
    <row r="77" spans="1:188" ht="15.75" customHeight="1">
      <c r="A77" s="6"/>
      <c r="B77" s="6"/>
      <c r="C77" s="6"/>
      <c r="D77" s="6"/>
      <c r="E77" s="6" t="s">
        <v>87</v>
      </c>
      <c r="F77" s="6">
        <f aca="true" t="shared" si="78" ref="F77:AK77">SUM(F48:F76)</f>
        <v>5</v>
      </c>
      <c r="G77" s="6">
        <f t="shared" si="78"/>
        <v>43</v>
      </c>
      <c r="H77" s="6">
        <f t="shared" si="78"/>
        <v>1597</v>
      </c>
      <c r="I77" s="6">
        <f t="shared" si="78"/>
        <v>495</v>
      </c>
      <c r="J77" s="6">
        <f t="shared" si="78"/>
        <v>75</v>
      </c>
      <c r="K77" s="6">
        <f t="shared" si="78"/>
        <v>0</v>
      </c>
      <c r="L77" s="6">
        <f t="shared" si="78"/>
        <v>892</v>
      </c>
      <c r="M77" s="6">
        <f t="shared" si="78"/>
        <v>105</v>
      </c>
      <c r="N77" s="6">
        <f t="shared" si="78"/>
        <v>0</v>
      </c>
      <c r="O77" s="6">
        <f t="shared" si="78"/>
        <v>0</v>
      </c>
      <c r="P77" s="6">
        <f t="shared" si="78"/>
        <v>30</v>
      </c>
      <c r="Q77" s="6">
        <f t="shared" si="78"/>
        <v>0</v>
      </c>
      <c r="R77" s="7">
        <f t="shared" si="78"/>
        <v>114</v>
      </c>
      <c r="S77" s="7">
        <f t="shared" si="78"/>
        <v>78.1</v>
      </c>
      <c r="T77" s="7">
        <f t="shared" si="78"/>
        <v>64.2</v>
      </c>
      <c r="U77" s="11">
        <f t="shared" si="78"/>
        <v>0</v>
      </c>
      <c r="V77" s="10">
        <f t="shared" si="78"/>
        <v>0</v>
      </c>
      <c r="W77" s="11">
        <f t="shared" si="78"/>
        <v>0</v>
      </c>
      <c r="X77" s="10">
        <f t="shared" si="78"/>
        <v>0</v>
      </c>
      <c r="Y77" s="11">
        <f t="shared" si="78"/>
        <v>0</v>
      </c>
      <c r="Z77" s="10">
        <f t="shared" si="78"/>
        <v>0</v>
      </c>
      <c r="AA77" s="7">
        <f t="shared" si="78"/>
        <v>0</v>
      </c>
      <c r="AB77" s="11">
        <f t="shared" si="78"/>
        <v>0</v>
      </c>
      <c r="AC77" s="10">
        <f t="shared" si="78"/>
        <v>0</v>
      </c>
      <c r="AD77" s="11">
        <f t="shared" si="78"/>
        <v>0</v>
      </c>
      <c r="AE77" s="10">
        <f t="shared" si="78"/>
        <v>0</v>
      </c>
      <c r="AF77" s="11">
        <f t="shared" si="78"/>
        <v>0</v>
      </c>
      <c r="AG77" s="10">
        <f t="shared" si="78"/>
        <v>0</v>
      </c>
      <c r="AH77" s="11">
        <f t="shared" si="78"/>
        <v>0</v>
      </c>
      <c r="AI77" s="10">
        <f t="shared" si="78"/>
        <v>0</v>
      </c>
      <c r="AJ77" s="11">
        <f t="shared" si="78"/>
        <v>0</v>
      </c>
      <c r="AK77" s="10">
        <f t="shared" si="78"/>
        <v>0</v>
      </c>
      <c r="AL77" s="11">
        <f aca="true" t="shared" si="79" ref="AL77:BQ77">SUM(AL48:AL76)</f>
        <v>0</v>
      </c>
      <c r="AM77" s="10">
        <f t="shared" si="79"/>
        <v>0</v>
      </c>
      <c r="AN77" s="7">
        <f t="shared" si="79"/>
        <v>0</v>
      </c>
      <c r="AO77" s="7">
        <f t="shared" si="79"/>
        <v>0</v>
      </c>
      <c r="AP77" s="11">
        <f t="shared" si="79"/>
        <v>15</v>
      </c>
      <c r="AQ77" s="10">
        <f t="shared" si="79"/>
        <v>0</v>
      </c>
      <c r="AR77" s="11">
        <f t="shared" si="79"/>
        <v>0</v>
      </c>
      <c r="AS77" s="10">
        <f t="shared" si="79"/>
        <v>0</v>
      </c>
      <c r="AT77" s="11">
        <f t="shared" si="79"/>
        <v>0</v>
      </c>
      <c r="AU77" s="10">
        <f t="shared" si="79"/>
        <v>0</v>
      </c>
      <c r="AV77" s="7">
        <f t="shared" si="79"/>
        <v>2</v>
      </c>
      <c r="AW77" s="11">
        <f t="shared" si="79"/>
        <v>30</v>
      </c>
      <c r="AX77" s="10">
        <f t="shared" si="79"/>
        <v>0</v>
      </c>
      <c r="AY77" s="11">
        <f t="shared" si="79"/>
        <v>0</v>
      </c>
      <c r="AZ77" s="10">
        <f t="shared" si="79"/>
        <v>0</v>
      </c>
      <c r="BA77" s="11">
        <f t="shared" si="79"/>
        <v>0</v>
      </c>
      <c r="BB77" s="10">
        <f t="shared" si="79"/>
        <v>0</v>
      </c>
      <c r="BC77" s="11">
        <f t="shared" si="79"/>
        <v>0</v>
      </c>
      <c r="BD77" s="10">
        <f t="shared" si="79"/>
        <v>0</v>
      </c>
      <c r="BE77" s="11">
        <f t="shared" si="79"/>
        <v>0</v>
      </c>
      <c r="BF77" s="10">
        <f t="shared" si="79"/>
        <v>0</v>
      </c>
      <c r="BG77" s="11">
        <f t="shared" si="79"/>
        <v>0</v>
      </c>
      <c r="BH77" s="10">
        <f t="shared" si="79"/>
        <v>0</v>
      </c>
      <c r="BI77" s="7">
        <f t="shared" si="79"/>
        <v>2</v>
      </c>
      <c r="BJ77" s="7">
        <f t="shared" si="79"/>
        <v>4</v>
      </c>
      <c r="BK77" s="11">
        <f t="shared" si="79"/>
        <v>75</v>
      </c>
      <c r="BL77" s="10">
        <f t="shared" si="79"/>
        <v>0</v>
      </c>
      <c r="BM77" s="11">
        <f t="shared" si="79"/>
        <v>0</v>
      </c>
      <c r="BN77" s="10">
        <f t="shared" si="79"/>
        <v>0</v>
      </c>
      <c r="BO77" s="11">
        <f t="shared" si="79"/>
        <v>0</v>
      </c>
      <c r="BP77" s="10">
        <f t="shared" si="79"/>
        <v>0</v>
      </c>
      <c r="BQ77" s="7">
        <f t="shared" si="79"/>
        <v>5</v>
      </c>
      <c r="BR77" s="11">
        <f aca="true" t="shared" si="80" ref="BR77:CW77">SUM(BR48:BR76)</f>
        <v>33</v>
      </c>
      <c r="BS77" s="10">
        <f t="shared" si="80"/>
        <v>0</v>
      </c>
      <c r="BT77" s="11">
        <f t="shared" si="80"/>
        <v>15</v>
      </c>
      <c r="BU77" s="10">
        <f t="shared" si="80"/>
        <v>0</v>
      </c>
      <c r="BV77" s="11">
        <f t="shared" si="80"/>
        <v>0</v>
      </c>
      <c r="BW77" s="10">
        <f t="shared" si="80"/>
        <v>0</v>
      </c>
      <c r="BX77" s="11">
        <f t="shared" si="80"/>
        <v>0</v>
      </c>
      <c r="BY77" s="10">
        <f t="shared" si="80"/>
        <v>0</v>
      </c>
      <c r="BZ77" s="11">
        <f t="shared" si="80"/>
        <v>0</v>
      </c>
      <c r="CA77" s="10">
        <f t="shared" si="80"/>
        <v>0</v>
      </c>
      <c r="CB77" s="11">
        <f t="shared" si="80"/>
        <v>0</v>
      </c>
      <c r="CC77" s="10">
        <f t="shared" si="80"/>
        <v>0</v>
      </c>
      <c r="CD77" s="7">
        <f t="shared" si="80"/>
        <v>5</v>
      </c>
      <c r="CE77" s="7">
        <f t="shared" si="80"/>
        <v>10</v>
      </c>
      <c r="CF77" s="11">
        <f t="shared" si="80"/>
        <v>105</v>
      </c>
      <c r="CG77" s="10">
        <f t="shared" si="80"/>
        <v>0</v>
      </c>
      <c r="CH77" s="11">
        <f t="shared" si="80"/>
        <v>0</v>
      </c>
      <c r="CI77" s="10">
        <f t="shared" si="80"/>
        <v>0</v>
      </c>
      <c r="CJ77" s="11">
        <f t="shared" si="80"/>
        <v>0</v>
      </c>
      <c r="CK77" s="10">
        <f t="shared" si="80"/>
        <v>0</v>
      </c>
      <c r="CL77" s="7">
        <f t="shared" si="80"/>
        <v>7.5</v>
      </c>
      <c r="CM77" s="11">
        <f t="shared" si="80"/>
        <v>236</v>
      </c>
      <c r="CN77" s="10">
        <f t="shared" si="80"/>
        <v>0</v>
      </c>
      <c r="CO77" s="11">
        <f t="shared" si="80"/>
        <v>0</v>
      </c>
      <c r="CP77" s="10">
        <f t="shared" si="80"/>
        <v>0</v>
      </c>
      <c r="CQ77" s="11">
        <f t="shared" si="80"/>
        <v>0</v>
      </c>
      <c r="CR77" s="10">
        <f t="shared" si="80"/>
        <v>0</v>
      </c>
      <c r="CS77" s="11">
        <f t="shared" si="80"/>
        <v>0</v>
      </c>
      <c r="CT77" s="10">
        <f t="shared" si="80"/>
        <v>0</v>
      </c>
      <c r="CU77" s="11">
        <f t="shared" si="80"/>
        <v>0</v>
      </c>
      <c r="CV77" s="10">
        <f t="shared" si="80"/>
        <v>0</v>
      </c>
      <c r="CW77" s="11">
        <f t="shared" si="80"/>
        <v>0</v>
      </c>
      <c r="CX77" s="10">
        <f aca="true" t="shared" si="81" ref="CX77:EC77">SUM(CX48:CX76)</f>
        <v>0</v>
      </c>
      <c r="CY77" s="7">
        <f t="shared" si="81"/>
        <v>14.5</v>
      </c>
      <c r="CZ77" s="7">
        <f t="shared" si="81"/>
        <v>22</v>
      </c>
      <c r="DA77" s="11">
        <f t="shared" si="81"/>
        <v>240</v>
      </c>
      <c r="DB77" s="10">
        <f t="shared" si="81"/>
        <v>0</v>
      </c>
      <c r="DC77" s="11">
        <f t="shared" si="81"/>
        <v>75</v>
      </c>
      <c r="DD77" s="10">
        <f t="shared" si="81"/>
        <v>0</v>
      </c>
      <c r="DE77" s="11">
        <f t="shared" si="81"/>
        <v>0</v>
      </c>
      <c r="DF77" s="10">
        <f t="shared" si="81"/>
        <v>0</v>
      </c>
      <c r="DG77" s="7">
        <f t="shared" si="81"/>
        <v>16.400000000000002</v>
      </c>
      <c r="DH77" s="11">
        <f t="shared" si="81"/>
        <v>150</v>
      </c>
      <c r="DI77" s="10">
        <f t="shared" si="81"/>
        <v>0</v>
      </c>
      <c r="DJ77" s="11">
        <f t="shared" si="81"/>
        <v>0</v>
      </c>
      <c r="DK77" s="10">
        <f t="shared" si="81"/>
        <v>0</v>
      </c>
      <c r="DL77" s="11">
        <f t="shared" si="81"/>
        <v>0</v>
      </c>
      <c r="DM77" s="10">
        <f t="shared" si="81"/>
        <v>0</v>
      </c>
      <c r="DN77" s="11">
        <f t="shared" si="81"/>
        <v>0</v>
      </c>
      <c r="DO77" s="10">
        <f t="shared" si="81"/>
        <v>0</v>
      </c>
      <c r="DP77" s="11">
        <f t="shared" si="81"/>
        <v>0</v>
      </c>
      <c r="DQ77" s="10">
        <f t="shared" si="81"/>
        <v>0</v>
      </c>
      <c r="DR77" s="11">
        <f t="shared" si="81"/>
        <v>0</v>
      </c>
      <c r="DS77" s="10">
        <f t="shared" si="81"/>
        <v>0</v>
      </c>
      <c r="DT77" s="7">
        <f t="shared" si="81"/>
        <v>7.6000000000000005</v>
      </c>
      <c r="DU77" s="7">
        <f t="shared" si="81"/>
        <v>24</v>
      </c>
      <c r="DV77" s="11">
        <f t="shared" si="81"/>
        <v>30</v>
      </c>
      <c r="DW77" s="10">
        <f t="shared" si="81"/>
        <v>0</v>
      </c>
      <c r="DX77" s="11">
        <f t="shared" si="81"/>
        <v>0</v>
      </c>
      <c r="DY77" s="10">
        <f t="shared" si="81"/>
        <v>0</v>
      </c>
      <c r="DZ77" s="11">
        <f t="shared" si="81"/>
        <v>0</v>
      </c>
      <c r="EA77" s="10">
        <f t="shared" si="81"/>
        <v>0</v>
      </c>
      <c r="EB77" s="7">
        <f t="shared" si="81"/>
        <v>2</v>
      </c>
      <c r="EC77" s="11">
        <f t="shared" si="81"/>
        <v>353</v>
      </c>
      <c r="ED77" s="10">
        <f aca="true" t="shared" si="82" ref="ED77:FI77">SUM(ED48:ED76)</f>
        <v>0</v>
      </c>
      <c r="EE77" s="11">
        <f t="shared" si="82"/>
        <v>90</v>
      </c>
      <c r="EF77" s="10">
        <f t="shared" si="82"/>
        <v>0</v>
      </c>
      <c r="EG77" s="11">
        <f t="shared" si="82"/>
        <v>0</v>
      </c>
      <c r="EH77" s="10">
        <f t="shared" si="82"/>
        <v>0</v>
      </c>
      <c r="EI77" s="11">
        <f t="shared" si="82"/>
        <v>0</v>
      </c>
      <c r="EJ77" s="10">
        <f t="shared" si="82"/>
        <v>0</v>
      </c>
      <c r="EK77" s="11">
        <f t="shared" si="82"/>
        <v>0</v>
      </c>
      <c r="EL77" s="10">
        <f t="shared" si="82"/>
        <v>0</v>
      </c>
      <c r="EM77" s="11">
        <f t="shared" si="82"/>
        <v>0</v>
      </c>
      <c r="EN77" s="10">
        <f t="shared" si="82"/>
        <v>0</v>
      </c>
      <c r="EO77" s="7">
        <f t="shared" si="82"/>
        <v>22</v>
      </c>
      <c r="EP77" s="7">
        <f t="shared" si="82"/>
        <v>24</v>
      </c>
      <c r="EQ77" s="11">
        <f t="shared" si="82"/>
        <v>30</v>
      </c>
      <c r="ER77" s="10">
        <f t="shared" si="82"/>
        <v>0</v>
      </c>
      <c r="ES77" s="11">
        <f t="shared" si="82"/>
        <v>0</v>
      </c>
      <c r="ET77" s="10">
        <f t="shared" si="82"/>
        <v>0</v>
      </c>
      <c r="EU77" s="11">
        <f t="shared" si="82"/>
        <v>0</v>
      </c>
      <c r="EV77" s="10">
        <f t="shared" si="82"/>
        <v>0</v>
      </c>
      <c r="EW77" s="7">
        <f t="shared" si="82"/>
        <v>3</v>
      </c>
      <c r="EX77" s="11">
        <f t="shared" si="82"/>
        <v>90</v>
      </c>
      <c r="EY77" s="10">
        <f t="shared" si="82"/>
        <v>0</v>
      </c>
      <c r="EZ77" s="11">
        <f t="shared" si="82"/>
        <v>0</v>
      </c>
      <c r="FA77" s="10">
        <f t="shared" si="82"/>
        <v>0</v>
      </c>
      <c r="FB77" s="11">
        <f t="shared" si="82"/>
        <v>0</v>
      </c>
      <c r="FC77" s="10">
        <f t="shared" si="82"/>
        <v>0</v>
      </c>
      <c r="FD77" s="11">
        <f t="shared" si="82"/>
        <v>0</v>
      </c>
      <c r="FE77" s="10">
        <f t="shared" si="82"/>
        <v>0</v>
      </c>
      <c r="FF77" s="11">
        <f t="shared" si="82"/>
        <v>30</v>
      </c>
      <c r="FG77" s="10">
        <f t="shared" si="82"/>
        <v>0</v>
      </c>
      <c r="FH77" s="11">
        <f t="shared" si="82"/>
        <v>0</v>
      </c>
      <c r="FI77" s="10">
        <f t="shared" si="82"/>
        <v>0</v>
      </c>
      <c r="FJ77" s="7">
        <f aca="true" t="shared" si="83" ref="FJ77:GF77">SUM(FJ48:FJ76)</f>
        <v>27</v>
      </c>
      <c r="FK77" s="7">
        <f t="shared" si="83"/>
        <v>30</v>
      </c>
      <c r="FL77" s="11">
        <f t="shared" si="83"/>
        <v>0</v>
      </c>
      <c r="FM77" s="10">
        <f t="shared" si="83"/>
        <v>0</v>
      </c>
      <c r="FN77" s="11">
        <f t="shared" si="83"/>
        <v>0</v>
      </c>
      <c r="FO77" s="10">
        <f t="shared" si="83"/>
        <v>0</v>
      </c>
      <c r="FP77" s="11">
        <f t="shared" si="83"/>
        <v>0</v>
      </c>
      <c r="FQ77" s="10">
        <f t="shared" si="83"/>
        <v>0</v>
      </c>
      <c r="FR77" s="7">
        <f t="shared" si="83"/>
        <v>0</v>
      </c>
      <c r="FS77" s="11">
        <f t="shared" si="83"/>
        <v>0</v>
      </c>
      <c r="FT77" s="10">
        <f t="shared" si="83"/>
        <v>0</v>
      </c>
      <c r="FU77" s="11">
        <f t="shared" si="83"/>
        <v>0</v>
      </c>
      <c r="FV77" s="10">
        <f t="shared" si="83"/>
        <v>0</v>
      </c>
      <c r="FW77" s="11">
        <f t="shared" si="83"/>
        <v>0</v>
      </c>
      <c r="FX77" s="10">
        <f t="shared" si="83"/>
        <v>0</v>
      </c>
      <c r="FY77" s="11">
        <f t="shared" si="83"/>
        <v>0</v>
      </c>
      <c r="FZ77" s="10">
        <f t="shared" si="83"/>
        <v>0</v>
      </c>
      <c r="GA77" s="11">
        <f t="shared" si="83"/>
        <v>0</v>
      </c>
      <c r="GB77" s="10">
        <f t="shared" si="83"/>
        <v>0</v>
      </c>
      <c r="GC77" s="11">
        <f t="shared" si="83"/>
        <v>0</v>
      </c>
      <c r="GD77" s="10">
        <f t="shared" si="83"/>
        <v>0</v>
      </c>
      <c r="GE77" s="7">
        <f t="shared" si="83"/>
        <v>0</v>
      </c>
      <c r="GF77" s="7">
        <f t="shared" si="83"/>
        <v>0</v>
      </c>
    </row>
    <row r="78" spans="1:188" ht="19.5" customHeight="1">
      <c r="A78" s="12" t="s">
        <v>164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2"/>
      <c r="GF78" s="13"/>
    </row>
    <row r="79" spans="1:188" ht="12.75">
      <c r="A79" s="15">
        <v>50</v>
      </c>
      <c r="B79" s="15">
        <v>1</v>
      </c>
      <c r="C79" s="15"/>
      <c r="D79" s="6" t="s">
        <v>165</v>
      </c>
      <c r="E79" s="3" t="s">
        <v>166</v>
      </c>
      <c r="F79" s="6">
        <f aca="true" t="shared" si="84" ref="F79:F107">COUNTIF(U79:GD79,"e")</f>
        <v>0</v>
      </c>
      <c r="G79" s="6">
        <f aca="true" t="shared" si="85" ref="G79:G107">COUNTIF(U79:GD79,"z")</f>
        <v>1</v>
      </c>
      <c r="H79" s="6">
        <f aca="true" t="shared" si="86" ref="H79:H107">SUM(I79:Q79)</f>
        <v>30</v>
      </c>
      <c r="I79" s="6">
        <f aca="true" t="shared" si="87" ref="I79:I107">U79+AP79+BK79+CF79+DA79+DV79+EQ79+FL79</f>
        <v>0</v>
      </c>
      <c r="J79" s="6">
        <f aca="true" t="shared" si="88" ref="J79:J107">W79+AR79+BM79+CH79+DC79+DX79+ES79+FN79</f>
        <v>0</v>
      </c>
      <c r="K79" s="6">
        <f aca="true" t="shared" si="89" ref="K79:K107">Y79+AT79+BO79+CJ79+DE79+DZ79+EU79+FP79</f>
        <v>30</v>
      </c>
      <c r="L79" s="6">
        <f aca="true" t="shared" si="90" ref="L79:L107">AB79+AW79+BR79+CM79+DH79+EC79+EX79+FS79</f>
        <v>0</v>
      </c>
      <c r="M79" s="6">
        <f aca="true" t="shared" si="91" ref="M79:M107">AD79+AY79+BT79+CO79+DJ79+EE79+EZ79+FU79</f>
        <v>0</v>
      </c>
      <c r="N79" s="6">
        <f aca="true" t="shared" si="92" ref="N79:N107">AF79+BA79+BV79+CQ79+DL79+EG79+FB79+FW79</f>
        <v>0</v>
      </c>
      <c r="O79" s="6">
        <f aca="true" t="shared" si="93" ref="O79:O107">AH79+BC79+BX79+CS79+DN79+EI79+FD79+FY79</f>
        <v>0</v>
      </c>
      <c r="P79" s="6">
        <f aca="true" t="shared" si="94" ref="P79:P107">AJ79+BE79+BZ79+CU79+DP79+EK79+FF79+GA79</f>
        <v>0</v>
      </c>
      <c r="Q79" s="6">
        <f aca="true" t="shared" si="95" ref="Q79:Q107">AL79+BG79+CB79+CW79+DR79+EM79+FH79+GC79</f>
        <v>0</v>
      </c>
      <c r="R79" s="7">
        <f aca="true" t="shared" si="96" ref="R79:R107">AO79+BJ79+CE79+CZ79+DU79+EP79+FK79+GF79</f>
        <v>2</v>
      </c>
      <c r="S79" s="7">
        <f aca="true" t="shared" si="97" ref="S79:S107">AN79+BI79+CD79+CY79+DT79+EO79+FJ79+GE79</f>
        <v>0</v>
      </c>
      <c r="T79" s="7">
        <v>1.2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aca="true" t="shared" si="98" ref="AO79:AO107">AA79+AN79</f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aca="true" t="shared" si="99" ref="BJ79:BJ107">AV79+BI79</f>
        <v>0</v>
      </c>
      <c r="BK79" s="11"/>
      <c r="BL79" s="10"/>
      <c r="BM79" s="11"/>
      <c r="BN79" s="10"/>
      <c r="BO79" s="11">
        <v>30</v>
      </c>
      <c r="BP79" s="10" t="s">
        <v>61</v>
      </c>
      <c r="BQ79" s="7">
        <v>2</v>
      </c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aca="true" t="shared" si="100" ref="CE79:CE107">BQ79+CD79</f>
        <v>2</v>
      </c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aca="true" t="shared" si="101" ref="CZ79:CZ107">CL79+CY79</f>
        <v>0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aca="true" t="shared" si="102" ref="DU79:DU107">DG79+DT79</f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aca="true" t="shared" si="103" ref="EP79:EP107">EB79+EO79</f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aca="true" t="shared" si="104" ref="FK79:FK107">EW79+FJ79</f>
        <v>0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aca="true" t="shared" si="105" ref="GF79:GF107">FR79+GE79</f>
        <v>0</v>
      </c>
    </row>
    <row r="80" spans="1:188" ht="12.75">
      <c r="A80" s="15">
        <v>50</v>
      </c>
      <c r="B80" s="15">
        <v>1</v>
      </c>
      <c r="C80" s="15"/>
      <c r="D80" s="6" t="s">
        <v>167</v>
      </c>
      <c r="E80" s="3" t="s">
        <v>168</v>
      </c>
      <c r="F80" s="6">
        <f t="shared" si="84"/>
        <v>0</v>
      </c>
      <c r="G80" s="6">
        <f t="shared" si="85"/>
        <v>1</v>
      </c>
      <c r="H80" s="6">
        <f t="shared" si="86"/>
        <v>30</v>
      </c>
      <c r="I80" s="6">
        <f t="shared" si="87"/>
        <v>0</v>
      </c>
      <c r="J80" s="6">
        <f t="shared" si="88"/>
        <v>0</v>
      </c>
      <c r="K80" s="6">
        <f t="shared" si="89"/>
        <v>30</v>
      </c>
      <c r="L80" s="6">
        <f t="shared" si="90"/>
        <v>0</v>
      </c>
      <c r="M80" s="6">
        <f t="shared" si="91"/>
        <v>0</v>
      </c>
      <c r="N80" s="6">
        <f t="shared" si="92"/>
        <v>0</v>
      </c>
      <c r="O80" s="6">
        <f t="shared" si="93"/>
        <v>0</v>
      </c>
      <c r="P80" s="6">
        <f t="shared" si="94"/>
        <v>0</v>
      </c>
      <c r="Q80" s="6">
        <f t="shared" si="95"/>
        <v>0</v>
      </c>
      <c r="R80" s="7">
        <f t="shared" si="96"/>
        <v>2</v>
      </c>
      <c r="S80" s="7">
        <f t="shared" si="97"/>
        <v>0</v>
      </c>
      <c r="T80" s="7">
        <v>1.2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8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9"/>
        <v>0</v>
      </c>
      <c r="BK80" s="11"/>
      <c r="BL80" s="10"/>
      <c r="BM80" s="11"/>
      <c r="BN80" s="10"/>
      <c r="BO80" s="11">
        <v>30</v>
      </c>
      <c r="BP80" s="10" t="s">
        <v>61</v>
      </c>
      <c r="BQ80" s="7">
        <v>2</v>
      </c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100"/>
        <v>2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101"/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2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3"/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4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5"/>
        <v>0</v>
      </c>
    </row>
    <row r="81" spans="1:188" ht="12.75">
      <c r="A81" s="15">
        <v>51</v>
      </c>
      <c r="B81" s="15">
        <v>1</v>
      </c>
      <c r="C81" s="15"/>
      <c r="D81" s="6" t="s">
        <v>169</v>
      </c>
      <c r="E81" s="3" t="s">
        <v>170</v>
      </c>
      <c r="F81" s="6">
        <f t="shared" si="84"/>
        <v>0</v>
      </c>
      <c r="G81" s="6">
        <f t="shared" si="85"/>
        <v>1</v>
      </c>
      <c r="H81" s="6">
        <f t="shared" si="86"/>
        <v>60</v>
      </c>
      <c r="I81" s="6">
        <f t="shared" si="87"/>
        <v>0</v>
      </c>
      <c r="J81" s="6">
        <f t="shared" si="88"/>
        <v>0</v>
      </c>
      <c r="K81" s="6">
        <f t="shared" si="89"/>
        <v>60</v>
      </c>
      <c r="L81" s="6">
        <f t="shared" si="90"/>
        <v>0</v>
      </c>
      <c r="M81" s="6">
        <f t="shared" si="91"/>
        <v>0</v>
      </c>
      <c r="N81" s="6">
        <f t="shared" si="92"/>
        <v>0</v>
      </c>
      <c r="O81" s="6">
        <f t="shared" si="93"/>
        <v>0</v>
      </c>
      <c r="P81" s="6">
        <f t="shared" si="94"/>
        <v>0</v>
      </c>
      <c r="Q81" s="6">
        <f t="shared" si="95"/>
        <v>0</v>
      </c>
      <c r="R81" s="7">
        <f t="shared" si="96"/>
        <v>3</v>
      </c>
      <c r="S81" s="7">
        <f t="shared" si="97"/>
        <v>0</v>
      </c>
      <c r="T81" s="7">
        <v>2.4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8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9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100"/>
        <v>0</v>
      </c>
      <c r="CF81" s="11"/>
      <c r="CG81" s="10"/>
      <c r="CH81" s="11"/>
      <c r="CI81" s="10"/>
      <c r="CJ81" s="11">
        <v>60</v>
      </c>
      <c r="CK81" s="10" t="s">
        <v>61</v>
      </c>
      <c r="CL81" s="7">
        <v>3</v>
      </c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101"/>
        <v>3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2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3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4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5"/>
        <v>0</v>
      </c>
    </row>
    <row r="82" spans="1:188" ht="12.75">
      <c r="A82" s="15">
        <v>51</v>
      </c>
      <c r="B82" s="15">
        <v>1</v>
      </c>
      <c r="C82" s="15"/>
      <c r="D82" s="6" t="s">
        <v>171</v>
      </c>
      <c r="E82" s="3" t="s">
        <v>172</v>
      </c>
      <c r="F82" s="6">
        <f t="shared" si="84"/>
        <v>0</v>
      </c>
      <c r="G82" s="6">
        <f t="shared" si="85"/>
        <v>1</v>
      </c>
      <c r="H82" s="6">
        <f t="shared" si="86"/>
        <v>60</v>
      </c>
      <c r="I82" s="6">
        <f t="shared" si="87"/>
        <v>0</v>
      </c>
      <c r="J82" s="6">
        <f t="shared" si="88"/>
        <v>0</v>
      </c>
      <c r="K82" s="6">
        <f t="shared" si="89"/>
        <v>60</v>
      </c>
      <c r="L82" s="6">
        <f t="shared" si="90"/>
        <v>0</v>
      </c>
      <c r="M82" s="6">
        <f t="shared" si="91"/>
        <v>0</v>
      </c>
      <c r="N82" s="6">
        <f t="shared" si="92"/>
        <v>0</v>
      </c>
      <c r="O82" s="6">
        <f t="shared" si="93"/>
        <v>0</v>
      </c>
      <c r="P82" s="6">
        <f t="shared" si="94"/>
        <v>0</v>
      </c>
      <c r="Q82" s="6">
        <f t="shared" si="95"/>
        <v>0</v>
      </c>
      <c r="R82" s="7">
        <f t="shared" si="96"/>
        <v>3</v>
      </c>
      <c r="S82" s="7">
        <f t="shared" si="97"/>
        <v>0</v>
      </c>
      <c r="T82" s="7">
        <v>2.4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8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9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100"/>
        <v>0</v>
      </c>
      <c r="CF82" s="11"/>
      <c r="CG82" s="10"/>
      <c r="CH82" s="11"/>
      <c r="CI82" s="10"/>
      <c r="CJ82" s="11">
        <v>60</v>
      </c>
      <c r="CK82" s="10" t="s">
        <v>61</v>
      </c>
      <c r="CL82" s="7">
        <v>3</v>
      </c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101"/>
        <v>3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2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3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4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5"/>
        <v>0</v>
      </c>
    </row>
    <row r="83" spans="1:188" ht="12.75">
      <c r="A83" s="15">
        <v>52</v>
      </c>
      <c r="B83" s="15">
        <v>1</v>
      </c>
      <c r="C83" s="15"/>
      <c r="D83" s="6" t="s">
        <v>173</v>
      </c>
      <c r="E83" s="3" t="s">
        <v>174</v>
      </c>
      <c r="F83" s="6">
        <f t="shared" si="84"/>
        <v>1</v>
      </c>
      <c r="G83" s="6">
        <f t="shared" si="85"/>
        <v>0</v>
      </c>
      <c r="H83" s="6">
        <f t="shared" si="86"/>
        <v>60</v>
      </c>
      <c r="I83" s="6">
        <f t="shared" si="87"/>
        <v>0</v>
      </c>
      <c r="J83" s="6">
        <f t="shared" si="88"/>
        <v>0</v>
      </c>
      <c r="K83" s="6">
        <f t="shared" si="89"/>
        <v>60</v>
      </c>
      <c r="L83" s="6">
        <f t="shared" si="90"/>
        <v>0</v>
      </c>
      <c r="M83" s="6">
        <f t="shared" si="91"/>
        <v>0</v>
      </c>
      <c r="N83" s="6">
        <f t="shared" si="92"/>
        <v>0</v>
      </c>
      <c r="O83" s="6">
        <f t="shared" si="93"/>
        <v>0</v>
      </c>
      <c r="P83" s="6">
        <f t="shared" si="94"/>
        <v>0</v>
      </c>
      <c r="Q83" s="6">
        <f t="shared" si="95"/>
        <v>0</v>
      </c>
      <c r="R83" s="7">
        <f t="shared" si="96"/>
        <v>4</v>
      </c>
      <c r="S83" s="7">
        <f t="shared" si="97"/>
        <v>0</v>
      </c>
      <c r="T83" s="7">
        <v>2.5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8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9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100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101"/>
        <v>0</v>
      </c>
      <c r="DA83" s="11"/>
      <c r="DB83" s="10"/>
      <c r="DC83" s="11"/>
      <c r="DD83" s="10"/>
      <c r="DE83" s="11">
        <v>60</v>
      </c>
      <c r="DF83" s="10" t="s">
        <v>79</v>
      </c>
      <c r="DG83" s="7">
        <v>4</v>
      </c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2"/>
        <v>4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3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4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5"/>
        <v>0</v>
      </c>
    </row>
    <row r="84" spans="1:188" ht="12.75">
      <c r="A84" s="15">
        <v>52</v>
      </c>
      <c r="B84" s="15">
        <v>1</v>
      </c>
      <c r="C84" s="15"/>
      <c r="D84" s="6" t="s">
        <v>175</v>
      </c>
      <c r="E84" s="3" t="s">
        <v>176</v>
      </c>
      <c r="F84" s="6">
        <f t="shared" si="84"/>
        <v>1</v>
      </c>
      <c r="G84" s="6">
        <f t="shared" si="85"/>
        <v>0</v>
      </c>
      <c r="H84" s="6">
        <f t="shared" si="86"/>
        <v>60</v>
      </c>
      <c r="I84" s="6">
        <f t="shared" si="87"/>
        <v>0</v>
      </c>
      <c r="J84" s="6">
        <f t="shared" si="88"/>
        <v>0</v>
      </c>
      <c r="K84" s="6">
        <f t="shared" si="89"/>
        <v>60</v>
      </c>
      <c r="L84" s="6">
        <f t="shared" si="90"/>
        <v>0</v>
      </c>
      <c r="M84" s="6">
        <f t="shared" si="91"/>
        <v>0</v>
      </c>
      <c r="N84" s="6">
        <f t="shared" si="92"/>
        <v>0</v>
      </c>
      <c r="O84" s="6">
        <f t="shared" si="93"/>
        <v>0</v>
      </c>
      <c r="P84" s="6">
        <f t="shared" si="94"/>
        <v>0</v>
      </c>
      <c r="Q84" s="6">
        <f t="shared" si="95"/>
        <v>0</v>
      </c>
      <c r="R84" s="7">
        <f t="shared" si="96"/>
        <v>4</v>
      </c>
      <c r="S84" s="7">
        <f t="shared" si="97"/>
        <v>0</v>
      </c>
      <c r="T84" s="7">
        <v>2.5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8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9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100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01"/>
        <v>0</v>
      </c>
      <c r="DA84" s="11"/>
      <c r="DB84" s="10"/>
      <c r="DC84" s="11"/>
      <c r="DD84" s="10"/>
      <c r="DE84" s="11">
        <v>60</v>
      </c>
      <c r="DF84" s="10" t="s">
        <v>79</v>
      </c>
      <c r="DG84" s="7">
        <v>4</v>
      </c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2"/>
        <v>4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3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4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5"/>
        <v>0</v>
      </c>
    </row>
    <row r="85" spans="1:188" ht="12.75">
      <c r="A85" s="15">
        <v>4</v>
      </c>
      <c r="B85" s="15">
        <v>1</v>
      </c>
      <c r="C85" s="15"/>
      <c r="D85" s="6" t="s">
        <v>177</v>
      </c>
      <c r="E85" s="3" t="s">
        <v>178</v>
      </c>
      <c r="F85" s="6">
        <f t="shared" si="84"/>
        <v>0</v>
      </c>
      <c r="G85" s="6">
        <f t="shared" si="85"/>
        <v>1</v>
      </c>
      <c r="H85" s="6">
        <f t="shared" si="86"/>
        <v>30</v>
      </c>
      <c r="I85" s="6">
        <f t="shared" si="87"/>
        <v>0</v>
      </c>
      <c r="J85" s="6">
        <f t="shared" si="88"/>
        <v>30</v>
      </c>
      <c r="K85" s="6">
        <f t="shared" si="89"/>
        <v>0</v>
      </c>
      <c r="L85" s="6">
        <f t="shared" si="90"/>
        <v>0</v>
      </c>
      <c r="M85" s="6">
        <f t="shared" si="91"/>
        <v>0</v>
      </c>
      <c r="N85" s="6">
        <f t="shared" si="92"/>
        <v>0</v>
      </c>
      <c r="O85" s="6">
        <f t="shared" si="93"/>
        <v>0</v>
      </c>
      <c r="P85" s="6">
        <f t="shared" si="94"/>
        <v>0</v>
      </c>
      <c r="Q85" s="6">
        <f t="shared" si="95"/>
        <v>0</v>
      </c>
      <c r="R85" s="7">
        <f t="shared" si="96"/>
        <v>2</v>
      </c>
      <c r="S85" s="7">
        <f t="shared" si="97"/>
        <v>0</v>
      </c>
      <c r="T85" s="7">
        <v>1.2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8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9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100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01"/>
        <v>0</v>
      </c>
      <c r="DA85" s="11"/>
      <c r="DB85" s="10"/>
      <c r="DC85" s="11">
        <v>30</v>
      </c>
      <c r="DD85" s="10" t="s">
        <v>61</v>
      </c>
      <c r="DE85" s="11"/>
      <c r="DF85" s="10"/>
      <c r="DG85" s="7">
        <v>2</v>
      </c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2"/>
        <v>2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3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4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5"/>
        <v>0</v>
      </c>
    </row>
    <row r="86" spans="1:188" ht="12.75">
      <c r="A86" s="15">
        <v>4</v>
      </c>
      <c r="B86" s="15">
        <v>1</v>
      </c>
      <c r="C86" s="15"/>
      <c r="D86" s="6" t="s">
        <v>179</v>
      </c>
      <c r="E86" s="3" t="s">
        <v>180</v>
      </c>
      <c r="F86" s="6">
        <f t="shared" si="84"/>
        <v>0</v>
      </c>
      <c r="G86" s="6">
        <f t="shared" si="85"/>
        <v>1</v>
      </c>
      <c r="H86" s="6">
        <f t="shared" si="86"/>
        <v>30</v>
      </c>
      <c r="I86" s="6">
        <f t="shared" si="87"/>
        <v>0</v>
      </c>
      <c r="J86" s="6">
        <f t="shared" si="88"/>
        <v>30</v>
      </c>
      <c r="K86" s="6">
        <f t="shared" si="89"/>
        <v>0</v>
      </c>
      <c r="L86" s="6">
        <f t="shared" si="90"/>
        <v>0</v>
      </c>
      <c r="M86" s="6">
        <f t="shared" si="91"/>
        <v>0</v>
      </c>
      <c r="N86" s="6">
        <f t="shared" si="92"/>
        <v>0</v>
      </c>
      <c r="O86" s="6">
        <f t="shared" si="93"/>
        <v>0</v>
      </c>
      <c r="P86" s="6">
        <f t="shared" si="94"/>
        <v>0</v>
      </c>
      <c r="Q86" s="6">
        <f t="shared" si="95"/>
        <v>0</v>
      </c>
      <c r="R86" s="7">
        <f t="shared" si="96"/>
        <v>2</v>
      </c>
      <c r="S86" s="7">
        <f t="shared" si="97"/>
        <v>0</v>
      </c>
      <c r="T86" s="7">
        <v>1.2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8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9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00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01"/>
        <v>0</v>
      </c>
      <c r="DA86" s="11"/>
      <c r="DB86" s="10"/>
      <c r="DC86" s="11">
        <v>30</v>
      </c>
      <c r="DD86" s="10" t="s">
        <v>61</v>
      </c>
      <c r="DE86" s="11"/>
      <c r="DF86" s="10"/>
      <c r="DG86" s="7">
        <v>2</v>
      </c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2"/>
        <v>2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3"/>
        <v>0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4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5"/>
        <v>0</v>
      </c>
    </row>
    <row r="87" spans="1:188" ht="12.75">
      <c r="A87" s="15">
        <v>5</v>
      </c>
      <c r="B87" s="15">
        <v>1</v>
      </c>
      <c r="C87" s="15"/>
      <c r="D87" s="6" t="s">
        <v>181</v>
      </c>
      <c r="E87" s="3" t="s">
        <v>182</v>
      </c>
      <c r="F87" s="6">
        <f t="shared" si="84"/>
        <v>0</v>
      </c>
      <c r="G87" s="6">
        <f t="shared" si="85"/>
        <v>1</v>
      </c>
      <c r="H87" s="6">
        <f t="shared" si="86"/>
        <v>15</v>
      </c>
      <c r="I87" s="6">
        <f t="shared" si="87"/>
        <v>15</v>
      </c>
      <c r="J87" s="6">
        <f t="shared" si="88"/>
        <v>0</v>
      </c>
      <c r="K87" s="6">
        <f t="shared" si="89"/>
        <v>0</v>
      </c>
      <c r="L87" s="6">
        <f t="shared" si="90"/>
        <v>0</v>
      </c>
      <c r="M87" s="6">
        <f t="shared" si="91"/>
        <v>0</v>
      </c>
      <c r="N87" s="6">
        <f t="shared" si="92"/>
        <v>0</v>
      </c>
      <c r="O87" s="6">
        <f t="shared" si="93"/>
        <v>0</v>
      </c>
      <c r="P87" s="6">
        <f t="shared" si="94"/>
        <v>0</v>
      </c>
      <c r="Q87" s="6">
        <f t="shared" si="95"/>
        <v>0</v>
      </c>
      <c r="R87" s="7">
        <f t="shared" si="96"/>
        <v>2</v>
      </c>
      <c r="S87" s="7">
        <f t="shared" si="97"/>
        <v>0</v>
      </c>
      <c r="T87" s="7">
        <v>0.6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8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9"/>
        <v>0</v>
      </c>
      <c r="BK87" s="11">
        <v>15</v>
      </c>
      <c r="BL87" s="10" t="s">
        <v>61</v>
      </c>
      <c r="BM87" s="11"/>
      <c r="BN87" s="10"/>
      <c r="BO87" s="11"/>
      <c r="BP87" s="10"/>
      <c r="BQ87" s="7">
        <v>2</v>
      </c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00"/>
        <v>2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01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2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3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4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5"/>
        <v>0</v>
      </c>
    </row>
    <row r="88" spans="1:188" ht="12.75">
      <c r="A88" s="15">
        <v>5</v>
      </c>
      <c r="B88" s="15">
        <v>1</v>
      </c>
      <c r="C88" s="15"/>
      <c r="D88" s="6" t="s">
        <v>183</v>
      </c>
      <c r="E88" s="3" t="s">
        <v>184</v>
      </c>
      <c r="F88" s="6">
        <f t="shared" si="84"/>
        <v>0</v>
      </c>
      <c r="G88" s="6">
        <f t="shared" si="85"/>
        <v>1</v>
      </c>
      <c r="H88" s="6">
        <f t="shared" si="86"/>
        <v>15</v>
      </c>
      <c r="I88" s="6">
        <f t="shared" si="87"/>
        <v>15</v>
      </c>
      <c r="J88" s="6">
        <f t="shared" si="88"/>
        <v>0</v>
      </c>
      <c r="K88" s="6">
        <f t="shared" si="89"/>
        <v>0</v>
      </c>
      <c r="L88" s="6">
        <f t="shared" si="90"/>
        <v>0</v>
      </c>
      <c r="M88" s="6">
        <f t="shared" si="91"/>
        <v>0</v>
      </c>
      <c r="N88" s="6">
        <f t="shared" si="92"/>
        <v>0</v>
      </c>
      <c r="O88" s="6">
        <f t="shared" si="93"/>
        <v>0</v>
      </c>
      <c r="P88" s="6">
        <f t="shared" si="94"/>
        <v>0</v>
      </c>
      <c r="Q88" s="6">
        <f t="shared" si="95"/>
        <v>0</v>
      </c>
      <c r="R88" s="7">
        <f t="shared" si="96"/>
        <v>2</v>
      </c>
      <c r="S88" s="7">
        <f t="shared" si="97"/>
        <v>0</v>
      </c>
      <c r="T88" s="7">
        <v>0.6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8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9"/>
        <v>0</v>
      </c>
      <c r="BK88" s="11">
        <v>15</v>
      </c>
      <c r="BL88" s="10" t="s">
        <v>61</v>
      </c>
      <c r="BM88" s="11"/>
      <c r="BN88" s="10"/>
      <c r="BO88" s="11"/>
      <c r="BP88" s="10"/>
      <c r="BQ88" s="7">
        <v>2</v>
      </c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00"/>
        <v>2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01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2"/>
        <v>0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3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4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5"/>
        <v>0</v>
      </c>
    </row>
    <row r="89" spans="1:188" ht="12.75">
      <c r="A89" s="15">
        <v>1</v>
      </c>
      <c r="B89" s="15">
        <v>1</v>
      </c>
      <c r="C89" s="15"/>
      <c r="D89" s="6" t="s">
        <v>185</v>
      </c>
      <c r="E89" s="3" t="s">
        <v>186</v>
      </c>
      <c r="F89" s="6">
        <f t="shared" si="84"/>
        <v>0</v>
      </c>
      <c r="G89" s="6">
        <f t="shared" si="85"/>
        <v>1</v>
      </c>
      <c r="H89" s="6">
        <f t="shared" si="86"/>
        <v>15</v>
      </c>
      <c r="I89" s="6">
        <f t="shared" si="87"/>
        <v>15</v>
      </c>
      <c r="J89" s="6">
        <f t="shared" si="88"/>
        <v>0</v>
      </c>
      <c r="K89" s="6">
        <f t="shared" si="89"/>
        <v>0</v>
      </c>
      <c r="L89" s="6">
        <f t="shared" si="90"/>
        <v>0</v>
      </c>
      <c r="M89" s="6">
        <f t="shared" si="91"/>
        <v>0</v>
      </c>
      <c r="N89" s="6">
        <f t="shared" si="92"/>
        <v>0</v>
      </c>
      <c r="O89" s="6">
        <f t="shared" si="93"/>
        <v>0</v>
      </c>
      <c r="P89" s="6">
        <f t="shared" si="94"/>
        <v>0</v>
      </c>
      <c r="Q89" s="6">
        <f t="shared" si="95"/>
        <v>0</v>
      </c>
      <c r="R89" s="7">
        <f t="shared" si="96"/>
        <v>1</v>
      </c>
      <c r="S89" s="7">
        <f t="shared" si="97"/>
        <v>0</v>
      </c>
      <c r="T89" s="7">
        <v>0.6</v>
      </c>
      <c r="U89" s="11">
        <v>15</v>
      </c>
      <c r="V89" s="10" t="s">
        <v>61</v>
      </c>
      <c r="W89" s="11"/>
      <c r="X89" s="10"/>
      <c r="Y89" s="11"/>
      <c r="Z89" s="10"/>
      <c r="AA89" s="7">
        <v>1</v>
      </c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8"/>
        <v>1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9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00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01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2"/>
        <v>0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3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4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5"/>
        <v>0</v>
      </c>
    </row>
    <row r="90" spans="1:188" ht="12.75">
      <c r="A90" s="15">
        <v>1</v>
      </c>
      <c r="B90" s="15">
        <v>1</v>
      </c>
      <c r="C90" s="15"/>
      <c r="D90" s="6" t="s">
        <v>187</v>
      </c>
      <c r="E90" s="3" t="s">
        <v>188</v>
      </c>
      <c r="F90" s="6">
        <f t="shared" si="84"/>
        <v>0</v>
      </c>
      <c r="G90" s="6">
        <f t="shared" si="85"/>
        <v>1</v>
      </c>
      <c r="H90" s="6">
        <f t="shared" si="86"/>
        <v>15</v>
      </c>
      <c r="I90" s="6">
        <f t="shared" si="87"/>
        <v>15</v>
      </c>
      <c r="J90" s="6">
        <f t="shared" si="88"/>
        <v>0</v>
      </c>
      <c r="K90" s="6">
        <f t="shared" si="89"/>
        <v>0</v>
      </c>
      <c r="L90" s="6">
        <f t="shared" si="90"/>
        <v>0</v>
      </c>
      <c r="M90" s="6">
        <f t="shared" si="91"/>
        <v>0</v>
      </c>
      <c r="N90" s="6">
        <f t="shared" si="92"/>
        <v>0</v>
      </c>
      <c r="O90" s="6">
        <f t="shared" si="93"/>
        <v>0</v>
      </c>
      <c r="P90" s="6">
        <f t="shared" si="94"/>
        <v>0</v>
      </c>
      <c r="Q90" s="6">
        <f t="shared" si="95"/>
        <v>0</v>
      </c>
      <c r="R90" s="7">
        <f t="shared" si="96"/>
        <v>1</v>
      </c>
      <c r="S90" s="7">
        <f t="shared" si="97"/>
        <v>0</v>
      </c>
      <c r="T90" s="7">
        <v>0.6</v>
      </c>
      <c r="U90" s="11">
        <v>15</v>
      </c>
      <c r="V90" s="10" t="s">
        <v>61</v>
      </c>
      <c r="W90" s="11"/>
      <c r="X90" s="10"/>
      <c r="Y90" s="11"/>
      <c r="Z90" s="10"/>
      <c r="AA90" s="7">
        <v>1</v>
      </c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8"/>
        <v>1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9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00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01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2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3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4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5"/>
        <v>0</v>
      </c>
    </row>
    <row r="91" spans="1:188" ht="12.75">
      <c r="A91" s="15">
        <v>2</v>
      </c>
      <c r="B91" s="15">
        <v>1</v>
      </c>
      <c r="C91" s="15"/>
      <c r="D91" s="6" t="s">
        <v>189</v>
      </c>
      <c r="E91" s="3" t="s">
        <v>190</v>
      </c>
      <c r="F91" s="6">
        <f t="shared" si="84"/>
        <v>0</v>
      </c>
      <c r="G91" s="6">
        <f t="shared" si="85"/>
        <v>1</v>
      </c>
      <c r="H91" s="6">
        <f t="shared" si="86"/>
        <v>30</v>
      </c>
      <c r="I91" s="6">
        <f t="shared" si="87"/>
        <v>30</v>
      </c>
      <c r="J91" s="6">
        <f t="shared" si="88"/>
        <v>0</v>
      </c>
      <c r="K91" s="6">
        <f t="shared" si="89"/>
        <v>0</v>
      </c>
      <c r="L91" s="6">
        <f t="shared" si="90"/>
        <v>0</v>
      </c>
      <c r="M91" s="6">
        <f t="shared" si="91"/>
        <v>0</v>
      </c>
      <c r="N91" s="6">
        <f t="shared" si="92"/>
        <v>0</v>
      </c>
      <c r="O91" s="6">
        <f t="shared" si="93"/>
        <v>0</v>
      </c>
      <c r="P91" s="6">
        <f t="shared" si="94"/>
        <v>0</v>
      </c>
      <c r="Q91" s="6">
        <f t="shared" si="95"/>
        <v>0</v>
      </c>
      <c r="R91" s="7">
        <f t="shared" si="96"/>
        <v>2</v>
      </c>
      <c r="S91" s="7">
        <f t="shared" si="97"/>
        <v>0</v>
      </c>
      <c r="T91" s="7">
        <v>1.2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8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9"/>
        <v>0</v>
      </c>
      <c r="BK91" s="11">
        <v>30</v>
      </c>
      <c r="BL91" s="10" t="s">
        <v>61</v>
      </c>
      <c r="BM91" s="11"/>
      <c r="BN91" s="10"/>
      <c r="BO91" s="11"/>
      <c r="BP91" s="10"/>
      <c r="BQ91" s="7">
        <v>2</v>
      </c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00"/>
        <v>2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01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2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3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4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5"/>
        <v>0</v>
      </c>
    </row>
    <row r="92" spans="1:188" ht="12.75">
      <c r="A92" s="15">
        <v>2</v>
      </c>
      <c r="B92" s="15">
        <v>1</v>
      </c>
      <c r="C92" s="15"/>
      <c r="D92" s="6" t="s">
        <v>191</v>
      </c>
      <c r="E92" s="3" t="s">
        <v>192</v>
      </c>
      <c r="F92" s="6">
        <f t="shared" si="84"/>
        <v>0</v>
      </c>
      <c r="G92" s="6">
        <f t="shared" si="85"/>
        <v>1</v>
      </c>
      <c r="H92" s="6">
        <f t="shared" si="86"/>
        <v>30</v>
      </c>
      <c r="I92" s="6">
        <f t="shared" si="87"/>
        <v>30</v>
      </c>
      <c r="J92" s="6">
        <f t="shared" si="88"/>
        <v>0</v>
      </c>
      <c r="K92" s="6">
        <f t="shared" si="89"/>
        <v>0</v>
      </c>
      <c r="L92" s="6">
        <f t="shared" si="90"/>
        <v>0</v>
      </c>
      <c r="M92" s="6">
        <f t="shared" si="91"/>
        <v>0</v>
      </c>
      <c r="N92" s="6">
        <f t="shared" si="92"/>
        <v>0</v>
      </c>
      <c r="O92" s="6">
        <f t="shared" si="93"/>
        <v>0</v>
      </c>
      <c r="P92" s="6">
        <f t="shared" si="94"/>
        <v>0</v>
      </c>
      <c r="Q92" s="6">
        <f t="shared" si="95"/>
        <v>0</v>
      </c>
      <c r="R92" s="7">
        <f t="shared" si="96"/>
        <v>2</v>
      </c>
      <c r="S92" s="7">
        <f t="shared" si="97"/>
        <v>0</v>
      </c>
      <c r="T92" s="7">
        <v>1.2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8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9"/>
        <v>0</v>
      </c>
      <c r="BK92" s="11">
        <v>30</v>
      </c>
      <c r="BL92" s="10" t="s">
        <v>61</v>
      </c>
      <c r="BM92" s="11"/>
      <c r="BN92" s="10"/>
      <c r="BO92" s="11"/>
      <c r="BP92" s="10"/>
      <c r="BQ92" s="7">
        <v>2</v>
      </c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00"/>
        <v>2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1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2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3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4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5"/>
        <v>0</v>
      </c>
    </row>
    <row r="93" spans="1:188" ht="12.75">
      <c r="A93" s="15">
        <v>9</v>
      </c>
      <c r="B93" s="15">
        <v>1</v>
      </c>
      <c r="C93" s="15"/>
      <c r="D93" s="6" t="s">
        <v>193</v>
      </c>
      <c r="E93" s="3" t="s">
        <v>194</v>
      </c>
      <c r="F93" s="6">
        <f t="shared" si="84"/>
        <v>0</v>
      </c>
      <c r="G93" s="6">
        <f t="shared" si="85"/>
        <v>1</v>
      </c>
      <c r="H93" s="6">
        <f t="shared" si="86"/>
        <v>30</v>
      </c>
      <c r="I93" s="6">
        <f t="shared" si="87"/>
        <v>30</v>
      </c>
      <c r="J93" s="6">
        <f t="shared" si="88"/>
        <v>0</v>
      </c>
      <c r="K93" s="6">
        <f t="shared" si="89"/>
        <v>0</v>
      </c>
      <c r="L93" s="6">
        <f t="shared" si="90"/>
        <v>0</v>
      </c>
      <c r="M93" s="6">
        <f t="shared" si="91"/>
        <v>0</v>
      </c>
      <c r="N93" s="6">
        <f t="shared" si="92"/>
        <v>0</v>
      </c>
      <c r="O93" s="6">
        <f t="shared" si="93"/>
        <v>0</v>
      </c>
      <c r="P93" s="6">
        <f t="shared" si="94"/>
        <v>0</v>
      </c>
      <c r="Q93" s="6">
        <f t="shared" si="95"/>
        <v>0</v>
      </c>
      <c r="R93" s="7">
        <f t="shared" si="96"/>
        <v>2</v>
      </c>
      <c r="S93" s="7">
        <f t="shared" si="97"/>
        <v>0</v>
      </c>
      <c r="T93" s="7">
        <v>1.2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8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9"/>
        <v>0</v>
      </c>
      <c r="BK93" s="11">
        <v>30</v>
      </c>
      <c r="BL93" s="10" t="s">
        <v>61</v>
      </c>
      <c r="BM93" s="11"/>
      <c r="BN93" s="10"/>
      <c r="BO93" s="11"/>
      <c r="BP93" s="10"/>
      <c r="BQ93" s="7">
        <v>2</v>
      </c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00"/>
        <v>2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01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2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3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4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5"/>
        <v>0</v>
      </c>
    </row>
    <row r="94" spans="1:188" ht="12.75">
      <c r="A94" s="15">
        <v>9</v>
      </c>
      <c r="B94" s="15">
        <v>1</v>
      </c>
      <c r="C94" s="15"/>
      <c r="D94" s="6" t="s">
        <v>195</v>
      </c>
      <c r="E94" s="3" t="s">
        <v>196</v>
      </c>
      <c r="F94" s="6">
        <f t="shared" si="84"/>
        <v>0</v>
      </c>
      <c r="G94" s="6">
        <f t="shared" si="85"/>
        <v>1</v>
      </c>
      <c r="H94" s="6">
        <f t="shared" si="86"/>
        <v>30</v>
      </c>
      <c r="I94" s="6">
        <f t="shared" si="87"/>
        <v>30</v>
      </c>
      <c r="J94" s="6">
        <f t="shared" si="88"/>
        <v>0</v>
      </c>
      <c r="K94" s="6">
        <f t="shared" si="89"/>
        <v>0</v>
      </c>
      <c r="L94" s="6">
        <f t="shared" si="90"/>
        <v>0</v>
      </c>
      <c r="M94" s="6">
        <f t="shared" si="91"/>
        <v>0</v>
      </c>
      <c r="N94" s="6">
        <f t="shared" si="92"/>
        <v>0</v>
      </c>
      <c r="O94" s="6">
        <f t="shared" si="93"/>
        <v>0</v>
      </c>
      <c r="P94" s="6">
        <f t="shared" si="94"/>
        <v>0</v>
      </c>
      <c r="Q94" s="6">
        <f t="shared" si="95"/>
        <v>0</v>
      </c>
      <c r="R94" s="7">
        <f t="shared" si="96"/>
        <v>2</v>
      </c>
      <c r="S94" s="7">
        <f t="shared" si="97"/>
        <v>0</v>
      </c>
      <c r="T94" s="7">
        <v>1.2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8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9"/>
        <v>0</v>
      </c>
      <c r="BK94" s="11">
        <v>30</v>
      </c>
      <c r="BL94" s="10" t="s">
        <v>61</v>
      </c>
      <c r="BM94" s="11"/>
      <c r="BN94" s="10"/>
      <c r="BO94" s="11"/>
      <c r="BP94" s="10"/>
      <c r="BQ94" s="7">
        <v>2</v>
      </c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00"/>
        <v>2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01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2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3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4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5"/>
        <v>0</v>
      </c>
    </row>
    <row r="95" spans="1:188" ht="12.75">
      <c r="A95" s="15">
        <v>10</v>
      </c>
      <c r="B95" s="15">
        <v>1</v>
      </c>
      <c r="C95" s="15"/>
      <c r="D95" s="6" t="s">
        <v>197</v>
      </c>
      <c r="E95" s="3" t="s">
        <v>198</v>
      </c>
      <c r="F95" s="6">
        <f t="shared" si="84"/>
        <v>1</v>
      </c>
      <c r="G95" s="6">
        <f t="shared" si="85"/>
        <v>1</v>
      </c>
      <c r="H95" s="6">
        <f t="shared" si="86"/>
        <v>48</v>
      </c>
      <c r="I95" s="6">
        <f t="shared" si="87"/>
        <v>15</v>
      </c>
      <c r="J95" s="6">
        <f t="shared" si="88"/>
        <v>0</v>
      </c>
      <c r="K95" s="6">
        <f t="shared" si="89"/>
        <v>0</v>
      </c>
      <c r="L95" s="6">
        <f t="shared" si="90"/>
        <v>33</v>
      </c>
      <c r="M95" s="6">
        <f t="shared" si="91"/>
        <v>0</v>
      </c>
      <c r="N95" s="6">
        <f t="shared" si="92"/>
        <v>0</v>
      </c>
      <c r="O95" s="6">
        <f t="shared" si="93"/>
        <v>0</v>
      </c>
      <c r="P95" s="6">
        <f t="shared" si="94"/>
        <v>0</v>
      </c>
      <c r="Q95" s="6">
        <f t="shared" si="95"/>
        <v>0</v>
      </c>
      <c r="R95" s="7">
        <f t="shared" si="96"/>
        <v>4</v>
      </c>
      <c r="S95" s="7">
        <f t="shared" si="97"/>
        <v>3</v>
      </c>
      <c r="T95" s="7">
        <v>2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8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9"/>
        <v>0</v>
      </c>
      <c r="BK95" s="11">
        <v>15</v>
      </c>
      <c r="BL95" s="10" t="s">
        <v>79</v>
      </c>
      <c r="BM95" s="11"/>
      <c r="BN95" s="10"/>
      <c r="BO95" s="11"/>
      <c r="BP95" s="10"/>
      <c r="BQ95" s="7">
        <v>1</v>
      </c>
      <c r="BR95" s="11">
        <v>33</v>
      </c>
      <c r="BS95" s="10" t="s">
        <v>61</v>
      </c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>
        <v>3</v>
      </c>
      <c r="CE95" s="7">
        <f t="shared" si="100"/>
        <v>4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01"/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2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3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4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5"/>
        <v>0</v>
      </c>
    </row>
    <row r="96" spans="1:188" ht="12.75">
      <c r="A96" s="15">
        <v>10</v>
      </c>
      <c r="B96" s="15">
        <v>1</v>
      </c>
      <c r="C96" s="15"/>
      <c r="D96" s="6" t="s">
        <v>199</v>
      </c>
      <c r="E96" s="3" t="s">
        <v>200</v>
      </c>
      <c r="F96" s="6">
        <f t="shared" si="84"/>
        <v>1</v>
      </c>
      <c r="G96" s="6">
        <f t="shared" si="85"/>
        <v>1</v>
      </c>
      <c r="H96" s="6">
        <f t="shared" si="86"/>
        <v>48</v>
      </c>
      <c r="I96" s="6">
        <f t="shared" si="87"/>
        <v>15</v>
      </c>
      <c r="J96" s="6">
        <f t="shared" si="88"/>
        <v>0</v>
      </c>
      <c r="K96" s="6">
        <f t="shared" si="89"/>
        <v>0</v>
      </c>
      <c r="L96" s="6">
        <f t="shared" si="90"/>
        <v>33</v>
      </c>
      <c r="M96" s="6">
        <f t="shared" si="91"/>
        <v>0</v>
      </c>
      <c r="N96" s="6">
        <f t="shared" si="92"/>
        <v>0</v>
      </c>
      <c r="O96" s="6">
        <f t="shared" si="93"/>
        <v>0</v>
      </c>
      <c r="P96" s="6">
        <f t="shared" si="94"/>
        <v>0</v>
      </c>
      <c r="Q96" s="6">
        <f t="shared" si="95"/>
        <v>0</v>
      </c>
      <c r="R96" s="7">
        <f t="shared" si="96"/>
        <v>4</v>
      </c>
      <c r="S96" s="7">
        <f t="shared" si="97"/>
        <v>3</v>
      </c>
      <c r="T96" s="7">
        <v>1.98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8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9"/>
        <v>0</v>
      </c>
      <c r="BK96" s="11">
        <v>15</v>
      </c>
      <c r="BL96" s="10" t="s">
        <v>79</v>
      </c>
      <c r="BM96" s="11"/>
      <c r="BN96" s="10"/>
      <c r="BO96" s="11"/>
      <c r="BP96" s="10"/>
      <c r="BQ96" s="7">
        <v>1</v>
      </c>
      <c r="BR96" s="11">
        <v>33</v>
      </c>
      <c r="BS96" s="10" t="s">
        <v>61</v>
      </c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>
        <v>3</v>
      </c>
      <c r="CE96" s="7">
        <f t="shared" si="100"/>
        <v>4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01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2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3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4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5"/>
        <v>0</v>
      </c>
    </row>
    <row r="97" spans="1:188" ht="12.75">
      <c r="A97" s="15">
        <v>10</v>
      </c>
      <c r="B97" s="15">
        <v>1</v>
      </c>
      <c r="C97" s="15"/>
      <c r="D97" s="6" t="s">
        <v>201</v>
      </c>
      <c r="E97" s="3" t="s">
        <v>202</v>
      </c>
      <c r="F97" s="6">
        <f t="shared" si="84"/>
        <v>1</v>
      </c>
      <c r="G97" s="6">
        <f t="shared" si="85"/>
        <v>1</v>
      </c>
      <c r="H97" s="6">
        <f t="shared" si="86"/>
        <v>48</v>
      </c>
      <c r="I97" s="6">
        <f t="shared" si="87"/>
        <v>15</v>
      </c>
      <c r="J97" s="6">
        <f t="shared" si="88"/>
        <v>0</v>
      </c>
      <c r="K97" s="6">
        <f t="shared" si="89"/>
        <v>0</v>
      </c>
      <c r="L97" s="6">
        <f t="shared" si="90"/>
        <v>33</v>
      </c>
      <c r="M97" s="6">
        <f t="shared" si="91"/>
        <v>0</v>
      </c>
      <c r="N97" s="6">
        <f t="shared" si="92"/>
        <v>0</v>
      </c>
      <c r="O97" s="6">
        <f t="shared" si="93"/>
        <v>0</v>
      </c>
      <c r="P97" s="6">
        <f t="shared" si="94"/>
        <v>0</v>
      </c>
      <c r="Q97" s="6">
        <f t="shared" si="95"/>
        <v>0</v>
      </c>
      <c r="R97" s="7">
        <f t="shared" si="96"/>
        <v>4</v>
      </c>
      <c r="S97" s="7">
        <f t="shared" si="97"/>
        <v>3</v>
      </c>
      <c r="T97" s="7">
        <v>2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8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9"/>
        <v>0</v>
      </c>
      <c r="BK97" s="11">
        <v>15</v>
      </c>
      <c r="BL97" s="10" t="s">
        <v>79</v>
      </c>
      <c r="BM97" s="11"/>
      <c r="BN97" s="10"/>
      <c r="BO97" s="11"/>
      <c r="BP97" s="10"/>
      <c r="BQ97" s="7">
        <v>1</v>
      </c>
      <c r="BR97" s="11">
        <v>33</v>
      </c>
      <c r="BS97" s="10" t="s">
        <v>61</v>
      </c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>
        <v>3</v>
      </c>
      <c r="CE97" s="7">
        <f t="shared" si="100"/>
        <v>4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1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2"/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3"/>
        <v>0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4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5"/>
        <v>0</v>
      </c>
    </row>
    <row r="98" spans="1:188" ht="12.75">
      <c r="A98" s="15">
        <v>11</v>
      </c>
      <c r="B98" s="15">
        <v>1</v>
      </c>
      <c r="C98" s="15"/>
      <c r="D98" s="6" t="s">
        <v>203</v>
      </c>
      <c r="E98" s="3" t="s">
        <v>204</v>
      </c>
      <c r="F98" s="6">
        <f t="shared" si="84"/>
        <v>0</v>
      </c>
      <c r="G98" s="6">
        <f t="shared" si="85"/>
        <v>2</v>
      </c>
      <c r="H98" s="6">
        <f t="shared" si="86"/>
        <v>71</v>
      </c>
      <c r="I98" s="6">
        <f t="shared" si="87"/>
        <v>15</v>
      </c>
      <c r="J98" s="6">
        <f t="shared" si="88"/>
        <v>0</v>
      </c>
      <c r="K98" s="6">
        <f t="shared" si="89"/>
        <v>0</v>
      </c>
      <c r="L98" s="6">
        <f t="shared" si="90"/>
        <v>56</v>
      </c>
      <c r="M98" s="6">
        <f t="shared" si="91"/>
        <v>0</v>
      </c>
      <c r="N98" s="6">
        <f t="shared" si="92"/>
        <v>0</v>
      </c>
      <c r="O98" s="6">
        <f t="shared" si="93"/>
        <v>0</v>
      </c>
      <c r="P98" s="6">
        <f t="shared" si="94"/>
        <v>0</v>
      </c>
      <c r="Q98" s="6">
        <f t="shared" si="95"/>
        <v>0</v>
      </c>
      <c r="R98" s="7">
        <f t="shared" si="96"/>
        <v>5</v>
      </c>
      <c r="S98" s="7">
        <f t="shared" si="97"/>
        <v>4</v>
      </c>
      <c r="T98" s="7">
        <v>2.8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8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9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00"/>
        <v>0</v>
      </c>
      <c r="CF98" s="11">
        <v>15</v>
      </c>
      <c r="CG98" s="10" t="s">
        <v>61</v>
      </c>
      <c r="CH98" s="11"/>
      <c r="CI98" s="10"/>
      <c r="CJ98" s="11"/>
      <c r="CK98" s="10"/>
      <c r="CL98" s="7">
        <v>1</v>
      </c>
      <c r="CM98" s="11">
        <v>56</v>
      </c>
      <c r="CN98" s="10" t="s">
        <v>61</v>
      </c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>
        <v>4</v>
      </c>
      <c r="CZ98" s="7">
        <f t="shared" si="101"/>
        <v>5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2"/>
        <v>0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3"/>
        <v>0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4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5"/>
        <v>0</v>
      </c>
    </row>
    <row r="99" spans="1:188" ht="12.75">
      <c r="A99" s="15">
        <v>11</v>
      </c>
      <c r="B99" s="15">
        <v>1</v>
      </c>
      <c r="C99" s="15"/>
      <c r="D99" s="6" t="s">
        <v>205</v>
      </c>
      <c r="E99" s="3" t="s">
        <v>206</v>
      </c>
      <c r="F99" s="6">
        <f t="shared" si="84"/>
        <v>0</v>
      </c>
      <c r="G99" s="6">
        <f t="shared" si="85"/>
        <v>2</v>
      </c>
      <c r="H99" s="6">
        <f t="shared" si="86"/>
        <v>71</v>
      </c>
      <c r="I99" s="6">
        <f t="shared" si="87"/>
        <v>15</v>
      </c>
      <c r="J99" s="6">
        <f t="shared" si="88"/>
        <v>0</v>
      </c>
      <c r="K99" s="6">
        <f t="shared" si="89"/>
        <v>0</v>
      </c>
      <c r="L99" s="6">
        <f t="shared" si="90"/>
        <v>56</v>
      </c>
      <c r="M99" s="6">
        <f t="shared" si="91"/>
        <v>0</v>
      </c>
      <c r="N99" s="6">
        <f t="shared" si="92"/>
        <v>0</v>
      </c>
      <c r="O99" s="6">
        <f t="shared" si="93"/>
        <v>0</v>
      </c>
      <c r="P99" s="6">
        <f t="shared" si="94"/>
        <v>0</v>
      </c>
      <c r="Q99" s="6">
        <f t="shared" si="95"/>
        <v>0</v>
      </c>
      <c r="R99" s="7">
        <f t="shared" si="96"/>
        <v>5</v>
      </c>
      <c r="S99" s="7">
        <f t="shared" si="97"/>
        <v>4</v>
      </c>
      <c r="T99" s="7">
        <v>2.8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8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9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00"/>
        <v>0</v>
      </c>
      <c r="CF99" s="11">
        <v>15</v>
      </c>
      <c r="CG99" s="10" t="s">
        <v>61</v>
      </c>
      <c r="CH99" s="11"/>
      <c r="CI99" s="10"/>
      <c r="CJ99" s="11"/>
      <c r="CK99" s="10"/>
      <c r="CL99" s="7">
        <v>1</v>
      </c>
      <c r="CM99" s="11">
        <v>56</v>
      </c>
      <c r="CN99" s="10" t="s">
        <v>61</v>
      </c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>
        <v>4</v>
      </c>
      <c r="CZ99" s="7">
        <f t="shared" si="101"/>
        <v>5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2"/>
        <v>0</v>
      </c>
      <c r="DV99" s="11"/>
      <c r="DW99" s="10"/>
      <c r="DX99" s="11"/>
      <c r="DY99" s="10"/>
      <c r="DZ99" s="11"/>
      <c r="EA99" s="10"/>
      <c r="EB99" s="7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3"/>
        <v>0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4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5"/>
        <v>0</v>
      </c>
    </row>
    <row r="100" spans="1:188" ht="12.75">
      <c r="A100" s="15">
        <v>12</v>
      </c>
      <c r="B100" s="15">
        <v>1</v>
      </c>
      <c r="C100" s="15"/>
      <c r="D100" s="6" t="s">
        <v>207</v>
      </c>
      <c r="E100" s="3" t="s">
        <v>208</v>
      </c>
      <c r="F100" s="6">
        <f t="shared" si="84"/>
        <v>0</v>
      </c>
      <c r="G100" s="6">
        <f t="shared" si="85"/>
        <v>2</v>
      </c>
      <c r="H100" s="6">
        <f t="shared" si="86"/>
        <v>30</v>
      </c>
      <c r="I100" s="6">
        <f t="shared" si="87"/>
        <v>15</v>
      </c>
      <c r="J100" s="6">
        <f t="shared" si="88"/>
        <v>0</v>
      </c>
      <c r="K100" s="6">
        <f t="shared" si="89"/>
        <v>0</v>
      </c>
      <c r="L100" s="6">
        <f t="shared" si="90"/>
        <v>15</v>
      </c>
      <c r="M100" s="6">
        <f t="shared" si="91"/>
        <v>0</v>
      </c>
      <c r="N100" s="6">
        <f t="shared" si="92"/>
        <v>0</v>
      </c>
      <c r="O100" s="6">
        <f t="shared" si="93"/>
        <v>0</v>
      </c>
      <c r="P100" s="6">
        <f t="shared" si="94"/>
        <v>0</v>
      </c>
      <c r="Q100" s="6">
        <f t="shared" si="95"/>
        <v>0</v>
      </c>
      <c r="R100" s="7">
        <f t="shared" si="96"/>
        <v>3</v>
      </c>
      <c r="S100" s="7">
        <f t="shared" si="97"/>
        <v>1.5</v>
      </c>
      <c r="T100" s="7">
        <v>1.2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8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9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00"/>
        <v>0</v>
      </c>
      <c r="CF100" s="11">
        <v>15</v>
      </c>
      <c r="CG100" s="10" t="s">
        <v>61</v>
      </c>
      <c r="CH100" s="11"/>
      <c r="CI100" s="10"/>
      <c r="CJ100" s="11"/>
      <c r="CK100" s="10"/>
      <c r="CL100" s="7">
        <v>1.5</v>
      </c>
      <c r="CM100" s="11">
        <v>15</v>
      </c>
      <c r="CN100" s="10" t="s">
        <v>61</v>
      </c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>
        <v>1.5</v>
      </c>
      <c r="CZ100" s="7">
        <f t="shared" si="101"/>
        <v>3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2"/>
        <v>0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3"/>
        <v>0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4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5"/>
        <v>0</v>
      </c>
    </row>
    <row r="101" spans="1:188" ht="12.75">
      <c r="A101" s="15">
        <v>12</v>
      </c>
      <c r="B101" s="15">
        <v>1</v>
      </c>
      <c r="C101" s="15"/>
      <c r="D101" s="6" t="s">
        <v>209</v>
      </c>
      <c r="E101" s="3" t="s">
        <v>210</v>
      </c>
      <c r="F101" s="6">
        <f t="shared" si="84"/>
        <v>0</v>
      </c>
      <c r="G101" s="6">
        <f t="shared" si="85"/>
        <v>2</v>
      </c>
      <c r="H101" s="6">
        <f t="shared" si="86"/>
        <v>30</v>
      </c>
      <c r="I101" s="6">
        <f t="shared" si="87"/>
        <v>15</v>
      </c>
      <c r="J101" s="6">
        <f t="shared" si="88"/>
        <v>0</v>
      </c>
      <c r="K101" s="6">
        <f t="shared" si="89"/>
        <v>0</v>
      </c>
      <c r="L101" s="6">
        <f t="shared" si="90"/>
        <v>15</v>
      </c>
      <c r="M101" s="6">
        <f t="shared" si="91"/>
        <v>0</v>
      </c>
      <c r="N101" s="6">
        <f t="shared" si="92"/>
        <v>0</v>
      </c>
      <c r="O101" s="6">
        <f t="shared" si="93"/>
        <v>0</v>
      </c>
      <c r="P101" s="6">
        <f t="shared" si="94"/>
        <v>0</v>
      </c>
      <c r="Q101" s="6">
        <f t="shared" si="95"/>
        <v>0</v>
      </c>
      <c r="R101" s="7">
        <f t="shared" si="96"/>
        <v>3</v>
      </c>
      <c r="S101" s="7">
        <f t="shared" si="97"/>
        <v>1.5</v>
      </c>
      <c r="T101" s="7">
        <v>1.2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8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9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00"/>
        <v>0</v>
      </c>
      <c r="CF101" s="11">
        <v>15</v>
      </c>
      <c r="CG101" s="10" t="s">
        <v>61</v>
      </c>
      <c r="CH101" s="11"/>
      <c r="CI101" s="10"/>
      <c r="CJ101" s="11"/>
      <c r="CK101" s="10"/>
      <c r="CL101" s="7">
        <v>1.5</v>
      </c>
      <c r="CM101" s="11">
        <v>15</v>
      </c>
      <c r="CN101" s="10" t="s">
        <v>61</v>
      </c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>
        <v>1.5</v>
      </c>
      <c r="CZ101" s="7">
        <f t="shared" si="101"/>
        <v>3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2"/>
        <v>0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3"/>
        <v>0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4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5"/>
        <v>0</v>
      </c>
    </row>
    <row r="102" spans="1:188" ht="12.75">
      <c r="A102" s="15">
        <v>13</v>
      </c>
      <c r="B102" s="15">
        <v>1</v>
      </c>
      <c r="C102" s="15"/>
      <c r="D102" s="6" t="s">
        <v>211</v>
      </c>
      <c r="E102" s="3" t="s">
        <v>212</v>
      </c>
      <c r="F102" s="6">
        <f t="shared" si="84"/>
        <v>1</v>
      </c>
      <c r="G102" s="6">
        <f t="shared" si="85"/>
        <v>1</v>
      </c>
      <c r="H102" s="6">
        <f t="shared" si="86"/>
        <v>60</v>
      </c>
      <c r="I102" s="6">
        <f t="shared" si="87"/>
        <v>30</v>
      </c>
      <c r="J102" s="6">
        <f t="shared" si="88"/>
        <v>0</v>
      </c>
      <c r="K102" s="6">
        <f t="shared" si="89"/>
        <v>0</v>
      </c>
      <c r="L102" s="6">
        <f t="shared" si="90"/>
        <v>30</v>
      </c>
      <c r="M102" s="6">
        <f t="shared" si="91"/>
        <v>0</v>
      </c>
      <c r="N102" s="6">
        <f t="shared" si="92"/>
        <v>0</v>
      </c>
      <c r="O102" s="6">
        <f t="shared" si="93"/>
        <v>0</v>
      </c>
      <c r="P102" s="6">
        <f t="shared" si="94"/>
        <v>0</v>
      </c>
      <c r="Q102" s="6">
        <f t="shared" si="95"/>
        <v>0</v>
      </c>
      <c r="R102" s="7">
        <f t="shared" si="96"/>
        <v>4</v>
      </c>
      <c r="S102" s="7">
        <f t="shared" si="97"/>
        <v>2</v>
      </c>
      <c r="T102" s="7">
        <v>2.5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8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9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00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1"/>
        <v>0</v>
      </c>
      <c r="DA102" s="11">
        <v>30</v>
      </c>
      <c r="DB102" s="10" t="s">
        <v>79</v>
      </c>
      <c r="DC102" s="11"/>
      <c r="DD102" s="10"/>
      <c r="DE102" s="11"/>
      <c r="DF102" s="10"/>
      <c r="DG102" s="7">
        <v>2</v>
      </c>
      <c r="DH102" s="11">
        <v>30</v>
      </c>
      <c r="DI102" s="10" t="s">
        <v>61</v>
      </c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>
        <v>2</v>
      </c>
      <c r="DU102" s="7">
        <f t="shared" si="102"/>
        <v>4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3"/>
        <v>0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4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5"/>
        <v>0</v>
      </c>
    </row>
    <row r="103" spans="1:188" ht="12.75">
      <c r="A103" s="15">
        <v>13</v>
      </c>
      <c r="B103" s="15">
        <v>1</v>
      </c>
      <c r="C103" s="15"/>
      <c r="D103" s="6" t="s">
        <v>213</v>
      </c>
      <c r="E103" s="3" t="s">
        <v>214</v>
      </c>
      <c r="F103" s="6">
        <f t="shared" si="84"/>
        <v>1</v>
      </c>
      <c r="G103" s="6">
        <f t="shared" si="85"/>
        <v>1</v>
      </c>
      <c r="H103" s="6">
        <f t="shared" si="86"/>
        <v>60</v>
      </c>
      <c r="I103" s="6">
        <f t="shared" si="87"/>
        <v>30</v>
      </c>
      <c r="J103" s="6">
        <f t="shared" si="88"/>
        <v>0</v>
      </c>
      <c r="K103" s="6">
        <f t="shared" si="89"/>
        <v>0</v>
      </c>
      <c r="L103" s="6">
        <f t="shared" si="90"/>
        <v>30</v>
      </c>
      <c r="M103" s="6">
        <f t="shared" si="91"/>
        <v>0</v>
      </c>
      <c r="N103" s="6">
        <f t="shared" si="92"/>
        <v>0</v>
      </c>
      <c r="O103" s="6">
        <f t="shared" si="93"/>
        <v>0</v>
      </c>
      <c r="P103" s="6">
        <f t="shared" si="94"/>
        <v>0</v>
      </c>
      <c r="Q103" s="6">
        <f t="shared" si="95"/>
        <v>0</v>
      </c>
      <c r="R103" s="7">
        <f t="shared" si="96"/>
        <v>4</v>
      </c>
      <c r="S103" s="7">
        <f t="shared" si="97"/>
        <v>2</v>
      </c>
      <c r="T103" s="7">
        <v>2.5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8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9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00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01"/>
        <v>0</v>
      </c>
      <c r="DA103" s="11">
        <v>30</v>
      </c>
      <c r="DB103" s="10" t="s">
        <v>79</v>
      </c>
      <c r="DC103" s="11"/>
      <c r="DD103" s="10"/>
      <c r="DE103" s="11"/>
      <c r="DF103" s="10"/>
      <c r="DG103" s="7">
        <v>2</v>
      </c>
      <c r="DH103" s="11">
        <v>30</v>
      </c>
      <c r="DI103" s="10" t="s">
        <v>61</v>
      </c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>
        <v>2</v>
      </c>
      <c r="DU103" s="7">
        <f t="shared" si="102"/>
        <v>4</v>
      </c>
      <c r="DV103" s="11"/>
      <c r="DW103" s="10"/>
      <c r="DX103" s="11"/>
      <c r="DY103" s="10"/>
      <c r="DZ103" s="11"/>
      <c r="EA103" s="10"/>
      <c r="EB103" s="7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3"/>
        <v>0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4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5"/>
        <v>0</v>
      </c>
    </row>
    <row r="104" spans="1:188" ht="12.75">
      <c r="A104" s="15">
        <v>14</v>
      </c>
      <c r="B104" s="15">
        <v>1</v>
      </c>
      <c r="C104" s="15"/>
      <c r="D104" s="6" t="s">
        <v>215</v>
      </c>
      <c r="E104" s="3" t="s">
        <v>216</v>
      </c>
      <c r="F104" s="6">
        <f t="shared" si="84"/>
        <v>0</v>
      </c>
      <c r="G104" s="6">
        <f t="shared" si="85"/>
        <v>1</v>
      </c>
      <c r="H104" s="6">
        <f t="shared" si="86"/>
        <v>30</v>
      </c>
      <c r="I104" s="6">
        <f t="shared" si="87"/>
        <v>30</v>
      </c>
      <c r="J104" s="6">
        <f t="shared" si="88"/>
        <v>0</v>
      </c>
      <c r="K104" s="6">
        <f t="shared" si="89"/>
        <v>0</v>
      </c>
      <c r="L104" s="6">
        <f t="shared" si="90"/>
        <v>0</v>
      </c>
      <c r="M104" s="6">
        <f t="shared" si="91"/>
        <v>0</v>
      </c>
      <c r="N104" s="6">
        <f t="shared" si="92"/>
        <v>0</v>
      </c>
      <c r="O104" s="6">
        <f t="shared" si="93"/>
        <v>0</v>
      </c>
      <c r="P104" s="6">
        <f t="shared" si="94"/>
        <v>0</v>
      </c>
      <c r="Q104" s="6">
        <f t="shared" si="95"/>
        <v>0</v>
      </c>
      <c r="R104" s="7">
        <f t="shared" si="96"/>
        <v>3</v>
      </c>
      <c r="S104" s="7">
        <f t="shared" si="97"/>
        <v>0</v>
      </c>
      <c r="T104" s="7">
        <v>1.2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8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9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00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01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2"/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3"/>
        <v>0</v>
      </c>
      <c r="EQ104" s="11">
        <v>30</v>
      </c>
      <c r="ER104" s="10" t="s">
        <v>61</v>
      </c>
      <c r="ES104" s="11"/>
      <c r="ET104" s="10"/>
      <c r="EU104" s="11"/>
      <c r="EV104" s="10"/>
      <c r="EW104" s="7">
        <v>3</v>
      </c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04"/>
        <v>3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5"/>
        <v>0</v>
      </c>
    </row>
    <row r="105" spans="1:188" ht="12.75">
      <c r="A105" s="15">
        <v>14</v>
      </c>
      <c r="B105" s="15">
        <v>1</v>
      </c>
      <c r="C105" s="15"/>
      <c r="D105" s="6" t="s">
        <v>217</v>
      </c>
      <c r="E105" s="3" t="s">
        <v>218</v>
      </c>
      <c r="F105" s="6">
        <f t="shared" si="84"/>
        <v>0</v>
      </c>
      <c r="G105" s="6">
        <f t="shared" si="85"/>
        <v>1</v>
      </c>
      <c r="H105" s="6">
        <f t="shared" si="86"/>
        <v>30</v>
      </c>
      <c r="I105" s="6">
        <f t="shared" si="87"/>
        <v>30</v>
      </c>
      <c r="J105" s="6">
        <f t="shared" si="88"/>
        <v>0</v>
      </c>
      <c r="K105" s="6">
        <f t="shared" si="89"/>
        <v>0</v>
      </c>
      <c r="L105" s="6">
        <f t="shared" si="90"/>
        <v>0</v>
      </c>
      <c r="M105" s="6">
        <f t="shared" si="91"/>
        <v>0</v>
      </c>
      <c r="N105" s="6">
        <f t="shared" si="92"/>
        <v>0</v>
      </c>
      <c r="O105" s="6">
        <f t="shared" si="93"/>
        <v>0</v>
      </c>
      <c r="P105" s="6">
        <f t="shared" si="94"/>
        <v>0</v>
      </c>
      <c r="Q105" s="6">
        <f t="shared" si="95"/>
        <v>0</v>
      </c>
      <c r="R105" s="7">
        <f t="shared" si="96"/>
        <v>3</v>
      </c>
      <c r="S105" s="7">
        <f t="shared" si="97"/>
        <v>0</v>
      </c>
      <c r="T105" s="7">
        <v>1.2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8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9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00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01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2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3"/>
        <v>0</v>
      </c>
      <c r="EQ105" s="11">
        <v>30</v>
      </c>
      <c r="ER105" s="10" t="s">
        <v>61</v>
      </c>
      <c r="ES105" s="11"/>
      <c r="ET105" s="10"/>
      <c r="EU105" s="11"/>
      <c r="EV105" s="10"/>
      <c r="EW105" s="7">
        <v>3</v>
      </c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04"/>
        <v>3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5"/>
        <v>0</v>
      </c>
    </row>
    <row r="106" spans="1:188" ht="12.75">
      <c r="A106" s="15">
        <v>15</v>
      </c>
      <c r="B106" s="15">
        <v>1</v>
      </c>
      <c r="C106" s="15"/>
      <c r="D106" s="6" t="s">
        <v>219</v>
      </c>
      <c r="E106" s="3" t="s">
        <v>220</v>
      </c>
      <c r="F106" s="6">
        <f t="shared" si="84"/>
        <v>0</v>
      </c>
      <c r="G106" s="6">
        <f t="shared" si="85"/>
        <v>1</v>
      </c>
      <c r="H106" s="6">
        <f t="shared" si="86"/>
        <v>15</v>
      </c>
      <c r="I106" s="6">
        <f t="shared" si="87"/>
        <v>15</v>
      </c>
      <c r="J106" s="6">
        <f t="shared" si="88"/>
        <v>0</v>
      </c>
      <c r="K106" s="6">
        <f t="shared" si="89"/>
        <v>0</v>
      </c>
      <c r="L106" s="6">
        <f t="shared" si="90"/>
        <v>0</v>
      </c>
      <c r="M106" s="6">
        <f t="shared" si="91"/>
        <v>0</v>
      </c>
      <c r="N106" s="6">
        <f t="shared" si="92"/>
        <v>0</v>
      </c>
      <c r="O106" s="6">
        <f t="shared" si="93"/>
        <v>0</v>
      </c>
      <c r="P106" s="6">
        <f t="shared" si="94"/>
        <v>0</v>
      </c>
      <c r="Q106" s="6">
        <f t="shared" si="95"/>
        <v>0</v>
      </c>
      <c r="R106" s="7">
        <f t="shared" si="96"/>
        <v>1</v>
      </c>
      <c r="S106" s="7">
        <f t="shared" si="97"/>
        <v>0</v>
      </c>
      <c r="T106" s="7">
        <v>0.6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98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9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00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01"/>
        <v>0</v>
      </c>
      <c r="DA106" s="11">
        <v>15</v>
      </c>
      <c r="DB106" s="10" t="s">
        <v>61</v>
      </c>
      <c r="DC106" s="11"/>
      <c r="DD106" s="10"/>
      <c r="DE106" s="11"/>
      <c r="DF106" s="10"/>
      <c r="DG106" s="7">
        <v>1</v>
      </c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2"/>
        <v>1</v>
      </c>
      <c r="DV106" s="11"/>
      <c r="DW106" s="10"/>
      <c r="DX106" s="11"/>
      <c r="DY106" s="10"/>
      <c r="DZ106" s="11"/>
      <c r="EA106" s="10"/>
      <c r="EB106" s="7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3"/>
        <v>0</v>
      </c>
      <c r="EQ106" s="11"/>
      <c r="ER106" s="10"/>
      <c r="ES106" s="11"/>
      <c r="ET106" s="10"/>
      <c r="EU106" s="11"/>
      <c r="EV106" s="10"/>
      <c r="EW106" s="7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04"/>
        <v>0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5"/>
        <v>0</v>
      </c>
    </row>
    <row r="107" spans="1:188" ht="12.75">
      <c r="A107" s="15">
        <v>15</v>
      </c>
      <c r="B107" s="15">
        <v>1</v>
      </c>
      <c r="C107" s="15"/>
      <c r="D107" s="6" t="s">
        <v>221</v>
      </c>
      <c r="E107" s="3" t="s">
        <v>222</v>
      </c>
      <c r="F107" s="6">
        <f t="shared" si="84"/>
        <v>0</v>
      </c>
      <c r="G107" s="6">
        <f t="shared" si="85"/>
        <v>1</v>
      </c>
      <c r="H107" s="6">
        <f t="shared" si="86"/>
        <v>15</v>
      </c>
      <c r="I107" s="6">
        <f t="shared" si="87"/>
        <v>15</v>
      </c>
      <c r="J107" s="6">
        <f t="shared" si="88"/>
        <v>0</v>
      </c>
      <c r="K107" s="6">
        <f t="shared" si="89"/>
        <v>0</v>
      </c>
      <c r="L107" s="6">
        <f t="shared" si="90"/>
        <v>0</v>
      </c>
      <c r="M107" s="6">
        <f t="shared" si="91"/>
        <v>0</v>
      </c>
      <c r="N107" s="6">
        <f t="shared" si="92"/>
        <v>0</v>
      </c>
      <c r="O107" s="6">
        <f t="shared" si="93"/>
        <v>0</v>
      </c>
      <c r="P107" s="6">
        <f t="shared" si="94"/>
        <v>0</v>
      </c>
      <c r="Q107" s="6">
        <f t="shared" si="95"/>
        <v>0</v>
      </c>
      <c r="R107" s="7">
        <f t="shared" si="96"/>
        <v>1</v>
      </c>
      <c r="S107" s="7">
        <f t="shared" si="97"/>
        <v>0</v>
      </c>
      <c r="T107" s="7">
        <v>0.6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98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9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00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01"/>
        <v>0</v>
      </c>
      <c r="DA107" s="11">
        <v>15</v>
      </c>
      <c r="DB107" s="10" t="s">
        <v>61</v>
      </c>
      <c r="DC107" s="11"/>
      <c r="DD107" s="10"/>
      <c r="DE107" s="11"/>
      <c r="DF107" s="10"/>
      <c r="DG107" s="7">
        <v>1</v>
      </c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2"/>
        <v>1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3"/>
        <v>0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04"/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5"/>
        <v>0</v>
      </c>
    </row>
    <row r="108" spans="1:188" ht="19.5" customHeight="1">
      <c r="A108" s="12" t="s">
        <v>223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2"/>
      <c r="GF108" s="13"/>
    </row>
    <row r="109" spans="1:188" ht="12.75">
      <c r="A109" s="6"/>
      <c r="B109" s="6"/>
      <c r="C109" s="6"/>
      <c r="D109" s="6" t="s">
        <v>224</v>
      </c>
      <c r="E109" s="3" t="s">
        <v>225</v>
      </c>
      <c r="F109" s="6">
        <f>COUNTIF(U109:GD109,"e")</f>
        <v>0</v>
      </c>
      <c r="G109" s="6">
        <f>COUNTIF(U109:GD109,"z")</f>
        <v>1</v>
      </c>
      <c r="H109" s="6">
        <f>SUM(I109:Q109)</f>
        <v>180</v>
      </c>
      <c r="I109" s="6">
        <f>U109+AP109+BK109+CF109+DA109+DV109+EQ109+FL109</f>
        <v>0</v>
      </c>
      <c r="J109" s="6">
        <f>W109+AR109+BM109+CH109+DC109+DX109+ES109+FN109</f>
        <v>0</v>
      </c>
      <c r="K109" s="6">
        <f>Y109+AT109+BO109+CJ109+DE109+DZ109+EU109+FP109</f>
        <v>0</v>
      </c>
      <c r="L109" s="6">
        <f>AB109+AW109+BR109+CM109+DH109+EC109+EX109+FS109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180</v>
      </c>
      <c r="P109" s="6">
        <f>AJ109+BE109+BZ109+CU109+DP109+EK109+FF109+GA109</f>
        <v>0</v>
      </c>
      <c r="Q109" s="6">
        <f>AL109+BG109+CB109+CW109+DR109+EM109+FH109+GC109</f>
        <v>0</v>
      </c>
      <c r="R109" s="7">
        <f>AO109+BJ109+CE109+CZ109+DU109+EP109+FK109+GF109</f>
        <v>6</v>
      </c>
      <c r="S109" s="7">
        <f>AN109+BI109+CD109+CY109+DT109+EO109+FJ109+GE109</f>
        <v>6</v>
      </c>
      <c r="T109" s="7">
        <v>0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AA109+AN109</f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AV109+BI109</f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BQ109+CD109</f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CL109+CY109</f>
        <v>0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DG109+DT109</f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>
        <v>180</v>
      </c>
      <c r="EJ109" s="10" t="s">
        <v>61</v>
      </c>
      <c r="EK109" s="11"/>
      <c r="EL109" s="10"/>
      <c r="EM109" s="11"/>
      <c r="EN109" s="10"/>
      <c r="EO109" s="7">
        <v>6</v>
      </c>
      <c r="EP109" s="7">
        <f>EB109+EO109</f>
        <v>6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EW109+FJ109</f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FR109+GE109</f>
        <v>0</v>
      </c>
    </row>
    <row r="110" spans="1:188" ht="15.75" customHeight="1">
      <c r="A110" s="6"/>
      <c r="B110" s="6"/>
      <c r="C110" s="6"/>
      <c r="D110" s="6"/>
      <c r="E110" s="6" t="s">
        <v>87</v>
      </c>
      <c r="F110" s="6">
        <f aca="true" t="shared" si="106" ref="F110:AK110">SUM(F109:F109)</f>
        <v>0</v>
      </c>
      <c r="G110" s="6">
        <f t="shared" si="106"/>
        <v>1</v>
      </c>
      <c r="H110" s="6">
        <f t="shared" si="106"/>
        <v>180</v>
      </c>
      <c r="I110" s="6">
        <f t="shared" si="106"/>
        <v>0</v>
      </c>
      <c r="J110" s="6">
        <f t="shared" si="106"/>
        <v>0</v>
      </c>
      <c r="K110" s="6">
        <f t="shared" si="106"/>
        <v>0</v>
      </c>
      <c r="L110" s="6">
        <f t="shared" si="106"/>
        <v>0</v>
      </c>
      <c r="M110" s="6">
        <f t="shared" si="106"/>
        <v>0</v>
      </c>
      <c r="N110" s="6">
        <f t="shared" si="106"/>
        <v>0</v>
      </c>
      <c r="O110" s="6">
        <f t="shared" si="106"/>
        <v>180</v>
      </c>
      <c r="P110" s="6">
        <f t="shared" si="106"/>
        <v>0</v>
      </c>
      <c r="Q110" s="6">
        <f t="shared" si="106"/>
        <v>0</v>
      </c>
      <c r="R110" s="7">
        <f t="shared" si="106"/>
        <v>6</v>
      </c>
      <c r="S110" s="7">
        <f t="shared" si="106"/>
        <v>6</v>
      </c>
      <c r="T110" s="7">
        <f t="shared" si="106"/>
        <v>0</v>
      </c>
      <c r="U110" s="11">
        <f t="shared" si="106"/>
        <v>0</v>
      </c>
      <c r="V110" s="10">
        <f t="shared" si="106"/>
        <v>0</v>
      </c>
      <c r="W110" s="11">
        <f t="shared" si="106"/>
        <v>0</v>
      </c>
      <c r="X110" s="10">
        <f t="shared" si="106"/>
        <v>0</v>
      </c>
      <c r="Y110" s="11">
        <f t="shared" si="106"/>
        <v>0</v>
      </c>
      <c r="Z110" s="10">
        <f t="shared" si="106"/>
        <v>0</v>
      </c>
      <c r="AA110" s="7">
        <f t="shared" si="106"/>
        <v>0</v>
      </c>
      <c r="AB110" s="11">
        <f t="shared" si="106"/>
        <v>0</v>
      </c>
      <c r="AC110" s="10">
        <f t="shared" si="106"/>
        <v>0</v>
      </c>
      <c r="AD110" s="11">
        <f t="shared" si="106"/>
        <v>0</v>
      </c>
      <c r="AE110" s="10">
        <f t="shared" si="106"/>
        <v>0</v>
      </c>
      <c r="AF110" s="11">
        <f t="shared" si="106"/>
        <v>0</v>
      </c>
      <c r="AG110" s="10">
        <f t="shared" si="106"/>
        <v>0</v>
      </c>
      <c r="AH110" s="11">
        <f t="shared" si="106"/>
        <v>0</v>
      </c>
      <c r="AI110" s="10">
        <f t="shared" si="106"/>
        <v>0</v>
      </c>
      <c r="AJ110" s="11">
        <f t="shared" si="106"/>
        <v>0</v>
      </c>
      <c r="AK110" s="10">
        <f t="shared" si="106"/>
        <v>0</v>
      </c>
      <c r="AL110" s="11">
        <f aca="true" t="shared" si="107" ref="AL110:BQ110">SUM(AL109:AL109)</f>
        <v>0</v>
      </c>
      <c r="AM110" s="10">
        <f t="shared" si="107"/>
        <v>0</v>
      </c>
      <c r="AN110" s="7">
        <f t="shared" si="107"/>
        <v>0</v>
      </c>
      <c r="AO110" s="7">
        <f t="shared" si="107"/>
        <v>0</v>
      </c>
      <c r="AP110" s="11">
        <f t="shared" si="107"/>
        <v>0</v>
      </c>
      <c r="AQ110" s="10">
        <f t="shared" si="107"/>
        <v>0</v>
      </c>
      <c r="AR110" s="11">
        <f t="shared" si="107"/>
        <v>0</v>
      </c>
      <c r="AS110" s="10">
        <f t="shared" si="107"/>
        <v>0</v>
      </c>
      <c r="AT110" s="11">
        <f t="shared" si="107"/>
        <v>0</v>
      </c>
      <c r="AU110" s="10">
        <f t="shared" si="107"/>
        <v>0</v>
      </c>
      <c r="AV110" s="7">
        <f t="shared" si="107"/>
        <v>0</v>
      </c>
      <c r="AW110" s="11">
        <f t="shared" si="107"/>
        <v>0</v>
      </c>
      <c r="AX110" s="10">
        <f t="shared" si="107"/>
        <v>0</v>
      </c>
      <c r="AY110" s="11">
        <f t="shared" si="107"/>
        <v>0</v>
      </c>
      <c r="AZ110" s="10">
        <f t="shared" si="107"/>
        <v>0</v>
      </c>
      <c r="BA110" s="11">
        <f t="shared" si="107"/>
        <v>0</v>
      </c>
      <c r="BB110" s="10">
        <f t="shared" si="107"/>
        <v>0</v>
      </c>
      <c r="BC110" s="11">
        <f t="shared" si="107"/>
        <v>0</v>
      </c>
      <c r="BD110" s="10">
        <f t="shared" si="107"/>
        <v>0</v>
      </c>
      <c r="BE110" s="11">
        <f t="shared" si="107"/>
        <v>0</v>
      </c>
      <c r="BF110" s="10">
        <f t="shared" si="107"/>
        <v>0</v>
      </c>
      <c r="BG110" s="11">
        <f t="shared" si="107"/>
        <v>0</v>
      </c>
      <c r="BH110" s="10">
        <f t="shared" si="107"/>
        <v>0</v>
      </c>
      <c r="BI110" s="7">
        <f t="shared" si="107"/>
        <v>0</v>
      </c>
      <c r="BJ110" s="7">
        <f t="shared" si="107"/>
        <v>0</v>
      </c>
      <c r="BK110" s="11">
        <f t="shared" si="107"/>
        <v>0</v>
      </c>
      <c r="BL110" s="10">
        <f t="shared" si="107"/>
        <v>0</v>
      </c>
      <c r="BM110" s="11">
        <f t="shared" si="107"/>
        <v>0</v>
      </c>
      <c r="BN110" s="10">
        <f t="shared" si="107"/>
        <v>0</v>
      </c>
      <c r="BO110" s="11">
        <f t="shared" si="107"/>
        <v>0</v>
      </c>
      <c r="BP110" s="10">
        <f t="shared" si="107"/>
        <v>0</v>
      </c>
      <c r="BQ110" s="7">
        <f t="shared" si="107"/>
        <v>0</v>
      </c>
      <c r="BR110" s="11">
        <f aca="true" t="shared" si="108" ref="BR110:CW110">SUM(BR109:BR109)</f>
        <v>0</v>
      </c>
      <c r="BS110" s="10">
        <f t="shared" si="108"/>
        <v>0</v>
      </c>
      <c r="BT110" s="11">
        <f t="shared" si="108"/>
        <v>0</v>
      </c>
      <c r="BU110" s="10">
        <f t="shared" si="108"/>
        <v>0</v>
      </c>
      <c r="BV110" s="11">
        <f t="shared" si="108"/>
        <v>0</v>
      </c>
      <c r="BW110" s="10">
        <f t="shared" si="108"/>
        <v>0</v>
      </c>
      <c r="BX110" s="11">
        <f t="shared" si="108"/>
        <v>0</v>
      </c>
      <c r="BY110" s="10">
        <f t="shared" si="108"/>
        <v>0</v>
      </c>
      <c r="BZ110" s="11">
        <f t="shared" si="108"/>
        <v>0</v>
      </c>
      <c r="CA110" s="10">
        <f t="shared" si="108"/>
        <v>0</v>
      </c>
      <c r="CB110" s="11">
        <f t="shared" si="108"/>
        <v>0</v>
      </c>
      <c r="CC110" s="10">
        <f t="shared" si="108"/>
        <v>0</v>
      </c>
      <c r="CD110" s="7">
        <f t="shared" si="108"/>
        <v>0</v>
      </c>
      <c r="CE110" s="7">
        <f t="shared" si="108"/>
        <v>0</v>
      </c>
      <c r="CF110" s="11">
        <f t="shared" si="108"/>
        <v>0</v>
      </c>
      <c r="CG110" s="10">
        <f t="shared" si="108"/>
        <v>0</v>
      </c>
      <c r="CH110" s="11">
        <f t="shared" si="108"/>
        <v>0</v>
      </c>
      <c r="CI110" s="10">
        <f t="shared" si="108"/>
        <v>0</v>
      </c>
      <c r="CJ110" s="11">
        <f t="shared" si="108"/>
        <v>0</v>
      </c>
      <c r="CK110" s="10">
        <f t="shared" si="108"/>
        <v>0</v>
      </c>
      <c r="CL110" s="7">
        <f t="shared" si="108"/>
        <v>0</v>
      </c>
      <c r="CM110" s="11">
        <f t="shared" si="108"/>
        <v>0</v>
      </c>
      <c r="CN110" s="10">
        <f t="shared" si="108"/>
        <v>0</v>
      </c>
      <c r="CO110" s="11">
        <f t="shared" si="108"/>
        <v>0</v>
      </c>
      <c r="CP110" s="10">
        <f t="shared" si="108"/>
        <v>0</v>
      </c>
      <c r="CQ110" s="11">
        <f t="shared" si="108"/>
        <v>0</v>
      </c>
      <c r="CR110" s="10">
        <f t="shared" si="108"/>
        <v>0</v>
      </c>
      <c r="CS110" s="11">
        <f t="shared" si="108"/>
        <v>0</v>
      </c>
      <c r="CT110" s="10">
        <f t="shared" si="108"/>
        <v>0</v>
      </c>
      <c r="CU110" s="11">
        <f t="shared" si="108"/>
        <v>0</v>
      </c>
      <c r="CV110" s="10">
        <f t="shared" si="108"/>
        <v>0</v>
      </c>
      <c r="CW110" s="11">
        <f t="shared" si="108"/>
        <v>0</v>
      </c>
      <c r="CX110" s="10">
        <f aca="true" t="shared" si="109" ref="CX110:EC110">SUM(CX109:CX109)</f>
        <v>0</v>
      </c>
      <c r="CY110" s="7">
        <f t="shared" si="109"/>
        <v>0</v>
      </c>
      <c r="CZ110" s="7">
        <f t="shared" si="109"/>
        <v>0</v>
      </c>
      <c r="DA110" s="11">
        <f t="shared" si="109"/>
        <v>0</v>
      </c>
      <c r="DB110" s="10">
        <f t="shared" si="109"/>
        <v>0</v>
      </c>
      <c r="DC110" s="11">
        <f t="shared" si="109"/>
        <v>0</v>
      </c>
      <c r="DD110" s="10">
        <f t="shared" si="109"/>
        <v>0</v>
      </c>
      <c r="DE110" s="11">
        <f t="shared" si="109"/>
        <v>0</v>
      </c>
      <c r="DF110" s="10">
        <f t="shared" si="109"/>
        <v>0</v>
      </c>
      <c r="DG110" s="7">
        <f t="shared" si="109"/>
        <v>0</v>
      </c>
      <c r="DH110" s="11">
        <f t="shared" si="109"/>
        <v>0</v>
      </c>
      <c r="DI110" s="10">
        <f t="shared" si="109"/>
        <v>0</v>
      </c>
      <c r="DJ110" s="11">
        <f t="shared" si="109"/>
        <v>0</v>
      </c>
      <c r="DK110" s="10">
        <f t="shared" si="109"/>
        <v>0</v>
      </c>
      <c r="DL110" s="11">
        <f t="shared" si="109"/>
        <v>0</v>
      </c>
      <c r="DM110" s="10">
        <f t="shared" si="109"/>
        <v>0</v>
      </c>
      <c r="DN110" s="11">
        <f t="shared" si="109"/>
        <v>0</v>
      </c>
      <c r="DO110" s="10">
        <f t="shared" si="109"/>
        <v>0</v>
      </c>
      <c r="DP110" s="11">
        <f t="shared" si="109"/>
        <v>0</v>
      </c>
      <c r="DQ110" s="10">
        <f t="shared" si="109"/>
        <v>0</v>
      </c>
      <c r="DR110" s="11">
        <f t="shared" si="109"/>
        <v>0</v>
      </c>
      <c r="DS110" s="10">
        <f t="shared" si="109"/>
        <v>0</v>
      </c>
      <c r="DT110" s="7">
        <f t="shared" si="109"/>
        <v>0</v>
      </c>
      <c r="DU110" s="7">
        <f t="shared" si="109"/>
        <v>0</v>
      </c>
      <c r="DV110" s="11">
        <f t="shared" si="109"/>
        <v>0</v>
      </c>
      <c r="DW110" s="10">
        <f t="shared" si="109"/>
        <v>0</v>
      </c>
      <c r="DX110" s="11">
        <f t="shared" si="109"/>
        <v>0</v>
      </c>
      <c r="DY110" s="10">
        <f t="shared" si="109"/>
        <v>0</v>
      </c>
      <c r="DZ110" s="11">
        <f t="shared" si="109"/>
        <v>0</v>
      </c>
      <c r="EA110" s="10">
        <f t="shared" si="109"/>
        <v>0</v>
      </c>
      <c r="EB110" s="7">
        <f t="shared" si="109"/>
        <v>0</v>
      </c>
      <c r="EC110" s="11">
        <f t="shared" si="109"/>
        <v>0</v>
      </c>
      <c r="ED110" s="10">
        <f aca="true" t="shared" si="110" ref="ED110:FI110">SUM(ED109:ED109)</f>
        <v>0</v>
      </c>
      <c r="EE110" s="11">
        <f t="shared" si="110"/>
        <v>0</v>
      </c>
      <c r="EF110" s="10">
        <f t="shared" si="110"/>
        <v>0</v>
      </c>
      <c r="EG110" s="11">
        <f t="shared" si="110"/>
        <v>0</v>
      </c>
      <c r="EH110" s="10">
        <f t="shared" si="110"/>
        <v>0</v>
      </c>
      <c r="EI110" s="11">
        <f t="shared" si="110"/>
        <v>180</v>
      </c>
      <c r="EJ110" s="10">
        <f t="shared" si="110"/>
        <v>0</v>
      </c>
      <c r="EK110" s="11">
        <f t="shared" si="110"/>
        <v>0</v>
      </c>
      <c r="EL110" s="10">
        <f t="shared" si="110"/>
        <v>0</v>
      </c>
      <c r="EM110" s="11">
        <f t="shared" si="110"/>
        <v>0</v>
      </c>
      <c r="EN110" s="10">
        <f t="shared" si="110"/>
        <v>0</v>
      </c>
      <c r="EO110" s="7">
        <f t="shared" si="110"/>
        <v>6</v>
      </c>
      <c r="EP110" s="7">
        <f t="shared" si="110"/>
        <v>6</v>
      </c>
      <c r="EQ110" s="11">
        <f t="shared" si="110"/>
        <v>0</v>
      </c>
      <c r="ER110" s="10">
        <f t="shared" si="110"/>
        <v>0</v>
      </c>
      <c r="ES110" s="11">
        <f t="shared" si="110"/>
        <v>0</v>
      </c>
      <c r="ET110" s="10">
        <f t="shared" si="110"/>
        <v>0</v>
      </c>
      <c r="EU110" s="11">
        <f t="shared" si="110"/>
        <v>0</v>
      </c>
      <c r="EV110" s="10">
        <f t="shared" si="110"/>
        <v>0</v>
      </c>
      <c r="EW110" s="7">
        <f t="shared" si="110"/>
        <v>0</v>
      </c>
      <c r="EX110" s="11">
        <f t="shared" si="110"/>
        <v>0</v>
      </c>
      <c r="EY110" s="10">
        <f t="shared" si="110"/>
        <v>0</v>
      </c>
      <c r="EZ110" s="11">
        <f t="shared" si="110"/>
        <v>0</v>
      </c>
      <c r="FA110" s="10">
        <f t="shared" si="110"/>
        <v>0</v>
      </c>
      <c r="FB110" s="11">
        <f t="shared" si="110"/>
        <v>0</v>
      </c>
      <c r="FC110" s="10">
        <f t="shared" si="110"/>
        <v>0</v>
      </c>
      <c r="FD110" s="11">
        <f t="shared" si="110"/>
        <v>0</v>
      </c>
      <c r="FE110" s="10">
        <f t="shared" si="110"/>
        <v>0</v>
      </c>
      <c r="FF110" s="11">
        <f t="shared" si="110"/>
        <v>0</v>
      </c>
      <c r="FG110" s="10">
        <f t="shared" si="110"/>
        <v>0</v>
      </c>
      <c r="FH110" s="11">
        <f t="shared" si="110"/>
        <v>0</v>
      </c>
      <c r="FI110" s="10">
        <f t="shared" si="110"/>
        <v>0</v>
      </c>
      <c r="FJ110" s="7">
        <f aca="true" t="shared" si="111" ref="FJ110:GF110">SUM(FJ109:FJ109)</f>
        <v>0</v>
      </c>
      <c r="FK110" s="7">
        <f t="shared" si="111"/>
        <v>0</v>
      </c>
      <c r="FL110" s="11">
        <f t="shared" si="111"/>
        <v>0</v>
      </c>
      <c r="FM110" s="10">
        <f t="shared" si="111"/>
        <v>0</v>
      </c>
      <c r="FN110" s="11">
        <f t="shared" si="111"/>
        <v>0</v>
      </c>
      <c r="FO110" s="10">
        <f t="shared" si="111"/>
        <v>0</v>
      </c>
      <c r="FP110" s="11">
        <f t="shared" si="111"/>
        <v>0</v>
      </c>
      <c r="FQ110" s="10">
        <f t="shared" si="111"/>
        <v>0</v>
      </c>
      <c r="FR110" s="7">
        <f t="shared" si="111"/>
        <v>0</v>
      </c>
      <c r="FS110" s="11">
        <f t="shared" si="111"/>
        <v>0</v>
      </c>
      <c r="FT110" s="10">
        <f t="shared" si="111"/>
        <v>0</v>
      </c>
      <c r="FU110" s="11">
        <f t="shared" si="111"/>
        <v>0</v>
      </c>
      <c r="FV110" s="10">
        <f t="shared" si="111"/>
        <v>0</v>
      </c>
      <c r="FW110" s="11">
        <f t="shared" si="111"/>
        <v>0</v>
      </c>
      <c r="FX110" s="10">
        <f t="shared" si="111"/>
        <v>0</v>
      </c>
      <c r="FY110" s="11">
        <f t="shared" si="111"/>
        <v>0</v>
      </c>
      <c r="FZ110" s="10">
        <f t="shared" si="111"/>
        <v>0</v>
      </c>
      <c r="GA110" s="11">
        <f t="shared" si="111"/>
        <v>0</v>
      </c>
      <c r="GB110" s="10">
        <f t="shared" si="111"/>
        <v>0</v>
      </c>
      <c r="GC110" s="11">
        <f t="shared" si="111"/>
        <v>0</v>
      </c>
      <c r="GD110" s="10">
        <f t="shared" si="111"/>
        <v>0</v>
      </c>
      <c r="GE110" s="7">
        <f t="shared" si="111"/>
        <v>0</v>
      </c>
      <c r="GF110" s="7">
        <f t="shared" si="111"/>
        <v>0</v>
      </c>
    </row>
    <row r="111" spans="1:188" ht="19.5" customHeight="1">
      <c r="A111" s="12" t="s">
        <v>226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2"/>
      <c r="GF111" s="13"/>
    </row>
    <row r="112" spans="1:188" ht="12.75">
      <c r="A112" s="6"/>
      <c r="B112" s="6"/>
      <c r="C112" s="6"/>
      <c r="D112" s="6" t="s">
        <v>227</v>
      </c>
      <c r="E112" s="3" t="s">
        <v>228</v>
      </c>
      <c r="F112" s="6">
        <f>COUNTIF(U112:GD112,"e")</f>
        <v>0</v>
      </c>
      <c r="G112" s="6">
        <f>COUNTIF(U112:GD112,"z")</f>
        <v>1</v>
      </c>
      <c r="H112" s="6">
        <f>SUM(I112:Q112)</f>
        <v>5</v>
      </c>
      <c r="I112" s="6">
        <f>U112+AP112+BK112+CF112+DA112+DV112+EQ112+FL112</f>
        <v>5</v>
      </c>
      <c r="J112" s="6">
        <f>W112+AR112+BM112+CH112+DC112+DX112+ES112+FN112</f>
        <v>0</v>
      </c>
      <c r="K112" s="6">
        <f>Y112+AT112+BO112+CJ112+DE112+DZ112+EU112+FP112</f>
        <v>0</v>
      </c>
      <c r="L112" s="6">
        <f>AB112+AW112+BR112+CM112+DH112+EC112+EX112+FS112</f>
        <v>0</v>
      </c>
      <c r="M112" s="6">
        <f>AD112+AY112+BT112+CO112+DJ112+EE112+EZ112+FU112</f>
        <v>0</v>
      </c>
      <c r="N112" s="6">
        <f>AF112+BA112+BV112+CQ112+DL112+EG112+FB112+FW112</f>
        <v>0</v>
      </c>
      <c r="O112" s="6">
        <f>AH112+BC112+BX112+CS112+DN112+EI112+FD112+FY112</f>
        <v>0</v>
      </c>
      <c r="P112" s="6">
        <f>AJ112+BE112+BZ112+CU112+DP112+EK112+FF112+GA112</f>
        <v>0</v>
      </c>
      <c r="Q112" s="6">
        <f>AL112+BG112+CB112+CW112+DR112+EM112+FH112+GC112</f>
        <v>0</v>
      </c>
      <c r="R112" s="7">
        <f>AO112+BJ112+CE112+CZ112+DU112+EP112+FK112+GF112</f>
        <v>0</v>
      </c>
      <c r="S112" s="7">
        <f>AN112+BI112+CD112+CY112+DT112+EO112+FJ112+GE112</f>
        <v>0</v>
      </c>
      <c r="T112" s="7">
        <v>0</v>
      </c>
      <c r="U112" s="11">
        <v>5</v>
      </c>
      <c r="V112" s="10" t="s">
        <v>61</v>
      </c>
      <c r="W112" s="11"/>
      <c r="X112" s="10"/>
      <c r="Y112" s="11"/>
      <c r="Z112" s="10"/>
      <c r="AA112" s="7">
        <v>0</v>
      </c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AA112+AN112</f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AV112+BI112</f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BQ112+CD112</f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CL112+CY112</f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DG112+DT112</f>
        <v>0</v>
      </c>
      <c r="DV112" s="11"/>
      <c r="DW112" s="10"/>
      <c r="DX112" s="11"/>
      <c r="DY112" s="10"/>
      <c r="DZ112" s="11"/>
      <c r="EA112" s="10"/>
      <c r="EB112" s="7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EB112+EO112</f>
        <v>0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EW112+FJ112</f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FR112+GE112</f>
        <v>0</v>
      </c>
    </row>
    <row r="113" spans="1:188" ht="15.75" customHeight="1">
      <c r="A113" s="6"/>
      <c r="B113" s="6"/>
      <c r="C113" s="6"/>
      <c r="D113" s="6"/>
      <c r="E113" s="6" t="s">
        <v>87</v>
      </c>
      <c r="F113" s="6">
        <f aca="true" t="shared" si="112" ref="F113:AK113">SUM(F112:F112)</f>
        <v>0</v>
      </c>
      <c r="G113" s="6">
        <f t="shared" si="112"/>
        <v>1</v>
      </c>
      <c r="H113" s="6">
        <f t="shared" si="112"/>
        <v>5</v>
      </c>
      <c r="I113" s="6">
        <f t="shared" si="112"/>
        <v>5</v>
      </c>
      <c r="J113" s="6">
        <f t="shared" si="112"/>
        <v>0</v>
      </c>
      <c r="K113" s="6">
        <f t="shared" si="112"/>
        <v>0</v>
      </c>
      <c r="L113" s="6">
        <f t="shared" si="112"/>
        <v>0</v>
      </c>
      <c r="M113" s="6">
        <f t="shared" si="112"/>
        <v>0</v>
      </c>
      <c r="N113" s="6">
        <f t="shared" si="112"/>
        <v>0</v>
      </c>
      <c r="O113" s="6">
        <f t="shared" si="112"/>
        <v>0</v>
      </c>
      <c r="P113" s="6">
        <f t="shared" si="112"/>
        <v>0</v>
      </c>
      <c r="Q113" s="6">
        <f t="shared" si="112"/>
        <v>0</v>
      </c>
      <c r="R113" s="7">
        <f t="shared" si="112"/>
        <v>0</v>
      </c>
      <c r="S113" s="7">
        <f t="shared" si="112"/>
        <v>0</v>
      </c>
      <c r="T113" s="7">
        <f t="shared" si="112"/>
        <v>0</v>
      </c>
      <c r="U113" s="11">
        <f t="shared" si="112"/>
        <v>5</v>
      </c>
      <c r="V113" s="10">
        <f t="shared" si="112"/>
        <v>0</v>
      </c>
      <c r="W113" s="11">
        <f t="shared" si="112"/>
        <v>0</v>
      </c>
      <c r="X113" s="10">
        <f t="shared" si="112"/>
        <v>0</v>
      </c>
      <c r="Y113" s="11">
        <f t="shared" si="112"/>
        <v>0</v>
      </c>
      <c r="Z113" s="10">
        <f t="shared" si="112"/>
        <v>0</v>
      </c>
      <c r="AA113" s="7">
        <f t="shared" si="112"/>
        <v>0</v>
      </c>
      <c r="AB113" s="11">
        <f t="shared" si="112"/>
        <v>0</v>
      </c>
      <c r="AC113" s="10">
        <f t="shared" si="112"/>
        <v>0</v>
      </c>
      <c r="AD113" s="11">
        <f t="shared" si="112"/>
        <v>0</v>
      </c>
      <c r="AE113" s="10">
        <f t="shared" si="112"/>
        <v>0</v>
      </c>
      <c r="AF113" s="11">
        <f t="shared" si="112"/>
        <v>0</v>
      </c>
      <c r="AG113" s="10">
        <f t="shared" si="112"/>
        <v>0</v>
      </c>
      <c r="AH113" s="11">
        <f t="shared" si="112"/>
        <v>0</v>
      </c>
      <c r="AI113" s="10">
        <f t="shared" si="112"/>
        <v>0</v>
      </c>
      <c r="AJ113" s="11">
        <f t="shared" si="112"/>
        <v>0</v>
      </c>
      <c r="AK113" s="10">
        <f t="shared" si="112"/>
        <v>0</v>
      </c>
      <c r="AL113" s="11">
        <f aca="true" t="shared" si="113" ref="AL113:BQ113">SUM(AL112:AL112)</f>
        <v>0</v>
      </c>
      <c r="AM113" s="10">
        <f t="shared" si="113"/>
        <v>0</v>
      </c>
      <c r="AN113" s="7">
        <f t="shared" si="113"/>
        <v>0</v>
      </c>
      <c r="AO113" s="7">
        <f t="shared" si="113"/>
        <v>0</v>
      </c>
      <c r="AP113" s="11">
        <f t="shared" si="113"/>
        <v>0</v>
      </c>
      <c r="AQ113" s="10">
        <f t="shared" si="113"/>
        <v>0</v>
      </c>
      <c r="AR113" s="11">
        <f t="shared" si="113"/>
        <v>0</v>
      </c>
      <c r="AS113" s="10">
        <f t="shared" si="113"/>
        <v>0</v>
      </c>
      <c r="AT113" s="11">
        <f t="shared" si="113"/>
        <v>0</v>
      </c>
      <c r="AU113" s="10">
        <f t="shared" si="113"/>
        <v>0</v>
      </c>
      <c r="AV113" s="7">
        <f t="shared" si="113"/>
        <v>0</v>
      </c>
      <c r="AW113" s="11">
        <f t="shared" si="113"/>
        <v>0</v>
      </c>
      <c r="AX113" s="10">
        <f t="shared" si="113"/>
        <v>0</v>
      </c>
      <c r="AY113" s="11">
        <f t="shared" si="113"/>
        <v>0</v>
      </c>
      <c r="AZ113" s="10">
        <f t="shared" si="113"/>
        <v>0</v>
      </c>
      <c r="BA113" s="11">
        <f t="shared" si="113"/>
        <v>0</v>
      </c>
      <c r="BB113" s="10">
        <f t="shared" si="113"/>
        <v>0</v>
      </c>
      <c r="BC113" s="11">
        <f t="shared" si="113"/>
        <v>0</v>
      </c>
      <c r="BD113" s="10">
        <f t="shared" si="113"/>
        <v>0</v>
      </c>
      <c r="BE113" s="11">
        <f t="shared" si="113"/>
        <v>0</v>
      </c>
      <c r="BF113" s="10">
        <f t="shared" si="113"/>
        <v>0</v>
      </c>
      <c r="BG113" s="11">
        <f t="shared" si="113"/>
        <v>0</v>
      </c>
      <c r="BH113" s="10">
        <f t="shared" si="113"/>
        <v>0</v>
      </c>
      <c r="BI113" s="7">
        <f t="shared" si="113"/>
        <v>0</v>
      </c>
      <c r="BJ113" s="7">
        <f t="shared" si="113"/>
        <v>0</v>
      </c>
      <c r="BK113" s="11">
        <f t="shared" si="113"/>
        <v>0</v>
      </c>
      <c r="BL113" s="10">
        <f t="shared" si="113"/>
        <v>0</v>
      </c>
      <c r="BM113" s="11">
        <f t="shared" si="113"/>
        <v>0</v>
      </c>
      <c r="BN113" s="10">
        <f t="shared" si="113"/>
        <v>0</v>
      </c>
      <c r="BO113" s="11">
        <f t="shared" si="113"/>
        <v>0</v>
      </c>
      <c r="BP113" s="10">
        <f t="shared" si="113"/>
        <v>0</v>
      </c>
      <c r="BQ113" s="7">
        <f t="shared" si="113"/>
        <v>0</v>
      </c>
      <c r="BR113" s="11">
        <f aca="true" t="shared" si="114" ref="BR113:CW113">SUM(BR112:BR112)</f>
        <v>0</v>
      </c>
      <c r="BS113" s="10">
        <f t="shared" si="114"/>
        <v>0</v>
      </c>
      <c r="BT113" s="11">
        <f t="shared" si="114"/>
        <v>0</v>
      </c>
      <c r="BU113" s="10">
        <f t="shared" si="114"/>
        <v>0</v>
      </c>
      <c r="BV113" s="11">
        <f t="shared" si="114"/>
        <v>0</v>
      </c>
      <c r="BW113" s="10">
        <f t="shared" si="114"/>
        <v>0</v>
      </c>
      <c r="BX113" s="11">
        <f t="shared" si="114"/>
        <v>0</v>
      </c>
      <c r="BY113" s="10">
        <f t="shared" si="114"/>
        <v>0</v>
      </c>
      <c r="BZ113" s="11">
        <f t="shared" si="114"/>
        <v>0</v>
      </c>
      <c r="CA113" s="10">
        <f t="shared" si="114"/>
        <v>0</v>
      </c>
      <c r="CB113" s="11">
        <f t="shared" si="114"/>
        <v>0</v>
      </c>
      <c r="CC113" s="10">
        <f t="shared" si="114"/>
        <v>0</v>
      </c>
      <c r="CD113" s="7">
        <f t="shared" si="114"/>
        <v>0</v>
      </c>
      <c r="CE113" s="7">
        <f t="shared" si="114"/>
        <v>0</v>
      </c>
      <c r="CF113" s="11">
        <f t="shared" si="114"/>
        <v>0</v>
      </c>
      <c r="CG113" s="10">
        <f t="shared" si="114"/>
        <v>0</v>
      </c>
      <c r="CH113" s="11">
        <f t="shared" si="114"/>
        <v>0</v>
      </c>
      <c r="CI113" s="10">
        <f t="shared" si="114"/>
        <v>0</v>
      </c>
      <c r="CJ113" s="11">
        <f t="shared" si="114"/>
        <v>0</v>
      </c>
      <c r="CK113" s="10">
        <f t="shared" si="114"/>
        <v>0</v>
      </c>
      <c r="CL113" s="7">
        <f t="shared" si="114"/>
        <v>0</v>
      </c>
      <c r="CM113" s="11">
        <f t="shared" si="114"/>
        <v>0</v>
      </c>
      <c r="CN113" s="10">
        <f t="shared" si="114"/>
        <v>0</v>
      </c>
      <c r="CO113" s="11">
        <f t="shared" si="114"/>
        <v>0</v>
      </c>
      <c r="CP113" s="10">
        <f t="shared" si="114"/>
        <v>0</v>
      </c>
      <c r="CQ113" s="11">
        <f t="shared" si="114"/>
        <v>0</v>
      </c>
      <c r="CR113" s="10">
        <f t="shared" si="114"/>
        <v>0</v>
      </c>
      <c r="CS113" s="11">
        <f t="shared" si="114"/>
        <v>0</v>
      </c>
      <c r="CT113" s="10">
        <f t="shared" si="114"/>
        <v>0</v>
      </c>
      <c r="CU113" s="11">
        <f t="shared" si="114"/>
        <v>0</v>
      </c>
      <c r="CV113" s="10">
        <f t="shared" si="114"/>
        <v>0</v>
      </c>
      <c r="CW113" s="11">
        <f t="shared" si="114"/>
        <v>0</v>
      </c>
      <c r="CX113" s="10">
        <f aca="true" t="shared" si="115" ref="CX113:EC113">SUM(CX112:CX112)</f>
        <v>0</v>
      </c>
      <c r="CY113" s="7">
        <f t="shared" si="115"/>
        <v>0</v>
      </c>
      <c r="CZ113" s="7">
        <f t="shared" si="115"/>
        <v>0</v>
      </c>
      <c r="DA113" s="11">
        <f t="shared" si="115"/>
        <v>0</v>
      </c>
      <c r="DB113" s="10">
        <f t="shared" si="115"/>
        <v>0</v>
      </c>
      <c r="DC113" s="11">
        <f t="shared" si="115"/>
        <v>0</v>
      </c>
      <c r="DD113" s="10">
        <f t="shared" si="115"/>
        <v>0</v>
      </c>
      <c r="DE113" s="11">
        <f t="shared" si="115"/>
        <v>0</v>
      </c>
      <c r="DF113" s="10">
        <f t="shared" si="115"/>
        <v>0</v>
      </c>
      <c r="DG113" s="7">
        <f t="shared" si="115"/>
        <v>0</v>
      </c>
      <c r="DH113" s="11">
        <f t="shared" si="115"/>
        <v>0</v>
      </c>
      <c r="DI113" s="10">
        <f t="shared" si="115"/>
        <v>0</v>
      </c>
      <c r="DJ113" s="11">
        <f t="shared" si="115"/>
        <v>0</v>
      </c>
      <c r="DK113" s="10">
        <f t="shared" si="115"/>
        <v>0</v>
      </c>
      <c r="DL113" s="11">
        <f t="shared" si="115"/>
        <v>0</v>
      </c>
      <c r="DM113" s="10">
        <f t="shared" si="115"/>
        <v>0</v>
      </c>
      <c r="DN113" s="11">
        <f t="shared" si="115"/>
        <v>0</v>
      </c>
      <c r="DO113" s="10">
        <f t="shared" si="115"/>
        <v>0</v>
      </c>
      <c r="DP113" s="11">
        <f t="shared" si="115"/>
        <v>0</v>
      </c>
      <c r="DQ113" s="10">
        <f t="shared" si="115"/>
        <v>0</v>
      </c>
      <c r="DR113" s="11">
        <f t="shared" si="115"/>
        <v>0</v>
      </c>
      <c r="DS113" s="10">
        <f t="shared" si="115"/>
        <v>0</v>
      </c>
      <c r="DT113" s="7">
        <f t="shared" si="115"/>
        <v>0</v>
      </c>
      <c r="DU113" s="7">
        <f t="shared" si="115"/>
        <v>0</v>
      </c>
      <c r="DV113" s="11">
        <f t="shared" si="115"/>
        <v>0</v>
      </c>
      <c r="DW113" s="10">
        <f t="shared" si="115"/>
        <v>0</v>
      </c>
      <c r="DX113" s="11">
        <f t="shared" si="115"/>
        <v>0</v>
      </c>
      <c r="DY113" s="10">
        <f t="shared" si="115"/>
        <v>0</v>
      </c>
      <c r="DZ113" s="11">
        <f t="shared" si="115"/>
        <v>0</v>
      </c>
      <c r="EA113" s="10">
        <f t="shared" si="115"/>
        <v>0</v>
      </c>
      <c r="EB113" s="7">
        <f t="shared" si="115"/>
        <v>0</v>
      </c>
      <c r="EC113" s="11">
        <f t="shared" si="115"/>
        <v>0</v>
      </c>
      <c r="ED113" s="10">
        <f aca="true" t="shared" si="116" ref="ED113:FI113">SUM(ED112:ED112)</f>
        <v>0</v>
      </c>
      <c r="EE113" s="11">
        <f t="shared" si="116"/>
        <v>0</v>
      </c>
      <c r="EF113" s="10">
        <f t="shared" si="116"/>
        <v>0</v>
      </c>
      <c r="EG113" s="11">
        <f t="shared" si="116"/>
        <v>0</v>
      </c>
      <c r="EH113" s="10">
        <f t="shared" si="116"/>
        <v>0</v>
      </c>
      <c r="EI113" s="11">
        <f t="shared" si="116"/>
        <v>0</v>
      </c>
      <c r="EJ113" s="10">
        <f t="shared" si="116"/>
        <v>0</v>
      </c>
      <c r="EK113" s="11">
        <f t="shared" si="116"/>
        <v>0</v>
      </c>
      <c r="EL113" s="10">
        <f t="shared" si="116"/>
        <v>0</v>
      </c>
      <c r="EM113" s="11">
        <f t="shared" si="116"/>
        <v>0</v>
      </c>
      <c r="EN113" s="10">
        <f t="shared" si="116"/>
        <v>0</v>
      </c>
      <c r="EO113" s="7">
        <f t="shared" si="116"/>
        <v>0</v>
      </c>
      <c r="EP113" s="7">
        <f t="shared" si="116"/>
        <v>0</v>
      </c>
      <c r="EQ113" s="11">
        <f t="shared" si="116"/>
        <v>0</v>
      </c>
      <c r="ER113" s="10">
        <f t="shared" si="116"/>
        <v>0</v>
      </c>
      <c r="ES113" s="11">
        <f t="shared" si="116"/>
        <v>0</v>
      </c>
      <c r="ET113" s="10">
        <f t="shared" si="116"/>
        <v>0</v>
      </c>
      <c r="EU113" s="11">
        <f t="shared" si="116"/>
        <v>0</v>
      </c>
      <c r="EV113" s="10">
        <f t="shared" si="116"/>
        <v>0</v>
      </c>
      <c r="EW113" s="7">
        <f t="shared" si="116"/>
        <v>0</v>
      </c>
      <c r="EX113" s="11">
        <f t="shared" si="116"/>
        <v>0</v>
      </c>
      <c r="EY113" s="10">
        <f t="shared" si="116"/>
        <v>0</v>
      </c>
      <c r="EZ113" s="11">
        <f t="shared" si="116"/>
        <v>0</v>
      </c>
      <c r="FA113" s="10">
        <f t="shared" si="116"/>
        <v>0</v>
      </c>
      <c r="FB113" s="11">
        <f t="shared" si="116"/>
        <v>0</v>
      </c>
      <c r="FC113" s="10">
        <f t="shared" si="116"/>
        <v>0</v>
      </c>
      <c r="FD113" s="11">
        <f t="shared" si="116"/>
        <v>0</v>
      </c>
      <c r="FE113" s="10">
        <f t="shared" si="116"/>
        <v>0</v>
      </c>
      <c r="FF113" s="11">
        <f t="shared" si="116"/>
        <v>0</v>
      </c>
      <c r="FG113" s="10">
        <f t="shared" si="116"/>
        <v>0</v>
      </c>
      <c r="FH113" s="11">
        <f t="shared" si="116"/>
        <v>0</v>
      </c>
      <c r="FI113" s="10">
        <f t="shared" si="116"/>
        <v>0</v>
      </c>
      <c r="FJ113" s="7">
        <f aca="true" t="shared" si="117" ref="FJ113:GF113">SUM(FJ112:FJ112)</f>
        <v>0</v>
      </c>
      <c r="FK113" s="7">
        <f t="shared" si="117"/>
        <v>0</v>
      </c>
      <c r="FL113" s="11">
        <f t="shared" si="117"/>
        <v>0</v>
      </c>
      <c r="FM113" s="10">
        <f t="shared" si="117"/>
        <v>0</v>
      </c>
      <c r="FN113" s="11">
        <f t="shared" si="117"/>
        <v>0</v>
      </c>
      <c r="FO113" s="10">
        <f t="shared" si="117"/>
        <v>0</v>
      </c>
      <c r="FP113" s="11">
        <f t="shared" si="117"/>
        <v>0</v>
      </c>
      <c r="FQ113" s="10">
        <f t="shared" si="117"/>
        <v>0</v>
      </c>
      <c r="FR113" s="7">
        <f t="shared" si="117"/>
        <v>0</v>
      </c>
      <c r="FS113" s="11">
        <f t="shared" si="117"/>
        <v>0</v>
      </c>
      <c r="FT113" s="10">
        <f t="shared" si="117"/>
        <v>0</v>
      </c>
      <c r="FU113" s="11">
        <f t="shared" si="117"/>
        <v>0</v>
      </c>
      <c r="FV113" s="10">
        <f t="shared" si="117"/>
        <v>0</v>
      </c>
      <c r="FW113" s="11">
        <f t="shared" si="117"/>
        <v>0</v>
      </c>
      <c r="FX113" s="10">
        <f t="shared" si="117"/>
        <v>0</v>
      </c>
      <c r="FY113" s="11">
        <f t="shared" si="117"/>
        <v>0</v>
      </c>
      <c r="FZ113" s="10">
        <f t="shared" si="117"/>
        <v>0</v>
      </c>
      <c r="GA113" s="11">
        <f t="shared" si="117"/>
        <v>0</v>
      </c>
      <c r="GB113" s="10">
        <f t="shared" si="117"/>
        <v>0</v>
      </c>
      <c r="GC113" s="11">
        <f t="shared" si="117"/>
        <v>0</v>
      </c>
      <c r="GD113" s="10">
        <f t="shared" si="117"/>
        <v>0</v>
      </c>
      <c r="GE113" s="7">
        <f t="shared" si="117"/>
        <v>0</v>
      </c>
      <c r="GF113" s="7">
        <f t="shared" si="117"/>
        <v>0</v>
      </c>
    </row>
    <row r="114" spans="1:188" ht="19.5" customHeight="1">
      <c r="A114" s="12" t="s">
        <v>229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2"/>
      <c r="GF114" s="13"/>
    </row>
    <row r="115" spans="1:188" ht="12.75">
      <c r="A115" s="6"/>
      <c r="B115" s="6"/>
      <c r="C115" s="6"/>
      <c r="D115" s="6" t="s">
        <v>230</v>
      </c>
      <c r="E115" s="3" t="s">
        <v>231</v>
      </c>
      <c r="F115" s="6">
        <f>COUNTIF(U115:GD115,"e")</f>
        <v>0</v>
      </c>
      <c r="G115" s="6">
        <f>COUNTIF(U115:GD115,"z")</f>
        <v>1</v>
      </c>
      <c r="H115" s="6">
        <f>SUM(I115:Q115)</f>
        <v>2</v>
      </c>
      <c r="I115" s="6">
        <f>U115+AP115+BK115+CF115+DA115+DV115+EQ115+FL115</f>
        <v>2</v>
      </c>
      <c r="J115" s="6">
        <f>W115+AR115+BM115+CH115+DC115+DX115+ES115+FN115</f>
        <v>0</v>
      </c>
      <c r="K115" s="6">
        <f>Y115+AT115+BO115+CJ115+DE115+DZ115+EU115+FP115</f>
        <v>0</v>
      </c>
      <c r="L115" s="6">
        <f>AB115+AW115+BR115+CM115+DH115+EC115+EX115+FS115</f>
        <v>0</v>
      </c>
      <c r="M115" s="6">
        <f>AD115+AY115+BT115+CO115+DJ115+EE115+EZ115+FU115</f>
        <v>0</v>
      </c>
      <c r="N115" s="6">
        <f>AF115+BA115+BV115+CQ115+DL115+EG115+FB115+FW115</f>
        <v>0</v>
      </c>
      <c r="O115" s="6">
        <f>AH115+BC115+BX115+CS115+DN115+EI115+FD115+FY115</f>
        <v>0</v>
      </c>
      <c r="P115" s="6">
        <f>AJ115+BE115+BZ115+CU115+DP115+EK115+FF115+GA115</f>
        <v>0</v>
      </c>
      <c r="Q115" s="6">
        <f>AL115+BG115+CB115+CW115+DR115+EM115+FH115+GC115</f>
        <v>0</v>
      </c>
      <c r="R115" s="7">
        <f>AO115+BJ115+CE115+CZ115+DU115+EP115+FK115+GF115</f>
        <v>0</v>
      </c>
      <c r="S115" s="7">
        <f>AN115+BI115+CD115+CY115+DT115+EO115+FJ115+GE115</f>
        <v>0</v>
      </c>
      <c r="T115" s="7">
        <v>0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>AA115+AN115</f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>AV115+BI115</f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>BQ115+CD115</f>
        <v>0</v>
      </c>
      <c r="CF115" s="11">
        <v>2</v>
      </c>
      <c r="CG115" s="10" t="s">
        <v>61</v>
      </c>
      <c r="CH115" s="11"/>
      <c r="CI115" s="10"/>
      <c r="CJ115" s="11"/>
      <c r="CK115" s="10"/>
      <c r="CL115" s="7">
        <v>0</v>
      </c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CL115+CY115</f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>DG115+DT115</f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>EB115+EO115</f>
        <v>0</v>
      </c>
      <c r="EQ115" s="11"/>
      <c r="ER115" s="10"/>
      <c r="ES115" s="11"/>
      <c r="ET115" s="10"/>
      <c r="EU115" s="11"/>
      <c r="EV115" s="10"/>
      <c r="EW115" s="7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>EW115+FJ115</f>
        <v>0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>FR115+GE115</f>
        <v>0</v>
      </c>
    </row>
    <row r="116" spans="1:188" ht="12.75">
      <c r="A116" s="6"/>
      <c r="B116" s="6"/>
      <c r="C116" s="6"/>
      <c r="D116" s="6" t="s">
        <v>232</v>
      </c>
      <c r="E116" s="3" t="s">
        <v>233</v>
      </c>
      <c r="F116" s="6">
        <f>COUNTIF(U116:GD116,"e")</f>
        <v>0</v>
      </c>
      <c r="G116" s="6">
        <f>COUNTIF(U116:GD116,"z")</f>
        <v>1</v>
      </c>
      <c r="H116" s="6">
        <f>SUM(I116:Q116)</f>
        <v>2</v>
      </c>
      <c r="I116" s="6">
        <f>U116+AP116+BK116+CF116+DA116+DV116+EQ116+FL116</f>
        <v>2</v>
      </c>
      <c r="J116" s="6">
        <f>W116+AR116+BM116+CH116+DC116+DX116+ES116+FN116</f>
        <v>0</v>
      </c>
      <c r="K116" s="6">
        <f>Y116+AT116+BO116+CJ116+DE116+DZ116+EU116+FP116</f>
        <v>0</v>
      </c>
      <c r="L116" s="6">
        <f>AB116+AW116+BR116+CM116+DH116+EC116+EX116+FS116</f>
        <v>0</v>
      </c>
      <c r="M116" s="6">
        <f>AD116+AY116+BT116+CO116+DJ116+EE116+EZ116+FU116</f>
        <v>0</v>
      </c>
      <c r="N116" s="6">
        <f>AF116+BA116+BV116+CQ116+DL116+EG116+FB116+FW116</f>
        <v>0</v>
      </c>
      <c r="O116" s="6">
        <f>AH116+BC116+BX116+CS116+DN116+EI116+FD116+FY116</f>
        <v>0</v>
      </c>
      <c r="P116" s="6">
        <f>AJ116+BE116+BZ116+CU116+DP116+EK116+FF116+GA116</f>
        <v>0</v>
      </c>
      <c r="Q116" s="6">
        <f>AL116+BG116+CB116+CW116+DR116+EM116+FH116+GC116</f>
        <v>0</v>
      </c>
      <c r="R116" s="7">
        <f>AO116+BJ116+CE116+CZ116+DU116+EP116+FK116+GF116</f>
        <v>0</v>
      </c>
      <c r="S116" s="7">
        <f>AN116+BI116+CD116+CY116+DT116+EO116+FJ116+GE116</f>
        <v>0</v>
      </c>
      <c r="T116" s="7">
        <v>0</v>
      </c>
      <c r="U116" s="11">
        <v>2</v>
      </c>
      <c r="V116" s="10" t="s">
        <v>61</v>
      </c>
      <c r="W116" s="11"/>
      <c r="X116" s="10"/>
      <c r="Y116" s="11"/>
      <c r="Z116" s="10"/>
      <c r="AA116" s="7">
        <v>0</v>
      </c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>AA116+AN116</f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>AV116+BI116</f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>BQ116+CD116</f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>CL116+CY116</f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>DG116+DT116</f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>EB116+EO116</f>
        <v>0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>EW116+FJ116</f>
        <v>0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>FR116+GE116</f>
        <v>0</v>
      </c>
    </row>
    <row r="117" spans="1:188" ht="15.75" customHeight="1">
      <c r="A117" s="6"/>
      <c r="B117" s="6"/>
      <c r="C117" s="6"/>
      <c r="D117" s="6"/>
      <c r="E117" s="6" t="s">
        <v>87</v>
      </c>
      <c r="F117" s="6">
        <f aca="true" t="shared" si="118" ref="F117:AK117">SUM(F115:F116)</f>
        <v>0</v>
      </c>
      <c r="G117" s="6">
        <f t="shared" si="118"/>
        <v>2</v>
      </c>
      <c r="H117" s="6">
        <f t="shared" si="118"/>
        <v>4</v>
      </c>
      <c r="I117" s="6">
        <f t="shared" si="118"/>
        <v>4</v>
      </c>
      <c r="J117" s="6">
        <f t="shared" si="118"/>
        <v>0</v>
      </c>
      <c r="K117" s="6">
        <f t="shared" si="118"/>
        <v>0</v>
      </c>
      <c r="L117" s="6">
        <f t="shared" si="118"/>
        <v>0</v>
      </c>
      <c r="M117" s="6">
        <f t="shared" si="118"/>
        <v>0</v>
      </c>
      <c r="N117" s="6">
        <f t="shared" si="118"/>
        <v>0</v>
      </c>
      <c r="O117" s="6">
        <f t="shared" si="118"/>
        <v>0</v>
      </c>
      <c r="P117" s="6">
        <f t="shared" si="118"/>
        <v>0</v>
      </c>
      <c r="Q117" s="6">
        <f t="shared" si="118"/>
        <v>0</v>
      </c>
      <c r="R117" s="7">
        <f t="shared" si="118"/>
        <v>0</v>
      </c>
      <c r="S117" s="7">
        <f t="shared" si="118"/>
        <v>0</v>
      </c>
      <c r="T117" s="7">
        <f t="shared" si="118"/>
        <v>0</v>
      </c>
      <c r="U117" s="11">
        <f t="shared" si="118"/>
        <v>2</v>
      </c>
      <c r="V117" s="10">
        <f t="shared" si="118"/>
        <v>0</v>
      </c>
      <c r="W117" s="11">
        <f t="shared" si="118"/>
        <v>0</v>
      </c>
      <c r="X117" s="10">
        <f t="shared" si="118"/>
        <v>0</v>
      </c>
      <c r="Y117" s="11">
        <f t="shared" si="118"/>
        <v>0</v>
      </c>
      <c r="Z117" s="10">
        <f t="shared" si="118"/>
        <v>0</v>
      </c>
      <c r="AA117" s="7">
        <f t="shared" si="118"/>
        <v>0</v>
      </c>
      <c r="AB117" s="11">
        <f t="shared" si="118"/>
        <v>0</v>
      </c>
      <c r="AC117" s="10">
        <f t="shared" si="118"/>
        <v>0</v>
      </c>
      <c r="AD117" s="11">
        <f t="shared" si="118"/>
        <v>0</v>
      </c>
      <c r="AE117" s="10">
        <f t="shared" si="118"/>
        <v>0</v>
      </c>
      <c r="AF117" s="11">
        <f t="shared" si="118"/>
        <v>0</v>
      </c>
      <c r="AG117" s="10">
        <f t="shared" si="118"/>
        <v>0</v>
      </c>
      <c r="AH117" s="11">
        <f t="shared" si="118"/>
        <v>0</v>
      </c>
      <c r="AI117" s="10">
        <f t="shared" si="118"/>
        <v>0</v>
      </c>
      <c r="AJ117" s="11">
        <f t="shared" si="118"/>
        <v>0</v>
      </c>
      <c r="AK117" s="10">
        <f t="shared" si="118"/>
        <v>0</v>
      </c>
      <c r="AL117" s="11">
        <f aca="true" t="shared" si="119" ref="AL117:BQ117">SUM(AL115:AL116)</f>
        <v>0</v>
      </c>
      <c r="AM117" s="10">
        <f t="shared" si="119"/>
        <v>0</v>
      </c>
      <c r="AN117" s="7">
        <f t="shared" si="119"/>
        <v>0</v>
      </c>
      <c r="AO117" s="7">
        <f t="shared" si="119"/>
        <v>0</v>
      </c>
      <c r="AP117" s="11">
        <f t="shared" si="119"/>
        <v>0</v>
      </c>
      <c r="AQ117" s="10">
        <f t="shared" si="119"/>
        <v>0</v>
      </c>
      <c r="AR117" s="11">
        <f t="shared" si="119"/>
        <v>0</v>
      </c>
      <c r="AS117" s="10">
        <f t="shared" si="119"/>
        <v>0</v>
      </c>
      <c r="AT117" s="11">
        <f t="shared" si="119"/>
        <v>0</v>
      </c>
      <c r="AU117" s="10">
        <f t="shared" si="119"/>
        <v>0</v>
      </c>
      <c r="AV117" s="7">
        <f t="shared" si="119"/>
        <v>0</v>
      </c>
      <c r="AW117" s="11">
        <f t="shared" si="119"/>
        <v>0</v>
      </c>
      <c r="AX117" s="10">
        <f t="shared" si="119"/>
        <v>0</v>
      </c>
      <c r="AY117" s="11">
        <f t="shared" si="119"/>
        <v>0</v>
      </c>
      <c r="AZ117" s="10">
        <f t="shared" si="119"/>
        <v>0</v>
      </c>
      <c r="BA117" s="11">
        <f t="shared" si="119"/>
        <v>0</v>
      </c>
      <c r="BB117" s="10">
        <f t="shared" si="119"/>
        <v>0</v>
      </c>
      <c r="BC117" s="11">
        <f t="shared" si="119"/>
        <v>0</v>
      </c>
      <c r="BD117" s="10">
        <f t="shared" si="119"/>
        <v>0</v>
      </c>
      <c r="BE117" s="11">
        <f t="shared" si="119"/>
        <v>0</v>
      </c>
      <c r="BF117" s="10">
        <f t="shared" si="119"/>
        <v>0</v>
      </c>
      <c r="BG117" s="11">
        <f t="shared" si="119"/>
        <v>0</v>
      </c>
      <c r="BH117" s="10">
        <f t="shared" si="119"/>
        <v>0</v>
      </c>
      <c r="BI117" s="7">
        <f t="shared" si="119"/>
        <v>0</v>
      </c>
      <c r="BJ117" s="7">
        <f t="shared" si="119"/>
        <v>0</v>
      </c>
      <c r="BK117" s="11">
        <f t="shared" si="119"/>
        <v>0</v>
      </c>
      <c r="BL117" s="10">
        <f t="shared" si="119"/>
        <v>0</v>
      </c>
      <c r="BM117" s="11">
        <f t="shared" si="119"/>
        <v>0</v>
      </c>
      <c r="BN117" s="10">
        <f t="shared" si="119"/>
        <v>0</v>
      </c>
      <c r="BO117" s="11">
        <f t="shared" si="119"/>
        <v>0</v>
      </c>
      <c r="BP117" s="10">
        <f t="shared" si="119"/>
        <v>0</v>
      </c>
      <c r="BQ117" s="7">
        <f t="shared" si="119"/>
        <v>0</v>
      </c>
      <c r="BR117" s="11">
        <f aca="true" t="shared" si="120" ref="BR117:CW117">SUM(BR115:BR116)</f>
        <v>0</v>
      </c>
      <c r="BS117" s="10">
        <f t="shared" si="120"/>
        <v>0</v>
      </c>
      <c r="BT117" s="11">
        <f t="shared" si="120"/>
        <v>0</v>
      </c>
      <c r="BU117" s="10">
        <f t="shared" si="120"/>
        <v>0</v>
      </c>
      <c r="BV117" s="11">
        <f t="shared" si="120"/>
        <v>0</v>
      </c>
      <c r="BW117" s="10">
        <f t="shared" si="120"/>
        <v>0</v>
      </c>
      <c r="BX117" s="11">
        <f t="shared" si="120"/>
        <v>0</v>
      </c>
      <c r="BY117" s="10">
        <f t="shared" si="120"/>
        <v>0</v>
      </c>
      <c r="BZ117" s="11">
        <f t="shared" si="120"/>
        <v>0</v>
      </c>
      <c r="CA117" s="10">
        <f t="shared" si="120"/>
        <v>0</v>
      </c>
      <c r="CB117" s="11">
        <f t="shared" si="120"/>
        <v>0</v>
      </c>
      <c r="CC117" s="10">
        <f t="shared" si="120"/>
        <v>0</v>
      </c>
      <c r="CD117" s="7">
        <f t="shared" si="120"/>
        <v>0</v>
      </c>
      <c r="CE117" s="7">
        <f t="shared" si="120"/>
        <v>0</v>
      </c>
      <c r="CF117" s="11">
        <f t="shared" si="120"/>
        <v>2</v>
      </c>
      <c r="CG117" s="10">
        <f t="shared" si="120"/>
        <v>0</v>
      </c>
      <c r="CH117" s="11">
        <f t="shared" si="120"/>
        <v>0</v>
      </c>
      <c r="CI117" s="10">
        <f t="shared" si="120"/>
        <v>0</v>
      </c>
      <c r="CJ117" s="11">
        <f t="shared" si="120"/>
        <v>0</v>
      </c>
      <c r="CK117" s="10">
        <f t="shared" si="120"/>
        <v>0</v>
      </c>
      <c r="CL117" s="7">
        <f t="shared" si="120"/>
        <v>0</v>
      </c>
      <c r="CM117" s="11">
        <f t="shared" si="120"/>
        <v>0</v>
      </c>
      <c r="CN117" s="10">
        <f t="shared" si="120"/>
        <v>0</v>
      </c>
      <c r="CO117" s="11">
        <f t="shared" si="120"/>
        <v>0</v>
      </c>
      <c r="CP117" s="10">
        <f t="shared" si="120"/>
        <v>0</v>
      </c>
      <c r="CQ117" s="11">
        <f t="shared" si="120"/>
        <v>0</v>
      </c>
      <c r="CR117" s="10">
        <f t="shared" si="120"/>
        <v>0</v>
      </c>
      <c r="CS117" s="11">
        <f t="shared" si="120"/>
        <v>0</v>
      </c>
      <c r="CT117" s="10">
        <f t="shared" si="120"/>
        <v>0</v>
      </c>
      <c r="CU117" s="11">
        <f t="shared" si="120"/>
        <v>0</v>
      </c>
      <c r="CV117" s="10">
        <f t="shared" si="120"/>
        <v>0</v>
      </c>
      <c r="CW117" s="11">
        <f t="shared" si="120"/>
        <v>0</v>
      </c>
      <c r="CX117" s="10">
        <f aca="true" t="shared" si="121" ref="CX117:EC117">SUM(CX115:CX116)</f>
        <v>0</v>
      </c>
      <c r="CY117" s="7">
        <f t="shared" si="121"/>
        <v>0</v>
      </c>
      <c r="CZ117" s="7">
        <f t="shared" si="121"/>
        <v>0</v>
      </c>
      <c r="DA117" s="11">
        <f t="shared" si="121"/>
        <v>0</v>
      </c>
      <c r="DB117" s="10">
        <f t="shared" si="121"/>
        <v>0</v>
      </c>
      <c r="DC117" s="11">
        <f t="shared" si="121"/>
        <v>0</v>
      </c>
      <c r="DD117" s="10">
        <f t="shared" si="121"/>
        <v>0</v>
      </c>
      <c r="DE117" s="11">
        <f t="shared" si="121"/>
        <v>0</v>
      </c>
      <c r="DF117" s="10">
        <f t="shared" si="121"/>
        <v>0</v>
      </c>
      <c r="DG117" s="7">
        <f t="shared" si="121"/>
        <v>0</v>
      </c>
      <c r="DH117" s="11">
        <f t="shared" si="121"/>
        <v>0</v>
      </c>
      <c r="DI117" s="10">
        <f t="shared" si="121"/>
        <v>0</v>
      </c>
      <c r="DJ117" s="11">
        <f t="shared" si="121"/>
        <v>0</v>
      </c>
      <c r="DK117" s="10">
        <f t="shared" si="121"/>
        <v>0</v>
      </c>
      <c r="DL117" s="11">
        <f t="shared" si="121"/>
        <v>0</v>
      </c>
      <c r="DM117" s="10">
        <f t="shared" si="121"/>
        <v>0</v>
      </c>
      <c r="DN117" s="11">
        <f t="shared" si="121"/>
        <v>0</v>
      </c>
      <c r="DO117" s="10">
        <f t="shared" si="121"/>
        <v>0</v>
      </c>
      <c r="DP117" s="11">
        <f t="shared" si="121"/>
        <v>0</v>
      </c>
      <c r="DQ117" s="10">
        <f t="shared" si="121"/>
        <v>0</v>
      </c>
      <c r="DR117" s="11">
        <f t="shared" si="121"/>
        <v>0</v>
      </c>
      <c r="DS117" s="10">
        <f t="shared" si="121"/>
        <v>0</v>
      </c>
      <c r="DT117" s="7">
        <f t="shared" si="121"/>
        <v>0</v>
      </c>
      <c r="DU117" s="7">
        <f t="shared" si="121"/>
        <v>0</v>
      </c>
      <c r="DV117" s="11">
        <f t="shared" si="121"/>
        <v>0</v>
      </c>
      <c r="DW117" s="10">
        <f t="shared" si="121"/>
        <v>0</v>
      </c>
      <c r="DX117" s="11">
        <f t="shared" si="121"/>
        <v>0</v>
      </c>
      <c r="DY117" s="10">
        <f t="shared" si="121"/>
        <v>0</v>
      </c>
      <c r="DZ117" s="11">
        <f t="shared" si="121"/>
        <v>0</v>
      </c>
      <c r="EA117" s="10">
        <f t="shared" si="121"/>
        <v>0</v>
      </c>
      <c r="EB117" s="7">
        <f t="shared" si="121"/>
        <v>0</v>
      </c>
      <c r="EC117" s="11">
        <f t="shared" si="121"/>
        <v>0</v>
      </c>
      <c r="ED117" s="10">
        <f aca="true" t="shared" si="122" ref="ED117:FI117">SUM(ED115:ED116)</f>
        <v>0</v>
      </c>
      <c r="EE117" s="11">
        <f t="shared" si="122"/>
        <v>0</v>
      </c>
      <c r="EF117" s="10">
        <f t="shared" si="122"/>
        <v>0</v>
      </c>
      <c r="EG117" s="11">
        <f t="shared" si="122"/>
        <v>0</v>
      </c>
      <c r="EH117" s="10">
        <f t="shared" si="122"/>
        <v>0</v>
      </c>
      <c r="EI117" s="11">
        <f t="shared" si="122"/>
        <v>0</v>
      </c>
      <c r="EJ117" s="10">
        <f t="shared" si="122"/>
        <v>0</v>
      </c>
      <c r="EK117" s="11">
        <f t="shared" si="122"/>
        <v>0</v>
      </c>
      <c r="EL117" s="10">
        <f t="shared" si="122"/>
        <v>0</v>
      </c>
      <c r="EM117" s="11">
        <f t="shared" si="122"/>
        <v>0</v>
      </c>
      <c r="EN117" s="10">
        <f t="shared" si="122"/>
        <v>0</v>
      </c>
      <c r="EO117" s="7">
        <f t="shared" si="122"/>
        <v>0</v>
      </c>
      <c r="EP117" s="7">
        <f t="shared" si="122"/>
        <v>0</v>
      </c>
      <c r="EQ117" s="11">
        <f t="shared" si="122"/>
        <v>0</v>
      </c>
      <c r="ER117" s="10">
        <f t="shared" si="122"/>
        <v>0</v>
      </c>
      <c r="ES117" s="11">
        <f t="shared" si="122"/>
        <v>0</v>
      </c>
      <c r="ET117" s="10">
        <f t="shared" si="122"/>
        <v>0</v>
      </c>
      <c r="EU117" s="11">
        <f t="shared" si="122"/>
        <v>0</v>
      </c>
      <c r="EV117" s="10">
        <f t="shared" si="122"/>
        <v>0</v>
      </c>
      <c r="EW117" s="7">
        <f t="shared" si="122"/>
        <v>0</v>
      </c>
      <c r="EX117" s="11">
        <f t="shared" si="122"/>
        <v>0</v>
      </c>
      <c r="EY117" s="10">
        <f t="shared" si="122"/>
        <v>0</v>
      </c>
      <c r="EZ117" s="11">
        <f t="shared" si="122"/>
        <v>0</v>
      </c>
      <c r="FA117" s="10">
        <f t="shared" si="122"/>
        <v>0</v>
      </c>
      <c r="FB117" s="11">
        <f t="shared" si="122"/>
        <v>0</v>
      </c>
      <c r="FC117" s="10">
        <f t="shared" si="122"/>
        <v>0</v>
      </c>
      <c r="FD117" s="11">
        <f t="shared" si="122"/>
        <v>0</v>
      </c>
      <c r="FE117" s="10">
        <f t="shared" si="122"/>
        <v>0</v>
      </c>
      <c r="FF117" s="11">
        <f t="shared" si="122"/>
        <v>0</v>
      </c>
      <c r="FG117" s="10">
        <f t="shared" si="122"/>
        <v>0</v>
      </c>
      <c r="FH117" s="11">
        <f t="shared" si="122"/>
        <v>0</v>
      </c>
      <c r="FI117" s="10">
        <f t="shared" si="122"/>
        <v>0</v>
      </c>
      <c r="FJ117" s="7">
        <f aca="true" t="shared" si="123" ref="FJ117:GF117">SUM(FJ115:FJ116)</f>
        <v>0</v>
      </c>
      <c r="FK117" s="7">
        <f t="shared" si="123"/>
        <v>0</v>
      </c>
      <c r="FL117" s="11">
        <f t="shared" si="123"/>
        <v>0</v>
      </c>
      <c r="FM117" s="10">
        <f t="shared" si="123"/>
        <v>0</v>
      </c>
      <c r="FN117" s="11">
        <f t="shared" si="123"/>
        <v>0</v>
      </c>
      <c r="FO117" s="10">
        <f t="shared" si="123"/>
        <v>0</v>
      </c>
      <c r="FP117" s="11">
        <f t="shared" si="123"/>
        <v>0</v>
      </c>
      <c r="FQ117" s="10">
        <f t="shared" si="123"/>
        <v>0</v>
      </c>
      <c r="FR117" s="7">
        <f t="shared" si="123"/>
        <v>0</v>
      </c>
      <c r="FS117" s="11">
        <f t="shared" si="123"/>
        <v>0</v>
      </c>
      <c r="FT117" s="10">
        <f t="shared" si="123"/>
        <v>0</v>
      </c>
      <c r="FU117" s="11">
        <f t="shared" si="123"/>
        <v>0</v>
      </c>
      <c r="FV117" s="10">
        <f t="shared" si="123"/>
        <v>0</v>
      </c>
      <c r="FW117" s="11">
        <f t="shared" si="123"/>
        <v>0</v>
      </c>
      <c r="FX117" s="10">
        <f t="shared" si="123"/>
        <v>0</v>
      </c>
      <c r="FY117" s="11">
        <f t="shared" si="123"/>
        <v>0</v>
      </c>
      <c r="FZ117" s="10">
        <f t="shared" si="123"/>
        <v>0</v>
      </c>
      <c r="GA117" s="11">
        <f t="shared" si="123"/>
        <v>0</v>
      </c>
      <c r="GB117" s="10">
        <f t="shared" si="123"/>
        <v>0</v>
      </c>
      <c r="GC117" s="11">
        <f t="shared" si="123"/>
        <v>0</v>
      </c>
      <c r="GD117" s="10">
        <f t="shared" si="123"/>
        <v>0</v>
      </c>
      <c r="GE117" s="7">
        <f t="shared" si="123"/>
        <v>0</v>
      </c>
      <c r="GF117" s="7">
        <f t="shared" si="123"/>
        <v>0</v>
      </c>
    </row>
    <row r="118" spans="1:188" ht="19.5" customHeight="1">
      <c r="A118" s="12" t="s">
        <v>234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2"/>
      <c r="GF118" s="13"/>
    </row>
    <row r="119" spans="1:188" ht="12.75">
      <c r="A119" s="6"/>
      <c r="B119" s="6"/>
      <c r="C119" s="6"/>
      <c r="D119" s="6" t="s">
        <v>235</v>
      </c>
      <c r="E119" s="3" t="s">
        <v>236</v>
      </c>
      <c r="F119" s="6">
        <f>COUNTIF(U119:GD119,"e")</f>
        <v>0</v>
      </c>
      <c r="G119" s="6">
        <f>COUNTIF(U119:GD119,"z")</f>
        <v>1</v>
      </c>
      <c r="H119" s="6">
        <f>SUM(I119:Q119)</f>
        <v>20</v>
      </c>
      <c r="I119" s="6">
        <f>U119+AP119+BK119+CF119+DA119+DV119+EQ119+FL119</f>
        <v>0</v>
      </c>
      <c r="J119" s="6">
        <f>W119+AR119+BM119+CH119+DC119+DX119+ES119+FN119</f>
        <v>0</v>
      </c>
      <c r="K119" s="6">
        <f>Y119+AT119+BO119+CJ119+DE119+DZ119+EU119+FP119</f>
        <v>0</v>
      </c>
      <c r="L119" s="6">
        <f>AB119+AW119+BR119+CM119+DH119+EC119+EX119+FS119</f>
        <v>20</v>
      </c>
      <c r="M119" s="6">
        <f>AD119+AY119+BT119+CO119+DJ119+EE119+EZ119+FU119</f>
        <v>0</v>
      </c>
      <c r="N119" s="6">
        <f>AF119+BA119+BV119+CQ119+DL119+EG119+FB119+FW119</f>
        <v>0</v>
      </c>
      <c r="O119" s="6">
        <f>AH119+BC119+BX119+CS119+DN119+EI119+FD119+FY119</f>
        <v>0</v>
      </c>
      <c r="P119" s="6">
        <f>AJ119+BE119+BZ119+CU119+DP119+EK119+FF119+GA119</f>
        <v>0</v>
      </c>
      <c r="Q119" s="6">
        <f>AL119+BG119+CB119+CW119+DR119+EM119+FH119+GC119</f>
        <v>0</v>
      </c>
      <c r="R119" s="7">
        <f>AO119+BJ119+CE119+CZ119+DU119+EP119+FK119+GF119</f>
        <v>0</v>
      </c>
      <c r="S119" s="7">
        <f>AN119+BI119+CD119+CY119+DT119+EO119+FJ119+GE119</f>
        <v>0</v>
      </c>
      <c r="T119" s="7">
        <v>0</v>
      </c>
      <c r="U119" s="11"/>
      <c r="V119" s="10"/>
      <c r="W119" s="11"/>
      <c r="X119" s="10"/>
      <c r="Y119" s="11"/>
      <c r="Z119" s="10"/>
      <c r="AA119" s="7"/>
      <c r="AB119" s="11">
        <v>20</v>
      </c>
      <c r="AC119" s="10" t="s">
        <v>61</v>
      </c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>
        <v>0</v>
      </c>
      <c r="AO119" s="7">
        <f>AA119+AN119</f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>AV119+BI119</f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>BQ119+CD119</f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>CL119+CY119</f>
        <v>0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>DG119+DT119</f>
        <v>0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>EB119+EO119</f>
        <v>0</v>
      </c>
      <c r="EQ119" s="11"/>
      <c r="ER119" s="10"/>
      <c r="ES119" s="11"/>
      <c r="ET119" s="10"/>
      <c r="EU119" s="11"/>
      <c r="EV119" s="10"/>
      <c r="EW119" s="7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>EW119+FJ119</f>
        <v>0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>FR119+GE119</f>
        <v>0</v>
      </c>
    </row>
    <row r="120" spans="1:188" ht="12.75">
      <c r="A120" s="6"/>
      <c r="B120" s="6"/>
      <c r="C120" s="6"/>
      <c r="D120" s="6" t="s">
        <v>237</v>
      </c>
      <c r="E120" s="3" t="s">
        <v>238</v>
      </c>
      <c r="F120" s="6">
        <f>COUNTIF(U120:GD120,"e")</f>
        <v>0</v>
      </c>
      <c r="G120" s="6">
        <f>COUNTIF(U120:GD120,"z")</f>
        <v>1</v>
      </c>
      <c r="H120" s="6">
        <f>SUM(I120:Q120)</f>
        <v>20</v>
      </c>
      <c r="I120" s="6">
        <f>U120+AP120+BK120+CF120+DA120+DV120+EQ120+FL120</f>
        <v>0</v>
      </c>
      <c r="J120" s="6">
        <f>W120+AR120+BM120+CH120+DC120+DX120+ES120+FN120</f>
        <v>0</v>
      </c>
      <c r="K120" s="6">
        <f>Y120+AT120+BO120+CJ120+DE120+DZ120+EU120+FP120</f>
        <v>0</v>
      </c>
      <c r="L120" s="6">
        <f>AB120+AW120+BR120+CM120+DH120+EC120+EX120+FS120</f>
        <v>20</v>
      </c>
      <c r="M120" s="6">
        <f>AD120+AY120+BT120+CO120+DJ120+EE120+EZ120+FU120</f>
        <v>0</v>
      </c>
      <c r="N120" s="6">
        <f>AF120+BA120+BV120+CQ120+DL120+EG120+FB120+FW120</f>
        <v>0</v>
      </c>
      <c r="O120" s="6">
        <f>AH120+BC120+BX120+CS120+DN120+EI120+FD120+FY120</f>
        <v>0</v>
      </c>
      <c r="P120" s="6">
        <f>AJ120+BE120+BZ120+CU120+DP120+EK120+FF120+GA120</f>
        <v>0</v>
      </c>
      <c r="Q120" s="6">
        <f>AL120+BG120+CB120+CW120+DR120+EM120+FH120+GC120</f>
        <v>0</v>
      </c>
      <c r="R120" s="7">
        <f>AO120+BJ120+CE120+CZ120+DU120+EP120+FK120+GF120</f>
        <v>0</v>
      </c>
      <c r="S120" s="7">
        <f>AN120+BI120+CD120+CY120+DT120+EO120+FJ120+GE120</f>
        <v>0</v>
      </c>
      <c r="T120" s="7">
        <v>0</v>
      </c>
      <c r="U120" s="11"/>
      <c r="V120" s="10"/>
      <c r="W120" s="11"/>
      <c r="X120" s="10"/>
      <c r="Y120" s="11"/>
      <c r="Z120" s="10"/>
      <c r="AA120" s="7"/>
      <c r="AB120" s="11">
        <v>20</v>
      </c>
      <c r="AC120" s="10" t="s">
        <v>61</v>
      </c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>
        <v>0</v>
      </c>
      <c r="AO120" s="7">
        <f>AA120+AN120</f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>AV120+BI120</f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>BQ120+CD120</f>
        <v>0</v>
      </c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>CL120+CY120</f>
        <v>0</v>
      </c>
      <c r="DA120" s="11"/>
      <c r="DB120" s="10"/>
      <c r="DC120" s="11"/>
      <c r="DD120" s="10"/>
      <c r="DE120" s="11"/>
      <c r="DF120" s="10"/>
      <c r="DG120" s="7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>DG120+DT120</f>
        <v>0</v>
      </c>
      <c r="DV120" s="11"/>
      <c r="DW120" s="10"/>
      <c r="DX120" s="11"/>
      <c r="DY120" s="10"/>
      <c r="DZ120" s="11"/>
      <c r="EA120" s="10"/>
      <c r="EB120" s="7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>EB120+EO120</f>
        <v>0</v>
      </c>
      <c r="EQ120" s="11"/>
      <c r="ER120" s="10"/>
      <c r="ES120" s="11"/>
      <c r="ET120" s="10"/>
      <c r="EU120" s="11"/>
      <c r="EV120" s="10"/>
      <c r="EW120" s="7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>EW120+FJ120</f>
        <v>0</v>
      </c>
      <c r="FL120" s="11"/>
      <c r="FM120" s="10"/>
      <c r="FN120" s="11"/>
      <c r="FO120" s="10"/>
      <c r="FP120" s="11"/>
      <c r="FQ120" s="10"/>
      <c r="FR120" s="7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>FR120+GE120</f>
        <v>0</v>
      </c>
    </row>
    <row r="121" spans="1:188" ht="12.75">
      <c r="A121" s="6"/>
      <c r="B121" s="6"/>
      <c r="C121" s="6"/>
      <c r="D121" s="6" t="s">
        <v>239</v>
      </c>
      <c r="E121" s="3" t="s">
        <v>240</v>
      </c>
      <c r="F121" s="6">
        <f>COUNTIF(U121:GD121,"e")</f>
        <v>0</v>
      </c>
      <c r="G121" s="6">
        <f>COUNTIF(U121:GD121,"z")</f>
        <v>1</v>
      </c>
      <c r="H121" s="6">
        <f>SUM(I121:Q121)</f>
        <v>20</v>
      </c>
      <c r="I121" s="6">
        <f>U121+AP121+BK121+CF121+DA121+DV121+EQ121+FL121</f>
        <v>0</v>
      </c>
      <c r="J121" s="6">
        <f>W121+AR121+BM121+CH121+DC121+DX121+ES121+FN121</f>
        <v>0</v>
      </c>
      <c r="K121" s="6">
        <f>Y121+AT121+BO121+CJ121+DE121+DZ121+EU121+FP121</f>
        <v>0</v>
      </c>
      <c r="L121" s="6">
        <f>AB121+AW121+BR121+CM121+DH121+EC121+EX121+FS121</f>
        <v>20</v>
      </c>
      <c r="M121" s="6">
        <f>AD121+AY121+BT121+CO121+DJ121+EE121+EZ121+FU121</f>
        <v>0</v>
      </c>
      <c r="N121" s="6">
        <f>AF121+BA121+BV121+CQ121+DL121+EG121+FB121+FW121</f>
        <v>0</v>
      </c>
      <c r="O121" s="6">
        <f>AH121+BC121+BX121+CS121+DN121+EI121+FD121+FY121</f>
        <v>0</v>
      </c>
      <c r="P121" s="6">
        <f>AJ121+BE121+BZ121+CU121+DP121+EK121+FF121+GA121</f>
        <v>0</v>
      </c>
      <c r="Q121" s="6">
        <f>AL121+BG121+CB121+CW121+DR121+EM121+FH121+GC121</f>
        <v>0</v>
      </c>
      <c r="R121" s="7">
        <f>AO121+BJ121+CE121+CZ121+DU121+EP121+FK121+GF121</f>
        <v>0</v>
      </c>
      <c r="S121" s="7">
        <f>AN121+BI121+CD121+CY121+DT121+EO121+FJ121+GE121</f>
        <v>0</v>
      </c>
      <c r="T121" s="7">
        <v>0</v>
      </c>
      <c r="U121" s="11"/>
      <c r="V121" s="10"/>
      <c r="W121" s="11"/>
      <c r="X121" s="10"/>
      <c r="Y121" s="11"/>
      <c r="Z121" s="10"/>
      <c r="AA121" s="7"/>
      <c r="AB121" s="11">
        <v>20</v>
      </c>
      <c r="AC121" s="10" t="s">
        <v>61</v>
      </c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>
        <v>0</v>
      </c>
      <c r="AO121" s="7">
        <f>AA121+AN121</f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>AV121+BI121</f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>BQ121+CD121</f>
        <v>0</v>
      </c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>CL121+CY121</f>
        <v>0</v>
      </c>
      <c r="DA121" s="11"/>
      <c r="DB121" s="10"/>
      <c r="DC121" s="11"/>
      <c r="DD121" s="10"/>
      <c r="DE121" s="11"/>
      <c r="DF121" s="10"/>
      <c r="DG121" s="7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>DG121+DT121</f>
        <v>0</v>
      </c>
      <c r="DV121" s="11"/>
      <c r="DW121" s="10"/>
      <c r="DX121" s="11"/>
      <c r="DY121" s="10"/>
      <c r="DZ121" s="11"/>
      <c r="EA121" s="10"/>
      <c r="EB121" s="7"/>
      <c r="EC121" s="11"/>
      <c r="ED121" s="10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>EB121+EO121</f>
        <v>0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>EW121+FJ121</f>
        <v>0</v>
      </c>
      <c r="FL121" s="11"/>
      <c r="FM121" s="10"/>
      <c r="FN121" s="11"/>
      <c r="FO121" s="10"/>
      <c r="FP121" s="11"/>
      <c r="FQ121" s="10"/>
      <c r="FR121" s="7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>FR121+GE121</f>
        <v>0</v>
      </c>
    </row>
    <row r="122" spans="1:188" ht="15.75" customHeight="1">
      <c r="A122" s="6"/>
      <c r="B122" s="6"/>
      <c r="C122" s="6"/>
      <c r="D122" s="6"/>
      <c r="E122" s="6" t="s">
        <v>87</v>
      </c>
      <c r="F122" s="6">
        <f aca="true" t="shared" si="124" ref="F122:AK122">SUM(F119:F121)</f>
        <v>0</v>
      </c>
      <c r="G122" s="6">
        <f t="shared" si="124"/>
        <v>3</v>
      </c>
      <c r="H122" s="6">
        <f t="shared" si="124"/>
        <v>60</v>
      </c>
      <c r="I122" s="6">
        <f t="shared" si="124"/>
        <v>0</v>
      </c>
      <c r="J122" s="6">
        <f t="shared" si="124"/>
        <v>0</v>
      </c>
      <c r="K122" s="6">
        <f t="shared" si="124"/>
        <v>0</v>
      </c>
      <c r="L122" s="6">
        <f t="shared" si="124"/>
        <v>60</v>
      </c>
      <c r="M122" s="6">
        <f t="shared" si="124"/>
        <v>0</v>
      </c>
      <c r="N122" s="6">
        <f t="shared" si="124"/>
        <v>0</v>
      </c>
      <c r="O122" s="6">
        <f t="shared" si="124"/>
        <v>0</v>
      </c>
      <c r="P122" s="6">
        <f t="shared" si="124"/>
        <v>0</v>
      </c>
      <c r="Q122" s="6">
        <f t="shared" si="124"/>
        <v>0</v>
      </c>
      <c r="R122" s="7">
        <f t="shared" si="124"/>
        <v>0</v>
      </c>
      <c r="S122" s="7">
        <f t="shared" si="124"/>
        <v>0</v>
      </c>
      <c r="T122" s="7">
        <f t="shared" si="124"/>
        <v>0</v>
      </c>
      <c r="U122" s="11">
        <f t="shared" si="124"/>
        <v>0</v>
      </c>
      <c r="V122" s="10">
        <f t="shared" si="124"/>
        <v>0</v>
      </c>
      <c r="W122" s="11">
        <f t="shared" si="124"/>
        <v>0</v>
      </c>
      <c r="X122" s="10">
        <f t="shared" si="124"/>
        <v>0</v>
      </c>
      <c r="Y122" s="11">
        <f t="shared" si="124"/>
        <v>0</v>
      </c>
      <c r="Z122" s="10">
        <f t="shared" si="124"/>
        <v>0</v>
      </c>
      <c r="AA122" s="7">
        <f t="shared" si="124"/>
        <v>0</v>
      </c>
      <c r="AB122" s="11">
        <f t="shared" si="124"/>
        <v>60</v>
      </c>
      <c r="AC122" s="10">
        <f t="shared" si="124"/>
        <v>0</v>
      </c>
      <c r="AD122" s="11">
        <f t="shared" si="124"/>
        <v>0</v>
      </c>
      <c r="AE122" s="10">
        <f t="shared" si="124"/>
        <v>0</v>
      </c>
      <c r="AF122" s="11">
        <f t="shared" si="124"/>
        <v>0</v>
      </c>
      <c r="AG122" s="10">
        <f t="shared" si="124"/>
        <v>0</v>
      </c>
      <c r="AH122" s="11">
        <f t="shared" si="124"/>
        <v>0</v>
      </c>
      <c r="AI122" s="10">
        <f t="shared" si="124"/>
        <v>0</v>
      </c>
      <c r="AJ122" s="11">
        <f t="shared" si="124"/>
        <v>0</v>
      </c>
      <c r="AK122" s="10">
        <f t="shared" si="124"/>
        <v>0</v>
      </c>
      <c r="AL122" s="11">
        <f aca="true" t="shared" si="125" ref="AL122:BQ122">SUM(AL119:AL121)</f>
        <v>0</v>
      </c>
      <c r="AM122" s="10">
        <f t="shared" si="125"/>
        <v>0</v>
      </c>
      <c r="AN122" s="7">
        <f t="shared" si="125"/>
        <v>0</v>
      </c>
      <c r="AO122" s="7">
        <f t="shared" si="125"/>
        <v>0</v>
      </c>
      <c r="AP122" s="11">
        <f t="shared" si="125"/>
        <v>0</v>
      </c>
      <c r="AQ122" s="10">
        <f t="shared" si="125"/>
        <v>0</v>
      </c>
      <c r="AR122" s="11">
        <f t="shared" si="125"/>
        <v>0</v>
      </c>
      <c r="AS122" s="10">
        <f t="shared" si="125"/>
        <v>0</v>
      </c>
      <c r="AT122" s="11">
        <f t="shared" si="125"/>
        <v>0</v>
      </c>
      <c r="AU122" s="10">
        <f t="shared" si="125"/>
        <v>0</v>
      </c>
      <c r="AV122" s="7">
        <f t="shared" si="125"/>
        <v>0</v>
      </c>
      <c r="AW122" s="11">
        <f t="shared" si="125"/>
        <v>0</v>
      </c>
      <c r="AX122" s="10">
        <f t="shared" si="125"/>
        <v>0</v>
      </c>
      <c r="AY122" s="11">
        <f t="shared" si="125"/>
        <v>0</v>
      </c>
      <c r="AZ122" s="10">
        <f t="shared" si="125"/>
        <v>0</v>
      </c>
      <c r="BA122" s="11">
        <f t="shared" si="125"/>
        <v>0</v>
      </c>
      <c r="BB122" s="10">
        <f t="shared" si="125"/>
        <v>0</v>
      </c>
      <c r="BC122" s="11">
        <f t="shared" si="125"/>
        <v>0</v>
      </c>
      <c r="BD122" s="10">
        <f t="shared" si="125"/>
        <v>0</v>
      </c>
      <c r="BE122" s="11">
        <f t="shared" si="125"/>
        <v>0</v>
      </c>
      <c r="BF122" s="10">
        <f t="shared" si="125"/>
        <v>0</v>
      </c>
      <c r="BG122" s="11">
        <f t="shared" si="125"/>
        <v>0</v>
      </c>
      <c r="BH122" s="10">
        <f t="shared" si="125"/>
        <v>0</v>
      </c>
      <c r="BI122" s="7">
        <f t="shared" si="125"/>
        <v>0</v>
      </c>
      <c r="BJ122" s="7">
        <f t="shared" si="125"/>
        <v>0</v>
      </c>
      <c r="BK122" s="11">
        <f t="shared" si="125"/>
        <v>0</v>
      </c>
      <c r="BL122" s="10">
        <f t="shared" si="125"/>
        <v>0</v>
      </c>
      <c r="BM122" s="11">
        <f t="shared" si="125"/>
        <v>0</v>
      </c>
      <c r="BN122" s="10">
        <f t="shared" si="125"/>
        <v>0</v>
      </c>
      <c r="BO122" s="11">
        <f t="shared" si="125"/>
        <v>0</v>
      </c>
      <c r="BP122" s="10">
        <f t="shared" si="125"/>
        <v>0</v>
      </c>
      <c r="BQ122" s="7">
        <f t="shared" si="125"/>
        <v>0</v>
      </c>
      <c r="BR122" s="11">
        <f aca="true" t="shared" si="126" ref="BR122:CW122">SUM(BR119:BR121)</f>
        <v>0</v>
      </c>
      <c r="BS122" s="10">
        <f t="shared" si="126"/>
        <v>0</v>
      </c>
      <c r="BT122" s="11">
        <f t="shared" si="126"/>
        <v>0</v>
      </c>
      <c r="BU122" s="10">
        <f t="shared" si="126"/>
        <v>0</v>
      </c>
      <c r="BV122" s="11">
        <f t="shared" si="126"/>
        <v>0</v>
      </c>
      <c r="BW122" s="10">
        <f t="shared" si="126"/>
        <v>0</v>
      </c>
      <c r="BX122" s="11">
        <f t="shared" si="126"/>
        <v>0</v>
      </c>
      <c r="BY122" s="10">
        <f t="shared" si="126"/>
        <v>0</v>
      </c>
      <c r="BZ122" s="11">
        <f t="shared" si="126"/>
        <v>0</v>
      </c>
      <c r="CA122" s="10">
        <f t="shared" si="126"/>
        <v>0</v>
      </c>
      <c r="CB122" s="11">
        <f t="shared" si="126"/>
        <v>0</v>
      </c>
      <c r="CC122" s="10">
        <f t="shared" si="126"/>
        <v>0</v>
      </c>
      <c r="CD122" s="7">
        <f t="shared" si="126"/>
        <v>0</v>
      </c>
      <c r="CE122" s="7">
        <f t="shared" si="126"/>
        <v>0</v>
      </c>
      <c r="CF122" s="11">
        <f t="shared" si="126"/>
        <v>0</v>
      </c>
      <c r="CG122" s="10">
        <f t="shared" si="126"/>
        <v>0</v>
      </c>
      <c r="CH122" s="11">
        <f t="shared" si="126"/>
        <v>0</v>
      </c>
      <c r="CI122" s="10">
        <f t="shared" si="126"/>
        <v>0</v>
      </c>
      <c r="CJ122" s="11">
        <f t="shared" si="126"/>
        <v>0</v>
      </c>
      <c r="CK122" s="10">
        <f t="shared" si="126"/>
        <v>0</v>
      </c>
      <c r="CL122" s="7">
        <f t="shared" si="126"/>
        <v>0</v>
      </c>
      <c r="CM122" s="11">
        <f t="shared" si="126"/>
        <v>0</v>
      </c>
      <c r="CN122" s="10">
        <f t="shared" si="126"/>
        <v>0</v>
      </c>
      <c r="CO122" s="11">
        <f t="shared" si="126"/>
        <v>0</v>
      </c>
      <c r="CP122" s="10">
        <f t="shared" si="126"/>
        <v>0</v>
      </c>
      <c r="CQ122" s="11">
        <f t="shared" si="126"/>
        <v>0</v>
      </c>
      <c r="CR122" s="10">
        <f t="shared" si="126"/>
        <v>0</v>
      </c>
      <c r="CS122" s="11">
        <f t="shared" si="126"/>
        <v>0</v>
      </c>
      <c r="CT122" s="10">
        <f t="shared" si="126"/>
        <v>0</v>
      </c>
      <c r="CU122" s="11">
        <f t="shared" si="126"/>
        <v>0</v>
      </c>
      <c r="CV122" s="10">
        <f t="shared" si="126"/>
        <v>0</v>
      </c>
      <c r="CW122" s="11">
        <f t="shared" si="126"/>
        <v>0</v>
      </c>
      <c r="CX122" s="10">
        <f aca="true" t="shared" si="127" ref="CX122:EC122">SUM(CX119:CX121)</f>
        <v>0</v>
      </c>
      <c r="CY122" s="7">
        <f t="shared" si="127"/>
        <v>0</v>
      </c>
      <c r="CZ122" s="7">
        <f t="shared" si="127"/>
        <v>0</v>
      </c>
      <c r="DA122" s="11">
        <f t="shared" si="127"/>
        <v>0</v>
      </c>
      <c r="DB122" s="10">
        <f t="shared" si="127"/>
        <v>0</v>
      </c>
      <c r="DC122" s="11">
        <f t="shared" si="127"/>
        <v>0</v>
      </c>
      <c r="DD122" s="10">
        <f t="shared" si="127"/>
        <v>0</v>
      </c>
      <c r="DE122" s="11">
        <f t="shared" si="127"/>
        <v>0</v>
      </c>
      <c r="DF122" s="10">
        <f t="shared" si="127"/>
        <v>0</v>
      </c>
      <c r="DG122" s="7">
        <f t="shared" si="127"/>
        <v>0</v>
      </c>
      <c r="DH122" s="11">
        <f t="shared" si="127"/>
        <v>0</v>
      </c>
      <c r="DI122" s="10">
        <f t="shared" si="127"/>
        <v>0</v>
      </c>
      <c r="DJ122" s="11">
        <f t="shared" si="127"/>
        <v>0</v>
      </c>
      <c r="DK122" s="10">
        <f t="shared" si="127"/>
        <v>0</v>
      </c>
      <c r="DL122" s="11">
        <f t="shared" si="127"/>
        <v>0</v>
      </c>
      <c r="DM122" s="10">
        <f t="shared" si="127"/>
        <v>0</v>
      </c>
      <c r="DN122" s="11">
        <f t="shared" si="127"/>
        <v>0</v>
      </c>
      <c r="DO122" s="10">
        <f t="shared" si="127"/>
        <v>0</v>
      </c>
      <c r="DP122" s="11">
        <f t="shared" si="127"/>
        <v>0</v>
      </c>
      <c r="DQ122" s="10">
        <f t="shared" si="127"/>
        <v>0</v>
      </c>
      <c r="DR122" s="11">
        <f t="shared" si="127"/>
        <v>0</v>
      </c>
      <c r="DS122" s="10">
        <f t="shared" si="127"/>
        <v>0</v>
      </c>
      <c r="DT122" s="7">
        <f t="shared" si="127"/>
        <v>0</v>
      </c>
      <c r="DU122" s="7">
        <f t="shared" si="127"/>
        <v>0</v>
      </c>
      <c r="DV122" s="11">
        <f t="shared" si="127"/>
        <v>0</v>
      </c>
      <c r="DW122" s="10">
        <f t="shared" si="127"/>
        <v>0</v>
      </c>
      <c r="DX122" s="11">
        <f t="shared" si="127"/>
        <v>0</v>
      </c>
      <c r="DY122" s="10">
        <f t="shared" si="127"/>
        <v>0</v>
      </c>
      <c r="DZ122" s="11">
        <f t="shared" si="127"/>
        <v>0</v>
      </c>
      <c r="EA122" s="10">
        <f t="shared" si="127"/>
        <v>0</v>
      </c>
      <c r="EB122" s="7">
        <f t="shared" si="127"/>
        <v>0</v>
      </c>
      <c r="EC122" s="11">
        <f t="shared" si="127"/>
        <v>0</v>
      </c>
      <c r="ED122" s="10">
        <f aca="true" t="shared" si="128" ref="ED122:FI122">SUM(ED119:ED121)</f>
        <v>0</v>
      </c>
      <c r="EE122" s="11">
        <f t="shared" si="128"/>
        <v>0</v>
      </c>
      <c r="EF122" s="10">
        <f t="shared" si="128"/>
        <v>0</v>
      </c>
      <c r="EG122" s="11">
        <f t="shared" si="128"/>
        <v>0</v>
      </c>
      <c r="EH122" s="10">
        <f t="shared" si="128"/>
        <v>0</v>
      </c>
      <c r="EI122" s="11">
        <f t="shared" si="128"/>
        <v>0</v>
      </c>
      <c r="EJ122" s="10">
        <f t="shared" si="128"/>
        <v>0</v>
      </c>
      <c r="EK122" s="11">
        <f t="shared" si="128"/>
        <v>0</v>
      </c>
      <c r="EL122" s="10">
        <f t="shared" si="128"/>
        <v>0</v>
      </c>
      <c r="EM122" s="11">
        <f t="shared" si="128"/>
        <v>0</v>
      </c>
      <c r="EN122" s="10">
        <f t="shared" si="128"/>
        <v>0</v>
      </c>
      <c r="EO122" s="7">
        <f t="shared" si="128"/>
        <v>0</v>
      </c>
      <c r="EP122" s="7">
        <f t="shared" si="128"/>
        <v>0</v>
      </c>
      <c r="EQ122" s="11">
        <f t="shared" si="128"/>
        <v>0</v>
      </c>
      <c r="ER122" s="10">
        <f t="shared" si="128"/>
        <v>0</v>
      </c>
      <c r="ES122" s="11">
        <f t="shared" si="128"/>
        <v>0</v>
      </c>
      <c r="ET122" s="10">
        <f t="shared" si="128"/>
        <v>0</v>
      </c>
      <c r="EU122" s="11">
        <f t="shared" si="128"/>
        <v>0</v>
      </c>
      <c r="EV122" s="10">
        <f t="shared" si="128"/>
        <v>0</v>
      </c>
      <c r="EW122" s="7">
        <f t="shared" si="128"/>
        <v>0</v>
      </c>
      <c r="EX122" s="11">
        <f t="shared" si="128"/>
        <v>0</v>
      </c>
      <c r="EY122" s="10">
        <f t="shared" si="128"/>
        <v>0</v>
      </c>
      <c r="EZ122" s="11">
        <f t="shared" si="128"/>
        <v>0</v>
      </c>
      <c r="FA122" s="10">
        <f t="shared" si="128"/>
        <v>0</v>
      </c>
      <c r="FB122" s="11">
        <f t="shared" si="128"/>
        <v>0</v>
      </c>
      <c r="FC122" s="10">
        <f t="shared" si="128"/>
        <v>0</v>
      </c>
      <c r="FD122" s="11">
        <f t="shared" si="128"/>
        <v>0</v>
      </c>
      <c r="FE122" s="10">
        <f t="shared" si="128"/>
        <v>0</v>
      </c>
      <c r="FF122" s="11">
        <f t="shared" si="128"/>
        <v>0</v>
      </c>
      <c r="FG122" s="10">
        <f t="shared" si="128"/>
        <v>0</v>
      </c>
      <c r="FH122" s="11">
        <f t="shared" si="128"/>
        <v>0</v>
      </c>
      <c r="FI122" s="10">
        <f t="shared" si="128"/>
        <v>0</v>
      </c>
      <c r="FJ122" s="7">
        <f aca="true" t="shared" si="129" ref="FJ122:GF122">SUM(FJ119:FJ121)</f>
        <v>0</v>
      </c>
      <c r="FK122" s="7">
        <f t="shared" si="129"/>
        <v>0</v>
      </c>
      <c r="FL122" s="11">
        <f t="shared" si="129"/>
        <v>0</v>
      </c>
      <c r="FM122" s="10">
        <f t="shared" si="129"/>
        <v>0</v>
      </c>
      <c r="FN122" s="11">
        <f t="shared" si="129"/>
        <v>0</v>
      </c>
      <c r="FO122" s="10">
        <f t="shared" si="129"/>
        <v>0</v>
      </c>
      <c r="FP122" s="11">
        <f t="shared" si="129"/>
        <v>0</v>
      </c>
      <c r="FQ122" s="10">
        <f t="shared" si="129"/>
        <v>0</v>
      </c>
      <c r="FR122" s="7">
        <f t="shared" si="129"/>
        <v>0</v>
      </c>
      <c r="FS122" s="11">
        <f t="shared" si="129"/>
        <v>0</v>
      </c>
      <c r="FT122" s="10">
        <f t="shared" si="129"/>
        <v>0</v>
      </c>
      <c r="FU122" s="11">
        <f t="shared" si="129"/>
        <v>0</v>
      </c>
      <c r="FV122" s="10">
        <f t="shared" si="129"/>
        <v>0</v>
      </c>
      <c r="FW122" s="11">
        <f t="shared" si="129"/>
        <v>0</v>
      </c>
      <c r="FX122" s="10">
        <f t="shared" si="129"/>
        <v>0</v>
      </c>
      <c r="FY122" s="11">
        <f t="shared" si="129"/>
        <v>0</v>
      </c>
      <c r="FZ122" s="10">
        <f t="shared" si="129"/>
        <v>0</v>
      </c>
      <c r="GA122" s="11">
        <f t="shared" si="129"/>
        <v>0</v>
      </c>
      <c r="GB122" s="10">
        <f t="shared" si="129"/>
        <v>0</v>
      </c>
      <c r="GC122" s="11">
        <f t="shared" si="129"/>
        <v>0</v>
      </c>
      <c r="GD122" s="10">
        <f t="shared" si="129"/>
        <v>0</v>
      </c>
      <c r="GE122" s="7">
        <f t="shared" si="129"/>
        <v>0</v>
      </c>
      <c r="GF122" s="7">
        <f t="shared" si="129"/>
        <v>0</v>
      </c>
    </row>
    <row r="123" spans="1:188" ht="19.5" customHeight="1">
      <c r="A123" s="6"/>
      <c r="B123" s="6"/>
      <c r="C123" s="6"/>
      <c r="D123" s="6"/>
      <c r="E123" s="8" t="s">
        <v>241</v>
      </c>
      <c r="F123" s="6">
        <f>F32+F46+F77+F110+F113</f>
        <v>15</v>
      </c>
      <c r="G123" s="6">
        <f>G32+G46+G77+G110+G113</f>
        <v>72</v>
      </c>
      <c r="H123" s="6">
        <f aca="true" t="shared" si="130" ref="H123:Q123">H32+H46+H77+H113</f>
        <v>2772</v>
      </c>
      <c r="I123" s="6">
        <f t="shared" si="130"/>
        <v>1010</v>
      </c>
      <c r="J123" s="6">
        <f t="shared" si="130"/>
        <v>270</v>
      </c>
      <c r="K123" s="6">
        <f t="shared" si="130"/>
        <v>150</v>
      </c>
      <c r="L123" s="6">
        <f t="shared" si="130"/>
        <v>1147</v>
      </c>
      <c r="M123" s="6">
        <f t="shared" si="130"/>
        <v>105</v>
      </c>
      <c r="N123" s="6">
        <f t="shared" si="130"/>
        <v>0</v>
      </c>
      <c r="O123" s="6">
        <f t="shared" si="130"/>
        <v>0</v>
      </c>
      <c r="P123" s="6">
        <f t="shared" si="130"/>
        <v>30</v>
      </c>
      <c r="Q123" s="6">
        <f t="shared" si="130"/>
        <v>60</v>
      </c>
      <c r="R123" s="7">
        <f>R32+R46+R77+R110+R113</f>
        <v>210</v>
      </c>
      <c r="S123" s="7">
        <f>S32+S46+S77+S110+S113</f>
        <v>102.1</v>
      </c>
      <c r="T123" s="7">
        <f>T32+T46+T77+T110+T113</f>
        <v>109.9</v>
      </c>
      <c r="U123" s="11">
        <f aca="true" t="shared" si="131" ref="U123:Z123">U32+U46+U77+U113</f>
        <v>215</v>
      </c>
      <c r="V123" s="10">
        <f t="shared" si="131"/>
        <v>0</v>
      </c>
      <c r="W123" s="11">
        <f t="shared" si="131"/>
        <v>75</v>
      </c>
      <c r="X123" s="10">
        <f t="shared" si="131"/>
        <v>0</v>
      </c>
      <c r="Y123" s="11">
        <f t="shared" si="131"/>
        <v>0</v>
      </c>
      <c r="Z123" s="10">
        <f t="shared" si="131"/>
        <v>0</v>
      </c>
      <c r="AA123" s="7">
        <f>AA32+AA46+AA77+AA110+AA113</f>
        <v>27</v>
      </c>
      <c r="AB123" s="11">
        <f aca="true" t="shared" si="132" ref="AB123:AM123">AB32+AB46+AB77+AB113</f>
        <v>30</v>
      </c>
      <c r="AC123" s="10">
        <f t="shared" si="132"/>
        <v>0</v>
      </c>
      <c r="AD123" s="11">
        <f t="shared" si="132"/>
        <v>0</v>
      </c>
      <c r="AE123" s="10">
        <f t="shared" si="132"/>
        <v>0</v>
      </c>
      <c r="AF123" s="11">
        <f t="shared" si="132"/>
        <v>0</v>
      </c>
      <c r="AG123" s="10">
        <f t="shared" si="132"/>
        <v>0</v>
      </c>
      <c r="AH123" s="11">
        <f t="shared" si="132"/>
        <v>0</v>
      </c>
      <c r="AI123" s="10">
        <f t="shared" si="132"/>
        <v>0</v>
      </c>
      <c r="AJ123" s="11">
        <f t="shared" si="132"/>
        <v>0</v>
      </c>
      <c r="AK123" s="10">
        <f t="shared" si="132"/>
        <v>0</v>
      </c>
      <c r="AL123" s="11">
        <f t="shared" si="132"/>
        <v>0</v>
      </c>
      <c r="AM123" s="10">
        <f t="shared" si="132"/>
        <v>0</v>
      </c>
      <c r="AN123" s="7">
        <f>AN32+AN46+AN77+AN110+AN113</f>
        <v>3</v>
      </c>
      <c r="AO123" s="7">
        <f>AO32+AO46+AO77+AO110+AO113</f>
        <v>30</v>
      </c>
      <c r="AP123" s="11">
        <f aca="true" t="shared" si="133" ref="AP123:AU123">AP32+AP46+AP77+AP113</f>
        <v>150</v>
      </c>
      <c r="AQ123" s="10">
        <f t="shared" si="133"/>
        <v>0</v>
      </c>
      <c r="AR123" s="11">
        <f t="shared" si="133"/>
        <v>75</v>
      </c>
      <c r="AS123" s="10">
        <f t="shared" si="133"/>
        <v>0</v>
      </c>
      <c r="AT123" s="11">
        <f t="shared" si="133"/>
        <v>0</v>
      </c>
      <c r="AU123" s="10">
        <f t="shared" si="133"/>
        <v>0</v>
      </c>
      <c r="AV123" s="7">
        <f>AV32+AV46+AV77+AV110+AV113</f>
        <v>19</v>
      </c>
      <c r="AW123" s="11">
        <f aca="true" t="shared" si="134" ref="AW123:BH123">AW32+AW46+AW77+AW113</f>
        <v>165</v>
      </c>
      <c r="AX123" s="10">
        <f t="shared" si="134"/>
        <v>0</v>
      </c>
      <c r="AY123" s="11">
        <f t="shared" si="134"/>
        <v>0</v>
      </c>
      <c r="AZ123" s="10">
        <f t="shared" si="134"/>
        <v>0</v>
      </c>
      <c r="BA123" s="11">
        <f t="shared" si="134"/>
        <v>0</v>
      </c>
      <c r="BB123" s="10">
        <f t="shared" si="134"/>
        <v>0</v>
      </c>
      <c r="BC123" s="11">
        <f t="shared" si="134"/>
        <v>0</v>
      </c>
      <c r="BD123" s="10">
        <f t="shared" si="134"/>
        <v>0</v>
      </c>
      <c r="BE123" s="11">
        <f t="shared" si="134"/>
        <v>0</v>
      </c>
      <c r="BF123" s="10">
        <f t="shared" si="134"/>
        <v>0</v>
      </c>
      <c r="BG123" s="11">
        <f t="shared" si="134"/>
        <v>0</v>
      </c>
      <c r="BH123" s="10">
        <f t="shared" si="134"/>
        <v>0</v>
      </c>
      <c r="BI123" s="7">
        <f>BI32+BI46+BI77+BI110+BI113</f>
        <v>11</v>
      </c>
      <c r="BJ123" s="7">
        <f>BJ32+BJ46+BJ77+BJ110+BJ113</f>
        <v>30</v>
      </c>
      <c r="BK123" s="11">
        <f aca="true" t="shared" si="135" ref="BK123:BP123">BK32+BK46+BK77+BK113</f>
        <v>210</v>
      </c>
      <c r="BL123" s="10">
        <f t="shared" si="135"/>
        <v>0</v>
      </c>
      <c r="BM123" s="11">
        <f t="shared" si="135"/>
        <v>15</v>
      </c>
      <c r="BN123" s="10">
        <f t="shared" si="135"/>
        <v>0</v>
      </c>
      <c r="BO123" s="11">
        <f t="shared" si="135"/>
        <v>30</v>
      </c>
      <c r="BP123" s="10">
        <f t="shared" si="135"/>
        <v>0</v>
      </c>
      <c r="BQ123" s="7">
        <f>BQ32+BQ46+BQ77+BQ110+BQ113</f>
        <v>21</v>
      </c>
      <c r="BR123" s="11">
        <f aca="true" t="shared" si="136" ref="BR123:CC123">BR32+BR46+BR77+BR113</f>
        <v>93</v>
      </c>
      <c r="BS123" s="10">
        <f t="shared" si="136"/>
        <v>0</v>
      </c>
      <c r="BT123" s="11">
        <f t="shared" si="136"/>
        <v>15</v>
      </c>
      <c r="BU123" s="10">
        <f t="shared" si="136"/>
        <v>0</v>
      </c>
      <c r="BV123" s="11">
        <f t="shared" si="136"/>
        <v>0</v>
      </c>
      <c r="BW123" s="10">
        <f t="shared" si="136"/>
        <v>0</v>
      </c>
      <c r="BX123" s="11">
        <f t="shared" si="136"/>
        <v>0</v>
      </c>
      <c r="BY123" s="10">
        <f t="shared" si="136"/>
        <v>0</v>
      </c>
      <c r="BZ123" s="11">
        <f t="shared" si="136"/>
        <v>0</v>
      </c>
      <c r="CA123" s="10">
        <f t="shared" si="136"/>
        <v>0</v>
      </c>
      <c r="CB123" s="11">
        <f t="shared" si="136"/>
        <v>30</v>
      </c>
      <c r="CC123" s="10">
        <f t="shared" si="136"/>
        <v>0</v>
      </c>
      <c r="CD123" s="7">
        <f>CD32+CD46+CD77+CD110+CD113</f>
        <v>9</v>
      </c>
      <c r="CE123" s="7">
        <f>CE32+CE46+CE77+CE110+CE113</f>
        <v>30</v>
      </c>
      <c r="CF123" s="11">
        <f aca="true" t="shared" si="137" ref="CF123:CK123">CF32+CF46+CF77+CF113</f>
        <v>135</v>
      </c>
      <c r="CG123" s="10">
        <f t="shared" si="137"/>
        <v>0</v>
      </c>
      <c r="CH123" s="11">
        <f t="shared" si="137"/>
        <v>0</v>
      </c>
      <c r="CI123" s="10">
        <f t="shared" si="137"/>
        <v>0</v>
      </c>
      <c r="CJ123" s="11">
        <f t="shared" si="137"/>
        <v>60</v>
      </c>
      <c r="CK123" s="10">
        <f t="shared" si="137"/>
        <v>0</v>
      </c>
      <c r="CL123" s="7">
        <f>CL32+CL46+CL77+CL110+CL113</f>
        <v>13.5</v>
      </c>
      <c r="CM123" s="11">
        <f aca="true" t="shared" si="138" ref="CM123:CX123">CM32+CM46+CM77+CM113</f>
        <v>266</v>
      </c>
      <c r="CN123" s="10">
        <f t="shared" si="138"/>
        <v>0</v>
      </c>
      <c r="CO123" s="11">
        <f t="shared" si="138"/>
        <v>0</v>
      </c>
      <c r="CP123" s="10">
        <f t="shared" si="138"/>
        <v>0</v>
      </c>
      <c r="CQ123" s="11">
        <f t="shared" si="138"/>
        <v>0</v>
      </c>
      <c r="CR123" s="10">
        <f t="shared" si="138"/>
        <v>0</v>
      </c>
      <c r="CS123" s="11">
        <f t="shared" si="138"/>
        <v>0</v>
      </c>
      <c r="CT123" s="10">
        <f t="shared" si="138"/>
        <v>0</v>
      </c>
      <c r="CU123" s="11">
        <f t="shared" si="138"/>
        <v>0</v>
      </c>
      <c r="CV123" s="10">
        <f t="shared" si="138"/>
        <v>0</v>
      </c>
      <c r="CW123" s="11">
        <f t="shared" si="138"/>
        <v>30</v>
      </c>
      <c r="CX123" s="10">
        <f t="shared" si="138"/>
        <v>0</v>
      </c>
      <c r="CY123" s="7">
        <f>CY32+CY46+CY77+CY110+CY113</f>
        <v>16.5</v>
      </c>
      <c r="CZ123" s="7">
        <f>CZ32+CZ46+CZ77+CZ110+CZ113</f>
        <v>30</v>
      </c>
      <c r="DA123" s="11">
        <f aca="true" t="shared" si="139" ref="DA123:DF123">DA32+DA46+DA77+DA113</f>
        <v>240</v>
      </c>
      <c r="DB123" s="10">
        <f t="shared" si="139"/>
        <v>0</v>
      </c>
      <c r="DC123" s="11">
        <f t="shared" si="139"/>
        <v>105</v>
      </c>
      <c r="DD123" s="10">
        <f t="shared" si="139"/>
        <v>0</v>
      </c>
      <c r="DE123" s="11">
        <f t="shared" si="139"/>
        <v>60</v>
      </c>
      <c r="DF123" s="10">
        <f t="shared" si="139"/>
        <v>0</v>
      </c>
      <c r="DG123" s="7">
        <f>DG32+DG46+DG77+DG110+DG113</f>
        <v>22.400000000000002</v>
      </c>
      <c r="DH123" s="11">
        <f aca="true" t="shared" si="140" ref="DH123:DS123">DH32+DH46+DH77+DH113</f>
        <v>150</v>
      </c>
      <c r="DI123" s="10">
        <f t="shared" si="140"/>
        <v>0</v>
      </c>
      <c r="DJ123" s="11">
        <f t="shared" si="140"/>
        <v>0</v>
      </c>
      <c r="DK123" s="10">
        <f t="shared" si="140"/>
        <v>0</v>
      </c>
      <c r="DL123" s="11">
        <f t="shared" si="140"/>
        <v>0</v>
      </c>
      <c r="DM123" s="10">
        <f t="shared" si="140"/>
        <v>0</v>
      </c>
      <c r="DN123" s="11">
        <f t="shared" si="140"/>
        <v>0</v>
      </c>
      <c r="DO123" s="10">
        <f t="shared" si="140"/>
        <v>0</v>
      </c>
      <c r="DP123" s="11">
        <f t="shared" si="140"/>
        <v>0</v>
      </c>
      <c r="DQ123" s="10">
        <f t="shared" si="140"/>
        <v>0</v>
      </c>
      <c r="DR123" s="11">
        <f t="shared" si="140"/>
        <v>0</v>
      </c>
      <c r="DS123" s="10">
        <f t="shared" si="140"/>
        <v>0</v>
      </c>
      <c r="DT123" s="7">
        <f>DT32+DT46+DT77+DT110+DT113</f>
        <v>7.6000000000000005</v>
      </c>
      <c r="DU123" s="7">
        <f>DU32+DU46+DU77+DU110+DU113</f>
        <v>30</v>
      </c>
      <c r="DV123" s="11">
        <f aca="true" t="shared" si="141" ref="DV123:EA123">DV32+DV46+DV77+DV113</f>
        <v>30</v>
      </c>
      <c r="DW123" s="10">
        <f t="shared" si="141"/>
        <v>0</v>
      </c>
      <c r="DX123" s="11">
        <f t="shared" si="141"/>
        <v>0</v>
      </c>
      <c r="DY123" s="10">
        <f t="shared" si="141"/>
        <v>0</v>
      </c>
      <c r="DZ123" s="11">
        <f t="shared" si="141"/>
        <v>0</v>
      </c>
      <c r="EA123" s="10">
        <f t="shared" si="141"/>
        <v>0</v>
      </c>
      <c r="EB123" s="7">
        <f>EB32+EB46+EB77+EB110+EB113</f>
        <v>2</v>
      </c>
      <c r="EC123" s="11">
        <f aca="true" t="shared" si="142" ref="EC123:EN123">EC32+EC46+EC77+EC113</f>
        <v>353</v>
      </c>
      <c r="ED123" s="10">
        <f t="shared" si="142"/>
        <v>0</v>
      </c>
      <c r="EE123" s="11">
        <f t="shared" si="142"/>
        <v>90</v>
      </c>
      <c r="EF123" s="10">
        <f t="shared" si="142"/>
        <v>0</v>
      </c>
      <c r="EG123" s="11">
        <f t="shared" si="142"/>
        <v>0</v>
      </c>
      <c r="EH123" s="10">
        <f t="shared" si="142"/>
        <v>0</v>
      </c>
      <c r="EI123" s="11">
        <f t="shared" si="142"/>
        <v>0</v>
      </c>
      <c r="EJ123" s="10">
        <f t="shared" si="142"/>
        <v>0</v>
      </c>
      <c r="EK123" s="11">
        <f t="shared" si="142"/>
        <v>0</v>
      </c>
      <c r="EL123" s="10">
        <f t="shared" si="142"/>
        <v>0</v>
      </c>
      <c r="EM123" s="11">
        <f t="shared" si="142"/>
        <v>0</v>
      </c>
      <c r="EN123" s="10">
        <f t="shared" si="142"/>
        <v>0</v>
      </c>
      <c r="EO123" s="7">
        <f>EO32+EO46+EO77+EO110+EO113</f>
        <v>28</v>
      </c>
      <c r="EP123" s="7">
        <f>EP32+EP46+EP77+EP110+EP113</f>
        <v>30</v>
      </c>
      <c r="EQ123" s="11">
        <f aca="true" t="shared" si="143" ref="EQ123:EV123">EQ32+EQ46+EQ77+EQ113</f>
        <v>30</v>
      </c>
      <c r="ER123" s="10">
        <f t="shared" si="143"/>
        <v>0</v>
      </c>
      <c r="ES123" s="11">
        <f t="shared" si="143"/>
        <v>0</v>
      </c>
      <c r="ET123" s="10">
        <f t="shared" si="143"/>
        <v>0</v>
      </c>
      <c r="EU123" s="11">
        <f t="shared" si="143"/>
        <v>0</v>
      </c>
      <c r="EV123" s="10">
        <f t="shared" si="143"/>
        <v>0</v>
      </c>
      <c r="EW123" s="7">
        <f>EW32+EW46+EW77+EW110+EW113</f>
        <v>3</v>
      </c>
      <c r="EX123" s="11">
        <f aca="true" t="shared" si="144" ref="EX123:FI123">EX32+EX46+EX77+EX113</f>
        <v>90</v>
      </c>
      <c r="EY123" s="10">
        <f t="shared" si="144"/>
        <v>0</v>
      </c>
      <c r="EZ123" s="11">
        <f t="shared" si="144"/>
        <v>0</v>
      </c>
      <c r="FA123" s="10">
        <f t="shared" si="144"/>
        <v>0</v>
      </c>
      <c r="FB123" s="11">
        <f t="shared" si="144"/>
        <v>0</v>
      </c>
      <c r="FC123" s="10">
        <f t="shared" si="144"/>
        <v>0</v>
      </c>
      <c r="FD123" s="11">
        <f t="shared" si="144"/>
        <v>0</v>
      </c>
      <c r="FE123" s="10">
        <f t="shared" si="144"/>
        <v>0</v>
      </c>
      <c r="FF123" s="11">
        <f t="shared" si="144"/>
        <v>30</v>
      </c>
      <c r="FG123" s="10">
        <f t="shared" si="144"/>
        <v>0</v>
      </c>
      <c r="FH123" s="11">
        <f t="shared" si="144"/>
        <v>0</v>
      </c>
      <c r="FI123" s="10">
        <f t="shared" si="144"/>
        <v>0</v>
      </c>
      <c r="FJ123" s="7">
        <f>FJ32+FJ46+FJ77+FJ110+FJ113</f>
        <v>27</v>
      </c>
      <c r="FK123" s="7">
        <f>FK32+FK46+FK77+FK110+FK113</f>
        <v>30</v>
      </c>
      <c r="FL123" s="11">
        <f aca="true" t="shared" si="145" ref="FL123:FQ123">FL32+FL46+FL77+FL113</f>
        <v>0</v>
      </c>
      <c r="FM123" s="10">
        <f t="shared" si="145"/>
        <v>0</v>
      </c>
      <c r="FN123" s="11">
        <f t="shared" si="145"/>
        <v>0</v>
      </c>
      <c r="FO123" s="10">
        <f t="shared" si="145"/>
        <v>0</v>
      </c>
      <c r="FP123" s="11">
        <f t="shared" si="145"/>
        <v>0</v>
      </c>
      <c r="FQ123" s="10">
        <f t="shared" si="145"/>
        <v>0</v>
      </c>
      <c r="FR123" s="7">
        <f>FR32+FR46+FR77+FR110+FR113</f>
        <v>0</v>
      </c>
      <c r="FS123" s="11">
        <f aca="true" t="shared" si="146" ref="FS123:GD123">FS32+FS46+FS77+FS113</f>
        <v>0</v>
      </c>
      <c r="FT123" s="10">
        <f t="shared" si="146"/>
        <v>0</v>
      </c>
      <c r="FU123" s="11">
        <f t="shared" si="146"/>
        <v>0</v>
      </c>
      <c r="FV123" s="10">
        <f t="shared" si="146"/>
        <v>0</v>
      </c>
      <c r="FW123" s="11">
        <f t="shared" si="146"/>
        <v>0</v>
      </c>
      <c r="FX123" s="10">
        <f t="shared" si="146"/>
        <v>0</v>
      </c>
      <c r="FY123" s="11">
        <f t="shared" si="146"/>
        <v>0</v>
      </c>
      <c r="FZ123" s="10">
        <f t="shared" si="146"/>
        <v>0</v>
      </c>
      <c r="GA123" s="11">
        <f t="shared" si="146"/>
        <v>0</v>
      </c>
      <c r="GB123" s="10">
        <f t="shared" si="146"/>
        <v>0</v>
      </c>
      <c r="GC123" s="11">
        <f t="shared" si="146"/>
        <v>0</v>
      </c>
      <c r="GD123" s="10">
        <f t="shared" si="146"/>
        <v>0</v>
      </c>
      <c r="GE123" s="7">
        <f>GE32+GE46+GE77+GE110+GE113</f>
        <v>0</v>
      </c>
      <c r="GF123" s="7">
        <f>GF32+GF46+GF77+GF110+GF113</f>
        <v>0</v>
      </c>
    </row>
    <row r="125" spans="4:5" ht="12.75">
      <c r="D125" s="3" t="s">
        <v>22</v>
      </c>
      <c r="E125" s="3" t="s">
        <v>242</v>
      </c>
    </row>
    <row r="126" spans="4:5" ht="12.75">
      <c r="D126" s="3" t="s">
        <v>26</v>
      </c>
      <c r="E126" s="3" t="s">
        <v>243</v>
      </c>
    </row>
    <row r="127" spans="4:5" ht="12.75">
      <c r="D127" s="14" t="s">
        <v>32</v>
      </c>
      <c r="E127" s="14"/>
    </row>
    <row r="128" spans="4:5" ht="12.75">
      <c r="D128" s="3" t="s">
        <v>34</v>
      </c>
      <c r="E128" s="3" t="s">
        <v>244</v>
      </c>
    </row>
    <row r="129" spans="4:5" ht="12.75">
      <c r="D129" s="3" t="s">
        <v>35</v>
      </c>
      <c r="E129" s="3" t="s">
        <v>245</v>
      </c>
    </row>
    <row r="130" spans="4:5" ht="12.75">
      <c r="D130" s="3" t="s">
        <v>36</v>
      </c>
      <c r="E130" s="3" t="s">
        <v>246</v>
      </c>
    </row>
    <row r="131" spans="4:29" ht="12.75">
      <c r="D131" s="14" t="s">
        <v>33</v>
      </c>
      <c r="E131" s="14"/>
      <c r="M131" s="9"/>
      <c r="U131" s="9"/>
      <c r="AC131" s="9"/>
    </row>
    <row r="132" spans="4:5" ht="12.75">
      <c r="D132" s="3" t="s">
        <v>37</v>
      </c>
      <c r="E132" s="3" t="s">
        <v>247</v>
      </c>
    </row>
    <row r="133" spans="4:5" ht="12.75">
      <c r="D133" s="3" t="s">
        <v>38</v>
      </c>
      <c r="E133" s="3" t="s">
        <v>248</v>
      </c>
    </row>
    <row r="134" spans="4:5" ht="12.75">
      <c r="D134" s="3" t="s">
        <v>39</v>
      </c>
      <c r="E134" s="3" t="s">
        <v>249</v>
      </c>
    </row>
    <row r="135" spans="4:5" ht="12.75">
      <c r="D135" s="3" t="s">
        <v>40</v>
      </c>
      <c r="E135" s="3" t="s">
        <v>250</v>
      </c>
    </row>
    <row r="136" spans="4:5" ht="12.75">
      <c r="D136" s="3" t="s">
        <v>41</v>
      </c>
      <c r="E136" s="3" t="s">
        <v>251</v>
      </c>
    </row>
    <row r="137" spans="4:5" ht="12.75">
      <c r="D137" s="3" t="s">
        <v>42</v>
      </c>
      <c r="E137" s="3" t="s">
        <v>252</v>
      </c>
    </row>
  </sheetData>
  <sheetProtection/>
  <mergeCells count="191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A33:GF33"/>
    <mergeCell ref="A47:GF47"/>
    <mergeCell ref="A78:GF78"/>
    <mergeCell ref="C79:C80"/>
    <mergeCell ref="A79:A80"/>
    <mergeCell ref="B79:B80"/>
    <mergeCell ref="FU15:FV15"/>
    <mergeCell ref="FW15:FX15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7"/>
    <mergeCell ref="A95:A97"/>
    <mergeCell ref="B95:B97"/>
    <mergeCell ref="C98:C99"/>
    <mergeCell ref="A98:A99"/>
    <mergeCell ref="B98:B99"/>
    <mergeCell ref="C100:C101"/>
    <mergeCell ref="A100:A101"/>
    <mergeCell ref="B100:B101"/>
    <mergeCell ref="C102:C103"/>
    <mergeCell ref="A102:A103"/>
    <mergeCell ref="B102:B103"/>
    <mergeCell ref="C104:C105"/>
    <mergeCell ref="A104:A105"/>
    <mergeCell ref="B104:B105"/>
    <mergeCell ref="A118:GF118"/>
    <mergeCell ref="D127:E127"/>
    <mergeCell ref="D131:E131"/>
    <mergeCell ref="C106:C107"/>
    <mergeCell ref="A106:A107"/>
    <mergeCell ref="B106:B107"/>
    <mergeCell ref="A108:GF108"/>
    <mergeCell ref="A111:GF111"/>
    <mergeCell ref="A114:GF114"/>
  </mergeCells>
  <printOptions/>
  <pageMargins left="0.75" right="0.75" top="1" bottom="1" header="0.5" footer="0.5"/>
  <pageSetup fitToHeight="1" fitToWidth="1"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cp:lastPrinted>2024-04-23T06:51:33Z</cp:lastPrinted>
  <dcterms:modified xsi:type="dcterms:W3CDTF">2024-04-23T06:51:35Z</dcterms:modified>
  <cp:category/>
  <cp:version/>
  <cp:contentType/>
  <cp:contentStatus/>
</cp:coreProperties>
</file>