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2"/>
  </bookViews>
  <sheets>
    <sheet name="Inżynieria spawalnictwa" sheetId="1" r:id="rId1"/>
    <sheet name="Projektowanie materiałowe" sheetId="2" r:id="rId2"/>
    <sheet name="Przetwórstwo tworzyw polimerowy" sheetId="3" r:id="rId3"/>
  </sheets>
  <definedNames/>
  <calcPr fullCalcOnLoad="1"/>
</workbook>
</file>

<file path=xl/sharedStrings.xml><?xml version="1.0" encoding="utf-8"?>
<sst xmlns="http://schemas.openxmlformats.org/spreadsheetml/2006/main" count="1563" uniqueCount="302">
  <si>
    <t>Wydział Inżynierii Mechanicznej i Mechatroniki</t>
  </si>
  <si>
    <t>Nazwa kierunku studiów</t>
  </si>
  <si>
    <t>Technologie materiałowe i spawalnicze</t>
  </si>
  <si>
    <t>Dziedziny nauki</t>
  </si>
  <si>
    <t>dziedzina nauk inżynieryjno-technicznych</t>
  </si>
  <si>
    <t>Dyscypliny naukowe</t>
  </si>
  <si>
    <t>inżynieria mechaniczna (60%), inżynieria materiałowa (40%)</t>
  </si>
  <si>
    <t>Profil kształcenia</t>
  </si>
  <si>
    <t>ogólnoakademicki</t>
  </si>
  <si>
    <t>Forma studiów</t>
  </si>
  <si>
    <t>niestacjonarna</t>
  </si>
  <si>
    <t>Poziom kształcenia</t>
  </si>
  <si>
    <t>pierwszy</t>
  </si>
  <si>
    <t>Rok akademicki 2024/2025</t>
  </si>
  <si>
    <t>Specjalność/specjalizacja</t>
  </si>
  <si>
    <t>Inżynieria spawalnictwa</t>
  </si>
  <si>
    <t>Obowiązuje od 2024-10-01</t>
  </si>
  <si>
    <t>Kod planu studiów</t>
  </si>
  <si>
    <t>TMS_1A_N_2024_2025_Z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</si>
  <si>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</si>
  <si>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</si>
  <si>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</si>
  <si>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</si>
  <si>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</si>
  <si>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</si>
  <si>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</si>
  <si>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</si>
  <si>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</si>
  <si>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</si>
  <si>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</si>
  <si>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</si>
  <si>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</si>
  <si>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</si>
  <si>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</si>
  <si>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</si>
  <si>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</si>
  <si>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</si>
  <si>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</si>
  <si>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</si>
  <si>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</si>
  <si>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PR</t>
  </si>
  <si>
    <t>S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</si>
  <si>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</si>
  <si>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</si>
  <si>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</si>
  <si>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</si>
  <si>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</si>
  <si>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</si>
  <si>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</si>
  <si>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</si>
  <si>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</si>
  <si>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</si>
  <si>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</si>
  <si>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</si>
  <si>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</si>
  <si>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</si>
  <si>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</si>
  <si>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</si>
  <si>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</si>
  <si>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</si>
  <si>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</si>
  <si>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</si>
  <si>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</si>
  <si>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Matematyka I</t>
  </si>
  <si>
    <t>A02</t>
  </si>
  <si>
    <t>Metody komputerowe i statystyczne w inżynierii</t>
  </si>
  <si>
    <t>A03</t>
  </si>
  <si>
    <t>Podstawy chemii</t>
  </si>
  <si>
    <t>A04</t>
  </si>
  <si>
    <t>Fizyka</t>
  </si>
  <si>
    <t>A05</t>
  </si>
  <si>
    <t>Podstawy konstrukcji maszyn</t>
  </si>
  <si>
    <t>e</t>
  </si>
  <si>
    <t>A06</t>
  </si>
  <si>
    <t>Matematyka II</t>
  </si>
  <si>
    <t>A07</t>
  </si>
  <si>
    <t>Ochrona własności intelektualnej</t>
  </si>
  <si>
    <t>A08</t>
  </si>
  <si>
    <t>Komunikacja i praca zespołowa</t>
  </si>
  <si>
    <t>A09</t>
  </si>
  <si>
    <t>Termodynamika</t>
  </si>
  <si>
    <t>Blok obieralny 6</t>
  </si>
  <si>
    <t>Blok obieralny 8</t>
  </si>
  <si>
    <t>Blok obieralny 9</t>
  </si>
  <si>
    <t>Blok obieralny 13</t>
  </si>
  <si>
    <t>Blok obieralny 14</t>
  </si>
  <si>
    <t>Blok obieralny 15</t>
  </si>
  <si>
    <t>E04</t>
  </si>
  <si>
    <t>Projektowanie uniwersalne</t>
  </si>
  <si>
    <t>Razem</t>
  </si>
  <si>
    <t>Moduły/Przedmioty kształcenia kierunkowego</t>
  </si>
  <si>
    <t>B01</t>
  </si>
  <si>
    <t>Podstawy nauki o materiałach</t>
  </si>
  <si>
    <t>B02</t>
  </si>
  <si>
    <t>Rysunek techniczny</t>
  </si>
  <si>
    <t>B03</t>
  </si>
  <si>
    <t>Informatyka</t>
  </si>
  <si>
    <t>B04</t>
  </si>
  <si>
    <t>Mechanika</t>
  </si>
  <si>
    <t>B05</t>
  </si>
  <si>
    <t>Metrologia</t>
  </si>
  <si>
    <t>B06</t>
  </si>
  <si>
    <t>Wprowadzenie do procesów i technik produkcyjnych</t>
  </si>
  <si>
    <t>B07</t>
  </si>
  <si>
    <t>Materiałoznawstwo</t>
  </si>
  <si>
    <t>B08</t>
  </si>
  <si>
    <t>Wytrzymałość materiałów</t>
  </si>
  <si>
    <t>B09</t>
  </si>
  <si>
    <t>Grafika inżynierska</t>
  </si>
  <si>
    <t>B10</t>
  </si>
  <si>
    <t>Informatyczne techniki obliczeniowe</t>
  </si>
  <si>
    <t>B11</t>
  </si>
  <si>
    <t>Materiały polimerowe</t>
  </si>
  <si>
    <t>B12</t>
  </si>
  <si>
    <t>Podstawy modelowania inżynierskiego</t>
  </si>
  <si>
    <t>B13</t>
  </si>
  <si>
    <t>Techniki wytwarzania</t>
  </si>
  <si>
    <t>Blok obieralny 1</t>
  </si>
  <si>
    <t>B15</t>
  </si>
  <si>
    <t>Algorytmizacja zagadnień inżynierskich</t>
  </si>
  <si>
    <t>B16</t>
  </si>
  <si>
    <t>Metody i techniki badań</t>
  </si>
  <si>
    <t>B17</t>
  </si>
  <si>
    <t>Techniki spawania i spajania</t>
  </si>
  <si>
    <t>B18</t>
  </si>
  <si>
    <t>Podstawy elektrotechniki i elektroniki</t>
  </si>
  <si>
    <t>Blok obieralny 5</t>
  </si>
  <si>
    <t>B20</t>
  </si>
  <si>
    <t>Inżynieria powierzchni</t>
  </si>
  <si>
    <t>B21</t>
  </si>
  <si>
    <t>Technologia kompozytów metalicznych i ceramicznych</t>
  </si>
  <si>
    <t>Blok obieralny 7</t>
  </si>
  <si>
    <t>B23</t>
  </si>
  <si>
    <t>Inżynierski projekt zespołowy 1</t>
  </si>
  <si>
    <t>B24</t>
  </si>
  <si>
    <t>Zabezpieczenia antykorozyjne</t>
  </si>
  <si>
    <t>B25</t>
  </si>
  <si>
    <t>Systemy zarządzania jakością</t>
  </si>
  <si>
    <t>B26</t>
  </si>
  <si>
    <t>Inżynierski projekt zespołowy 2</t>
  </si>
  <si>
    <t>Moduły/Przedmioty specjalnościowe</t>
  </si>
  <si>
    <t>Projektowanie materiałowe</t>
  </si>
  <si>
    <t>Przetwórstwo tworzyw polimerowych</t>
  </si>
  <si>
    <t>Blok obieralny 2</t>
  </si>
  <si>
    <t>Blok obieralny 3</t>
  </si>
  <si>
    <t>Blok obieralny 4</t>
  </si>
  <si>
    <t>IS/04</t>
  </si>
  <si>
    <t>Urządzenia i sprzęt spawalniczy</t>
  </si>
  <si>
    <t>IS/05</t>
  </si>
  <si>
    <t>Zagadanienia bezpieczeństwa w inżynierii spajania</t>
  </si>
  <si>
    <t>IS/06</t>
  </si>
  <si>
    <t>Robotyzacja i automatyzacja spawania</t>
  </si>
  <si>
    <t>IS/07</t>
  </si>
  <si>
    <t>Techniki spawania w wytwarzaniu i naprawach</t>
  </si>
  <si>
    <t>Blok obieralny 12</t>
  </si>
  <si>
    <t>IS/09</t>
  </si>
  <si>
    <t>Seminarium dyplomowe 1</t>
  </si>
  <si>
    <t>IS/10</t>
  </si>
  <si>
    <t>Ochrona powłokowa konstrukcji spawanych</t>
  </si>
  <si>
    <t>Blok obieralny 18</t>
  </si>
  <si>
    <t>IS/12</t>
  </si>
  <si>
    <t>Pracownia dyplomowa</t>
  </si>
  <si>
    <t>IS/13</t>
  </si>
  <si>
    <t>Praca dyplomowa</t>
  </si>
  <si>
    <t>IS/14</t>
  </si>
  <si>
    <t>Seminarium dyplomowe 2</t>
  </si>
  <si>
    <t>Moduły/Przedmioty obieralne</t>
  </si>
  <si>
    <t>A11-1</t>
  </si>
  <si>
    <t>Język obcy 1 (angielski)</t>
  </si>
  <si>
    <t>A11-2</t>
  </si>
  <si>
    <t>Język obcy 1 (niemiecki)</t>
  </si>
  <si>
    <t>A13-1</t>
  </si>
  <si>
    <t>Język obcy 2 (angielski)</t>
  </si>
  <si>
    <t>A13-2</t>
  </si>
  <si>
    <t>Język obcy 2 (niemiecki)</t>
  </si>
  <si>
    <t>A14-1</t>
  </si>
  <si>
    <t>Język obcy 3 (angielski)</t>
  </si>
  <si>
    <t>A14-2</t>
  </si>
  <si>
    <t>Język obcy 3 (niemiecki)</t>
  </si>
  <si>
    <t>A15-1</t>
  </si>
  <si>
    <t>Etyka</t>
  </si>
  <si>
    <t>A15-2</t>
  </si>
  <si>
    <t>Socjologia</t>
  </si>
  <si>
    <t>A16-1</t>
  </si>
  <si>
    <t>Ekonomia</t>
  </si>
  <si>
    <t>A16-2</t>
  </si>
  <si>
    <t>Zarządzanie</t>
  </si>
  <si>
    <t>A17-1</t>
  </si>
  <si>
    <t>Filozofia</t>
  </si>
  <si>
    <t>A17-2</t>
  </si>
  <si>
    <t>Wybrane zagadnienia z kultury - Szczecin w sztuce</t>
  </si>
  <si>
    <t>B14-1</t>
  </si>
  <si>
    <t>Konstukcyjne materiały metalowe</t>
  </si>
  <si>
    <t>B14-2</t>
  </si>
  <si>
    <t>Structural metallic materials</t>
  </si>
  <si>
    <t>B19-1</t>
  </si>
  <si>
    <t>Podstawy przetwórstwa materiałów polimerowych</t>
  </si>
  <si>
    <t>B19-2</t>
  </si>
  <si>
    <t>Basic in processing of polymer materials</t>
  </si>
  <si>
    <t>B22-1</t>
  </si>
  <si>
    <t>Metody badań konstrukcji spawanych</t>
  </si>
  <si>
    <t>B22-2</t>
  </si>
  <si>
    <t>Kontrola i odbiory konstrukcji spawanych</t>
  </si>
  <si>
    <t>B22-3</t>
  </si>
  <si>
    <t>Systemy kontroli jakości w spawalnictwie</t>
  </si>
  <si>
    <t>IS/01</t>
  </si>
  <si>
    <t>Metalurgia i metaloznawstwo spawalnicze</t>
  </si>
  <si>
    <t>IS/02</t>
  </si>
  <si>
    <t>Projektowanie technologii spawania</t>
  </si>
  <si>
    <t>IS/03</t>
  </si>
  <si>
    <t>Projektowanie konstrukcji spawanych</t>
  </si>
  <si>
    <t>IS/08-01</t>
  </si>
  <si>
    <t>CAD/CAM i CAW w inżynierii spawania</t>
  </si>
  <si>
    <t>IS/08-02</t>
  </si>
  <si>
    <t>Metody numeryczne w inżynierii spajania</t>
  </si>
  <si>
    <t>IS/11-1</t>
  </si>
  <si>
    <t>Praktyczne aspekty eksploatacji konstrukcji spawanych</t>
  </si>
  <si>
    <t>IS/11-2</t>
  </si>
  <si>
    <t>Analiza przypadków zniszczenia konstrukcji spawanych</t>
  </si>
  <si>
    <t>Praktyki zawodowe</t>
  </si>
  <si>
    <t>P01</t>
  </si>
  <si>
    <t>Praktyka zawodowa</t>
  </si>
  <si>
    <t>Przedmioty jednorazowe</t>
  </si>
  <si>
    <t>E01</t>
  </si>
  <si>
    <t>Szkolenie biblioteczne</t>
  </si>
  <si>
    <t>E02</t>
  </si>
  <si>
    <t>Szkolenie BHP</t>
  </si>
  <si>
    <t>E03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</si>
  <si>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</si>
  <si>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</si>
  <si>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</si>
  <si>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</si>
  <si>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</si>
  <si>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</si>
  <si>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</si>
  <si>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</si>
  <si>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</si>
  <si>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</si>
  <si>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</si>
  <si>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</t>
  </si>
  <si>
    <t>seminaria dyplomowe</t>
  </si>
  <si>
    <t>PM/04</t>
  </si>
  <si>
    <t>Techniki przyrostowe, ubytkowe i obróbka plastyczna</t>
  </si>
  <si>
    <t>PM/05</t>
  </si>
  <si>
    <t>Obróbka cieplna i powłoki ochronne</t>
  </si>
  <si>
    <t>PM/06</t>
  </si>
  <si>
    <t>Komputerowe wspomaganie projektowania</t>
  </si>
  <si>
    <t>PM/07</t>
  </si>
  <si>
    <t>Dobór materiałów w procesie projektowania</t>
  </si>
  <si>
    <t>Blok obieralny 10</t>
  </si>
  <si>
    <t>PM/09</t>
  </si>
  <si>
    <t>PM/10</t>
  </si>
  <si>
    <t>Zaawansowane materiały i technologie</t>
  </si>
  <si>
    <t>Blok obieralny 16</t>
  </si>
  <si>
    <t>PM/12</t>
  </si>
  <si>
    <t>PM/13</t>
  </si>
  <si>
    <t>PM/14</t>
  </si>
  <si>
    <t>PM/01</t>
  </si>
  <si>
    <t>Wytrzymałość i umocnienie materiałów</t>
  </si>
  <si>
    <t>PM/02</t>
  </si>
  <si>
    <t>Technologia montażu z analizą zamienności</t>
  </si>
  <si>
    <t>PM/03</t>
  </si>
  <si>
    <t>Specjalne materialy konstrukcyjne</t>
  </si>
  <si>
    <t>PM/08-1</t>
  </si>
  <si>
    <t>Mechanizmy zużycia materiałów</t>
  </si>
  <si>
    <t>PM/08-2</t>
  </si>
  <si>
    <t>Mechanisms of wear</t>
  </si>
  <si>
    <t>PM/11-1</t>
  </si>
  <si>
    <t>Analiza przyczyn niszczenia wyrobów - studium przypadku</t>
  </si>
  <si>
    <t>PM/11-2</t>
  </si>
  <si>
    <t>Analysis of the failure causes - case study</t>
  </si>
  <si>
    <t>PTP/04</t>
  </si>
  <si>
    <t>PTP/05</t>
  </si>
  <si>
    <t>Technologie wytwarzania kompozytów polimerowych</t>
  </si>
  <si>
    <t>PTP/06</t>
  </si>
  <si>
    <t>Urządzenia do przetwórstwa tworzyw polimerowych</t>
  </si>
  <si>
    <t>PTP/07</t>
  </si>
  <si>
    <t>Projektowanie oprzyrządowania</t>
  </si>
  <si>
    <t>Blok obieralny 11</t>
  </si>
  <si>
    <t>PTP/09</t>
  </si>
  <si>
    <t>PTP/10</t>
  </si>
  <si>
    <t>Dobór materiałów polimerowych w procesie projektowania</t>
  </si>
  <si>
    <t>Blok obieralny 17</t>
  </si>
  <si>
    <t>PTP/12</t>
  </si>
  <si>
    <t>PTP/13</t>
  </si>
  <si>
    <t>PTP/14</t>
  </si>
  <si>
    <t>PTP/01</t>
  </si>
  <si>
    <t>Fizyko-chemia polimerów</t>
  </si>
  <si>
    <t>PTP/02</t>
  </si>
  <si>
    <t>Tworzywa termoplastyczne</t>
  </si>
  <si>
    <t>PTP/03</t>
  </si>
  <si>
    <t>Tworzywa reaktywne</t>
  </si>
  <si>
    <t>PTP/08-01</t>
  </si>
  <si>
    <t>Technologia gumy</t>
  </si>
  <si>
    <t>PTP/08-02</t>
  </si>
  <si>
    <t>Tworzywa elastomerowe</t>
  </si>
  <si>
    <t>PTP/11-01</t>
  </si>
  <si>
    <t>Recykling</t>
  </si>
  <si>
    <t>PTP/11-02</t>
  </si>
  <si>
    <t>Recycling</t>
  </si>
  <si>
    <t>Załącznik nr 2 do Uchwały nr 16 Senatu ZUT w Szczecinie z dnia 26 lutego 2024 r.</t>
  </si>
  <si>
    <t xml:space="preserve">Załącznik nr 2 do Uchwały nr 16 Senatu ZUT w Szczecinie z dnia 26 lutego 2024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</si>
</sst>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6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88200" y="0"/>
          <a:ext cx="7315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88200" y="0"/>
          <a:ext cx="7315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88200" y="0"/>
          <a:ext cx="7315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127"/>
  <sheetViews>
    <sheetView zoomScalePageLayoutView="0" workbookViewId="0" topLeftCell="R3">
      <selection activeCell="AN6" sqref="AN6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7" width="4.28125" style="0" customWidth="1"/>
    <col min="18" max="20" width="4.710937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8515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1" width="3.8515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6" width="3.8515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3" width="3.8515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8515625" style="0" customWidth="1"/>
    <col min="89" max="89" width="3.57421875" style="0" customWidth="1"/>
    <col min="90" max="90" width="2.00390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8515625" style="0" customWidth="1"/>
    <col min="110" max="110" width="3.57421875" style="0" customWidth="1"/>
    <col min="111" max="111" width="2.00390625" style="0" customWidth="1"/>
    <col min="112" max="112" width="3.57421875" style="0" customWidth="1"/>
    <col min="113" max="113" width="2.00390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57421875" style="0" customWidth="1"/>
    <col min="123" max="123" width="2.00390625" style="0" customWidth="1"/>
    <col min="124" max="125" width="3.8515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8515625" style="0" customWidth="1"/>
    <col min="131" max="131" width="3.57421875" style="0" customWidth="1"/>
    <col min="132" max="132" width="2.00390625" style="0" customWidth="1"/>
    <col min="133" max="133" width="3.57421875" style="0" customWidth="1"/>
    <col min="134" max="134" width="2.00390625" style="0" customWidth="1"/>
    <col min="135" max="135" width="3.57421875" style="0" customWidth="1"/>
    <col min="136" max="136" width="2.00390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57421875" style="0" customWidth="1"/>
    <col min="142" max="142" width="2.00390625" style="0" customWidth="1"/>
    <col min="143" max="143" width="3.57421875" style="0" customWidth="1"/>
    <col min="144" max="144" width="2.00390625" style="0" customWidth="1"/>
    <col min="145" max="146" width="3.8515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1" width="3.8515625" style="0" customWidth="1"/>
    <col min="152" max="152" width="3.57421875" style="0" customWidth="1"/>
    <col min="153" max="153" width="2.00390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8" width="3.57421875" style="0" customWidth="1"/>
    <col min="159" max="159" width="2.00390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7" width="3.8515625" style="0" customWidth="1"/>
    <col min="168" max="168" width="3.57421875" style="0" customWidth="1"/>
    <col min="169" max="169" width="2.00390625" style="0" customWidth="1"/>
    <col min="170" max="170" width="3.57421875" style="0" customWidth="1"/>
    <col min="171" max="171" width="2.00390625" style="0" customWidth="1"/>
    <col min="172" max="172" width="3.8515625" style="0" customWidth="1"/>
    <col min="173" max="173" width="3.57421875" style="0" customWidth="1"/>
    <col min="174" max="174" width="2.00390625" style="0" customWidth="1"/>
    <col min="175" max="175" width="3.57421875" style="0" customWidth="1"/>
    <col min="176" max="176" width="2.00390625" style="0" customWidth="1"/>
    <col min="177" max="177" width="3.57421875" style="0" customWidth="1"/>
    <col min="178" max="178" width="2.00390625" style="0" customWidth="1"/>
    <col min="179" max="179" width="3.57421875" style="0" customWidth="1"/>
    <col min="180" max="180" width="2.00390625" style="0" customWidth="1"/>
    <col min="181" max="181" width="3.57421875" style="0" customWidth="1"/>
    <col min="182" max="182" width="2.00390625" style="0" customWidth="1"/>
    <col min="183" max="183" width="3.57421875" style="0" customWidth="1"/>
    <col min="184" max="184" width="2.00390625" style="0" customWidth="1"/>
    <col min="185" max="185" width="3.57421875" style="0" customWidth="1"/>
    <col min="186" max="186" width="2.00390625" style="0" customWidth="1"/>
    <col min="187" max="188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85" ht="12.75">
      <c r="E7" t="s">
        <v>11</v>
      </c>
      <c r="F7" s="1" t="s">
        <v>12</v>
      </c>
      <c r="CG7" t="s">
        <v>13</v>
      </c>
    </row>
    <row r="8" spans="5:85" ht="12.75">
      <c r="E8" t="s">
        <v>14</v>
      </c>
      <c r="F8" s="1" t="s">
        <v>15</v>
      </c>
      <c r="CG8" t="s">
        <v>16</v>
      </c>
    </row>
    <row r="9" spans="5:85" ht="12.75">
      <c r="E9" t="s">
        <v>17</v>
      </c>
      <c r="F9" s="1" t="s">
        <v>18</v>
      </c>
      <c r="CG9" t="s">
        <v>300</v>
      </c>
    </row>
    <row r="11" spans="1:187" ht="12.7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43</v>
      </c>
      <c r="S12" s="15" t="s">
        <v>44</v>
      </c>
      <c r="T12" s="15" t="s">
        <v>45</v>
      </c>
      <c r="U12" s="17" t="s">
        <v>46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51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54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57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47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50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52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53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55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56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58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59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4" t="s">
        <v>48</v>
      </c>
      <c r="Z14" s="18" t="s">
        <v>33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48</v>
      </c>
      <c r="AO14" s="14" t="s">
        <v>49</v>
      </c>
      <c r="AP14" s="18" t="s">
        <v>32</v>
      </c>
      <c r="AQ14" s="18"/>
      <c r="AR14" s="18"/>
      <c r="AS14" s="18"/>
      <c r="AT14" s="14" t="s">
        <v>48</v>
      </c>
      <c r="AU14" s="18" t="s">
        <v>33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48</v>
      </c>
      <c r="BJ14" s="14" t="s">
        <v>49</v>
      </c>
      <c r="BK14" s="18" t="s">
        <v>32</v>
      </c>
      <c r="BL14" s="18"/>
      <c r="BM14" s="18"/>
      <c r="BN14" s="18"/>
      <c r="BO14" s="14" t="s">
        <v>48</v>
      </c>
      <c r="BP14" s="18" t="s">
        <v>33</v>
      </c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48</v>
      </c>
      <c r="CE14" s="14" t="s">
        <v>49</v>
      </c>
      <c r="CF14" s="18" t="s">
        <v>32</v>
      </c>
      <c r="CG14" s="18"/>
      <c r="CH14" s="18"/>
      <c r="CI14" s="18"/>
      <c r="CJ14" s="14" t="s">
        <v>48</v>
      </c>
      <c r="CK14" s="18" t="s">
        <v>33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48</v>
      </c>
      <c r="CZ14" s="14" t="s">
        <v>49</v>
      </c>
      <c r="DA14" s="18" t="s">
        <v>32</v>
      </c>
      <c r="DB14" s="18"/>
      <c r="DC14" s="18"/>
      <c r="DD14" s="18"/>
      <c r="DE14" s="14" t="s">
        <v>48</v>
      </c>
      <c r="DF14" s="18" t="s">
        <v>33</v>
      </c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48</v>
      </c>
      <c r="DU14" s="14" t="s">
        <v>49</v>
      </c>
      <c r="DV14" s="18" t="s">
        <v>32</v>
      </c>
      <c r="DW14" s="18"/>
      <c r="DX14" s="18"/>
      <c r="DY14" s="18"/>
      <c r="DZ14" s="14" t="s">
        <v>48</v>
      </c>
      <c r="EA14" s="18" t="s">
        <v>33</v>
      </c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48</v>
      </c>
      <c r="EP14" s="14" t="s">
        <v>49</v>
      </c>
      <c r="EQ14" s="18" t="s">
        <v>32</v>
      </c>
      <c r="ER14" s="18"/>
      <c r="ES14" s="18"/>
      <c r="ET14" s="18"/>
      <c r="EU14" s="14" t="s">
        <v>48</v>
      </c>
      <c r="EV14" s="18" t="s">
        <v>33</v>
      </c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48</v>
      </c>
      <c r="FK14" s="14" t="s">
        <v>49</v>
      </c>
      <c r="FL14" s="18" t="s">
        <v>32</v>
      </c>
      <c r="FM14" s="18"/>
      <c r="FN14" s="18"/>
      <c r="FO14" s="18"/>
      <c r="FP14" s="14" t="s">
        <v>48</v>
      </c>
      <c r="FQ14" s="18" t="s">
        <v>33</v>
      </c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48</v>
      </c>
      <c r="GF14" s="14" t="s">
        <v>49</v>
      </c>
    </row>
    <row r="15" spans="1:188" ht="24" customHeight="1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4"/>
      <c r="Z15" s="16" t="s">
        <v>36</v>
      </c>
      <c r="AA15" s="16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6" t="s">
        <v>40</v>
      </c>
      <c r="AI15" s="16"/>
      <c r="AJ15" s="16" t="s">
        <v>41</v>
      </c>
      <c r="AK15" s="16"/>
      <c r="AL15" s="16" t="s">
        <v>42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4"/>
      <c r="AU15" s="16" t="s">
        <v>36</v>
      </c>
      <c r="AV15" s="16"/>
      <c r="AW15" s="16" t="s">
        <v>37</v>
      </c>
      <c r="AX15" s="16"/>
      <c r="AY15" s="16" t="s">
        <v>38</v>
      </c>
      <c r="AZ15" s="16"/>
      <c r="BA15" s="16" t="s">
        <v>39</v>
      </c>
      <c r="BB15" s="16"/>
      <c r="BC15" s="16" t="s">
        <v>40</v>
      </c>
      <c r="BD15" s="16"/>
      <c r="BE15" s="16" t="s">
        <v>41</v>
      </c>
      <c r="BF15" s="16"/>
      <c r="BG15" s="16" t="s">
        <v>42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4"/>
      <c r="BP15" s="16" t="s">
        <v>36</v>
      </c>
      <c r="BQ15" s="16"/>
      <c r="BR15" s="16" t="s">
        <v>37</v>
      </c>
      <c r="BS15" s="16"/>
      <c r="BT15" s="16" t="s">
        <v>38</v>
      </c>
      <c r="BU15" s="16"/>
      <c r="BV15" s="16" t="s">
        <v>39</v>
      </c>
      <c r="BW15" s="16"/>
      <c r="BX15" s="16" t="s">
        <v>40</v>
      </c>
      <c r="BY15" s="16"/>
      <c r="BZ15" s="16" t="s">
        <v>41</v>
      </c>
      <c r="CA15" s="16"/>
      <c r="CB15" s="16" t="s">
        <v>42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4"/>
      <c r="CK15" s="16" t="s">
        <v>36</v>
      </c>
      <c r="CL15" s="16"/>
      <c r="CM15" s="16" t="s">
        <v>37</v>
      </c>
      <c r="CN15" s="16"/>
      <c r="CO15" s="16" t="s">
        <v>38</v>
      </c>
      <c r="CP15" s="16"/>
      <c r="CQ15" s="16" t="s">
        <v>39</v>
      </c>
      <c r="CR15" s="16"/>
      <c r="CS15" s="16" t="s">
        <v>40</v>
      </c>
      <c r="CT15" s="16"/>
      <c r="CU15" s="16" t="s">
        <v>41</v>
      </c>
      <c r="CV15" s="16"/>
      <c r="CW15" s="16" t="s">
        <v>42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4"/>
      <c r="DF15" s="16" t="s">
        <v>36</v>
      </c>
      <c r="DG15" s="16"/>
      <c r="DH15" s="16" t="s">
        <v>37</v>
      </c>
      <c r="DI15" s="16"/>
      <c r="DJ15" s="16" t="s">
        <v>38</v>
      </c>
      <c r="DK15" s="16"/>
      <c r="DL15" s="16" t="s">
        <v>39</v>
      </c>
      <c r="DM15" s="16"/>
      <c r="DN15" s="16" t="s">
        <v>40</v>
      </c>
      <c r="DO15" s="16"/>
      <c r="DP15" s="16" t="s">
        <v>41</v>
      </c>
      <c r="DQ15" s="16"/>
      <c r="DR15" s="16" t="s">
        <v>42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4"/>
      <c r="EA15" s="16" t="s">
        <v>36</v>
      </c>
      <c r="EB15" s="16"/>
      <c r="EC15" s="16" t="s">
        <v>37</v>
      </c>
      <c r="ED15" s="16"/>
      <c r="EE15" s="16" t="s">
        <v>38</v>
      </c>
      <c r="EF15" s="16"/>
      <c r="EG15" s="16" t="s">
        <v>39</v>
      </c>
      <c r="EH15" s="16"/>
      <c r="EI15" s="16" t="s">
        <v>40</v>
      </c>
      <c r="EJ15" s="16"/>
      <c r="EK15" s="16" t="s">
        <v>41</v>
      </c>
      <c r="EL15" s="16"/>
      <c r="EM15" s="16" t="s">
        <v>42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4"/>
      <c r="EV15" s="16" t="s">
        <v>36</v>
      </c>
      <c r="EW15" s="16"/>
      <c r="EX15" s="16" t="s">
        <v>37</v>
      </c>
      <c r="EY15" s="16"/>
      <c r="EZ15" s="16" t="s">
        <v>38</v>
      </c>
      <c r="FA15" s="16"/>
      <c r="FB15" s="16" t="s">
        <v>39</v>
      </c>
      <c r="FC15" s="16"/>
      <c r="FD15" s="16" t="s">
        <v>40</v>
      </c>
      <c r="FE15" s="16"/>
      <c r="FF15" s="16" t="s">
        <v>41</v>
      </c>
      <c r="FG15" s="16"/>
      <c r="FH15" s="16" t="s">
        <v>42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4"/>
      <c r="FQ15" s="16" t="s">
        <v>36</v>
      </c>
      <c r="FR15" s="16"/>
      <c r="FS15" s="16" t="s">
        <v>37</v>
      </c>
      <c r="FT15" s="16"/>
      <c r="FU15" s="16" t="s">
        <v>38</v>
      </c>
      <c r="FV15" s="16"/>
      <c r="FW15" s="16" t="s">
        <v>39</v>
      </c>
      <c r="FX15" s="16"/>
      <c r="FY15" s="16" t="s">
        <v>40</v>
      </c>
      <c r="FZ15" s="16"/>
      <c r="GA15" s="16" t="s">
        <v>41</v>
      </c>
      <c r="GB15" s="16"/>
      <c r="GC15" s="16" t="s">
        <v>42</v>
      </c>
      <c r="GD15" s="16"/>
      <c r="GE15" s="14"/>
      <c r="GF15" s="14"/>
    </row>
    <row r="16" spans="1:188" ht="19.5" customHeight="1">
      <c r="A16" s="19" t="s">
        <v>60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ht="12.75">
      <c r="A17" s="6"/>
      <c r="B17" s="6"/>
      <c r="C17" s="6"/>
      <c r="D17" s="6" t="s">
        <v>62</v>
      </c>
      <c r="E17" s="3" t="s">
        <v>63</v>
      </c>
      <c r="F17" s="6">
        <f aca="true" t="shared" si="0" ref="F17:F25">COUNTIF(U17:GD17,"e")</f>
        <v>0</v>
      </c>
      <c r="G17" s="6">
        <f aca="true" t="shared" si="1" ref="G17:G25">COUNTIF(U17:GD17,"z")</f>
        <v>2</v>
      </c>
      <c r="H17" s="6">
        <f aca="true" t="shared" si="2" ref="H17:H32">SUM(I17:Q17)</f>
        <v>32</v>
      </c>
      <c r="I17" s="6">
        <f aca="true" t="shared" si="3" ref="I17:I32">U17+AP17+BK17+CF17+DA17+DV17+EQ17+FL17</f>
        <v>16</v>
      </c>
      <c r="J17" s="6">
        <f aca="true" t="shared" si="4" ref="J17:J32">W17+AR17+BM17+CH17+DC17+DX17+ES17+FN17</f>
        <v>16</v>
      </c>
      <c r="K17" s="6">
        <f aca="true" t="shared" si="5" ref="K17:K32">Z17+AU17+BP17+CK17+DF17+EA17+EV17+FQ17</f>
        <v>0</v>
      </c>
      <c r="L17" s="6">
        <f aca="true" t="shared" si="6" ref="L17:L32">AB17+AW17+BR17+CM17+DH17+EC17+EX17+FS17</f>
        <v>0</v>
      </c>
      <c r="M17" s="6">
        <f aca="true" t="shared" si="7" ref="M17:M32">AD17+AY17+BT17+CO17+DJ17+EE17+EZ17+FU17</f>
        <v>0</v>
      </c>
      <c r="N17" s="6">
        <f aca="true" t="shared" si="8" ref="N17:N32">AF17+BA17+BV17+CQ17+DL17+EG17+FB17+FW17</f>
        <v>0</v>
      </c>
      <c r="O17" s="6">
        <f aca="true" t="shared" si="9" ref="O17:O32">AH17+BC17+BX17+CS17+DN17+EI17+FD17+FY17</f>
        <v>0</v>
      </c>
      <c r="P17" s="6">
        <f aca="true" t="shared" si="10" ref="P17:P32">AJ17+BE17+BZ17+CU17+DP17+EK17+FF17+GA17</f>
        <v>0</v>
      </c>
      <c r="Q17" s="6">
        <f aca="true" t="shared" si="11" ref="Q17:Q32">AL17+BG17+CB17+CW17+DR17+EM17+FH17+GC17</f>
        <v>0</v>
      </c>
      <c r="R17" s="7">
        <f aca="true" t="shared" si="12" ref="R17:R32">AO17+BJ17+CE17+CZ17+DU17+EP17+FK17+GF17</f>
        <v>5</v>
      </c>
      <c r="S17" s="7">
        <f aca="true" t="shared" si="13" ref="S17:S32">AN17+BI17+CD17+CY17+DT17+EO17+FJ17+GE17</f>
        <v>0</v>
      </c>
      <c r="T17" s="7">
        <v>1.4</v>
      </c>
      <c r="U17" s="11">
        <v>16</v>
      </c>
      <c r="V17" s="10" t="s">
        <v>61</v>
      </c>
      <c r="W17" s="11">
        <v>16</v>
      </c>
      <c r="X17" s="10" t="s">
        <v>61</v>
      </c>
      <c r="Y17" s="7">
        <v>5</v>
      </c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aca="true" t="shared" si="14" ref="AO17:AO32">Y17+AN17</f>
        <v>5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aca="true" t="shared" si="15" ref="BJ17:BJ32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aca="true" t="shared" si="16" ref="CE17:CE32">BO17+CD17</f>
        <v>0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7" ref="CZ17:CZ32">CJ17+CY17</f>
        <v>0</v>
      </c>
      <c r="DA17" s="11"/>
      <c r="DB17" s="10"/>
      <c r="DC17" s="11"/>
      <c r="DD17" s="10"/>
      <c r="DE17" s="7"/>
      <c r="DF17" s="11"/>
      <c r="DG17" s="10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aca="true" t="shared" si="18" ref="DU17:DU32">DE17+DT17</f>
        <v>0</v>
      </c>
      <c r="DV17" s="11"/>
      <c r="DW17" s="10"/>
      <c r="DX17" s="11"/>
      <c r="DY17" s="10"/>
      <c r="DZ17" s="7"/>
      <c r="EA17" s="11"/>
      <c r="EB17" s="10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aca="true" t="shared" si="19" ref="EP17:EP32">DZ17+EO17</f>
        <v>0</v>
      </c>
      <c r="EQ17" s="11"/>
      <c r="ER17" s="10"/>
      <c r="ES17" s="11"/>
      <c r="ET17" s="10"/>
      <c r="EU17" s="7"/>
      <c r="EV17" s="11"/>
      <c r="EW17" s="10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aca="true" t="shared" si="20" ref="FK17:FK32">EU17+FJ17</f>
        <v>0</v>
      </c>
      <c r="FL17" s="11"/>
      <c r="FM17" s="10"/>
      <c r="FN17" s="11"/>
      <c r="FO17" s="10"/>
      <c r="FP17" s="7"/>
      <c r="FQ17" s="11"/>
      <c r="FR17" s="10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aca="true" t="shared" si="21" ref="GF17:GF32">FP17+GE17</f>
        <v>0</v>
      </c>
    </row>
    <row r="18" spans="1:188" ht="12.75">
      <c r="A18" s="6"/>
      <c r="B18" s="6"/>
      <c r="C18" s="6"/>
      <c r="D18" s="6" t="s">
        <v>64</v>
      </c>
      <c r="E18" s="3" t="s">
        <v>65</v>
      </c>
      <c r="F18" s="6">
        <f t="shared" si="0"/>
        <v>0</v>
      </c>
      <c r="G18" s="6">
        <f t="shared" si="1"/>
        <v>3</v>
      </c>
      <c r="H18" s="6">
        <f t="shared" si="2"/>
        <v>24</v>
      </c>
      <c r="I18" s="6">
        <f t="shared" si="3"/>
        <v>8</v>
      </c>
      <c r="J18" s="6">
        <f t="shared" si="4"/>
        <v>8</v>
      </c>
      <c r="K18" s="6">
        <f t="shared" si="5"/>
        <v>8</v>
      </c>
      <c r="L18" s="6">
        <f t="shared" si="6"/>
        <v>0</v>
      </c>
      <c r="M18" s="6">
        <f t="shared" si="7"/>
        <v>0</v>
      </c>
      <c r="N18" s="6">
        <f t="shared" si="8"/>
        <v>0</v>
      </c>
      <c r="O18" s="6">
        <f t="shared" si="9"/>
        <v>0</v>
      </c>
      <c r="P18" s="6">
        <f t="shared" si="10"/>
        <v>0</v>
      </c>
      <c r="Q18" s="6">
        <f t="shared" si="11"/>
        <v>0</v>
      </c>
      <c r="R18" s="7">
        <f t="shared" si="12"/>
        <v>5</v>
      </c>
      <c r="S18" s="7">
        <f t="shared" si="13"/>
        <v>2</v>
      </c>
      <c r="T18" s="7">
        <v>1.1</v>
      </c>
      <c r="U18" s="11">
        <v>8</v>
      </c>
      <c r="V18" s="10" t="s">
        <v>61</v>
      </c>
      <c r="W18" s="11">
        <v>8</v>
      </c>
      <c r="X18" s="10" t="s">
        <v>61</v>
      </c>
      <c r="Y18" s="7">
        <v>3</v>
      </c>
      <c r="Z18" s="11">
        <v>8</v>
      </c>
      <c r="AA18" s="10" t="s">
        <v>61</v>
      </c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>
        <v>2</v>
      </c>
      <c r="AO18" s="7">
        <f t="shared" si="14"/>
        <v>5</v>
      </c>
      <c r="AP18" s="11"/>
      <c r="AQ18" s="10"/>
      <c r="AR18" s="11"/>
      <c r="AS18" s="10"/>
      <c r="AT18" s="7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5"/>
        <v>0</v>
      </c>
      <c r="BK18" s="11"/>
      <c r="BL18" s="10"/>
      <c r="BM18" s="11"/>
      <c r="BN18" s="10"/>
      <c r="BO18" s="7"/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6"/>
        <v>0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7"/>
        <v>0</v>
      </c>
      <c r="DA18" s="11"/>
      <c r="DB18" s="10"/>
      <c r="DC18" s="11"/>
      <c r="DD18" s="10"/>
      <c r="DE18" s="7"/>
      <c r="DF18" s="11"/>
      <c r="DG18" s="10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8"/>
        <v>0</v>
      </c>
      <c r="DV18" s="11"/>
      <c r="DW18" s="10"/>
      <c r="DX18" s="11"/>
      <c r="DY18" s="10"/>
      <c r="DZ18" s="7"/>
      <c r="EA18" s="11"/>
      <c r="EB18" s="10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9"/>
        <v>0</v>
      </c>
      <c r="EQ18" s="11"/>
      <c r="ER18" s="10"/>
      <c r="ES18" s="11"/>
      <c r="ET18" s="10"/>
      <c r="EU18" s="7"/>
      <c r="EV18" s="11"/>
      <c r="EW18" s="10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20"/>
        <v>0</v>
      </c>
      <c r="FL18" s="11"/>
      <c r="FM18" s="10"/>
      <c r="FN18" s="11"/>
      <c r="FO18" s="10"/>
      <c r="FP18" s="7"/>
      <c r="FQ18" s="11"/>
      <c r="FR18" s="10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21"/>
        <v>0</v>
      </c>
    </row>
    <row r="19" spans="1:188" ht="12.75">
      <c r="A19" s="6"/>
      <c r="B19" s="6"/>
      <c r="C19" s="6"/>
      <c r="D19" s="6" t="s">
        <v>66</v>
      </c>
      <c r="E19" s="3" t="s">
        <v>67</v>
      </c>
      <c r="F19" s="6">
        <f t="shared" si="0"/>
        <v>0</v>
      </c>
      <c r="G19" s="6">
        <f t="shared" si="1"/>
        <v>3</v>
      </c>
      <c r="H19" s="6">
        <f t="shared" si="2"/>
        <v>32</v>
      </c>
      <c r="I19" s="6">
        <f t="shared" si="3"/>
        <v>16</v>
      </c>
      <c r="J19" s="6">
        <f t="shared" si="4"/>
        <v>10</v>
      </c>
      <c r="K19" s="6">
        <f t="shared" si="5"/>
        <v>6</v>
      </c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6">
        <f t="shared" si="10"/>
        <v>0</v>
      </c>
      <c r="Q19" s="6">
        <f t="shared" si="11"/>
        <v>0</v>
      </c>
      <c r="R19" s="7">
        <f t="shared" si="12"/>
        <v>5</v>
      </c>
      <c r="S19" s="7">
        <f t="shared" si="13"/>
        <v>1</v>
      </c>
      <c r="T19" s="7">
        <v>1.5</v>
      </c>
      <c r="U19" s="11">
        <v>16</v>
      </c>
      <c r="V19" s="10" t="s">
        <v>61</v>
      </c>
      <c r="W19" s="11">
        <v>10</v>
      </c>
      <c r="X19" s="10" t="s">
        <v>61</v>
      </c>
      <c r="Y19" s="7">
        <v>4</v>
      </c>
      <c r="Z19" s="11">
        <v>6</v>
      </c>
      <c r="AA19" s="10" t="s">
        <v>61</v>
      </c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>
        <v>1</v>
      </c>
      <c r="AO19" s="7">
        <f t="shared" si="14"/>
        <v>5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5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6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7"/>
        <v>0</v>
      </c>
      <c r="DA19" s="11"/>
      <c r="DB19" s="10"/>
      <c r="DC19" s="11"/>
      <c r="DD19" s="10"/>
      <c r="DE19" s="7"/>
      <c r="DF19" s="11"/>
      <c r="DG19" s="10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8"/>
        <v>0</v>
      </c>
      <c r="DV19" s="11"/>
      <c r="DW19" s="10"/>
      <c r="DX19" s="11"/>
      <c r="DY19" s="10"/>
      <c r="DZ19" s="7"/>
      <c r="EA19" s="11"/>
      <c r="EB19" s="10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9"/>
        <v>0</v>
      </c>
      <c r="EQ19" s="11"/>
      <c r="ER19" s="10"/>
      <c r="ES19" s="11"/>
      <c r="ET19" s="10"/>
      <c r="EU19" s="7"/>
      <c r="EV19" s="11"/>
      <c r="EW19" s="10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20"/>
        <v>0</v>
      </c>
      <c r="FL19" s="11"/>
      <c r="FM19" s="10"/>
      <c r="FN19" s="11"/>
      <c r="FO19" s="10"/>
      <c r="FP19" s="7"/>
      <c r="FQ19" s="11"/>
      <c r="FR19" s="10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21"/>
        <v>0</v>
      </c>
    </row>
    <row r="20" spans="1:188" ht="12.75">
      <c r="A20" s="6"/>
      <c r="B20" s="6"/>
      <c r="C20" s="6"/>
      <c r="D20" s="6" t="s">
        <v>68</v>
      </c>
      <c r="E20" s="3" t="s">
        <v>69</v>
      </c>
      <c r="F20" s="6">
        <f t="shared" si="0"/>
        <v>0</v>
      </c>
      <c r="G20" s="6">
        <f t="shared" si="1"/>
        <v>3</v>
      </c>
      <c r="H20" s="6">
        <f t="shared" si="2"/>
        <v>32</v>
      </c>
      <c r="I20" s="6">
        <f t="shared" si="3"/>
        <v>16</v>
      </c>
      <c r="J20" s="6">
        <f t="shared" si="4"/>
        <v>8</v>
      </c>
      <c r="K20" s="6">
        <f t="shared" si="5"/>
        <v>8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6">
        <f t="shared" si="9"/>
        <v>0</v>
      </c>
      <c r="P20" s="6">
        <f t="shared" si="10"/>
        <v>0</v>
      </c>
      <c r="Q20" s="6">
        <f t="shared" si="11"/>
        <v>0</v>
      </c>
      <c r="R20" s="7">
        <f t="shared" si="12"/>
        <v>4</v>
      </c>
      <c r="S20" s="7">
        <f t="shared" si="13"/>
        <v>1</v>
      </c>
      <c r="T20" s="7">
        <v>1.5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4"/>
        <v>0</v>
      </c>
      <c r="AP20" s="11">
        <v>16</v>
      </c>
      <c r="AQ20" s="10" t="s">
        <v>61</v>
      </c>
      <c r="AR20" s="11">
        <v>8</v>
      </c>
      <c r="AS20" s="10" t="s">
        <v>61</v>
      </c>
      <c r="AT20" s="7">
        <v>3</v>
      </c>
      <c r="AU20" s="11">
        <v>8</v>
      </c>
      <c r="AV20" s="10" t="s">
        <v>61</v>
      </c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>
        <v>1</v>
      </c>
      <c r="BJ20" s="7">
        <f t="shared" si="15"/>
        <v>4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6"/>
        <v>0</v>
      </c>
      <c r="CF20" s="11"/>
      <c r="CG20" s="10"/>
      <c r="CH20" s="11"/>
      <c r="CI20" s="10"/>
      <c r="CJ20" s="7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7"/>
        <v>0</v>
      </c>
      <c r="DA20" s="11"/>
      <c r="DB20" s="10"/>
      <c r="DC20" s="11"/>
      <c r="DD20" s="10"/>
      <c r="DE20" s="7"/>
      <c r="DF20" s="11"/>
      <c r="DG20" s="10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8"/>
        <v>0</v>
      </c>
      <c r="DV20" s="11"/>
      <c r="DW20" s="10"/>
      <c r="DX20" s="11"/>
      <c r="DY20" s="10"/>
      <c r="DZ20" s="7"/>
      <c r="EA20" s="11"/>
      <c r="EB20" s="10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9"/>
        <v>0</v>
      </c>
      <c r="EQ20" s="11"/>
      <c r="ER20" s="10"/>
      <c r="ES20" s="11"/>
      <c r="ET20" s="10"/>
      <c r="EU20" s="7"/>
      <c r="EV20" s="11"/>
      <c r="EW20" s="10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20"/>
        <v>0</v>
      </c>
      <c r="FL20" s="11"/>
      <c r="FM20" s="10"/>
      <c r="FN20" s="11"/>
      <c r="FO20" s="10"/>
      <c r="FP20" s="7"/>
      <c r="FQ20" s="11"/>
      <c r="FR20" s="10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21"/>
        <v>0</v>
      </c>
    </row>
    <row r="21" spans="1:188" ht="12.75">
      <c r="A21" s="6"/>
      <c r="B21" s="6"/>
      <c r="C21" s="6"/>
      <c r="D21" s="6" t="s">
        <v>70</v>
      </c>
      <c r="E21" s="3" t="s">
        <v>71</v>
      </c>
      <c r="F21" s="6">
        <f t="shared" si="0"/>
        <v>0</v>
      </c>
      <c r="G21" s="6">
        <f t="shared" si="1"/>
        <v>2</v>
      </c>
      <c r="H21" s="6">
        <f t="shared" si="2"/>
        <v>32</v>
      </c>
      <c r="I21" s="6">
        <f t="shared" si="3"/>
        <v>16</v>
      </c>
      <c r="J21" s="6">
        <f t="shared" si="4"/>
        <v>0</v>
      </c>
      <c r="K21" s="6">
        <f t="shared" si="5"/>
        <v>16</v>
      </c>
      <c r="L21" s="6">
        <f t="shared" si="6"/>
        <v>0</v>
      </c>
      <c r="M21" s="6">
        <f t="shared" si="7"/>
        <v>0</v>
      </c>
      <c r="N21" s="6">
        <f t="shared" si="8"/>
        <v>0</v>
      </c>
      <c r="O21" s="6">
        <f t="shared" si="9"/>
        <v>0</v>
      </c>
      <c r="P21" s="6">
        <f t="shared" si="10"/>
        <v>0</v>
      </c>
      <c r="Q21" s="6">
        <f t="shared" si="11"/>
        <v>0</v>
      </c>
      <c r="R21" s="7">
        <f t="shared" si="12"/>
        <v>4</v>
      </c>
      <c r="S21" s="7">
        <f t="shared" si="13"/>
        <v>2</v>
      </c>
      <c r="T21" s="7">
        <v>1.4</v>
      </c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4"/>
        <v>0</v>
      </c>
      <c r="AP21" s="11">
        <v>16</v>
      </c>
      <c r="AQ21" s="10" t="s">
        <v>61</v>
      </c>
      <c r="AR21" s="11"/>
      <c r="AS21" s="10"/>
      <c r="AT21" s="7">
        <v>2</v>
      </c>
      <c r="AU21" s="11">
        <v>16</v>
      </c>
      <c r="AV21" s="10" t="s">
        <v>61</v>
      </c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>
        <v>2</v>
      </c>
      <c r="BJ21" s="7">
        <f t="shared" si="15"/>
        <v>4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6"/>
        <v>0</v>
      </c>
      <c r="CF21" s="11"/>
      <c r="CG21" s="10"/>
      <c r="CH21" s="11"/>
      <c r="CI21" s="10"/>
      <c r="CJ21" s="7"/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7"/>
        <v>0</v>
      </c>
      <c r="DA21" s="11"/>
      <c r="DB21" s="10"/>
      <c r="DC21" s="11"/>
      <c r="DD21" s="10"/>
      <c r="DE21" s="7"/>
      <c r="DF21" s="11"/>
      <c r="DG21" s="10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8"/>
        <v>0</v>
      </c>
      <c r="DV21" s="11"/>
      <c r="DW21" s="10"/>
      <c r="DX21" s="11"/>
      <c r="DY21" s="10"/>
      <c r="DZ21" s="7"/>
      <c r="EA21" s="11"/>
      <c r="EB21" s="10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9"/>
        <v>0</v>
      </c>
      <c r="EQ21" s="11"/>
      <c r="ER21" s="10"/>
      <c r="ES21" s="11"/>
      <c r="ET21" s="10"/>
      <c r="EU21" s="7"/>
      <c r="EV21" s="11"/>
      <c r="EW21" s="10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20"/>
        <v>0</v>
      </c>
      <c r="FL21" s="11"/>
      <c r="FM21" s="10"/>
      <c r="FN21" s="11"/>
      <c r="FO21" s="10"/>
      <c r="FP21" s="7"/>
      <c r="FQ21" s="11"/>
      <c r="FR21" s="10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21"/>
        <v>0</v>
      </c>
    </row>
    <row r="22" spans="1:188" ht="12.75">
      <c r="A22" s="6"/>
      <c r="B22" s="6"/>
      <c r="C22" s="6"/>
      <c r="D22" s="6" t="s">
        <v>73</v>
      </c>
      <c r="E22" s="3" t="s">
        <v>74</v>
      </c>
      <c r="F22" s="6">
        <f t="shared" si="0"/>
        <v>1</v>
      </c>
      <c r="G22" s="6">
        <f t="shared" si="1"/>
        <v>1</v>
      </c>
      <c r="H22" s="6">
        <f t="shared" si="2"/>
        <v>32</v>
      </c>
      <c r="I22" s="6">
        <f t="shared" si="3"/>
        <v>16</v>
      </c>
      <c r="J22" s="6">
        <f t="shared" si="4"/>
        <v>16</v>
      </c>
      <c r="K22" s="6">
        <f t="shared" si="5"/>
        <v>0</v>
      </c>
      <c r="L22" s="6">
        <f t="shared" si="6"/>
        <v>0</v>
      </c>
      <c r="M22" s="6">
        <f t="shared" si="7"/>
        <v>0</v>
      </c>
      <c r="N22" s="6">
        <f t="shared" si="8"/>
        <v>0</v>
      </c>
      <c r="O22" s="6">
        <f t="shared" si="9"/>
        <v>0</v>
      </c>
      <c r="P22" s="6">
        <f t="shared" si="10"/>
        <v>0</v>
      </c>
      <c r="Q22" s="6">
        <f t="shared" si="11"/>
        <v>0</v>
      </c>
      <c r="R22" s="7">
        <f t="shared" si="12"/>
        <v>4</v>
      </c>
      <c r="S22" s="7">
        <f t="shared" si="13"/>
        <v>0</v>
      </c>
      <c r="T22" s="7">
        <v>1.5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4"/>
        <v>0</v>
      </c>
      <c r="AP22" s="11">
        <v>16</v>
      </c>
      <c r="AQ22" s="10" t="s">
        <v>72</v>
      </c>
      <c r="AR22" s="11">
        <v>16</v>
      </c>
      <c r="AS22" s="10" t="s">
        <v>61</v>
      </c>
      <c r="AT22" s="7">
        <v>4</v>
      </c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5"/>
        <v>4</v>
      </c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6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7"/>
        <v>0</v>
      </c>
      <c r="DA22" s="11"/>
      <c r="DB22" s="10"/>
      <c r="DC22" s="11"/>
      <c r="DD22" s="10"/>
      <c r="DE22" s="7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8"/>
        <v>0</v>
      </c>
      <c r="DV22" s="11"/>
      <c r="DW22" s="10"/>
      <c r="DX22" s="11"/>
      <c r="DY22" s="10"/>
      <c r="DZ22" s="7"/>
      <c r="EA22" s="11"/>
      <c r="EB22" s="10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9"/>
        <v>0</v>
      </c>
      <c r="EQ22" s="11"/>
      <c r="ER22" s="10"/>
      <c r="ES22" s="11"/>
      <c r="ET22" s="10"/>
      <c r="EU22" s="7"/>
      <c r="EV22" s="11"/>
      <c r="EW22" s="10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20"/>
        <v>0</v>
      </c>
      <c r="FL22" s="11"/>
      <c r="FM22" s="10"/>
      <c r="FN22" s="11"/>
      <c r="FO22" s="10"/>
      <c r="FP22" s="7"/>
      <c r="FQ22" s="11"/>
      <c r="FR22" s="10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21"/>
        <v>0</v>
      </c>
    </row>
    <row r="23" spans="1:188" ht="12.75">
      <c r="A23" s="6"/>
      <c r="B23" s="6"/>
      <c r="C23" s="6"/>
      <c r="D23" s="6" t="s">
        <v>75</v>
      </c>
      <c r="E23" s="3" t="s">
        <v>76</v>
      </c>
      <c r="F23" s="6">
        <f t="shared" si="0"/>
        <v>0</v>
      </c>
      <c r="G23" s="6">
        <f t="shared" si="1"/>
        <v>1</v>
      </c>
      <c r="H23" s="6">
        <f t="shared" si="2"/>
        <v>8</v>
      </c>
      <c r="I23" s="6">
        <f t="shared" si="3"/>
        <v>8</v>
      </c>
      <c r="J23" s="6">
        <f t="shared" si="4"/>
        <v>0</v>
      </c>
      <c r="K23" s="6">
        <f t="shared" si="5"/>
        <v>0</v>
      </c>
      <c r="L23" s="6">
        <f t="shared" si="6"/>
        <v>0</v>
      </c>
      <c r="M23" s="6">
        <f t="shared" si="7"/>
        <v>0</v>
      </c>
      <c r="N23" s="6">
        <f t="shared" si="8"/>
        <v>0</v>
      </c>
      <c r="O23" s="6">
        <f t="shared" si="9"/>
        <v>0</v>
      </c>
      <c r="P23" s="6">
        <f t="shared" si="10"/>
        <v>0</v>
      </c>
      <c r="Q23" s="6">
        <f t="shared" si="11"/>
        <v>0</v>
      </c>
      <c r="R23" s="7">
        <f t="shared" si="12"/>
        <v>1</v>
      </c>
      <c r="S23" s="7">
        <f t="shared" si="13"/>
        <v>0</v>
      </c>
      <c r="T23" s="7">
        <v>0.4</v>
      </c>
      <c r="U23" s="11"/>
      <c r="V23" s="10"/>
      <c r="W23" s="11"/>
      <c r="X23" s="10"/>
      <c r="Y23" s="7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4"/>
        <v>0</v>
      </c>
      <c r="AP23" s="11">
        <v>8</v>
      </c>
      <c r="AQ23" s="10" t="s">
        <v>61</v>
      </c>
      <c r="AR23" s="11"/>
      <c r="AS23" s="10"/>
      <c r="AT23" s="7">
        <v>1</v>
      </c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5"/>
        <v>1</v>
      </c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6"/>
        <v>0</v>
      </c>
      <c r="CF23" s="11"/>
      <c r="CG23" s="10"/>
      <c r="CH23" s="11"/>
      <c r="CI23" s="10"/>
      <c r="CJ23" s="7"/>
      <c r="CK23" s="11"/>
      <c r="CL23" s="10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7"/>
        <v>0</v>
      </c>
      <c r="DA23" s="11"/>
      <c r="DB23" s="10"/>
      <c r="DC23" s="11"/>
      <c r="DD23" s="10"/>
      <c r="DE23" s="7"/>
      <c r="DF23" s="11"/>
      <c r="DG23" s="10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8"/>
        <v>0</v>
      </c>
      <c r="DV23" s="11"/>
      <c r="DW23" s="10"/>
      <c r="DX23" s="11"/>
      <c r="DY23" s="10"/>
      <c r="DZ23" s="7"/>
      <c r="EA23" s="11"/>
      <c r="EB23" s="10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9"/>
        <v>0</v>
      </c>
      <c r="EQ23" s="11"/>
      <c r="ER23" s="10"/>
      <c r="ES23" s="11"/>
      <c r="ET23" s="10"/>
      <c r="EU23" s="7"/>
      <c r="EV23" s="11"/>
      <c r="EW23" s="10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20"/>
        <v>0</v>
      </c>
      <c r="FL23" s="11"/>
      <c r="FM23" s="10"/>
      <c r="FN23" s="11"/>
      <c r="FO23" s="10"/>
      <c r="FP23" s="7"/>
      <c r="FQ23" s="11"/>
      <c r="FR23" s="10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21"/>
        <v>0</v>
      </c>
    </row>
    <row r="24" spans="1:188" ht="12.75">
      <c r="A24" s="6"/>
      <c r="B24" s="6"/>
      <c r="C24" s="6"/>
      <c r="D24" s="6" t="s">
        <v>77</v>
      </c>
      <c r="E24" s="3" t="s">
        <v>78</v>
      </c>
      <c r="F24" s="6">
        <f t="shared" si="0"/>
        <v>0</v>
      </c>
      <c r="G24" s="6">
        <f t="shared" si="1"/>
        <v>1</v>
      </c>
      <c r="H24" s="6">
        <f t="shared" si="2"/>
        <v>8</v>
      </c>
      <c r="I24" s="6">
        <f t="shared" si="3"/>
        <v>0</v>
      </c>
      <c r="J24" s="6">
        <f t="shared" si="4"/>
        <v>8</v>
      </c>
      <c r="K24" s="6">
        <f t="shared" si="5"/>
        <v>0</v>
      </c>
      <c r="L24" s="6">
        <f t="shared" si="6"/>
        <v>0</v>
      </c>
      <c r="M24" s="6">
        <f t="shared" si="7"/>
        <v>0</v>
      </c>
      <c r="N24" s="6">
        <f t="shared" si="8"/>
        <v>0</v>
      </c>
      <c r="O24" s="6">
        <f t="shared" si="9"/>
        <v>0</v>
      </c>
      <c r="P24" s="6">
        <f t="shared" si="10"/>
        <v>0</v>
      </c>
      <c r="Q24" s="6">
        <f t="shared" si="11"/>
        <v>0</v>
      </c>
      <c r="R24" s="7">
        <f t="shared" si="12"/>
        <v>1</v>
      </c>
      <c r="S24" s="7">
        <f t="shared" si="13"/>
        <v>0</v>
      </c>
      <c r="T24" s="7">
        <v>0.4</v>
      </c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4"/>
        <v>0</v>
      </c>
      <c r="AP24" s="11"/>
      <c r="AQ24" s="10"/>
      <c r="AR24" s="11">
        <v>8</v>
      </c>
      <c r="AS24" s="10" t="s">
        <v>61</v>
      </c>
      <c r="AT24" s="7">
        <v>1</v>
      </c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5"/>
        <v>1</v>
      </c>
      <c r="BK24" s="11"/>
      <c r="BL24" s="10"/>
      <c r="BM24" s="11"/>
      <c r="BN24" s="10"/>
      <c r="BO24" s="7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6"/>
        <v>0</v>
      </c>
      <c r="CF24" s="11"/>
      <c r="CG24" s="10"/>
      <c r="CH24" s="11"/>
      <c r="CI24" s="10"/>
      <c r="CJ24" s="7"/>
      <c r="CK24" s="11"/>
      <c r="CL24" s="10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7"/>
        <v>0</v>
      </c>
      <c r="DA24" s="11"/>
      <c r="DB24" s="10"/>
      <c r="DC24" s="11"/>
      <c r="DD24" s="10"/>
      <c r="DE24" s="7"/>
      <c r="DF24" s="11"/>
      <c r="DG24" s="10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8"/>
        <v>0</v>
      </c>
      <c r="DV24" s="11"/>
      <c r="DW24" s="10"/>
      <c r="DX24" s="11"/>
      <c r="DY24" s="10"/>
      <c r="DZ24" s="7"/>
      <c r="EA24" s="11"/>
      <c r="EB24" s="10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9"/>
        <v>0</v>
      </c>
      <c r="EQ24" s="11"/>
      <c r="ER24" s="10"/>
      <c r="ES24" s="11"/>
      <c r="ET24" s="10"/>
      <c r="EU24" s="7"/>
      <c r="EV24" s="11"/>
      <c r="EW24" s="10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20"/>
        <v>0</v>
      </c>
      <c r="FL24" s="11"/>
      <c r="FM24" s="10"/>
      <c r="FN24" s="11"/>
      <c r="FO24" s="10"/>
      <c r="FP24" s="7"/>
      <c r="FQ24" s="11"/>
      <c r="FR24" s="10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21"/>
        <v>0</v>
      </c>
    </row>
    <row r="25" spans="1:188" ht="12.75">
      <c r="A25" s="6"/>
      <c r="B25" s="6"/>
      <c r="C25" s="6"/>
      <c r="D25" s="6" t="s">
        <v>79</v>
      </c>
      <c r="E25" s="3" t="s">
        <v>80</v>
      </c>
      <c r="F25" s="6">
        <f t="shared" si="0"/>
        <v>0</v>
      </c>
      <c r="G25" s="6">
        <f t="shared" si="1"/>
        <v>3</v>
      </c>
      <c r="H25" s="6">
        <f t="shared" si="2"/>
        <v>24</v>
      </c>
      <c r="I25" s="6">
        <f t="shared" si="3"/>
        <v>8</v>
      </c>
      <c r="J25" s="6">
        <f t="shared" si="4"/>
        <v>8</v>
      </c>
      <c r="K25" s="6">
        <f t="shared" si="5"/>
        <v>8</v>
      </c>
      <c r="L25" s="6">
        <f t="shared" si="6"/>
        <v>0</v>
      </c>
      <c r="M25" s="6">
        <f t="shared" si="7"/>
        <v>0</v>
      </c>
      <c r="N25" s="6">
        <f t="shared" si="8"/>
        <v>0</v>
      </c>
      <c r="O25" s="6">
        <f t="shared" si="9"/>
        <v>0</v>
      </c>
      <c r="P25" s="6">
        <f t="shared" si="10"/>
        <v>0</v>
      </c>
      <c r="Q25" s="6">
        <f t="shared" si="11"/>
        <v>0</v>
      </c>
      <c r="R25" s="7">
        <f t="shared" si="12"/>
        <v>3</v>
      </c>
      <c r="S25" s="7">
        <f t="shared" si="13"/>
        <v>1</v>
      </c>
      <c r="T25" s="7">
        <v>1.2</v>
      </c>
      <c r="U25" s="11"/>
      <c r="V25" s="10"/>
      <c r="W25" s="11"/>
      <c r="X25" s="10"/>
      <c r="Y25" s="7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4"/>
        <v>0</v>
      </c>
      <c r="AP25" s="11"/>
      <c r="AQ25" s="10"/>
      <c r="AR25" s="11"/>
      <c r="AS25" s="10"/>
      <c r="AT25" s="7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5"/>
        <v>0</v>
      </c>
      <c r="BK25" s="11"/>
      <c r="BL25" s="10"/>
      <c r="BM25" s="11"/>
      <c r="BN25" s="10"/>
      <c r="BO25" s="7"/>
      <c r="BP25" s="11"/>
      <c r="BQ25" s="10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6"/>
        <v>0</v>
      </c>
      <c r="CF25" s="11">
        <v>8</v>
      </c>
      <c r="CG25" s="10" t="s">
        <v>61</v>
      </c>
      <c r="CH25" s="11">
        <v>8</v>
      </c>
      <c r="CI25" s="10" t="s">
        <v>61</v>
      </c>
      <c r="CJ25" s="7">
        <v>2</v>
      </c>
      <c r="CK25" s="11">
        <v>8</v>
      </c>
      <c r="CL25" s="10" t="s">
        <v>61</v>
      </c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>
        <v>1</v>
      </c>
      <c r="CZ25" s="7">
        <f t="shared" si="17"/>
        <v>3</v>
      </c>
      <c r="DA25" s="11"/>
      <c r="DB25" s="10"/>
      <c r="DC25" s="11"/>
      <c r="DD25" s="10"/>
      <c r="DE25" s="7"/>
      <c r="DF25" s="11"/>
      <c r="DG25" s="10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8"/>
        <v>0</v>
      </c>
      <c r="DV25" s="11"/>
      <c r="DW25" s="10"/>
      <c r="DX25" s="11"/>
      <c r="DY25" s="10"/>
      <c r="DZ25" s="7"/>
      <c r="EA25" s="11"/>
      <c r="EB25" s="10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9"/>
        <v>0</v>
      </c>
      <c r="EQ25" s="11"/>
      <c r="ER25" s="10"/>
      <c r="ES25" s="11"/>
      <c r="ET25" s="10"/>
      <c r="EU25" s="7"/>
      <c r="EV25" s="11"/>
      <c r="EW25" s="10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20"/>
        <v>0</v>
      </c>
      <c r="FL25" s="11"/>
      <c r="FM25" s="10"/>
      <c r="FN25" s="11"/>
      <c r="FO25" s="10"/>
      <c r="FP25" s="7"/>
      <c r="FQ25" s="11"/>
      <c r="FR25" s="10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21"/>
        <v>0</v>
      </c>
    </row>
    <row r="26" spans="1:188" ht="12.75">
      <c r="A26" s="6">
        <v>6</v>
      </c>
      <c r="B26" s="6">
        <v>1</v>
      </c>
      <c r="C26" s="6"/>
      <c r="D26" s="6"/>
      <c r="E26" s="3" t="s">
        <v>81</v>
      </c>
      <c r="F26" s="6">
        <f>$B$26*COUNTIF(U26:GD26,"e")</f>
        <v>0</v>
      </c>
      <c r="G26" s="6">
        <f>$B$26*COUNTIF(U26:GD26,"z")</f>
        <v>1</v>
      </c>
      <c r="H26" s="6">
        <f t="shared" si="2"/>
        <v>30</v>
      </c>
      <c r="I26" s="6">
        <f t="shared" si="3"/>
        <v>0</v>
      </c>
      <c r="J26" s="6">
        <f t="shared" si="4"/>
        <v>0</v>
      </c>
      <c r="K26" s="6">
        <f t="shared" si="5"/>
        <v>0</v>
      </c>
      <c r="L26" s="6">
        <f t="shared" si="6"/>
        <v>30</v>
      </c>
      <c r="M26" s="6">
        <f t="shared" si="7"/>
        <v>0</v>
      </c>
      <c r="N26" s="6">
        <f t="shared" si="8"/>
        <v>0</v>
      </c>
      <c r="O26" s="6">
        <f t="shared" si="9"/>
        <v>0</v>
      </c>
      <c r="P26" s="6">
        <f t="shared" si="10"/>
        <v>0</v>
      </c>
      <c r="Q26" s="6">
        <f t="shared" si="11"/>
        <v>0</v>
      </c>
      <c r="R26" s="7">
        <f t="shared" si="12"/>
        <v>2</v>
      </c>
      <c r="S26" s="7">
        <f t="shared" si="13"/>
        <v>2</v>
      </c>
      <c r="T26" s="7">
        <f>$B$26*1.3</f>
        <v>1.3</v>
      </c>
      <c r="U26" s="11"/>
      <c r="V26" s="10"/>
      <c r="W26" s="11"/>
      <c r="X26" s="10"/>
      <c r="Y26" s="7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4"/>
        <v>0</v>
      </c>
      <c r="AP26" s="11"/>
      <c r="AQ26" s="10"/>
      <c r="AR26" s="11"/>
      <c r="AS26" s="10"/>
      <c r="AT26" s="7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5"/>
        <v>0</v>
      </c>
      <c r="BK26" s="11"/>
      <c r="BL26" s="10"/>
      <c r="BM26" s="11"/>
      <c r="BN26" s="10"/>
      <c r="BO26" s="7"/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6"/>
        <v>0</v>
      </c>
      <c r="CF26" s="11"/>
      <c r="CG26" s="10"/>
      <c r="CH26" s="11"/>
      <c r="CI26" s="10"/>
      <c r="CJ26" s="7"/>
      <c r="CK26" s="11"/>
      <c r="CL26" s="10"/>
      <c r="CM26" s="11">
        <f>$B$26*30</f>
        <v>30</v>
      </c>
      <c r="CN26" s="10" t="s">
        <v>61</v>
      </c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>
        <f>$B$26*2</f>
        <v>2</v>
      </c>
      <c r="CZ26" s="7">
        <f t="shared" si="17"/>
        <v>2</v>
      </c>
      <c r="DA26" s="11"/>
      <c r="DB26" s="10"/>
      <c r="DC26" s="11"/>
      <c r="DD26" s="10"/>
      <c r="DE26" s="7"/>
      <c r="DF26" s="11"/>
      <c r="DG26" s="10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8"/>
        <v>0</v>
      </c>
      <c r="DV26" s="11"/>
      <c r="DW26" s="10"/>
      <c r="DX26" s="11"/>
      <c r="DY26" s="10"/>
      <c r="DZ26" s="7"/>
      <c r="EA26" s="11"/>
      <c r="EB26" s="10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9"/>
        <v>0</v>
      </c>
      <c r="EQ26" s="11"/>
      <c r="ER26" s="10"/>
      <c r="ES26" s="11"/>
      <c r="ET26" s="10"/>
      <c r="EU26" s="7"/>
      <c r="EV26" s="11"/>
      <c r="EW26" s="10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20"/>
        <v>0</v>
      </c>
      <c r="FL26" s="11"/>
      <c r="FM26" s="10"/>
      <c r="FN26" s="11"/>
      <c r="FO26" s="10"/>
      <c r="FP26" s="7"/>
      <c r="FQ26" s="11"/>
      <c r="FR26" s="10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21"/>
        <v>0</v>
      </c>
    </row>
    <row r="27" spans="1:188" ht="12.75">
      <c r="A27" s="6">
        <v>8</v>
      </c>
      <c r="B27" s="6">
        <v>1</v>
      </c>
      <c r="C27" s="6"/>
      <c r="D27" s="6"/>
      <c r="E27" s="3" t="s">
        <v>82</v>
      </c>
      <c r="F27" s="6">
        <f>$B$27*COUNTIF(U27:GD27,"e")</f>
        <v>0</v>
      </c>
      <c r="G27" s="6">
        <f>$B$27*COUNTIF(U27:GD27,"z")</f>
        <v>1</v>
      </c>
      <c r="H27" s="6">
        <f t="shared" si="2"/>
        <v>30</v>
      </c>
      <c r="I27" s="6">
        <f t="shared" si="3"/>
        <v>0</v>
      </c>
      <c r="J27" s="6">
        <f t="shared" si="4"/>
        <v>0</v>
      </c>
      <c r="K27" s="6">
        <f t="shared" si="5"/>
        <v>0</v>
      </c>
      <c r="L27" s="6">
        <f t="shared" si="6"/>
        <v>30</v>
      </c>
      <c r="M27" s="6">
        <f t="shared" si="7"/>
        <v>0</v>
      </c>
      <c r="N27" s="6">
        <f t="shared" si="8"/>
        <v>0</v>
      </c>
      <c r="O27" s="6">
        <f t="shared" si="9"/>
        <v>0</v>
      </c>
      <c r="P27" s="6">
        <f t="shared" si="10"/>
        <v>0</v>
      </c>
      <c r="Q27" s="6">
        <f t="shared" si="11"/>
        <v>0</v>
      </c>
      <c r="R27" s="7">
        <f t="shared" si="12"/>
        <v>3</v>
      </c>
      <c r="S27" s="7">
        <f t="shared" si="13"/>
        <v>3</v>
      </c>
      <c r="T27" s="7">
        <f>$B$27*1.3</f>
        <v>1.3</v>
      </c>
      <c r="U27" s="11"/>
      <c r="V27" s="10"/>
      <c r="W27" s="11"/>
      <c r="X27" s="10"/>
      <c r="Y27" s="7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4"/>
        <v>0</v>
      </c>
      <c r="AP27" s="11"/>
      <c r="AQ27" s="10"/>
      <c r="AR27" s="11"/>
      <c r="AS27" s="10"/>
      <c r="AT27" s="7"/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5"/>
        <v>0</v>
      </c>
      <c r="BK27" s="11"/>
      <c r="BL27" s="10"/>
      <c r="BM27" s="11"/>
      <c r="BN27" s="10"/>
      <c r="BO27" s="7"/>
      <c r="BP27" s="11"/>
      <c r="BQ27" s="10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6"/>
        <v>0</v>
      </c>
      <c r="CF27" s="11"/>
      <c r="CG27" s="10"/>
      <c r="CH27" s="11"/>
      <c r="CI27" s="10"/>
      <c r="CJ27" s="7"/>
      <c r="CK27" s="11"/>
      <c r="CL27" s="10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7"/>
        <v>0</v>
      </c>
      <c r="DA27" s="11"/>
      <c r="DB27" s="10"/>
      <c r="DC27" s="11"/>
      <c r="DD27" s="10"/>
      <c r="DE27" s="7"/>
      <c r="DF27" s="11"/>
      <c r="DG27" s="10"/>
      <c r="DH27" s="11">
        <f>$B$27*30</f>
        <v>30</v>
      </c>
      <c r="DI27" s="10" t="s">
        <v>61</v>
      </c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>
        <f>$B$27*3</f>
        <v>3</v>
      </c>
      <c r="DU27" s="7">
        <f t="shared" si="18"/>
        <v>3</v>
      </c>
      <c r="DV27" s="11"/>
      <c r="DW27" s="10"/>
      <c r="DX27" s="11"/>
      <c r="DY27" s="10"/>
      <c r="DZ27" s="7"/>
      <c r="EA27" s="11"/>
      <c r="EB27" s="10"/>
      <c r="EC27" s="11"/>
      <c r="ED27" s="10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9"/>
        <v>0</v>
      </c>
      <c r="EQ27" s="11"/>
      <c r="ER27" s="10"/>
      <c r="ES27" s="11"/>
      <c r="ET27" s="10"/>
      <c r="EU27" s="7"/>
      <c r="EV27" s="11"/>
      <c r="EW27" s="10"/>
      <c r="EX27" s="11"/>
      <c r="EY27" s="10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si="20"/>
        <v>0</v>
      </c>
      <c r="FL27" s="11"/>
      <c r="FM27" s="10"/>
      <c r="FN27" s="11"/>
      <c r="FO27" s="10"/>
      <c r="FP27" s="7"/>
      <c r="FQ27" s="11"/>
      <c r="FR27" s="10"/>
      <c r="FS27" s="11"/>
      <c r="FT27" s="10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si="21"/>
        <v>0</v>
      </c>
    </row>
    <row r="28" spans="1:188" ht="12.75">
      <c r="A28" s="6">
        <v>9</v>
      </c>
      <c r="B28" s="6">
        <v>1</v>
      </c>
      <c r="C28" s="6"/>
      <c r="D28" s="6"/>
      <c r="E28" s="3" t="s">
        <v>83</v>
      </c>
      <c r="F28" s="6">
        <f>$B$28*COUNTIF(U28:GD28,"e")</f>
        <v>1</v>
      </c>
      <c r="G28" s="6">
        <f>$B$28*COUNTIF(U28:GD28,"z")</f>
        <v>0</v>
      </c>
      <c r="H28" s="6">
        <f t="shared" si="2"/>
        <v>40</v>
      </c>
      <c r="I28" s="6">
        <f t="shared" si="3"/>
        <v>0</v>
      </c>
      <c r="J28" s="6">
        <f t="shared" si="4"/>
        <v>0</v>
      </c>
      <c r="K28" s="6">
        <f t="shared" si="5"/>
        <v>0</v>
      </c>
      <c r="L28" s="6">
        <f t="shared" si="6"/>
        <v>40</v>
      </c>
      <c r="M28" s="6">
        <f t="shared" si="7"/>
        <v>0</v>
      </c>
      <c r="N28" s="6">
        <f t="shared" si="8"/>
        <v>0</v>
      </c>
      <c r="O28" s="6">
        <f t="shared" si="9"/>
        <v>0</v>
      </c>
      <c r="P28" s="6">
        <f t="shared" si="10"/>
        <v>0</v>
      </c>
      <c r="Q28" s="6">
        <f t="shared" si="11"/>
        <v>0</v>
      </c>
      <c r="R28" s="7">
        <f t="shared" si="12"/>
        <v>4</v>
      </c>
      <c r="S28" s="7">
        <f t="shared" si="13"/>
        <v>4</v>
      </c>
      <c r="T28" s="7">
        <f>$B$28*1.8</f>
        <v>1.8</v>
      </c>
      <c r="U28" s="11"/>
      <c r="V28" s="10"/>
      <c r="W28" s="11"/>
      <c r="X28" s="10"/>
      <c r="Y28" s="7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4"/>
        <v>0</v>
      </c>
      <c r="AP28" s="11"/>
      <c r="AQ28" s="10"/>
      <c r="AR28" s="11"/>
      <c r="AS28" s="10"/>
      <c r="AT28" s="7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5"/>
        <v>0</v>
      </c>
      <c r="BK28" s="11"/>
      <c r="BL28" s="10"/>
      <c r="BM28" s="11"/>
      <c r="BN28" s="10"/>
      <c r="BO28" s="7"/>
      <c r="BP28" s="11"/>
      <c r="BQ28" s="10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6"/>
        <v>0</v>
      </c>
      <c r="CF28" s="11"/>
      <c r="CG28" s="10"/>
      <c r="CH28" s="11"/>
      <c r="CI28" s="10"/>
      <c r="CJ28" s="7"/>
      <c r="CK28" s="11"/>
      <c r="CL28" s="10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7"/>
        <v>0</v>
      </c>
      <c r="DA28" s="11"/>
      <c r="DB28" s="10"/>
      <c r="DC28" s="11"/>
      <c r="DD28" s="10"/>
      <c r="DE28" s="7"/>
      <c r="DF28" s="11"/>
      <c r="DG28" s="10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8"/>
        <v>0</v>
      </c>
      <c r="DV28" s="11"/>
      <c r="DW28" s="10"/>
      <c r="DX28" s="11"/>
      <c r="DY28" s="10"/>
      <c r="DZ28" s="7"/>
      <c r="EA28" s="11"/>
      <c r="EB28" s="10"/>
      <c r="EC28" s="11">
        <f>$B$28*40</f>
        <v>40</v>
      </c>
      <c r="ED28" s="10" t="s">
        <v>72</v>
      </c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>
        <f>$B$28*4</f>
        <v>4</v>
      </c>
      <c r="EP28" s="7">
        <f t="shared" si="19"/>
        <v>4</v>
      </c>
      <c r="EQ28" s="11"/>
      <c r="ER28" s="10"/>
      <c r="ES28" s="11"/>
      <c r="ET28" s="10"/>
      <c r="EU28" s="7"/>
      <c r="EV28" s="11"/>
      <c r="EW28" s="10"/>
      <c r="EX28" s="11"/>
      <c r="EY28" s="10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si="20"/>
        <v>0</v>
      </c>
      <c r="FL28" s="11"/>
      <c r="FM28" s="10"/>
      <c r="FN28" s="11"/>
      <c r="FO28" s="10"/>
      <c r="FP28" s="7"/>
      <c r="FQ28" s="11"/>
      <c r="FR28" s="10"/>
      <c r="FS28" s="11"/>
      <c r="FT28" s="10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si="21"/>
        <v>0</v>
      </c>
    </row>
    <row r="29" spans="1:188" ht="12.75">
      <c r="A29" s="6">
        <v>13</v>
      </c>
      <c r="B29" s="6">
        <v>1</v>
      </c>
      <c r="C29" s="6"/>
      <c r="D29" s="6"/>
      <c r="E29" s="3" t="s">
        <v>84</v>
      </c>
      <c r="F29" s="6">
        <f>$B$29*COUNTIF(U29:GD29,"e")</f>
        <v>0</v>
      </c>
      <c r="G29" s="6">
        <f>$B$29*COUNTIF(U29:GD29,"z")</f>
        <v>2</v>
      </c>
      <c r="H29" s="6">
        <f t="shared" si="2"/>
        <v>14</v>
      </c>
      <c r="I29" s="6">
        <f t="shared" si="3"/>
        <v>8</v>
      </c>
      <c r="J29" s="6">
        <f t="shared" si="4"/>
        <v>6</v>
      </c>
      <c r="K29" s="6">
        <f t="shared" si="5"/>
        <v>0</v>
      </c>
      <c r="L29" s="6">
        <f t="shared" si="6"/>
        <v>0</v>
      </c>
      <c r="M29" s="6">
        <f t="shared" si="7"/>
        <v>0</v>
      </c>
      <c r="N29" s="6">
        <f t="shared" si="8"/>
        <v>0</v>
      </c>
      <c r="O29" s="6">
        <f t="shared" si="9"/>
        <v>0</v>
      </c>
      <c r="P29" s="6">
        <f t="shared" si="10"/>
        <v>0</v>
      </c>
      <c r="Q29" s="6">
        <f t="shared" si="11"/>
        <v>0</v>
      </c>
      <c r="R29" s="7">
        <f t="shared" si="12"/>
        <v>2</v>
      </c>
      <c r="S29" s="7">
        <f t="shared" si="13"/>
        <v>0</v>
      </c>
      <c r="T29" s="7">
        <f>$B$29*0.7</f>
        <v>0.7</v>
      </c>
      <c r="U29" s="11"/>
      <c r="V29" s="10"/>
      <c r="W29" s="11"/>
      <c r="X29" s="10"/>
      <c r="Y29" s="7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14"/>
        <v>0</v>
      </c>
      <c r="AP29" s="11"/>
      <c r="AQ29" s="10"/>
      <c r="AR29" s="11"/>
      <c r="AS29" s="10"/>
      <c r="AT29" s="7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15"/>
        <v>0</v>
      </c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16"/>
        <v>0</v>
      </c>
      <c r="CF29" s="11"/>
      <c r="CG29" s="10"/>
      <c r="CH29" s="11"/>
      <c r="CI29" s="10"/>
      <c r="CJ29" s="7"/>
      <c r="CK29" s="11"/>
      <c r="CL29" s="10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17"/>
        <v>0</v>
      </c>
      <c r="DA29" s="11"/>
      <c r="DB29" s="10"/>
      <c r="DC29" s="11"/>
      <c r="DD29" s="10"/>
      <c r="DE29" s="7"/>
      <c r="DF29" s="11"/>
      <c r="DG29" s="10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18"/>
        <v>0</v>
      </c>
      <c r="DV29" s="11"/>
      <c r="DW29" s="10"/>
      <c r="DX29" s="11"/>
      <c r="DY29" s="10"/>
      <c r="DZ29" s="7"/>
      <c r="EA29" s="11"/>
      <c r="EB29" s="10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19"/>
        <v>0</v>
      </c>
      <c r="EQ29" s="11"/>
      <c r="ER29" s="10"/>
      <c r="ES29" s="11"/>
      <c r="ET29" s="10"/>
      <c r="EU29" s="7"/>
      <c r="EV29" s="11"/>
      <c r="EW29" s="10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20"/>
        <v>0</v>
      </c>
      <c r="FL29" s="11">
        <f>$B$29*8</f>
        <v>8</v>
      </c>
      <c r="FM29" s="10" t="s">
        <v>61</v>
      </c>
      <c r="FN29" s="11">
        <f>$B$29*6</f>
        <v>6</v>
      </c>
      <c r="FO29" s="10" t="s">
        <v>61</v>
      </c>
      <c r="FP29" s="7">
        <f>$B$29*2</f>
        <v>2</v>
      </c>
      <c r="FQ29" s="11"/>
      <c r="FR29" s="10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21"/>
        <v>2</v>
      </c>
    </row>
    <row r="30" spans="1:188" ht="12.75">
      <c r="A30" s="6">
        <v>14</v>
      </c>
      <c r="B30" s="6">
        <v>1</v>
      </c>
      <c r="C30" s="6"/>
      <c r="D30" s="6"/>
      <c r="E30" s="3" t="s">
        <v>85</v>
      </c>
      <c r="F30" s="6">
        <f>$B$30*COUNTIF(U30:GD30,"e")</f>
        <v>0</v>
      </c>
      <c r="G30" s="6">
        <f>$B$30*COUNTIF(U30:GD30,"z")</f>
        <v>2</v>
      </c>
      <c r="H30" s="6">
        <f t="shared" si="2"/>
        <v>16</v>
      </c>
      <c r="I30" s="6">
        <f t="shared" si="3"/>
        <v>8</v>
      </c>
      <c r="J30" s="6">
        <f t="shared" si="4"/>
        <v>8</v>
      </c>
      <c r="K30" s="6">
        <f t="shared" si="5"/>
        <v>0</v>
      </c>
      <c r="L30" s="6">
        <f t="shared" si="6"/>
        <v>0</v>
      </c>
      <c r="M30" s="6">
        <f t="shared" si="7"/>
        <v>0</v>
      </c>
      <c r="N30" s="6">
        <f t="shared" si="8"/>
        <v>0</v>
      </c>
      <c r="O30" s="6">
        <f t="shared" si="9"/>
        <v>0</v>
      </c>
      <c r="P30" s="6">
        <f t="shared" si="10"/>
        <v>0</v>
      </c>
      <c r="Q30" s="6">
        <f t="shared" si="11"/>
        <v>0</v>
      </c>
      <c r="R30" s="7">
        <f t="shared" si="12"/>
        <v>2</v>
      </c>
      <c r="S30" s="7">
        <f t="shared" si="13"/>
        <v>0</v>
      </c>
      <c r="T30" s="7">
        <f>$B$30*0.8</f>
        <v>0.8</v>
      </c>
      <c r="U30" s="11"/>
      <c r="V30" s="10"/>
      <c r="W30" s="11"/>
      <c r="X30" s="10"/>
      <c r="Y30" s="7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14"/>
        <v>0</v>
      </c>
      <c r="AP30" s="11"/>
      <c r="AQ30" s="10"/>
      <c r="AR30" s="11"/>
      <c r="AS30" s="10"/>
      <c r="AT30" s="7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15"/>
        <v>0</v>
      </c>
      <c r="BK30" s="11"/>
      <c r="BL30" s="10"/>
      <c r="BM30" s="11"/>
      <c r="BN30" s="10"/>
      <c r="BO30" s="7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16"/>
        <v>0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17"/>
        <v>0</v>
      </c>
      <c r="DA30" s="11"/>
      <c r="DB30" s="10"/>
      <c r="DC30" s="11"/>
      <c r="DD30" s="10"/>
      <c r="DE30" s="7"/>
      <c r="DF30" s="11"/>
      <c r="DG30" s="10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18"/>
        <v>0</v>
      </c>
      <c r="DV30" s="11"/>
      <c r="DW30" s="10"/>
      <c r="DX30" s="11"/>
      <c r="DY30" s="10"/>
      <c r="DZ30" s="7"/>
      <c r="EA30" s="11"/>
      <c r="EB30" s="10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19"/>
        <v>0</v>
      </c>
      <c r="EQ30" s="11"/>
      <c r="ER30" s="10"/>
      <c r="ES30" s="11"/>
      <c r="ET30" s="10"/>
      <c r="EU30" s="7"/>
      <c r="EV30" s="11"/>
      <c r="EW30" s="10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20"/>
        <v>0</v>
      </c>
      <c r="FL30" s="11">
        <f>$B$30*8</f>
        <v>8</v>
      </c>
      <c r="FM30" s="10" t="s">
        <v>61</v>
      </c>
      <c r="FN30" s="11">
        <f>$B$30*8</f>
        <v>8</v>
      </c>
      <c r="FO30" s="10" t="s">
        <v>61</v>
      </c>
      <c r="FP30" s="7">
        <f>$B$30*2</f>
        <v>2</v>
      </c>
      <c r="FQ30" s="11"/>
      <c r="FR30" s="10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21"/>
        <v>2</v>
      </c>
    </row>
    <row r="31" spans="1:188" ht="12.75">
      <c r="A31" s="6">
        <v>15</v>
      </c>
      <c r="B31" s="6">
        <v>1</v>
      </c>
      <c r="C31" s="6"/>
      <c r="D31" s="6"/>
      <c r="E31" s="3" t="s">
        <v>86</v>
      </c>
      <c r="F31" s="6">
        <f>$B$31*COUNTIF(U31:GD31,"e")</f>
        <v>0</v>
      </c>
      <c r="G31" s="6">
        <f>$B$31*COUNTIF(U31:GD31,"z")</f>
        <v>1</v>
      </c>
      <c r="H31" s="6">
        <f t="shared" si="2"/>
        <v>8</v>
      </c>
      <c r="I31" s="6">
        <f t="shared" si="3"/>
        <v>0</v>
      </c>
      <c r="J31" s="6">
        <f t="shared" si="4"/>
        <v>8</v>
      </c>
      <c r="K31" s="6">
        <f t="shared" si="5"/>
        <v>0</v>
      </c>
      <c r="L31" s="6">
        <f t="shared" si="6"/>
        <v>0</v>
      </c>
      <c r="M31" s="6">
        <f t="shared" si="7"/>
        <v>0</v>
      </c>
      <c r="N31" s="6">
        <f t="shared" si="8"/>
        <v>0</v>
      </c>
      <c r="O31" s="6">
        <f t="shared" si="9"/>
        <v>0</v>
      </c>
      <c r="P31" s="6">
        <f t="shared" si="10"/>
        <v>0</v>
      </c>
      <c r="Q31" s="6">
        <f t="shared" si="11"/>
        <v>0</v>
      </c>
      <c r="R31" s="7">
        <f t="shared" si="12"/>
        <v>1</v>
      </c>
      <c r="S31" s="7">
        <f t="shared" si="13"/>
        <v>0</v>
      </c>
      <c r="T31" s="7">
        <f>$B$31*0.4</f>
        <v>0.4</v>
      </c>
      <c r="U31" s="11"/>
      <c r="V31" s="10"/>
      <c r="W31" s="11"/>
      <c r="X31" s="10"/>
      <c r="Y31" s="7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14"/>
        <v>0</v>
      </c>
      <c r="AP31" s="11"/>
      <c r="AQ31" s="10"/>
      <c r="AR31" s="11"/>
      <c r="AS31" s="10"/>
      <c r="AT31" s="7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15"/>
        <v>0</v>
      </c>
      <c r="BK31" s="11"/>
      <c r="BL31" s="10"/>
      <c r="BM31" s="11"/>
      <c r="BN31" s="10"/>
      <c r="BO31" s="7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16"/>
        <v>0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17"/>
        <v>0</v>
      </c>
      <c r="DA31" s="11"/>
      <c r="DB31" s="10"/>
      <c r="DC31" s="11"/>
      <c r="DD31" s="10"/>
      <c r="DE31" s="7"/>
      <c r="DF31" s="11"/>
      <c r="DG31" s="10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18"/>
        <v>0</v>
      </c>
      <c r="DV31" s="11"/>
      <c r="DW31" s="10"/>
      <c r="DX31" s="11"/>
      <c r="DY31" s="10"/>
      <c r="DZ31" s="7"/>
      <c r="EA31" s="11"/>
      <c r="EB31" s="10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19"/>
        <v>0</v>
      </c>
      <c r="EQ31" s="11"/>
      <c r="ER31" s="10"/>
      <c r="ES31" s="11"/>
      <c r="ET31" s="10"/>
      <c r="EU31" s="7"/>
      <c r="EV31" s="11"/>
      <c r="EW31" s="10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20"/>
        <v>0</v>
      </c>
      <c r="FL31" s="11"/>
      <c r="FM31" s="10"/>
      <c r="FN31" s="11">
        <f>$B$31*8</f>
        <v>8</v>
      </c>
      <c r="FO31" s="10" t="s">
        <v>61</v>
      </c>
      <c r="FP31" s="7">
        <f>$B$31*1</f>
        <v>1</v>
      </c>
      <c r="FQ31" s="11"/>
      <c r="FR31" s="10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21"/>
        <v>1</v>
      </c>
    </row>
    <row r="32" spans="1:188" ht="12.75">
      <c r="A32" s="6"/>
      <c r="B32" s="6"/>
      <c r="C32" s="6"/>
      <c r="D32" s="6" t="s">
        <v>87</v>
      </c>
      <c r="E32" s="3" t="s">
        <v>88</v>
      </c>
      <c r="F32" s="6">
        <f>COUNTIF(U32:GD32,"e")</f>
        <v>0</v>
      </c>
      <c r="G32" s="6">
        <f>COUNTIF(U32:GD32,"z")</f>
        <v>1</v>
      </c>
      <c r="H32" s="6">
        <f t="shared" si="2"/>
        <v>5</v>
      </c>
      <c r="I32" s="6">
        <f t="shared" si="3"/>
        <v>5</v>
      </c>
      <c r="J32" s="6">
        <f t="shared" si="4"/>
        <v>0</v>
      </c>
      <c r="K32" s="6">
        <f t="shared" si="5"/>
        <v>0</v>
      </c>
      <c r="L32" s="6">
        <f t="shared" si="6"/>
        <v>0</v>
      </c>
      <c r="M32" s="6">
        <f t="shared" si="7"/>
        <v>0</v>
      </c>
      <c r="N32" s="6">
        <f t="shared" si="8"/>
        <v>0</v>
      </c>
      <c r="O32" s="6">
        <f t="shared" si="9"/>
        <v>0</v>
      </c>
      <c r="P32" s="6">
        <f t="shared" si="10"/>
        <v>0</v>
      </c>
      <c r="Q32" s="6">
        <f t="shared" si="11"/>
        <v>0</v>
      </c>
      <c r="R32" s="7">
        <f t="shared" si="12"/>
        <v>0</v>
      </c>
      <c r="S32" s="7">
        <f t="shared" si="13"/>
        <v>0</v>
      </c>
      <c r="T32" s="7">
        <v>0</v>
      </c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14"/>
        <v>0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15"/>
        <v>0</v>
      </c>
      <c r="BK32" s="11"/>
      <c r="BL32" s="10"/>
      <c r="BM32" s="11"/>
      <c r="BN32" s="10"/>
      <c r="BO32" s="7"/>
      <c r="BP32" s="11"/>
      <c r="BQ32" s="10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16"/>
        <v>0</v>
      </c>
      <c r="CF32" s="11"/>
      <c r="CG32" s="10"/>
      <c r="CH32" s="11"/>
      <c r="CI32" s="10"/>
      <c r="CJ32" s="7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17"/>
        <v>0</v>
      </c>
      <c r="DA32" s="11"/>
      <c r="DB32" s="10"/>
      <c r="DC32" s="11"/>
      <c r="DD32" s="10"/>
      <c r="DE32" s="7"/>
      <c r="DF32" s="11"/>
      <c r="DG32" s="10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18"/>
        <v>0</v>
      </c>
      <c r="DV32" s="11"/>
      <c r="DW32" s="10"/>
      <c r="DX32" s="11"/>
      <c r="DY32" s="10"/>
      <c r="DZ32" s="7"/>
      <c r="EA32" s="11"/>
      <c r="EB32" s="10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19"/>
        <v>0</v>
      </c>
      <c r="EQ32" s="11"/>
      <c r="ER32" s="10"/>
      <c r="ES32" s="11"/>
      <c r="ET32" s="10"/>
      <c r="EU32" s="7"/>
      <c r="EV32" s="11"/>
      <c r="EW32" s="10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20"/>
        <v>0</v>
      </c>
      <c r="FL32" s="11">
        <v>5</v>
      </c>
      <c r="FM32" s="10" t="s">
        <v>61</v>
      </c>
      <c r="FN32" s="11"/>
      <c r="FO32" s="10"/>
      <c r="FP32" s="7">
        <v>0</v>
      </c>
      <c r="FQ32" s="11"/>
      <c r="FR32" s="10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21"/>
        <v>0</v>
      </c>
    </row>
    <row r="33" spans="1:188" ht="15.75" customHeight="1">
      <c r="A33" s="6"/>
      <c r="B33" s="6"/>
      <c r="C33" s="6"/>
      <c r="D33" s="6"/>
      <c r="E33" s="6" t="s">
        <v>89</v>
      </c>
      <c r="F33" s="6">
        <f aca="true" t="shared" si="22" ref="F33:AK33">SUM(F17:F32)</f>
        <v>2</v>
      </c>
      <c r="G33" s="6">
        <f t="shared" si="22"/>
        <v>27</v>
      </c>
      <c r="H33" s="6">
        <f t="shared" si="22"/>
        <v>367</v>
      </c>
      <c r="I33" s="6">
        <f t="shared" si="22"/>
        <v>125</v>
      </c>
      <c r="J33" s="6">
        <f t="shared" si="22"/>
        <v>96</v>
      </c>
      <c r="K33" s="6">
        <f t="shared" si="22"/>
        <v>46</v>
      </c>
      <c r="L33" s="6">
        <f t="shared" si="22"/>
        <v>100</v>
      </c>
      <c r="M33" s="6">
        <f t="shared" si="22"/>
        <v>0</v>
      </c>
      <c r="N33" s="6">
        <f t="shared" si="22"/>
        <v>0</v>
      </c>
      <c r="O33" s="6">
        <f t="shared" si="22"/>
        <v>0</v>
      </c>
      <c r="P33" s="6">
        <f t="shared" si="22"/>
        <v>0</v>
      </c>
      <c r="Q33" s="6">
        <f t="shared" si="22"/>
        <v>0</v>
      </c>
      <c r="R33" s="7">
        <f t="shared" si="22"/>
        <v>46</v>
      </c>
      <c r="S33" s="7">
        <f t="shared" si="22"/>
        <v>16</v>
      </c>
      <c r="T33" s="7">
        <f t="shared" si="22"/>
        <v>16.7</v>
      </c>
      <c r="U33" s="11">
        <f t="shared" si="22"/>
        <v>40</v>
      </c>
      <c r="V33" s="10">
        <f t="shared" si="22"/>
        <v>0</v>
      </c>
      <c r="W33" s="11">
        <f t="shared" si="22"/>
        <v>34</v>
      </c>
      <c r="X33" s="10">
        <f t="shared" si="22"/>
        <v>0</v>
      </c>
      <c r="Y33" s="7">
        <f t="shared" si="22"/>
        <v>12</v>
      </c>
      <c r="Z33" s="11">
        <f t="shared" si="22"/>
        <v>14</v>
      </c>
      <c r="AA33" s="10">
        <f t="shared" si="22"/>
        <v>0</v>
      </c>
      <c r="AB33" s="11">
        <f t="shared" si="22"/>
        <v>0</v>
      </c>
      <c r="AC33" s="10">
        <f t="shared" si="22"/>
        <v>0</v>
      </c>
      <c r="AD33" s="11">
        <f t="shared" si="22"/>
        <v>0</v>
      </c>
      <c r="AE33" s="10">
        <f t="shared" si="22"/>
        <v>0</v>
      </c>
      <c r="AF33" s="11">
        <f t="shared" si="22"/>
        <v>0</v>
      </c>
      <c r="AG33" s="10">
        <f t="shared" si="22"/>
        <v>0</v>
      </c>
      <c r="AH33" s="11">
        <f t="shared" si="22"/>
        <v>0</v>
      </c>
      <c r="AI33" s="10">
        <f t="shared" si="22"/>
        <v>0</v>
      </c>
      <c r="AJ33" s="11">
        <f t="shared" si="22"/>
        <v>0</v>
      </c>
      <c r="AK33" s="10">
        <f t="shared" si="22"/>
        <v>0</v>
      </c>
      <c r="AL33" s="11">
        <f aca="true" t="shared" si="23" ref="AL33:BQ33">SUM(AL17:AL32)</f>
        <v>0</v>
      </c>
      <c r="AM33" s="10">
        <f t="shared" si="23"/>
        <v>0</v>
      </c>
      <c r="AN33" s="7">
        <f t="shared" si="23"/>
        <v>3</v>
      </c>
      <c r="AO33" s="7">
        <f t="shared" si="23"/>
        <v>15</v>
      </c>
      <c r="AP33" s="11">
        <f t="shared" si="23"/>
        <v>56</v>
      </c>
      <c r="AQ33" s="10">
        <f t="shared" si="23"/>
        <v>0</v>
      </c>
      <c r="AR33" s="11">
        <f t="shared" si="23"/>
        <v>32</v>
      </c>
      <c r="AS33" s="10">
        <f t="shared" si="23"/>
        <v>0</v>
      </c>
      <c r="AT33" s="7">
        <f t="shared" si="23"/>
        <v>11</v>
      </c>
      <c r="AU33" s="11">
        <f t="shared" si="23"/>
        <v>24</v>
      </c>
      <c r="AV33" s="10">
        <f t="shared" si="23"/>
        <v>0</v>
      </c>
      <c r="AW33" s="11">
        <f t="shared" si="23"/>
        <v>0</v>
      </c>
      <c r="AX33" s="10">
        <f t="shared" si="23"/>
        <v>0</v>
      </c>
      <c r="AY33" s="11">
        <f t="shared" si="23"/>
        <v>0</v>
      </c>
      <c r="AZ33" s="10">
        <f t="shared" si="23"/>
        <v>0</v>
      </c>
      <c r="BA33" s="11">
        <f t="shared" si="23"/>
        <v>0</v>
      </c>
      <c r="BB33" s="10">
        <f t="shared" si="23"/>
        <v>0</v>
      </c>
      <c r="BC33" s="11">
        <f t="shared" si="23"/>
        <v>0</v>
      </c>
      <c r="BD33" s="10">
        <f t="shared" si="23"/>
        <v>0</v>
      </c>
      <c r="BE33" s="11">
        <f t="shared" si="23"/>
        <v>0</v>
      </c>
      <c r="BF33" s="10">
        <f t="shared" si="23"/>
        <v>0</v>
      </c>
      <c r="BG33" s="11">
        <f t="shared" si="23"/>
        <v>0</v>
      </c>
      <c r="BH33" s="10">
        <f t="shared" si="23"/>
        <v>0</v>
      </c>
      <c r="BI33" s="7">
        <f t="shared" si="23"/>
        <v>3</v>
      </c>
      <c r="BJ33" s="7">
        <f t="shared" si="23"/>
        <v>14</v>
      </c>
      <c r="BK33" s="11">
        <f t="shared" si="23"/>
        <v>0</v>
      </c>
      <c r="BL33" s="10">
        <f t="shared" si="23"/>
        <v>0</v>
      </c>
      <c r="BM33" s="11">
        <f t="shared" si="23"/>
        <v>0</v>
      </c>
      <c r="BN33" s="10">
        <f t="shared" si="23"/>
        <v>0</v>
      </c>
      <c r="BO33" s="7">
        <f t="shared" si="23"/>
        <v>0</v>
      </c>
      <c r="BP33" s="11">
        <f t="shared" si="23"/>
        <v>0</v>
      </c>
      <c r="BQ33" s="10">
        <f t="shared" si="23"/>
        <v>0</v>
      </c>
      <c r="BR33" s="11">
        <f aca="true" t="shared" si="24" ref="BR33:CW33">SUM(BR17:BR32)</f>
        <v>0</v>
      </c>
      <c r="BS33" s="10">
        <f t="shared" si="24"/>
        <v>0</v>
      </c>
      <c r="BT33" s="11">
        <f t="shared" si="24"/>
        <v>0</v>
      </c>
      <c r="BU33" s="10">
        <f t="shared" si="24"/>
        <v>0</v>
      </c>
      <c r="BV33" s="11">
        <f t="shared" si="24"/>
        <v>0</v>
      </c>
      <c r="BW33" s="10">
        <f t="shared" si="24"/>
        <v>0</v>
      </c>
      <c r="BX33" s="11">
        <f t="shared" si="24"/>
        <v>0</v>
      </c>
      <c r="BY33" s="10">
        <f t="shared" si="24"/>
        <v>0</v>
      </c>
      <c r="BZ33" s="11">
        <f t="shared" si="24"/>
        <v>0</v>
      </c>
      <c r="CA33" s="10">
        <f t="shared" si="24"/>
        <v>0</v>
      </c>
      <c r="CB33" s="11">
        <f t="shared" si="24"/>
        <v>0</v>
      </c>
      <c r="CC33" s="10">
        <f t="shared" si="24"/>
        <v>0</v>
      </c>
      <c r="CD33" s="7">
        <f t="shared" si="24"/>
        <v>0</v>
      </c>
      <c r="CE33" s="7">
        <f t="shared" si="24"/>
        <v>0</v>
      </c>
      <c r="CF33" s="11">
        <f t="shared" si="24"/>
        <v>8</v>
      </c>
      <c r="CG33" s="10">
        <f t="shared" si="24"/>
        <v>0</v>
      </c>
      <c r="CH33" s="11">
        <f t="shared" si="24"/>
        <v>8</v>
      </c>
      <c r="CI33" s="10">
        <f t="shared" si="24"/>
        <v>0</v>
      </c>
      <c r="CJ33" s="7">
        <f t="shared" si="24"/>
        <v>2</v>
      </c>
      <c r="CK33" s="11">
        <f t="shared" si="24"/>
        <v>8</v>
      </c>
      <c r="CL33" s="10">
        <f t="shared" si="24"/>
        <v>0</v>
      </c>
      <c r="CM33" s="11">
        <f t="shared" si="24"/>
        <v>30</v>
      </c>
      <c r="CN33" s="10">
        <f t="shared" si="24"/>
        <v>0</v>
      </c>
      <c r="CO33" s="11">
        <f t="shared" si="24"/>
        <v>0</v>
      </c>
      <c r="CP33" s="10">
        <f t="shared" si="24"/>
        <v>0</v>
      </c>
      <c r="CQ33" s="11">
        <f t="shared" si="24"/>
        <v>0</v>
      </c>
      <c r="CR33" s="10">
        <f t="shared" si="24"/>
        <v>0</v>
      </c>
      <c r="CS33" s="11">
        <f t="shared" si="24"/>
        <v>0</v>
      </c>
      <c r="CT33" s="10">
        <f t="shared" si="24"/>
        <v>0</v>
      </c>
      <c r="CU33" s="11">
        <f t="shared" si="24"/>
        <v>0</v>
      </c>
      <c r="CV33" s="10">
        <f t="shared" si="24"/>
        <v>0</v>
      </c>
      <c r="CW33" s="11">
        <f t="shared" si="24"/>
        <v>0</v>
      </c>
      <c r="CX33" s="10">
        <f aca="true" t="shared" si="25" ref="CX33:EC33">SUM(CX17:CX32)</f>
        <v>0</v>
      </c>
      <c r="CY33" s="7">
        <f t="shared" si="25"/>
        <v>3</v>
      </c>
      <c r="CZ33" s="7">
        <f t="shared" si="25"/>
        <v>5</v>
      </c>
      <c r="DA33" s="11">
        <f t="shared" si="25"/>
        <v>0</v>
      </c>
      <c r="DB33" s="10">
        <f t="shared" si="25"/>
        <v>0</v>
      </c>
      <c r="DC33" s="11">
        <f t="shared" si="25"/>
        <v>0</v>
      </c>
      <c r="DD33" s="10">
        <f t="shared" si="25"/>
        <v>0</v>
      </c>
      <c r="DE33" s="7">
        <f t="shared" si="25"/>
        <v>0</v>
      </c>
      <c r="DF33" s="11">
        <f t="shared" si="25"/>
        <v>0</v>
      </c>
      <c r="DG33" s="10">
        <f t="shared" si="25"/>
        <v>0</v>
      </c>
      <c r="DH33" s="11">
        <f t="shared" si="25"/>
        <v>30</v>
      </c>
      <c r="DI33" s="10">
        <f t="shared" si="25"/>
        <v>0</v>
      </c>
      <c r="DJ33" s="11">
        <f t="shared" si="25"/>
        <v>0</v>
      </c>
      <c r="DK33" s="10">
        <f t="shared" si="25"/>
        <v>0</v>
      </c>
      <c r="DL33" s="11">
        <f t="shared" si="25"/>
        <v>0</v>
      </c>
      <c r="DM33" s="10">
        <f t="shared" si="25"/>
        <v>0</v>
      </c>
      <c r="DN33" s="11">
        <f t="shared" si="25"/>
        <v>0</v>
      </c>
      <c r="DO33" s="10">
        <f t="shared" si="25"/>
        <v>0</v>
      </c>
      <c r="DP33" s="11">
        <f t="shared" si="25"/>
        <v>0</v>
      </c>
      <c r="DQ33" s="10">
        <f t="shared" si="25"/>
        <v>0</v>
      </c>
      <c r="DR33" s="11">
        <f t="shared" si="25"/>
        <v>0</v>
      </c>
      <c r="DS33" s="10">
        <f t="shared" si="25"/>
        <v>0</v>
      </c>
      <c r="DT33" s="7">
        <f t="shared" si="25"/>
        <v>3</v>
      </c>
      <c r="DU33" s="7">
        <f t="shared" si="25"/>
        <v>3</v>
      </c>
      <c r="DV33" s="11">
        <f t="shared" si="25"/>
        <v>0</v>
      </c>
      <c r="DW33" s="10">
        <f t="shared" si="25"/>
        <v>0</v>
      </c>
      <c r="DX33" s="11">
        <f t="shared" si="25"/>
        <v>0</v>
      </c>
      <c r="DY33" s="10">
        <f t="shared" si="25"/>
        <v>0</v>
      </c>
      <c r="DZ33" s="7">
        <f t="shared" si="25"/>
        <v>0</v>
      </c>
      <c r="EA33" s="11">
        <f t="shared" si="25"/>
        <v>0</v>
      </c>
      <c r="EB33" s="10">
        <f t="shared" si="25"/>
        <v>0</v>
      </c>
      <c r="EC33" s="11">
        <f t="shared" si="25"/>
        <v>40</v>
      </c>
      <c r="ED33" s="10">
        <f aca="true" t="shared" si="26" ref="ED33:FI33">SUM(ED17:ED32)</f>
        <v>0</v>
      </c>
      <c r="EE33" s="11">
        <f t="shared" si="26"/>
        <v>0</v>
      </c>
      <c r="EF33" s="10">
        <f t="shared" si="26"/>
        <v>0</v>
      </c>
      <c r="EG33" s="11">
        <f t="shared" si="26"/>
        <v>0</v>
      </c>
      <c r="EH33" s="10">
        <f t="shared" si="26"/>
        <v>0</v>
      </c>
      <c r="EI33" s="11">
        <f t="shared" si="26"/>
        <v>0</v>
      </c>
      <c r="EJ33" s="10">
        <f t="shared" si="26"/>
        <v>0</v>
      </c>
      <c r="EK33" s="11">
        <f t="shared" si="26"/>
        <v>0</v>
      </c>
      <c r="EL33" s="10">
        <f t="shared" si="26"/>
        <v>0</v>
      </c>
      <c r="EM33" s="11">
        <f t="shared" si="26"/>
        <v>0</v>
      </c>
      <c r="EN33" s="10">
        <f t="shared" si="26"/>
        <v>0</v>
      </c>
      <c r="EO33" s="7">
        <f t="shared" si="26"/>
        <v>4</v>
      </c>
      <c r="EP33" s="7">
        <f t="shared" si="26"/>
        <v>4</v>
      </c>
      <c r="EQ33" s="11">
        <f t="shared" si="26"/>
        <v>0</v>
      </c>
      <c r="ER33" s="10">
        <f t="shared" si="26"/>
        <v>0</v>
      </c>
      <c r="ES33" s="11">
        <f t="shared" si="26"/>
        <v>0</v>
      </c>
      <c r="ET33" s="10">
        <f t="shared" si="26"/>
        <v>0</v>
      </c>
      <c r="EU33" s="7">
        <f t="shared" si="26"/>
        <v>0</v>
      </c>
      <c r="EV33" s="11">
        <f t="shared" si="26"/>
        <v>0</v>
      </c>
      <c r="EW33" s="10">
        <f t="shared" si="26"/>
        <v>0</v>
      </c>
      <c r="EX33" s="11">
        <f t="shared" si="26"/>
        <v>0</v>
      </c>
      <c r="EY33" s="10">
        <f t="shared" si="26"/>
        <v>0</v>
      </c>
      <c r="EZ33" s="11">
        <f t="shared" si="26"/>
        <v>0</v>
      </c>
      <c r="FA33" s="10">
        <f t="shared" si="26"/>
        <v>0</v>
      </c>
      <c r="FB33" s="11">
        <f t="shared" si="26"/>
        <v>0</v>
      </c>
      <c r="FC33" s="10">
        <f t="shared" si="26"/>
        <v>0</v>
      </c>
      <c r="FD33" s="11">
        <f t="shared" si="26"/>
        <v>0</v>
      </c>
      <c r="FE33" s="10">
        <f t="shared" si="26"/>
        <v>0</v>
      </c>
      <c r="FF33" s="11">
        <f t="shared" si="26"/>
        <v>0</v>
      </c>
      <c r="FG33" s="10">
        <f t="shared" si="26"/>
        <v>0</v>
      </c>
      <c r="FH33" s="11">
        <f t="shared" si="26"/>
        <v>0</v>
      </c>
      <c r="FI33" s="10">
        <f t="shared" si="26"/>
        <v>0</v>
      </c>
      <c r="FJ33" s="7">
        <f aca="true" t="shared" si="27" ref="FJ33:GF33">SUM(FJ17:FJ32)</f>
        <v>0</v>
      </c>
      <c r="FK33" s="7">
        <f t="shared" si="27"/>
        <v>0</v>
      </c>
      <c r="FL33" s="11">
        <f t="shared" si="27"/>
        <v>21</v>
      </c>
      <c r="FM33" s="10">
        <f t="shared" si="27"/>
        <v>0</v>
      </c>
      <c r="FN33" s="11">
        <f t="shared" si="27"/>
        <v>22</v>
      </c>
      <c r="FO33" s="10">
        <f t="shared" si="27"/>
        <v>0</v>
      </c>
      <c r="FP33" s="7">
        <f t="shared" si="27"/>
        <v>5</v>
      </c>
      <c r="FQ33" s="11">
        <f t="shared" si="27"/>
        <v>0</v>
      </c>
      <c r="FR33" s="10">
        <f t="shared" si="27"/>
        <v>0</v>
      </c>
      <c r="FS33" s="11">
        <f t="shared" si="27"/>
        <v>0</v>
      </c>
      <c r="FT33" s="10">
        <f t="shared" si="27"/>
        <v>0</v>
      </c>
      <c r="FU33" s="11">
        <f t="shared" si="27"/>
        <v>0</v>
      </c>
      <c r="FV33" s="10">
        <f t="shared" si="27"/>
        <v>0</v>
      </c>
      <c r="FW33" s="11">
        <f t="shared" si="27"/>
        <v>0</v>
      </c>
      <c r="FX33" s="10">
        <f t="shared" si="27"/>
        <v>0</v>
      </c>
      <c r="FY33" s="11">
        <f t="shared" si="27"/>
        <v>0</v>
      </c>
      <c r="FZ33" s="10">
        <f t="shared" si="27"/>
        <v>0</v>
      </c>
      <c r="GA33" s="11">
        <f t="shared" si="27"/>
        <v>0</v>
      </c>
      <c r="GB33" s="10">
        <f t="shared" si="27"/>
        <v>0</v>
      </c>
      <c r="GC33" s="11">
        <f t="shared" si="27"/>
        <v>0</v>
      </c>
      <c r="GD33" s="10">
        <f t="shared" si="27"/>
        <v>0</v>
      </c>
      <c r="GE33" s="7">
        <f t="shared" si="27"/>
        <v>0</v>
      </c>
      <c r="GF33" s="7">
        <f t="shared" si="27"/>
        <v>5</v>
      </c>
    </row>
    <row r="34" spans="1:188" ht="19.5" customHeight="1">
      <c r="A34" s="19" t="s">
        <v>90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9"/>
      <c r="GF34" s="13"/>
    </row>
    <row r="35" spans="1:188" ht="12.75">
      <c r="A35" s="6"/>
      <c r="B35" s="6"/>
      <c r="C35" s="6"/>
      <c r="D35" s="6" t="s">
        <v>91</v>
      </c>
      <c r="E35" s="3" t="s">
        <v>92</v>
      </c>
      <c r="F35" s="6">
        <f aca="true" t="shared" si="28" ref="F35:F47">COUNTIF(U35:GD35,"e")</f>
        <v>1</v>
      </c>
      <c r="G35" s="6">
        <f aca="true" t="shared" si="29" ref="G35:G47">COUNTIF(U35:GD35,"z")</f>
        <v>2</v>
      </c>
      <c r="H35" s="6">
        <f aca="true" t="shared" si="30" ref="H35:H60">SUM(I35:Q35)</f>
        <v>32</v>
      </c>
      <c r="I35" s="6">
        <f aca="true" t="shared" si="31" ref="I35:I60">U35+AP35+BK35+CF35+DA35+DV35+EQ35+FL35</f>
        <v>16</v>
      </c>
      <c r="J35" s="6">
        <f aca="true" t="shared" si="32" ref="J35:J60">W35+AR35+BM35+CH35+DC35+DX35+ES35+FN35</f>
        <v>6</v>
      </c>
      <c r="K35" s="6">
        <f aca="true" t="shared" si="33" ref="K35:K60">Z35+AU35+BP35+CK35+DF35+EA35+EV35+FQ35</f>
        <v>10</v>
      </c>
      <c r="L35" s="6">
        <f aca="true" t="shared" si="34" ref="L35:L60">AB35+AW35+BR35+CM35+DH35+EC35+EX35+FS35</f>
        <v>0</v>
      </c>
      <c r="M35" s="6">
        <f aca="true" t="shared" si="35" ref="M35:M60">AD35+AY35+BT35+CO35+DJ35+EE35+EZ35+FU35</f>
        <v>0</v>
      </c>
      <c r="N35" s="6">
        <f aca="true" t="shared" si="36" ref="N35:N60">AF35+BA35+BV35+CQ35+DL35+EG35+FB35+FW35</f>
        <v>0</v>
      </c>
      <c r="O35" s="6">
        <f aca="true" t="shared" si="37" ref="O35:O60">AH35+BC35+BX35+CS35+DN35+EI35+FD35+FY35</f>
        <v>0</v>
      </c>
      <c r="P35" s="6">
        <f aca="true" t="shared" si="38" ref="P35:P60">AJ35+BE35+BZ35+CU35+DP35+EK35+FF35+GA35</f>
        <v>0</v>
      </c>
      <c r="Q35" s="6">
        <f aca="true" t="shared" si="39" ref="Q35:Q60">AL35+BG35+CB35+CW35+DR35+EM35+FH35+GC35</f>
        <v>0</v>
      </c>
      <c r="R35" s="7">
        <f aca="true" t="shared" si="40" ref="R35:R60">AO35+BJ35+CE35+CZ35+DU35+EP35+FK35+GF35</f>
        <v>6</v>
      </c>
      <c r="S35" s="7">
        <f aca="true" t="shared" si="41" ref="S35:S60">AN35+BI35+CD35+CY35+DT35+EO35+FJ35+GE35</f>
        <v>2</v>
      </c>
      <c r="T35" s="7">
        <v>1.6</v>
      </c>
      <c r="U35" s="11">
        <v>16</v>
      </c>
      <c r="V35" s="10" t="s">
        <v>72</v>
      </c>
      <c r="W35" s="11">
        <v>6</v>
      </c>
      <c r="X35" s="10" t="s">
        <v>61</v>
      </c>
      <c r="Y35" s="7">
        <v>4</v>
      </c>
      <c r="Z35" s="11">
        <v>10</v>
      </c>
      <c r="AA35" s="10" t="s">
        <v>61</v>
      </c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>
        <v>2</v>
      </c>
      <c r="AO35" s="7">
        <f aca="true" t="shared" si="42" ref="AO35:AO60">Y35+AN35</f>
        <v>6</v>
      </c>
      <c r="AP35" s="11"/>
      <c r="AQ35" s="10"/>
      <c r="AR35" s="11"/>
      <c r="AS35" s="10"/>
      <c r="AT35" s="7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aca="true" t="shared" si="43" ref="BJ35:BJ60">AT35+BI35</f>
        <v>0</v>
      </c>
      <c r="BK35" s="11"/>
      <c r="BL35" s="10"/>
      <c r="BM35" s="11"/>
      <c r="BN35" s="10"/>
      <c r="BO35" s="7"/>
      <c r="BP35" s="11"/>
      <c r="BQ35" s="10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aca="true" t="shared" si="44" ref="CE35:CE60">BO35+CD35</f>
        <v>0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aca="true" t="shared" si="45" ref="CZ35:CZ60">CJ35+CY35</f>
        <v>0</v>
      </c>
      <c r="DA35" s="11"/>
      <c r="DB35" s="10"/>
      <c r="DC35" s="11"/>
      <c r="DD35" s="10"/>
      <c r="DE35" s="7"/>
      <c r="DF35" s="11"/>
      <c r="DG35" s="10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aca="true" t="shared" si="46" ref="DU35:DU60">DE35+DT35</f>
        <v>0</v>
      </c>
      <c r="DV35" s="11"/>
      <c r="DW35" s="10"/>
      <c r="DX35" s="11"/>
      <c r="DY35" s="10"/>
      <c r="DZ35" s="7"/>
      <c r="EA35" s="11"/>
      <c r="EB35" s="10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aca="true" t="shared" si="47" ref="EP35:EP60">DZ35+EO35</f>
        <v>0</v>
      </c>
      <c r="EQ35" s="11"/>
      <c r="ER35" s="10"/>
      <c r="ES35" s="11"/>
      <c r="ET35" s="10"/>
      <c r="EU35" s="7"/>
      <c r="EV35" s="11"/>
      <c r="EW35" s="10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aca="true" t="shared" si="48" ref="FK35:FK60">EU35+FJ35</f>
        <v>0</v>
      </c>
      <c r="FL35" s="11"/>
      <c r="FM35" s="10"/>
      <c r="FN35" s="11"/>
      <c r="FO35" s="10"/>
      <c r="FP35" s="7"/>
      <c r="FQ35" s="11"/>
      <c r="FR35" s="10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aca="true" t="shared" si="49" ref="GF35:GF60">FP35+GE35</f>
        <v>0</v>
      </c>
    </row>
    <row r="36" spans="1:188" ht="12.75">
      <c r="A36" s="6"/>
      <c r="B36" s="6"/>
      <c r="C36" s="6"/>
      <c r="D36" s="6" t="s">
        <v>93</v>
      </c>
      <c r="E36" s="3" t="s">
        <v>94</v>
      </c>
      <c r="F36" s="6">
        <f t="shared" si="28"/>
        <v>0</v>
      </c>
      <c r="G36" s="6">
        <f t="shared" si="29"/>
        <v>2</v>
      </c>
      <c r="H36" s="6">
        <f t="shared" si="30"/>
        <v>16</v>
      </c>
      <c r="I36" s="6">
        <f t="shared" si="31"/>
        <v>8</v>
      </c>
      <c r="J36" s="6">
        <f t="shared" si="32"/>
        <v>8</v>
      </c>
      <c r="K36" s="6">
        <f t="shared" si="33"/>
        <v>0</v>
      </c>
      <c r="L36" s="6">
        <f t="shared" si="34"/>
        <v>0</v>
      </c>
      <c r="M36" s="6">
        <f t="shared" si="35"/>
        <v>0</v>
      </c>
      <c r="N36" s="6">
        <f t="shared" si="36"/>
        <v>0</v>
      </c>
      <c r="O36" s="6">
        <f t="shared" si="37"/>
        <v>0</v>
      </c>
      <c r="P36" s="6">
        <f t="shared" si="38"/>
        <v>0</v>
      </c>
      <c r="Q36" s="6">
        <f t="shared" si="39"/>
        <v>0</v>
      </c>
      <c r="R36" s="7">
        <f t="shared" si="40"/>
        <v>3</v>
      </c>
      <c r="S36" s="7">
        <f t="shared" si="41"/>
        <v>0</v>
      </c>
      <c r="T36" s="7">
        <v>0.8</v>
      </c>
      <c r="U36" s="11">
        <v>8</v>
      </c>
      <c r="V36" s="10" t="s">
        <v>61</v>
      </c>
      <c r="W36" s="11">
        <v>8</v>
      </c>
      <c r="X36" s="10" t="s">
        <v>61</v>
      </c>
      <c r="Y36" s="7">
        <v>3</v>
      </c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2"/>
        <v>3</v>
      </c>
      <c r="AP36" s="11"/>
      <c r="AQ36" s="10"/>
      <c r="AR36" s="11"/>
      <c r="AS36" s="10"/>
      <c r="AT36" s="7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3"/>
        <v>0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4"/>
        <v>0</v>
      </c>
      <c r="CF36" s="11"/>
      <c r="CG36" s="10"/>
      <c r="CH36" s="11"/>
      <c r="CI36" s="10"/>
      <c r="CJ36" s="7"/>
      <c r="CK36" s="11"/>
      <c r="CL36" s="10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5"/>
        <v>0</v>
      </c>
      <c r="DA36" s="11"/>
      <c r="DB36" s="10"/>
      <c r="DC36" s="11"/>
      <c r="DD36" s="10"/>
      <c r="DE36" s="7"/>
      <c r="DF36" s="11"/>
      <c r="DG36" s="10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6"/>
        <v>0</v>
      </c>
      <c r="DV36" s="11"/>
      <c r="DW36" s="10"/>
      <c r="DX36" s="11"/>
      <c r="DY36" s="10"/>
      <c r="DZ36" s="7"/>
      <c r="EA36" s="11"/>
      <c r="EB36" s="10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7"/>
        <v>0</v>
      </c>
      <c r="EQ36" s="11"/>
      <c r="ER36" s="10"/>
      <c r="ES36" s="11"/>
      <c r="ET36" s="10"/>
      <c r="EU36" s="7"/>
      <c r="EV36" s="11"/>
      <c r="EW36" s="10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8"/>
        <v>0</v>
      </c>
      <c r="FL36" s="11"/>
      <c r="FM36" s="10"/>
      <c r="FN36" s="11"/>
      <c r="FO36" s="10"/>
      <c r="FP36" s="7"/>
      <c r="FQ36" s="11"/>
      <c r="FR36" s="10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9"/>
        <v>0</v>
      </c>
    </row>
    <row r="37" spans="1:188" ht="12.75">
      <c r="A37" s="6"/>
      <c r="B37" s="6"/>
      <c r="C37" s="6"/>
      <c r="D37" s="6" t="s">
        <v>95</v>
      </c>
      <c r="E37" s="3" t="s">
        <v>96</v>
      </c>
      <c r="F37" s="6">
        <f t="shared" si="28"/>
        <v>0</v>
      </c>
      <c r="G37" s="6">
        <f t="shared" si="29"/>
        <v>2</v>
      </c>
      <c r="H37" s="6">
        <f t="shared" si="30"/>
        <v>16</v>
      </c>
      <c r="I37" s="6">
        <f t="shared" si="31"/>
        <v>8</v>
      </c>
      <c r="J37" s="6">
        <f t="shared" si="32"/>
        <v>8</v>
      </c>
      <c r="K37" s="6">
        <f t="shared" si="33"/>
        <v>0</v>
      </c>
      <c r="L37" s="6">
        <f t="shared" si="34"/>
        <v>0</v>
      </c>
      <c r="M37" s="6">
        <f t="shared" si="35"/>
        <v>0</v>
      </c>
      <c r="N37" s="6">
        <f t="shared" si="36"/>
        <v>0</v>
      </c>
      <c r="O37" s="6">
        <f t="shared" si="37"/>
        <v>0</v>
      </c>
      <c r="P37" s="6">
        <f t="shared" si="38"/>
        <v>0</v>
      </c>
      <c r="Q37" s="6">
        <f t="shared" si="39"/>
        <v>0</v>
      </c>
      <c r="R37" s="7">
        <f t="shared" si="40"/>
        <v>3</v>
      </c>
      <c r="S37" s="7">
        <f t="shared" si="41"/>
        <v>0</v>
      </c>
      <c r="T37" s="7">
        <v>0.8</v>
      </c>
      <c r="U37" s="11">
        <v>8</v>
      </c>
      <c r="V37" s="10" t="s">
        <v>61</v>
      </c>
      <c r="W37" s="11">
        <v>8</v>
      </c>
      <c r="X37" s="10" t="s">
        <v>61</v>
      </c>
      <c r="Y37" s="7">
        <v>3</v>
      </c>
      <c r="Z37" s="11"/>
      <c r="AA37" s="10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2"/>
        <v>3</v>
      </c>
      <c r="AP37" s="11"/>
      <c r="AQ37" s="10"/>
      <c r="AR37" s="11"/>
      <c r="AS37" s="10"/>
      <c r="AT37" s="7"/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43"/>
        <v>0</v>
      </c>
      <c r="BK37" s="11"/>
      <c r="BL37" s="10"/>
      <c r="BM37" s="11"/>
      <c r="BN37" s="10"/>
      <c r="BO37" s="7"/>
      <c r="BP37" s="11"/>
      <c r="BQ37" s="10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4"/>
        <v>0</v>
      </c>
      <c r="CF37" s="11"/>
      <c r="CG37" s="10"/>
      <c r="CH37" s="11"/>
      <c r="CI37" s="10"/>
      <c r="CJ37" s="7"/>
      <c r="CK37" s="11"/>
      <c r="CL37" s="10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5"/>
        <v>0</v>
      </c>
      <c r="DA37" s="11"/>
      <c r="DB37" s="10"/>
      <c r="DC37" s="11"/>
      <c r="DD37" s="10"/>
      <c r="DE37" s="7"/>
      <c r="DF37" s="11"/>
      <c r="DG37" s="10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6"/>
        <v>0</v>
      </c>
      <c r="DV37" s="11"/>
      <c r="DW37" s="10"/>
      <c r="DX37" s="11"/>
      <c r="DY37" s="10"/>
      <c r="DZ37" s="7"/>
      <c r="EA37" s="11"/>
      <c r="EB37" s="10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7"/>
        <v>0</v>
      </c>
      <c r="EQ37" s="11"/>
      <c r="ER37" s="10"/>
      <c r="ES37" s="11"/>
      <c r="ET37" s="10"/>
      <c r="EU37" s="7"/>
      <c r="EV37" s="11"/>
      <c r="EW37" s="10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8"/>
        <v>0</v>
      </c>
      <c r="FL37" s="11"/>
      <c r="FM37" s="10"/>
      <c r="FN37" s="11"/>
      <c r="FO37" s="10"/>
      <c r="FP37" s="7"/>
      <c r="FQ37" s="11"/>
      <c r="FR37" s="10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9"/>
        <v>0</v>
      </c>
    </row>
    <row r="38" spans="1:188" ht="12.75">
      <c r="A38" s="6"/>
      <c r="B38" s="6"/>
      <c r="C38" s="6"/>
      <c r="D38" s="6" t="s">
        <v>97</v>
      </c>
      <c r="E38" s="3" t="s">
        <v>98</v>
      </c>
      <c r="F38" s="6">
        <f t="shared" si="28"/>
        <v>0</v>
      </c>
      <c r="G38" s="6">
        <f t="shared" si="29"/>
        <v>2</v>
      </c>
      <c r="H38" s="6">
        <f t="shared" si="30"/>
        <v>24</v>
      </c>
      <c r="I38" s="6">
        <f t="shared" si="31"/>
        <v>16</v>
      </c>
      <c r="J38" s="6">
        <f t="shared" si="32"/>
        <v>8</v>
      </c>
      <c r="K38" s="6">
        <f t="shared" si="33"/>
        <v>0</v>
      </c>
      <c r="L38" s="6">
        <f t="shared" si="34"/>
        <v>0</v>
      </c>
      <c r="M38" s="6">
        <f t="shared" si="35"/>
        <v>0</v>
      </c>
      <c r="N38" s="6">
        <f t="shared" si="36"/>
        <v>0</v>
      </c>
      <c r="O38" s="6">
        <f t="shared" si="37"/>
        <v>0</v>
      </c>
      <c r="P38" s="6">
        <f t="shared" si="38"/>
        <v>0</v>
      </c>
      <c r="Q38" s="6">
        <f t="shared" si="39"/>
        <v>0</v>
      </c>
      <c r="R38" s="7">
        <f t="shared" si="40"/>
        <v>3</v>
      </c>
      <c r="S38" s="7">
        <f t="shared" si="41"/>
        <v>0</v>
      </c>
      <c r="T38" s="7">
        <v>1.1</v>
      </c>
      <c r="U38" s="11">
        <v>16</v>
      </c>
      <c r="V38" s="10" t="s">
        <v>61</v>
      </c>
      <c r="W38" s="11">
        <v>8</v>
      </c>
      <c r="X38" s="10" t="s">
        <v>61</v>
      </c>
      <c r="Y38" s="7">
        <v>3</v>
      </c>
      <c r="Z38" s="11"/>
      <c r="AA38" s="10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2"/>
        <v>3</v>
      </c>
      <c r="AP38" s="11"/>
      <c r="AQ38" s="10"/>
      <c r="AR38" s="11"/>
      <c r="AS38" s="10"/>
      <c r="AT38" s="7"/>
      <c r="AU38" s="11"/>
      <c r="AV38" s="10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3"/>
        <v>0</v>
      </c>
      <c r="BK38" s="11"/>
      <c r="BL38" s="10"/>
      <c r="BM38" s="11"/>
      <c r="BN38" s="10"/>
      <c r="BO38" s="7"/>
      <c r="BP38" s="11"/>
      <c r="BQ38" s="10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4"/>
        <v>0</v>
      </c>
      <c r="CF38" s="11"/>
      <c r="CG38" s="10"/>
      <c r="CH38" s="11"/>
      <c r="CI38" s="10"/>
      <c r="CJ38" s="7"/>
      <c r="CK38" s="11"/>
      <c r="CL38" s="10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5"/>
        <v>0</v>
      </c>
      <c r="DA38" s="11"/>
      <c r="DB38" s="10"/>
      <c r="DC38" s="11"/>
      <c r="DD38" s="10"/>
      <c r="DE38" s="7"/>
      <c r="DF38" s="11"/>
      <c r="DG38" s="10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6"/>
        <v>0</v>
      </c>
      <c r="DV38" s="11"/>
      <c r="DW38" s="10"/>
      <c r="DX38" s="11"/>
      <c r="DY38" s="10"/>
      <c r="DZ38" s="7"/>
      <c r="EA38" s="11"/>
      <c r="EB38" s="10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7"/>
        <v>0</v>
      </c>
      <c r="EQ38" s="11"/>
      <c r="ER38" s="10"/>
      <c r="ES38" s="11"/>
      <c r="ET38" s="10"/>
      <c r="EU38" s="7"/>
      <c r="EV38" s="11"/>
      <c r="EW38" s="10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8"/>
        <v>0</v>
      </c>
      <c r="FL38" s="11"/>
      <c r="FM38" s="10"/>
      <c r="FN38" s="11"/>
      <c r="FO38" s="10"/>
      <c r="FP38" s="7"/>
      <c r="FQ38" s="11"/>
      <c r="FR38" s="10"/>
      <c r="FS38" s="11"/>
      <c r="FT38" s="10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9"/>
        <v>0</v>
      </c>
    </row>
    <row r="39" spans="1:188" ht="12.75">
      <c r="A39" s="6"/>
      <c r="B39" s="6"/>
      <c r="C39" s="6"/>
      <c r="D39" s="6" t="s">
        <v>99</v>
      </c>
      <c r="E39" s="3" t="s">
        <v>100</v>
      </c>
      <c r="F39" s="6">
        <f t="shared" si="28"/>
        <v>0</v>
      </c>
      <c r="G39" s="6">
        <f t="shared" si="29"/>
        <v>2</v>
      </c>
      <c r="H39" s="6">
        <f t="shared" si="30"/>
        <v>16</v>
      </c>
      <c r="I39" s="6">
        <f t="shared" si="31"/>
        <v>8</v>
      </c>
      <c r="J39" s="6">
        <f t="shared" si="32"/>
        <v>0</v>
      </c>
      <c r="K39" s="6">
        <f t="shared" si="33"/>
        <v>8</v>
      </c>
      <c r="L39" s="6">
        <f t="shared" si="34"/>
        <v>0</v>
      </c>
      <c r="M39" s="6">
        <f t="shared" si="35"/>
        <v>0</v>
      </c>
      <c r="N39" s="6">
        <f t="shared" si="36"/>
        <v>0</v>
      </c>
      <c r="O39" s="6">
        <f t="shared" si="37"/>
        <v>0</v>
      </c>
      <c r="P39" s="6">
        <f t="shared" si="38"/>
        <v>0</v>
      </c>
      <c r="Q39" s="6">
        <f t="shared" si="39"/>
        <v>0</v>
      </c>
      <c r="R39" s="7">
        <f t="shared" si="40"/>
        <v>2</v>
      </c>
      <c r="S39" s="7">
        <f t="shared" si="41"/>
        <v>1</v>
      </c>
      <c r="T39" s="7">
        <v>0.8</v>
      </c>
      <c r="U39" s="11"/>
      <c r="V39" s="10"/>
      <c r="W39" s="11"/>
      <c r="X39" s="10"/>
      <c r="Y39" s="7"/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2"/>
        <v>0</v>
      </c>
      <c r="AP39" s="11">
        <v>8</v>
      </c>
      <c r="AQ39" s="10" t="s">
        <v>61</v>
      </c>
      <c r="AR39" s="11"/>
      <c r="AS39" s="10"/>
      <c r="AT39" s="7">
        <v>1</v>
      </c>
      <c r="AU39" s="11">
        <v>8</v>
      </c>
      <c r="AV39" s="10" t="s">
        <v>61</v>
      </c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>
        <v>1</v>
      </c>
      <c r="BJ39" s="7">
        <f t="shared" si="43"/>
        <v>2</v>
      </c>
      <c r="BK39" s="11"/>
      <c r="BL39" s="10"/>
      <c r="BM39" s="11"/>
      <c r="BN39" s="10"/>
      <c r="BO39" s="7"/>
      <c r="BP39" s="11"/>
      <c r="BQ39" s="10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4"/>
        <v>0</v>
      </c>
      <c r="CF39" s="11"/>
      <c r="CG39" s="10"/>
      <c r="CH39" s="11"/>
      <c r="CI39" s="10"/>
      <c r="CJ39" s="7"/>
      <c r="CK39" s="11"/>
      <c r="CL39" s="10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5"/>
        <v>0</v>
      </c>
      <c r="DA39" s="11"/>
      <c r="DB39" s="10"/>
      <c r="DC39" s="11"/>
      <c r="DD39" s="10"/>
      <c r="DE39" s="7"/>
      <c r="DF39" s="11"/>
      <c r="DG39" s="10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6"/>
        <v>0</v>
      </c>
      <c r="DV39" s="11"/>
      <c r="DW39" s="10"/>
      <c r="DX39" s="11"/>
      <c r="DY39" s="10"/>
      <c r="DZ39" s="7"/>
      <c r="EA39" s="11"/>
      <c r="EB39" s="10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7"/>
        <v>0</v>
      </c>
      <c r="EQ39" s="11"/>
      <c r="ER39" s="10"/>
      <c r="ES39" s="11"/>
      <c r="ET39" s="10"/>
      <c r="EU39" s="7"/>
      <c r="EV39" s="11"/>
      <c r="EW39" s="10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8"/>
        <v>0</v>
      </c>
      <c r="FL39" s="11"/>
      <c r="FM39" s="10"/>
      <c r="FN39" s="11"/>
      <c r="FO39" s="10"/>
      <c r="FP39" s="7"/>
      <c r="FQ39" s="11"/>
      <c r="FR39" s="10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9"/>
        <v>0</v>
      </c>
    </row>
    <row r="40" spans="1:188" ht="12.75">
      <c r="A40" s="6"/>
      <c r="B40" s="6"/>
      <c r="C40" s="6"/>
      <c r="D40" s="6" t="s">
        <v>101</v>
      </c>
      <c r="E40" s="3" t="s">
        <v>102</v>
      </c>
      <c r="F40" s="6">
        <f t="shared" si="28"/>
        <v>0</v>
      </c>
      <c r="G40" s="6">
        <f t="shared" si="29"/>
        <v>2</v>
      </c>
      <c r="H40" s="6">
        <f t="shared" si="30"/>
        <v>16</v>
      </c>
      <c r="I40" s="6">
        <f t="shared" si="31"/>
        <v>8</v>
      </c>
      <c r="J40" s="6">
        <f t="shared" si="32"/>
        <v>0</v>
      </c>
      <c r="K40" s="6">
        <f t="shared" si="33"/>
        <v>8</v>
      </c>
      <c r="L40" s="6">
        <f t="shared" si="34"/>
        <v>0</v>
      </c>
      <c r="M40" s="6">
        <f t="shared" si="35"/>
        <v>0</v>
      </c>
      <c r="N40" s="6">
        <f t="shared" si="36"/>
        <v>0</v>
      </c>
      <c r="O40" s="6">
        <f t="shared" si="37"/>
        <v>0</v>
      </c>
      <c r="P40" s="6">
        <f t="shared" si="38"/>
        <v>0</v>
      </c>
      <c r="Q40" s="6">
        <f t="shared" si="39"/>
        <v>0</v>
      </c>
      <c r="R40" s="7">
        <f t="shared" si="40"/>
        <v>2</v>
      </c>
      <c r="S40" s="7">
        <f t="shared" si="41"/>
        <v>1</v>
      </c>
      <c r="T40" s="7">
        <v>0.8</v>
      </c>
      <c r="U40" s="11"/>
      <c r="V40" s="10"/>
      <c r="W40" s="11"/>
      <c r="X40" s="10"/>
      <c r="Y40" s="7"/>
      <c r="Z40" s="11"/>
      <c r="AA40" s="10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2"/>
        <v>0</v>
      </c>
      <c r="AP40" s="11">
        <v>8</v>
      </c>
      <c r="AQ40" s="10" t="s">
        <v>61</v>
      </c>
      <c r="AR40" s="11"/>
      <c r="AS40" s="10"/>
      <c r="AT40" s="7">
        <v>1</v>
      </c>
      <c r="AU40" s="11">
        <v>8</v>
      </c>
      <c r="AV40" s="10" t="s">
        <v>61</v>
      </c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>
        <v>1</v>
      </c>
      <c r="BJ40" s="7">
        <f t="shared" si="43"/>
        <v>2</v>
      </c>
      <c r="BK40" s="11"/>
      <c r="BL40" s="10"/>
      <c r="BM40" s="11"/>
      <c r="BN40" s="10"/>
      <c r="BO40" s="7"/>
      <c r="BP40" s="11"/>
      <c r="BQ40" s="10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4"/>
        <v>0</v>
      </c>
      <c r="CF40" s="11"/>
      <c r="CG40" s="10"/>
      <c r="CH40" s="11"/>
      <c r="CI40" s="10"/>
      <c r="CJ40" s="7"/>
      <c r="CK40" s="11"/>
      <c r="CL40" s="10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5"/>
        <v>0</v>
      </c>
      <c r="DA40" s="11"/>
      <c r="DB40" s="10"/>
      <c r="DC40" s="11"/>
      <c r="DD40" s="10"/>
      <c r="DE40" s="7"/>
      <c r="DF40" s="11"/>
      <c r="DG40" s="10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6"/>
        <v>0</v>
      </c>
      <c r="DV40" s="11"/>
      <c r="DW40" s="10"/>
      <c r="DX40" s="11"/>
      <c r="DY40" s="10"/>
      <c r="DZ40" s="7"/>
      <c r="EA40" s="11"/>
      <c r="EB40" s="10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7"/>
        <v>0</v>
      </c>
      <c r="EQ40" s="11"/>
      <c r="ER40" s="10"/>
      <c r="ES40" s="11"/>
      <c r="ET40" s="10"/>
      <c r="EU40" s="7"/>
      <c r="EV40" s="11"/>
      <c r="EW40" s="10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8"/>
        <v>0</v>
      </c>
      <c r="FL40" s="11"/>
      <c r="FM40" s="10"/>
      <c r="FN40" s="11"/>
      <c r="FO40" s="10"/>
      <c r="FP40" s="7"/>
      <c r="FQ40" s="11"/>
      <c r="FR40" s="10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9"/>
        <v>0</v>
      </c>
    </row>
    <row r="41" spans="1:188" ht="12.75">
      <c r="A41" s="6"/>
      <c r="B41" s="6"/>
      <c r="C41" s="6"/>
      <c r="D41" s="6" t="s">
        <v>103</v>
      </c>
      <c r="E41" s="3" t="s">
        <v>104</v>
      </c>
      <c r="F41" s="6">
        <f t="shared" si="28"/>
        <v>0</v>
      </c>
      <c r="G41" s="6">
        <f t="shared" si="29"/>
        <v>2</v>
      </c>
      <c r="H41" s="6">
        <f t="shared" si="30"/>
        <v>16</v>
      </c>
      <c r="I41" s="6">
        <f t="shared" si="31"/>
        <v>8</v>
      </c>
      <c r="J41" s="6">
        <f t="shared" si="32"/>
        <v>8</v>
      </c>
      <c r="K41" s="6">
        <f t="shared" si="33"/>
        <v>0</v>
      </c>
      <c r="L41" s="6">
        <f t="shared" si="34"/>
        <v>0</v>
      </c>
      <c r="M41" s="6">
        <f t="shared" si="35"/>
        <v>0</v>
      </c>
      <c r="N41" s="6">
        <f t="shared" si="36"/>
        <v>0</v>
      </c>
      <c r="O41" s="6">
        <f t="shared" si="37"/>
        <v>0</v>
      </c>
      <c r="P41" s="6">
        <f t="shared" si="38"/>
        <v>0</v>
      </c>
      <c r="Q41" s="6">
        <f t="shared" si="39"/>
        <v>0</v>
      </c>
      <c r="R41" s="7">
        <f t="shared" si="40"/>
        <v>2</v>
      </c>
      <c r="S41" s="7">
        <f t="shared" si="41"/>
        <v>0</v>
      </c>
      <c r="T41" s="7">
        <v>0.8</v>
      </c>
      <c r="U41" s="11"/>
      <c r="V41" s="10"/>
      <c r="W41" s="11"/>
      <c r="X41" s="10"/>
      <c r="Y41" s="7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42"/>
        <v>0</v>
      </c>
      <c r="AP41" s="11">
        <v>8</v>
      </c>
      <c r="AQ41" s="10" t="s">
        <v>61</v>
      </c>
      <c r="AR41" s="11">
        <v>8</v>
      </c>
      <c r="AS41" s="10" t="s">
        <v>61</v>
      </c>
      <c r="AT41" s="7">
        <v>2</v>
      </c>
      <c r="AU41" s="11"/>
      <c r="AV41" s="10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43"/>
        <v>2</v>
      </c>
      <c r="BK41" s="11"/>
      <c r="BL41" s="10"/>
      <c r="BM41" s="11"/>
      <c r="BN41" s="10"/>
      <c r="BO41" s="7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44"/>
        <v>0</v>
      </c>
      <c r="CF41" s="11"/>
      <c r="CG41" s="10"/>
      <c r="CH41" s="11"/>
      <c r="CI41" s="10"/>
      <c r="CJ41" s="7"/>
      <c r="CK41" s="11"/>
      <c r="CL41" s="10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5"/>
        <v>0</v>
      </c>
      <c r="DA41" s="11"/>
      <c r="DB41" s="10"/>
      <c r="DC41" s="11"/>
      <c r="DD41" s="10"/>
      <c r="DE41" s="7"/>
      <c r="DF41" s="11"/>
      <c r="DG41" s="10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46"/>
        <v>0</v>
      </c>
      <c r="DV41" s="11"/>
      <c r="DW41" s="10"/>
      <c r="DX41" s="11"/>
      <c r="DY41" s="10"/>
      <c r="DZ41" s="7"/>
      <c r="EA41" s="11"/>
      <c r="EB41" s="10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47"/>
        <v>0</v>
      </c>
      <c r="EQ41" s="11"/>
      <c r="ER41" s="10"/>
      <c r="ES41" s="11"/>
      <c r="ET41" s="10"/>
      <c r="EU41" s="7"/>
      <c r="EV41" s="11"/>
      <c r="EW41" s="10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48"/>
        <v>0</v>
      </c>
      <c r="FL41" s="11"/>
      <c r="FM41" s="10"/>
      <c r="FN41" s="11"/>
      <c r="FO41" s="10"/>
      <c r="FP41" s="7"/>
      <c r="FQ41" s="11"/>
      <c r="FR41" s="10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49"/>
        <v>0</v>
      </c>
    </row>
    <row r="42" spans="1:188" ht="12.75">
      <c r="A42" s="6"/>
      <c r="B42" s="6"/>
      <c r="C42" s="6"/>
      <c r="D42" s="6" t="s">
        <v>105</v>
      </c>
      <c r="E42" s="3" t="s">
        <v>106</v>
      </c>
      <c r="F42" s="6">
        <f t="shared" si="28"/>
        <v>1</v>
      </c>
      <c r="G42" s="6">
        <f t="shared" si="29"/>
        <v>2</v>
      </c>
      <c r="H42" s="6">
        <f t="shared" si="30"/>
        <v>32</v>
      </c>
      <c r="I42" s="6">
        <f t="shared" si="31"/>
        <v>16</v>
      </c>
      <c r="J42" s="6">
        <f t="shared" si="32"/>
        <v>8</v>
      </c>
      <c r="K42" s="6">
        <f t="shared" si="33"/>
        <v>8</v>
      </c>
      <c r="L42" s="6">
        <f t="shared" si="34"/>
        <v>0</v>
      </c>
      <c r="M42" s="6">
        <f t="shared" si="35"/>
        <v>0</v>
      </c>
      <c r="N42" s="6">
        <f t="shared" si="36"/>
        <v>0</v>
      </c>
      <c r="O42" s="6">
        <f t="shared" si="37"/>
        <v>0</v>
      </c>
      <c r="P42" s="6">
        <f t="shared" si="38"/>
        <v>0</v>
      </c>
      <c r="Q42" s="6">
        <f t="shared" si="39"/>
        <v>0</v>
      </c>
      <c r="R42" s="7">
        <f t="shared" si="40"/>
        <v>5</v>
      </c>
      <c r="S42" s="7">
        <f t="shared" si="41"/>
        <v>1</v>
      </c>
      <c r="T42" s="7">
        <v>1.6</v>
      </c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42"/>
        <v>0</v>
      </c>
      <c r="AP42" s="11">
        <v>16</v>
      </c>
      <c r="AQ42" s="10" t="s">
        <v>72</v>
      </c>
      <c r="AR42" s="11">
        <v>8</v>
      </c>
      <c r="AS42" s="10" t="s">
        <v>61</v>
      </c>
      <c r="AT42" s="7">
        <v>4</v>
      </c>
      <c r="AU42" s="11">
        <v>8</v>
      </c>
      <c r="AV42" s="10" t="s">
        <v>61</v>
      </c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>
        <v>1</v>
      </c>
      <c r="BJ42" s="7">
        <f t="shared" si="43"/>
        <v>5</v>
      </c>
      <c r="BK42" s="11"/>
      <c r="BL42" s="10"/>
      <c r="BM42" s="11"/>
      <c r="BN42" s="10"/>
      <c r="BO42" s="7"/>
      <c r="BP42" s="11"/>
      <c r="BQ42" s="10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44"/>
        <v>0</v>
      </c>
      <c r="CF42" s="11"/>
      <c r="CG42" s="10"/>
      <c r="CH42" s="11"/>
      <c r="CI42" s="10"/>
      <c r="CJ42" s="7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45"/>
        <v>0</v>
      </c>
      <c r="DA42" s="11"/>
      <c r="DB42" s="10"/>
      <c r="DC42" s="11"/>
      <c r="DD42" s="10"/>
      <c r="DE42" s="7"/>
      <c r="DF42" s="11"/>
      <c r="DG42" s="10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46"/>
        <v>0</v>
      </c>
      <c r="DV42" s="11"/>
      <c r="DW42" s="10"/>
      <c r="DX42" s="11"/>
      <c r="DY42" s="10"/>
      <c r="DZ42" s="7"/>
      <c r="EA42" s="11"/>
      <c r="EB42" s="10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47"/>
        <v>0</v>
      </c>
      <c r="EQ42" s="11"/>
      <c r="ER42" s="10"/>
      <c r="ES42" s="11"/>
      <c r="ET42" s="10"/>
      <c r="EU42" s="7"/>
      <c r="EV42" s="11"/>
      <c r="EW42" s="10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48"/>
        <v>0</v>
      </c>
      <c r="FL42" s="11"/>
      <c r="FM42" s="10"/>
      <c r="FN42" s="11"/>
      <c r="FO42" s="10"/>
      <c r="FP42" s="7"/>
      <c r="FQ42" s="11"/>
      <c r="FR42" s="10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49"/>
        <v>0</v>
      </c>
    </row>
    <row r="43" spans="1:188" ht="12.75">
      <c r="A43" s="6"/>
      <c r="B43" s="6"/>
      <c r="C43" s="6"/>
      <c r="D43" s="6" t="s">
        <v>107</v>
      </c>
      <c r="E43" s="3" t="s">
        <v>108</v>
      </c>
      <c r="F43" s="6">
        <f t="shared" si="28"/>
        <v>0</v>
      </c>
      <c r="G43" s="6">
        <f t="shared" si="29"/>
        <v>2</v>
      </c>
      <c r="H43" s="6">
        <f t="shared" si="30"/>
        <v>16</v>
      </c>
      <c r="I43" s="6">
        <f t="shared" si="31"/>
        <v>8</v>
      </c>
      <c r="J43" s="6">
        <f t="shared" si="32"/>
        <v>0</v>
      </c>
      <c r="K43" s="6">
        <f t="shared" si="33"/>
        <v>8</v>
      </c>
      <c r="L43" s="6">
        <f t="shared" si="34"/>
        <v>0</v>
      </c>
      <c r="M43" s="6">
        <f t="shared" si="35"/>
        <v>0</v>
      </c>
      <c r="N43" s="6">
        <f t="shared" si="36"/>
        <v>0</v>
      </c>
      <c r="O43" s="6">
        <f t="shared" si="37"/>
        <v>0</v>
      </c>
      <c r="P43" s="6">
        <f t="shared" si="38"/>
        <v>0</v>
      </c>
      <c r="Q43" s="6">
        <f t="shared" si="39"/>
        <v>0</v>
      </c>
      <c r="R43" s="7">
        <f t="shared" si="40"/>
        <v>3</v>
      </c>
      <c r="S43" s="7">
        <f t="shared" si="41"/>
        <v>2</v>
      </c>
      <c r="T43" s="7">
        <v>0.8</v>
      </c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42"/>
        <v>0</v>
      </c>
      <c r="AP43" s="11">
        <v>8</v>
      </c>
      <c r="AQ43" s="10" t="s">
        <v>61</v>
      </c>
      <c r="AR43" s="11"/>
      <c r="AS43" s="10"/>
      <c r="AT43" s="7">
        <v>1</v>
      </c>
      <c r="AU43" s="11">
        <v>8</v>
      </c>
      <c r="AV43" s="10" t="s">
        <v>61</v>
      </c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>
        <v>2</v>
      </c>
      <c r="BJ43" s="7">
        <f t="shared" si="43"/>
        <v>3</v>
      </c>
      <c r="BK43" s="11"/>
      <c r="BL43" s="10"/>
      <c r="BM43" s="11"/>
      <c r="BN43" s="10"/>
      <c r="BO43" s="7"/>
      <c r="BP43" s="11"/>
      <c r="BQ43" s="10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44"/>
        <v>0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45"/>
        <v>0</v>
      </c>
      <c r="DA43" s="11"/>
      <c r="DB43" s="10"/>
      <c r="DC43" s="11"/>
      <c r="DD43" s="10"/>
      <c r="DE43" s="7"/>
      <c r="DF43" s="11"/>
      <c r="DG43" s="10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46"/>
        <v>0</v>
      </c>
      <c r="DV43" s="11"/>
      <c r="DW43" s="10"/>
      <c r="DX43" s="11"/>
      <c r="DY43" s="10"/>
      <c r="DZ43" s="7"/>
      <c r="EA43" s="11"/>
      <c r="EB43" s="10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47"/>
        <v>0</v>
      </c>
      <c r="EQ43" s="11"/>
      <c r="ER43" s="10"/>
      <c r="ES43" s="11"/>
      <c r="ET43" s="10"/>
      <c r="EU43" s="7"/>
      <c r="EV43" s="11"/>
      <c r="EW43" s="10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48"/>
        <v>0</v>
      </c>
      <c r="FL43" s="11"/>
      <c r="FM43" s="10"/>
      <c r="FN43" s="11"/>
      <c r="FO43" s="10"/>
      <c r="FP43" s="7"/>
      <c r="FQ43" s="11"/>
      <c r="FR43" s="10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49"/>
        <v>0</v>
      </c>
    </row>
    <row r="44" spans="1:188" ht="12.75">
      <c r="A44" s="6"/>
      <c r="B44" s="6"/>
      <c r="C44" s="6"/>
      <c r="D44" s="6" t="s">
        <v>109</v>
      </c>
      <c r="E44" s="3" t="s">
        <v>110</v>
      </c>
      <c r="F44" s="6">
        <f t="shared" si="28"/>
        <v>0</v>
      </c>
      <c r="G44" s="6">
        <f t="shared" si="29"/>
        <v>2</v>
      </c>
      <c r="H44" s="6">
        <f t="shared" si="30"/>
        <v>16</v>
      </c>
      <c r="I44" s="6">
        <f t="shared" si="31"/>
        <v>8</v>
      </c>
      <c r="J44" s="6">
        <f t="shared" si="32"/>
        <v>8</v>
      </c>
      <c r="K44" s="6">
        <f t="shared" si="33"/>
        <v>0</v>
      </c>
      <c r="L44" s="6">
        <f t="shared" si="34"/>
        <v>0</v>
      </c>
      <c r="M44" s="6">
        <f t="shared" si="35"/>
        <v>0</v>
      </c>
      <c r="N44" s="6">
        <f t="shared" si="36"/>
        <v>0</v>
      </c>
      <c r="O44" s="6">
        <f t="shared" si="37"/>
        <v>0</v>
      </c>
      <c r="P44" s="6">
        <f t="shared" si="38"/>
        <v>0</v>
      </c>
      <c r="Q44" s="6">
        <f t="shared" si="39"/>
        <v>0</v>
      </c>
      <c r="R44" s="7">
        <f t="shared" si="40"/>
        <v>2</v>
      </c>
      <c r="S44" s="7">
        <f t="shared" si="41"/>
        <v>0</v>
      </c>
      <c r="T44" s="7">
        <v>0.8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42"/>
        <v>0</v>
      </c>
      <c r="AP44" s="11">
        <v>8</v>
      </c>
      <c r="AQ44" s="10" t="s">
        <v>61</v>
      </c>
      <c r="AR44" s="11">
        <v>8</v>
      </c>
      <c r="AS44" s="10" t="s">
        <v>61</v>
      </c>
      <c r="AT44" s="7">
        <v>2</v>
      </c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43"/>
        <v>2</v>
      </c>
      <c r="BK44" s="11"/>
      <c r="BL44" s="10"/>
      <c r="BM44" s="11"/>
      <c r="BN44" s="10"/>
      <c r="BO44" s="7"/>
      <c r="BP44" s="11"/>
      <c r="BQ44" s="10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44"/>
        <v>0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45"/>
        <v>0</v>
      </c>
      <c r="DA44" s="11"/>
      <c r="DB44" s="10"/>
      <c r="DC44" s="11"/>
      <c r="DD44" s="10"/>
      <c r="DE44" s="7"/>
      <c r="DF44" s="11"/>
      <c r="DG44" s="10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46"/>
        <v>0</v>
      </c>
      <c r="DV44" s="11"/>
      <c r="DW44" s="10"/>
      <c r="DX44" s="11"/>
      <c r="DY44" s="10"/>
      <c r="DZ44" s="7"/>
      <c r="EA44" s="11"/>
      <c r="EB44" s="10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47"/>
        <v>0</v>
      </c>
      <c r="EQ44" s="11"/>
      <c r="ER44" s="10"/>
      <c r="ES44" s="11"/>
      <c r="ET44" s="10"/>
      <c r="EU44" s="7"/>
      <c r="EV44" s="11"/>
      <c r="EW44" s="10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48"/>
        <v>0</v>
      </c>
      <c r="FL44" s="11"/>
      <c r="FM44" s="10"/>
      <c r="FN44" s="11"/>
      <c r="FO44" s="10"/>
      <c r="FP44" s="7"/>
      <c r="FQ44" s="11"/>
      <c r="FR44" s="10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49"/>
        <v>0</v>
      </c>
    </row>
    <row r="45" spans="1:188" ht="12.75">
      <c r="A45" s="6"/>
      <c r="B45" s="6"/>
      <c r="C45" s="6"/>
      <c r="D45" s="6" t="s">
        <v>111</v>
      </c>
      <c r="E45" s="3" t="s">
        <v>112</v>
      </c>
      <c r="F45" s="6">
        <f t="shared" si="28"/>
        <v>0</v>
      </c>
      <c r="G45" s="6">
        <f t="shared" si="29"/>
        <v>2</v>
      </c>
      <c r="H45" s="6">
        <f t="shared" si="30"/>
        <v>32</v>
      </c>
      <c r="I45" s="6">
        <f t="shared" si="31"/>
        <v>16</v>
      </c>
      <c r="J45" s="6">
        <f t="shared" si="32"/>
        <v>0</v>
      </c>
      <c r="K45" s="6">
        <f t="shared" si="33"/>
        <v>16</v>
      </c>
      <c r="L45" s="6">
        <f t="shared" si="34"/>
        <v>0</v>
      </c>
      <c r="M45" s="6">
        <f t="shared" si="35"/>
        <v>0</v>
      </c>
      <c r="N45" s="6">
        <f t="shared" si="36"/>
        <v>0</v>
      </c>
      <c r="O45" s="6">
        <f t="shared" si="37"/>
        <v>0</v>
      </c>
      <c r="P45" s="6">
        <f t="shared" si="38"/>
        <v>0</v>
      </c>
      <c r="Q45" s="6">
        <f t="shared" si="39"/>
        <v>0</v>
      </c>
      <c r="R45" s="7">
        <f t="shared" si="40"/>
        <v>4</v>
      </c>
      <c r="S45" s="7">
        <f t="shared" si="41"/>
        <v>2</v>
      </c>
      <c r="T45" s="7">
        <v>1.4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42"/>
        <v>0</v>
      </c>
      <c r="AP45" s="11"/>
      <c r="AQ45" s="10"/>
      <c r="AR45" s="11"/>
      <c r="AS45" s="10"/>
      <c r="AT45" s="7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43"/>
        <v>0</v>
      </c>
      <c r="BK45" s="11">
        <v>16</v>
      </c>
      <c r="BL45" s="10" t="s">
        <v>61</v>
      </c>
      <c r="BM45" s="11"/>
      <c r="BN45" s="10"/>
      <c r="BO45" s="7">
        <v>2</v>
      </c>
      <c r="BP45" s="11">
        <v>16</v>
      </c>
      <c r="BQ45" s="10" t="s">
        <v>61</v>
      </c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>
        <v>2</v>
      </c>
      <c r="CE45" s="7">
        <f t="shared" si="44"/>
        <v>4</v>
      </c>
      <c r="CF45" s="11"/>
      <c r="CG45" s="10"/>
      <c r="CH45" s="11"/>
      <c r="CI45" s="10"/>
      <c r="CJ45" s="7"/>
      <c r="CK45" s="11"/>
      <c r="CL45" s="10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45"/>
        <v>0</v>
      </c>
      <c r="DA45" s="11"/>
      <c r="DB45" s="10"/>
      <c r="DC45" s="11"/>
      <c r="DD45" s="10"/>
      <c r="DE45" s="7"/>
      <c r="DF45" s="11"/>
      <c r="DG45" s="10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46"/>
        <v>0</v>
      </c>
      <c r="DV45" s="11"/>
      <c r="DW45" s="10"/>
      <c r="DX45" s="11"/>
      <c r="DY45" s="10"/>
      <c r="DZ45" s="7"/>
      <c r="EA45" s="11"/>
      <c r="EB45" s="10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47"/>
        <v>0</v>
      </c>
      <c r="EQ45" s="11"/>
      <c r="ER45" s="10"/>
      <c r="ES45" s="11"/>
      <c r="ET45" s="10"/>
      <c r="EU45" s="7"/>
      <c r="EV45" s="11"/>
      <c r="EW45" s="10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48"/>
        <v>0</v>
      </c>
      <c r="FL45" s="11"/>
      <c r="FM45" s="10"/>
      <c r="FN45" s="11"/>
      <c r="FO45" s="10"/>
      <c r="FP45" s="7"/>
      <c r="FQ45" s="11"/>
      <c r="FR45" s="10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49"/>
        <v>0</v>
      </c>
    </row>
    <row r="46" spans="1:188" ht="12.75">
      <c r="A46" s="6"/>
      <c r="B46" s="6"/>
      <c r="C46" s="6"/>
      <c r="D46" s="6" t="s">
        <v>113</v>
      </c>
      <c r="E46" s="3" t="s">
        <v>114</v>
      </c>
      <c r="F46" s="6">
        <f t="shared" si="28"/>
        <v>0</v>
      </c>
      <c r="G46" s="6">
        <f t="shared" si="29"/>
        <v>2</v>
      </c>
      <c r="H46" s="6">
        <f t="shared" si="30"/>
        <v>24</v>
      </c>
      <c r="I46" s="6">
        <f t="shared" si="31"/>
        <v>8</v>
      </c>
      <c r="J46" s="6">
        <f t="shared" si="32"/>
        <v>0</v>
      </c>
      <c r="K46" s="6">
        <f t="shared" si="33"/>
        <v>16</v>
      </c>
      <c r="L46" s="6">
        <f t="shared" si="34"/>
        <v>0</v>
      </c>
      <c r="M46" s="6">
        <f t="shared" si="35"/>
        <v>0</v>
      </c>
      <c r="N46" s="6">
        <f t="shared" si="36"/>
        <v>0</v>
      </c>
      <c r="O46" s="6">
        <f t="shared" si="37"/>
        <v>0</v>
      </c>
      <c r="P46" s="6">
        <f t="shared" si="38"/>
        <v>0</v>
      </c>
      <c r="Q46" s="6">
        <f t="shared" si="39"/>
        <v>0</v>
      </c>
      <c r="R46" s="7">
        <f t="shared" si="40"/>
        <v>5</v>
      </c>
      <c r="S46" s="7">
        <f t="shared" si="41"/>
        <v>3</v>
      </c>
      <c r="T46" s="7">
        <v>1.1</v>
      </c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42"/>
        <v>0</v>
      </c>
      <c r="AP46" s="11"/>
      <c r="AQ46" s="10"/>
      <c r="AR46" s="11"/>
      <c r="AS46" s="10"/>
      <c r="AT46" s="7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43"/>
        <v>0</v>
      </c>
      <c r="BK46" s="11">
        <v>8</v>
      </c>
      <c r="BL46" s="10" t="s">
        <v>61</v>
      </c>
      <c r="BM46" s="11"/>
      <c r="BN46" s="10"/>
      <c r="BO46" s="7">
        <v>2</v>
      </c>
      <c r="BP46" s="11">
        <v>16</v>
      </c>
      <c r="BQ46" s="10" t="s">
        <v>61</v>
      </c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>
        <v>3</v>
      </c>
      <c r="CE46" s="7">
        <f t="shared" si="44"/>
        <v>5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45"/>
        <v>0</v>
      </c>
      <c r="DA46" s="11"/>
      <c r="DB46" s="10"/>
      <c r="DC46" s="11"/>
      <c r="DD46" s="10"/>
      <c r="DE46" s="7"/>
      <c r="DF46" s="11"/>
      <c r="DG46" s="10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46"/>
        <v>0</v>
      </c>
      <c r="DV46" s="11"/>
      <c r="DW46" s="10"/>
      <c r="DX46" s="11"/>
      <c r="DY46" s="10"/>
      <c r="DZ46" s="7"/>
      <c r="EA46" s="11"/>
      <c r="EB46" s="10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47"/>
        <v>0</v>
      </c>
      <c r="EQ46" s="11"/>
      <c r="ER46" s="10"/>
      <c r="ES46" s="11"/>
      <c r="ET46" s="10"/>
      <c r="EU46" s="7"/>
      <c r="EV46" s="11"/>
      <c r="EW46" s="10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48"/>
        <v>0</v>
      </c>
      <c r="FL46" s="11"/>
      <c r="FM46" s="10"/>
      <c r="FN46" s="11"/>
      <c r="FO46" s="10"/>
      <c r="FP46" s="7"/>
      <c r="FQ46" s="11"/>
      <c r="FR46" s="10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49"/>
        <v>0</v>
      </c>
    </row>
    <row r="47" spans="1:188" ht="12.75">
      <c r="A47" s="6"/>
      <c r="B47" s="6"/>
      <c r="C47" s="6"/>
      <c r="D47" s="6" t="s">
        <v>115</v>
      </c>
      <c r="E47" s="3" t="s">
        <v>116</v>
      </c>
      <c r="F47" s="6">
        <f t="shared" si="28"/>
        <v>1</v>
      </c>
      <c r="G47" s="6">
        <f t="shared" si="29"/>
        <v>2</v>
      </c>
      <c r="H47" s="6">
        <f t="shared" si="30"/>
        <v>56</v>
      </c>
      <c r="I47" s="6">
        <f t="shared" si="31"/>
        <v>24</v>
      </c>
      <c r="J47" s="6">
        <f t="shared" si="32"/>
        <v>8</v>
      </c>
      <c r="K47" s="6">
        <f t="shared" si="33"/>
        <v>24</v>
      </c>
      <c r="L47" s="6">
        <f t="shared" si="34"/>
        <v>0</v>
      </c>
      <c r="M47" s="6">
        <f t="shared" si="35"/>
        <v>0</v>
      </c>
      <c r="N47" s="6">
        <f t="shared" si="36"/>
        <v>0</v>
      </c>
      <c r="O47" s="6">
        <f t="shared" si="37"/>
        <v>0</v>
      </c>
      <c r="P47" s="6">
        <f t="shared" si="38"/>
        <v>0</v>
      </c>
      <c r="Q47" s="6">
        <f t="shared" si="39"/>
        <v>0</v>
      </c>
      <c r="R47" s="7">
        <f t="shared" si="40"/>
        <v>7</v>
      </c>
      <c r="S47" s="7">
        <f t="shared" si="41"/>
        <v>3</v>
      </c>
      <c r="T47" s="7">
        <v>2.5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42"/>
        <v>0</v>
      </c>
      <c r="AP47" s="11"/>
      <c r="AQ47" s="10"/>
      <c r="AR47" s="11"/>
      <c r="AS47" s="10"/>
      <c r="AT47" s="7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43"/>
        <v>0</v>
      </c>
      <c r="BK47" s="11">
        <v>24</v>
      </c>
      <c r="BL47" s="10" t="s">
        <v>72</v>
      </c>
      <c r="BM47" s="11">
        <v>8</v>
      </c>
      <c r="BN47" s="10" t="s">
        <v>61</v>
      </c>
      <c r="BO47" s="7">
        <v>4</v>
      </c>
      <c r="BP47" s="11">
        <v>24</v>
      </c>
      <c r="BQ47" s="10" t="s">
        <v>61</v>
      </c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>
        <v>3</v>
      </c>
      <c r="CE47" s="7">
        <f t="shared" si="44"/>
        <v>7</v>
      </c>
      <c r="CF47" s="11"/>
      <c r="CG47" s="10"/>
      <c r="CH47" s="11"/>
      <c r="CI47" s="10"/>
      <c r="CJ47" s="7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45"/>
        <v>0</v>
      </c>
      <c r="DA47" s="11"/>
      <c r="DB47" s="10"/>
      <c r="DC47" s="11"/>
      <c r="DD47" s="10"/>
      <c r="DE47" s="7"/>
      <c r="DF47" s="11"/>
      <c r="DG47" s="10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46"/>
        <v>0</v>
      </c>
      <c r="DV47" s="11"/>
      <c r="DW47" s="10"/>
      <c r="DX47" s="11"/>
      <c r="DY47" s="10"/>
      <c r="DZ47" s="7"/>
      <c r="EA47" s="11"/>
      <c r="EB47" s="10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47"/>
        <v>0</v>
      </c>
      <c r="EQ47" s="11"/>
      <c r="ER47" s="10"/>
      <c r="ES47" s="11"/>
      <c r="ET47" s="10"/>
      <c r="EU47" s="7"/>
      <c r="EV47" s="11"/>
      <c r="EW47" s="10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48"/>
        <v>0</v>
      </c>
      <c r="FL47" s="11"/>
      <c r="FM47" s="10"/>
      <c r="FN47" s="11"/>
      <c r="FO47" s="10"/>
      <c r="FP47" s="7"/>
      <c r="FQ47" s="11"/>
      <c r="FR47" s="10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49"/>
        <v>0</v>
      </c>
    </row>
    <row r="48" spans="1:188" ht="12.75">
      <c r="A48" s="6">
        <v>1</v>
      </c>
      <c r="B48" s="6">
        <v>1</v>
      </c>
      <c r="C48" s="6"/>
      <c r="D48" s="6"/>
      <c r="E48" s="3" t="s">
        <v>117</v>
      </c>
      <c r="F48" s="6">
        <f>$B$48*COUNTIF(U48:GD48,"e")</f>
        <v>0</v>
      </c>
      <c r="G48" s="6">
        <f>$B$48*COUNTIF(U48:GD48,"z")</f>
        <v>2</v>
      </c>
      <c r="H48" s="6">
        <f t="shared" si="30"/>
        <v>32</v>
      </c>
      <c r="I48" s="6">
        <f t="shared" si="31"/>
        <v>16</v>
      </c>
      <c r="J48" s="6">
        <f t="shared" si="32"/>
        <v>0</v>
      </c>
      <c r="K48" s="6">
        <f t="shared" si="33"/>
        <v>16</v>
      </c>
      <c r="L48" s="6">
        <f t="shared" si="34"/>
        <v>0</v>
      </c>
      <c r="M48" s="6">
        <f t="shared" si="35"/>
        <v>0</v>
      </c>
      <c r="N48" s="6">
        <f t="shared" si="36"/>
        <v>0</v>
      </c>
      <c r="O48" s="6">
        <f t="shared" si="37"/>
        <v>0</v>
      </c>
      <c r="P48" s="6">
        <f t="shared" si="38"/>
        <v>0</v>
      </c>
      <c r="Q48" s="6">
        <f t="shared" si="39"/>
        <v>0</v>
      </c>
      <c r="R48" s="7">
        <f t="shared" si="40"/>
        <v>4</v>
      </c>
      <c r="S48" s="7">
        <f t="shared" si="41"/>
        <v>2</v>
      </c>
      <c r="T48" s="7">
        <f>$B$48*1.4</f>
        <v>1.4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42"/>
        <v>0</v>
      </c>
      <c r="AP48" s="11"/>
      <c r="AQ48" s="10"/>
      <c r="AR48" s="11"/>
      <c r="AS48" s="10"/>
      <c r="AT48" s="7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43"/>
        <v>0</v>
      </c>
      <c r="BK48" s="11">
        <f>$B$48*16</f>
        <v>16</v>
      </c>
      <c r="BL48" s="10" t="s">
        <v>61</v>
      </c>
      <c r="BM48" s="11"/>
      <c r="BN48" s="10"/>
      <c r="BO48" s="7">
        <f>$B$48*2</f>
        <v>2</v>
      </c>
      <c r="BP48" s="11">
        <f>$B$48*16</f>
        <v>16</v>
      </c>
      <c r="BQ48" s="10" t="s">
        <v>61</v>
      </c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>
        <f>$B$48*2</f>
        <v>2</v>
      </c>
      <c r="CE48" s="7">
        <f t="shared" si="44"/>
        <v>4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45"/>
        <v>0</v>
      </c>
      <c r="DA48" s="11"/>
      <c r="DB48" s="10"/>
      <c r="DC48" s="11"/>
      <c r="DD48" s="10"/>
      <c r="DE48" s="7"/>
      <c r="DF48" s="11"/>
      <c r="DG48" s="10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46"/>
        <v>0</v>
      </c>
      <c r="DV48" s="11"/>
      <c r="DW48" s="10"/>
      <c r="DX48" s="11"/>
      <c r="DY48" s="10"/>
      <c r="DZ48" s="7"/>
      <c r="EA48" s="11"/>
      <c r="EB48" s="10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47"/>
        <v>0</v>
      </c>
      <c r="EQ48" s="11"/>
      <c r="ER48" s="10"/>
      <c r="ES48" s="11"/>
      <c r="ET48" s="10"/>
      <c r="EU48" s="7"/>
      <c r="EV48" s="11"/>
      <c r="EW48" s="10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48"/>
        <v>0</v>
      </c>
      <c r="FL48" s="11"/>
      <c r="FM48" s="10"/>
      <c r="FN48" s="11"/>
      <c r="FO48" s="10"/>
      <c r="FP48" s="7"/>
      <c r="FQ48" s="11"/>
      <c r="FR48" s="10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49"/>
        <v>0</v>
      </c>
    </row>
    <row r="49" spans="1:188" ht="12.75">
      <c r="A49" s="6"/>
      <c r="B49" s="6"/>
      <c r="C49" s="6"/>
      <c r="D49" s="6" t="s">
        <v>118</v>
      </c>
      <c r="E49" s="3" t="s">
        <v>119</v>
      </c>
      <c r="F49" s="6">
        <f>COUNTIF(U49:GD49,"e")</f>
        <v>0</v>
      </c>
      <c r="G49" s="6">
        <f>COUNTIF(U49:GD49,"z")</f>
        <v>3</v>
      </c>
      <c r="H49" s="6">
        <f t="shared" si="30"/>
        <v>24</v>
      </c>
      <c r="I49" s="6">
        <f t="shared" si="31"/>
        <v>8</v>
      </c>
      <c r="J49" s="6">
        <f t="shared" si="32"/>
        <v>0</v>
      </c>
      <c r="K49" s="6">
        <f t="shared" si="33"/>
        <v>8</v>
      </c>
      <c r="L49" s="6">
        <f t="shared" si="34"/>
        <v>0</v>
      </c>
      <c r="M49" s="6">
        <f t="shared" si="35"/>
        <v>8</v>
      </c>
      <c r="N49" s="6">
        <f t="shared" si="36"/>
        <v>0</v>
      </c>
      <c r="O49" s="6">
        <f t="shared" si="37"/>
        <v>0</v>
      </c>
      <c r="P49" s="6">
        <f t="shared" si="38"/>
        <v>0</v>
      </c>
      <c r="Q49" s="6">
        <f t="shared" si="39"/>
        <v>0</v>
      </c>
      <c r="R49" s="7">
        <f t="shared" si="40"/>
        <v>3</v>
      </c>
      <c r="S49" s="7">
        <f t="shared" si="41"/>
        <v>2</v>
      </c>
      <c r="T49" s="7">
        <v>1.2</v>
      </c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42"/>
        <v>0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43"/>
        <v>0</v>
      </c>
      <c r="BK49" s="11">
        <v>8</v>
      </c>
      <c r="BL49" s="10" t="s">
        <v>61</v>
      </c>
      <c r="BM49" s="11"/>
      <c r="BN49" s="10"/>
      <c r="BO49" s="7">
        <v>1</v>
      </c>
      <c r="BP49" s="11">
        <v>8</v>
      </c>
      <c r="BQ49" s="10" t="s">
        <v>61</v>
      </c>
      <c r="BR49" s="11"/>
      <c r="BS49" s="10"/>
      <c r="BT49" s="11">
        <v>8</v>
      </c>
      <c r="BU49" s="10" t="s">
        <v>61</v>
      </c>
      <c r="BV49" s="11"/>
      <c r="BW49" s="10"/>
      <c r="BX49" s="11"/>
      <c r="BY49" s="10"/>
      <c r="BZ49" s="11"/>
      <c r="CA49" s="10"/>
      <c r="CB49" s="11"/>
      <c r="CC49" s="10"/>
      <c r="CD49" s="7">
        <v>2</v>
      </c>
      <c r="CE49" s="7">
        <f t="shared" si="44"/>
        <v>3</v>
      </c>
      <c r="CF49" s="11"/>
      <c r="CG49" s="10"/>
      <c r="CH49" s="11"/>
      <c r="CI49" s="10"/>
      <c r="CJ49" s="7"/>
      <c r="CK49" s="11"/>
      <c r="CL49" s="10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45"/>
        <v>0</v>
      </c>
      <c r="DA49" s="11"/>
      <c r="DB49" s="10"/>
      <c r="DC49" s="11"/>
      <c r="DD49" s="10"/>
      <c r="DE49" s="7"/>
      <c r="DF49" s="11"/>
      <c r="DG49" s="10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46"/>
        <v>0</v>
      </c>
      <c r="DV49" s="11"/>
      <c r="DW49" s="10"/>
      <c r="DX49" s="11"/>
      <c r="DY49" s="10"/>
      <c r="DZ49" s="7"/>
      <c r="EA49" s="11"/>
      <c r="EB49" s="10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47"/>
        <v>0</v>
      </c>
      <c r="EQ49" s="11"/>
      <c r="ER49" s="10"/>
      <c r="ES49" s="11"/>
      <c r="ET49" s="10"/>
      <c r="EU49" s="7"/>
      <c r="EV49" s="11"/>
      <c r="EW49" s="10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48"/>
        <v>0</v>
      </c>
      <c r="FL49" s="11"/>
      <c r="FM49" s="10"/>
      <c r="FN49" s="11"/>
      <c r="FO49" s="10"/>
      <c r="FP49" s="7"/>
      <c r="FQ49" s="11"/>
      <c r="FR49" s="10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49"/>
        <v>0</v>
      </c>
    </row>
    <row r="50" spans="1:188" ht="12.75">
      <c r="A50" s="6"/>
      <c r="B50" s="6"/>
      <c r="C50" s="6"/>
      <c r="D50" s="6" t="s">
        <v>120</v>
      </c>
      <c r="E50" s="3" t="s">
        <v>121</v>
      </c>
      <c r="F50" s="6">
        <f>COUNTIF(U50:GD50,"e")</f>
        <v>0</v>
      </c>
      <c r="G50" s="6">
        <f>COUNTIF(U50:GD50,"z")</f>
        <v>2</v>
      </c>
      <c r="H50" s="6">
        <f t="shared" si="30"/>
        <v>40</v>
      </c>
      <c r="I50" s="6">
        <f t="shared" si="31"/>
        <v>16</v>
      </c>
      <c r="J50" s="6">
        <f t="shared" si="32"/>
        <v>0</v>
      </c>
      <c r="K50" s="6">
        <f t="shared" si="33"/>
        <v>24</v>
      </c>
      <c r="L50" s="6">
        <f t="shared" si="34"/>
        <v>0</v>
      </c>
      <c r="M50" s="6">
        <f t="shared" si="35"/>
        <v>0</v>
      </c>
      <c r="N50" s="6">
        <f t="shared" si="36"/>
        <v>0</v>
      </c>
      <c r="O50" s="6">
        <f t="shared" si="37"/>
        <v>0</v>
      </c>
      <c r="P50" s="6">
        <f t="shared" si="38"/>
        <v>0</v>
      </c>
      <c r="Q50" s="6">
        <f t="shared" si="39"/>
        <v>0</v>
      </c>
      <c r="R50" s="7">
        <f t="shared" si="40"/>
        <v>7</v>
      </c>
      <c r="S50" s="7">
        <f t="shared" si="41"/>
        <v>4</v>
      </c>
      <c r="T50" s="7">
        <v>1.7</v>
      </c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42"/>
        <v>0</v>
      </c>
      <c r="AP50" s="11"/>
      <c r="AQ50" s="10"/>
      <c r="AR50" s="11"/>
      <c r="AS50" s="10"/>
      <c r="AT50" s="7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43"/>
        <v>0</v>
      </c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44"/>
        <v>0</v>
      </c>
      <c r="CF50" s="11">
        <v>16</v>
      </c>
      <c r="CG50" s="10" t="s">
        <v>61</v>
      </c>
      <c r="CH50" s="11"/>
      <c r="CI50" s="10"/>
      <c r="CJ50" s="7">
        <v>3</v>
      </c>
      <c r="CK50" s="11">
        <v>24</v>
      </c>
      <c r="CL50" s="10" t="s">
        <v>61</v>
      </c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>
        <v>4</v>
      </c>
      <c r="CZ50" s="7">
        <f t="shared" si="45"/>
        <v>7</v>
      </c>
      <c r="DA50" s="11"/>
      <c r="DB50" s="10"/>
      <c r="DC50" s="11"/>
      <c r="DD50" s="10"/>
      <c r="DE50" s="7"/>
      <c r="DF50" s="11"/>
      <c r="DG50" s="10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46"/>
        <v>0</v>
      </c>
      <c r="DV50" s="11"/>
      <c r="DW50" s="10"/>
      <c r="DX50" s="11"/>
      <c r="DY50" s="10"/>
      <c r="DZ50" s="7"/>
      <c r="EA50" s="11"/>
      <c r="EB50" s="10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47"/>
        <v>0</v>
      </c>
      <c r="EQ50" s="11"/>
      <c r="ER50" s="10"/>
      <c r="ES50" s="11"/>
      <c r="ET50" s="10"/>
      <c r="EU50" s="7"/>
      <c r="EV50" s="11"/>
      <c r="EW50" s="10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48"/>
        <v>0</v>
      </c>
      <c r="FL50" s="11"/>
      <c r="FM50" s="10"/>
      <c r="FN50" s="11"/>
      <c r="FO50" s="10"/>
      <c r="FP50" s="7"/>
      <c r="FQ50" s="11"/>
      <c r="FR50" s="10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49"/>
        <v>0</v>
      </c>
    </row>
    <row r="51" spans="1:188" ht="12.75">
      <c r="A51" s="6"/>
      <c r="B51" s="6"/>
      <c r="C51" s="6"/>
      <c r="D51" s="6" t="s">
        <v>122</v>
      </c>
      <c r="E51" s="3" t="s">
        <v>123</v>
      </c>
      <c r="F51" s="6">
        <f>COUNTIF(U51:GD51,"e")</f>
        <v>1</v>
      </c>
      <c r="G51" s="6">
        <f>COUNTIF(U51:GD51,"z")</f>
        <v>1</v>
      </c>
      <c r="H51" s="6">
        <f t="shared" si="30"/>
        <v>32</v>
      </c>
      <c r="I51" s="6">
        <f t="shared" si="31"/>
        <v>16</v>
      </c>
      <c r="J51" s="6">
        <f t="shared" si="32"/>
        <v>0</v>
      </c>
      <c r="K51" s="6">
        <f t="shared" si="33"/>
        <v>16</v>
      </c>
      <c r="L51" s="6">
        <f t="shared" si="34"/>
        <v>0</v>
      </c>
      <c r="M51" s="6">
        <f t="shared" si="35"/>
        <v>0</v>
      </c>
      <c r="N51" s="6">
        <f t="shared" si="36"/>
        <v>0</v>
      </c>
      <c r="O51" s="6">
        <f t="shared" si="37"/>
        <v>0</v>
      </c>
      <c r="P51" s="6">
        <f t="shared" si="38"/>
        <v>0</v>
      </c>
      <c r="Q51" s="6">
        <f t="shared" si="39"/>
        <v>0</v>
      </c>
      <c r="R51" s="7">
        <f t="shared" si="40"/>
        <v>5</v>
      </c>
      <c r="S51" s="7">
        <f t="shared" si="41"/>
        <v>2</v>
      </c>
      <c r="T51" s="7">
        <v>1.5</v>
      </c>
      <c r="U51" s="11"/>
      <c r="V51" s="10"/>
      <c r="W51" s="11"/>
      <c r="X51" s="10"/>
      <c r="Y51" s="7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42"/>
        <v>0</v>
      </c>
      <c r="AP51" s="11"/>
      <c r="AQ51" s="10"/>
      <c r="AR51" s="11"/>
      <c r="AS51" s="10"/>
      <c r="AT51" s="7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43"/>
        <v>0</v>
      </c>
      <c r="BK51" s="11"/>
      <c r="BL51" s="10"/>
      <c r="BM51" s="11"/>
      <c r="BN51" s="10"/>
      <c r="BO51" s="7"/>
      <c r="BP51" s="11"/>
      <c r="BQ51" s="10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44"/>
        <v>0</v>
      </c>
      <c r="CF51" s="11">
        <v>16</v>
      </c>
      <c r="CG51" s="10" t="s">
        <v>72</v>
      </c>
      <c r="CH51" s="11"/>
      <c r="CI51" s="10"/>
      <c r="CJ51" s="7">
        <v>3</v>
      </c>
      <c r="CK51" s="11">
        <v>16</v>
      </c>
      <c r="CL51" s="10" t="s">
        <v>61</v>
      </c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>
        <v>2</v>
      </c>
      <c r="CZ51" s="7">
        <f t="shared" si="45"/>
        <v>5</v>
      </c>
      <c r="DA51" s="11"/>
      <c r="DB51" s="10"/>
      <c r="DC51" s="11"/>
      <c r="DD51" s="10"/>
      <c r="DE51" s="7"/>
      <c r="DF51" s="11"/>
      <c r="DG51" s="10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46"/>
        <v>0</v>
      </c>
      <c r="DV51" s="11"/>
      <c r="DW51" s="10"/>
      <c r="DX51" s="11"/>
      <c r="DY51" s="10"/>
      <c r="DZ51" s="7"/>
      <c r="EA51" s="11"/>
      <c r="EB51" s="10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47"/>
        <v>0</v>
      </c>
      <c r="EQ51" s="11"/>
      <c r="ER51" s="10"/>
      <c r="ES51" s="11"/>
      <c r="ET51" s="10"/>
      <c r="EU51" s="7"/>
      <c r="EV51" s="11"/>
      <c r="EW51" s="10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48"/>
        <v>0</v>
      </c>
      <c r="FL51" s="11"/>
      <c r="FM51" s="10"/>
      <c r="FN51" s="11"/>
      <c r="FO51" s="10"/>
      <c r="FP51" s="7"/>
      <c r="FQ51" s="11"/>
      <c r="FR51" s="10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49"/>
        <v>0</v>
      </c>
    </row>
    <row r="52" spans="1:188" ht="12.75">
      <c r="A52" s="6"/>
      <c r="B52" s="6"/>
      <c r="C52" s="6"/>
      <c r="D52" s="6" t="s">
        <v>124</v>
      </c>
      <c r="E52" s="3" t="s">
        <v>125</v>
      </c>
      <c r="F52" s="6">
        <f>COUNTIF(U52:GD52,"e")</f>
        <v>0</v>
      </c>
      <c r="G52" s="6">
        <f>COUNTIF(U52:GD52,"z")</f>
        <v>2</v>
      </c>
      <c r="H52" s="6">
        <f t="shared" si="30"/>
        <v>16</v>
      </c>
      <c r="I52" s="6">
        <f t="shared" si="31"/>
        <v>8</v>
      </c>
      <c r="J52" s="6">
        <f t="shared" si="32"/>
        <v>0</v>
      </c>
      <c r="K52" s="6">
        <f t="shared" si="33"/>
        <v>8</v>
      </c>
      <c r="L52" s="6">
        <f t="shared" si="34"/>
        <v>0</v>
      </c>
      <c r="M52" s="6">
        <f t="shared" si="35"/>
        <v>0</v>
      </c>
      <c r="N52" s="6">
        <f t="shared" si="36"/>
        <v>0</v>
      </c>
      <c r="O52" s="6">
        <f t="shared" si="37"/>
        <v>0</v>
      </c>
      <c r="P52" s="6">
        <f t="shared" si="38"/>
        <v>0</v>
      </c>
      <c r="Q52" s="6">
        <f t="shared" si="39"/>
        <v>0</v>
      </c>
      <c r="R52" s="7">
        <f t="shared" si="40"/>
        <v>4</v>
      </c>
      <c r="S52" s="7">
        <f t="shared" si="41"/>
        <v>2</v>
      </c>
      <c r="T52" s="7">
        <v>0.8</v>
      </c>
      <c r="U52" s="11"/>
      <c r="V52" s="10"/>
      <c r="W52" s="11"/>
      <c r="X52" s="10"/>
      <c r="Y52" s="7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42"/>
        <v>0</v>
      </c>
      <c r="AP52" s="11"/>
      <c r="AQ52" s="10"/>
      <c r="AR52" s="11"/>
      <c r="AS52" s="10"/>
      <c r="AT52" s="7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43"/>
        <v>0</v>
      </c>
      <c r="BK52" s="11"/>
      <c r="BL52" s="10"/>
      <c r="BM52" s="11"/>
      <c r="BN52" s="10"/>
      <c r="BO52" s="7"/>
      <c r="BP52" s="11"/>
      <c r="BQ52" s="10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44"/>
        <v>0</v>
      </c>
      <c r="CF52" s="11"/>
      <c r="CG52" s="10"/>
      <c r="CH52" s="11"/>
      <c r="CI52" s="10"/>
      <c r="CJ52" s="7"/>
      <c r="CK52" s="11"/>
      <c r="CL52" s="10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45"/>
        <v>0</v>
      </c>
      <c r="DA52" s="11">
        <v>8</v>
      </c>
      <c r="DB52" s="10" t="s">
        <v>61</v>
      </c>
      <c r="DC52" s="11"/>
      <c r="DD52" s="10"/>
      <c r="DE52" s="7">
        <v>2</v>
      </c>
      <c r="DF52" s="11">
        <v>8</v>
      </c>
      <c r="DG52" s="10" t="s">
        <v>61</v>
      </c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>
        <v>2</v>
      </c>
      <c r="DU52" s="7">
        <f t="shared" si="46"/>
        <v>4</v>
      </c>
      <c r="DV52" s="11"/>
      <c r="DW52" s="10"/>
      <c r="DX52" s="11"/>
      <c r="DY52" s="10"/>
      <c r="DZ52" s="7"/>
      <c r="EA52" s="11"/>
      <c r="EB52" s="10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47"/>
        <v>0</v>
      </c>
      <c r="EQ52" s="11"/>
      <c r="ER52" s="10"/>
      <c r="ES52" s="11"/>
      <c r="ET52" s="10"/>
      <c r="EU52" s="7"/>
      <c r="EV52" s="11"/>
      <c r="EW52" s="10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48"/>
        <v>0</v>
      </c>
      <c r="FL52" s="11"/>
      <c r="FM52" s="10"/>
      <c r="FN52" s="11"/>
      <c r="FO52" s="10"/>
      <c r="FP52" s="7"/>
      <c r="FQ52" s="11"/>
      <c r="FR52" s="10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49"/>
        <v>0</v>
      </c>
    </row>
    <row r="53" spans="1:188" ht="12.75">
      <c r="A53" s="6">
        <v>5</v>
      </c>
      <c r="B53" s="6">
        <v>1</v>
      </c>
      <c r="C53" s="6"/>
      <c r="D53" s="6"/>
      <c r="E53" s="3" t="s">
        <v>126</v>
      </c>
      <c r="F53" s="6">
        <f>$B$53*COUNTIF(U53:GD53,"e")</f>
        <v>1</v>
      </c>
      <c r="G53" s="6">
        <f>$B$53*COUNTIF(U53:GD53,"z")</f>
        <v>1</v>
      </c>
      <c r="H53" s="6">
        <f t="shared" si="30"/>
        <v>32</v>
      </c>
      <c r="I53" s="6">
        <f t="shared" si="31"/>
        <v>16</v>
      </c>
      <c r="J53" s="6">
        <f t="shared" si="32"/>
        <v>0</v>
      </c>
      <c r="K53" s="6">
        <f t="shared" si="33"/>
        <v>16</v>
      </c>
      <c r="L53" s="6">
        <f t="shared" si="34"/>
        <v>0</v>
      </c>
      <c r="M53" s="6">
        <f t="shared" si="35"/>
        <v>0</v>
      </c>
      <c r="N53" s="6">
        <f t="shared" si="36"/>
        <v>0</v>
      </c>
      <c r="O53" s="6">
        <f t="shared" si="37"/>
        <v>0</v>
      </c>
      <c r="P53" s="6">
        <f t="shared" si="38"/>
        <v>0</v>
      </c>
      <c r="Q53" s="6">
        <f t="shared" si="39"/>
        <v>0</v>
      </c>
      <c r="R53" s="7">
        <f t="shared" si="40"/>
        <v>4</v>
      </c>
      <c r="S53" s="7">
        <f t="shared" si="41"/>
        <v>2</v>
      </c>
      <c r="T53" s="7">
        <f>$B$53*1.5</f>
        <v>1.5</v>
      </c>
      <c r="U53" s="11"/>
      <c r="V53" s="10"/>
      <c r="W53" s="11"/>
      <c r="X53" s="10"/>
      <c r="Y53" s="7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42"/>
        <v>0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43"/>
        <v>0</v>
      </c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44"/>
        <v>0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45"/>
        <v>0</v>
      </c>
      <c r="DA53" s="11">
        <f>$B$53*16</f>
        <v>16</v>
      </c>
      <c r="DB53" s="10" t="s">
        <v>72</v>
      </c>
      <c r="DC53" s="11"/>
      <c r="DD53" s="10"/>
      <c r="DE53" s="7">
        <f>$B$53*2</f>
        <v>2</v>
      </c>
      <c r="DF53" s="11">
        <f>$B$53*16</f>
        <v>16</v>
      </c>
      <c r="DG53" s="10" t="s">
        <v>61</v>
      </c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>
        <f>$B$53*2</f>
        <v>2</v>
      </c>
      <c r="DU53" s="7">
        <f t="shared" si="46"/>
        <v>4</v>
      </c>
      <c r="DV53" s="11"/>
      <c r="DW53" s="10"/>
      <c r="DX53" s="11"/>
      <c r="DY53" s="10"/>
      <c r="DZ53" s="7"/>
      <c r="EA53" s="11"/>
      <c r="EB53" s="10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47"/>
        <v>0</v>
      </c>
      <c r="EQ53" s="11"/>
      <c r="ER53" s="10"/>
      <c r="ES53" s="11"/>
      <c r="ET53" s="10"/>
      <c r="EU53" s="7"/>
      <c r="EV53" s="11"/>
      <c r="EW53" s="10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48"/>
        <v>0</v>
      </c>
      <c r="FL53" s="11"/>
      <c r="FM53" s="10"/>
      <c r="FN53" s="11"/>
      <c r="FO53" s="10"/>
      <c r="FP53" s="7"/>
      <c r="FQ53" s="11"/>
      <c r="FR53" s="10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49"/>
        <v>0</v>
      </c>
    </row>
    <row r="54" spans="1:188" ht="12.75">
      <c r="A54" s="6"/>
      <c r="B54" s="6"/>
      <c r="C54" s="6"/>
      <c r="D54" s="6" t="s">
        <v>127</v>
      </c>
      <c r="E54" s="3" t="s">
        <v>128</v>
      </c>
      <c r="F54" s="6">
        <f>COUNTIF(U54:GD54,"e")</f>
        <v>1</v>
      </c>
      <c r="G54" s="6">
        <f>COUNTIF(U54:GD54,"z")</f>
        <v>1</v>
      </c>
      <c r="H54" s="6">
        <f t="shared" si="30"/>
        <v>24</v>
      </c>
      <c r="I54" s="6">
        <f t="shared" si="31"/>
        <v>16</v>
      </c>
      <c r="J54" s="6">
        <f t="shared" si="32"/>
        <v>0</v>
      </c>
      <c r="K54" s="6">
        <f t="shared" si="33"/>
        <v>8</v>
      </c>
      <c r="L54" s="6">
        <f t="shared" si="34"/>
        <v>0</v>
      </c>
      <c r="M54" s="6">
        <f t="shared" si="35"/>
        <v>0</v>
      </c>
      <c r="N54" s="6">
        <f t="shared" si="36"/>
        <v>0</v>
      </c>
      <c r="O54" s="6">
        <f t="shared" si="37"/>
        <v>0</v>
      </c>
      <c r="P54" s="6">
        <f t="shared" si="38"/>
        <v>0</v>
      </c>
      <c r="Q54" s="6">
        <f t="shared" si="39"/>
        <v>0</v>
      </c>
      <c r="R54" s="7">
        <f t="shared" si="40"/>
        <v>5</v>
      </c>
      <c r="S54" s="7">
        <f t="shared" si="41"/>
        <v>2</v>
      </c>
      <c r="T54" s="7">
        <v>1.2</v>
      </c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42"/>
        <v>0</v>
      </c>
      <c r="AP54" s="11"/>
      <c r="AQ54" s="10"/>
      <c r="AR54" s="11"/>
      <c r="AS54" s="10"/>
      <c r="AT54" s="7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43"/>
        <v>0</v>
      </c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44"/>
        <v>0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45"/>
        <v>0</v>
      </c>
      <c r="DA54" s="11"/>
      <c r="DB54" s="10"/>
      <c r="DC54" s="11"/>
      <c r="DD54" s="10"/>
      <c r="DE54" s="7"/>
      <c r="DF54" s="11"/>
      <c r="DG54" s="10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46"/>
        <v>0</v>
      </c>
      <c r="DV54" s="11">
        <v>16</v>
      </c>
      <c r="DW54" s="10" t="s">
        <v>72</v>
      </c>
      <c r="DX54" s="11"/>
      <c r="DY54" s="10"/>
      <c r="DZ54" s="7">
        <v>3</v>
      </c>
      <c r="EA54" s="11">
        <v>8</v>
      </c>
      <c r="EB54" s="10" t="s">
        <v>61</v>
      </c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>
        <v>2</v>
      </c>
      <c r="EP54" s="7">
        <f t="shared" si="47"/>
        <v>5</v>
      </c>
      <c r="EQ54" s="11"/>
      <c r="ER54" s="10"/>
      <c r="ES54" s="11"/>
      <c r="ET54" s="10"/>
      <c r="EU54" s="7"/>
      <c r="EV54" s="11"/>
      <c r="EW54" s="10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48"/>
        <v>0</v>
      </c>
      <c r="FL54" s="11"/>
      <c r="FM54" s="10"/>
      <c r="FN54" s="11"/>
      <c r="FO54" s="10"/>
      <c r="FP54" s="7"/>
      <c r="FQ54" s="11"/>
      <c r="FR54" s="10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49"/>
        <v>0</v>
      </c>
    </row>
    <row r="55" spans="1:188" ht="12.75">
      <c r="A55" s="6"/>
      <c r="B55" s="6"/>
      <c r="C55" s="6"/>
      <c r="D55" s="6" t="s">
        <v>129</v>
      </c>
      <c r="E55" s="3" t="s">
        <v>130</v>
      </c>
      <c r="F55" s="6">
        <f>COUNTIF(U55:GD55,"e")</f>
        <v>0</v>
      </c>
      <c r="G55" s="6">
        <f>COUNTIF(U55:GD55,"z")</f>
        <v>2</v>
      </c>
      <c r="H55" s="6">
        <f t="shared" si="30"/>
        <v>16</v>
      </c>
      <c r="I55" s="6">
        <f t="shared" si="31"/>
        <v>8</v>
      </c>
      <c r="J55" s="6">
        <f t="shared" si="32"/>
        <v>0</v>
      </c>
      <c r="K55" s="6">
        <f t="shared" si="33"/>
        <v>8</v>
      </c>
      <c r="L55" s="6">
        <f t="shared" si="34"/>
        <v>0</v>
      </c>
      <c r="M55" s="6">
        <f t="shared" si="35"/>
        <v>0</v>
      </c>
      <c r="N55" s="6">
        <f t="shared" si="36"/>
        <v>0</v>
      </c>
      <c r="O55" s="6">
        <f t="shared" si="37"/>
        <v>0</v>
      </c>
      <c r="P55" s="6">
        <f t="shared" si="38"/>
        <v>0</v>
      </c>
      <c r="Q55" s="6">
        <f t="shared" si="39"/>
        <v>0</v>
      </c>
      <c r="R55" s="7">
        <f t="shared" si="40"/>
        <v>3</v>
      </c>
      <c r="S55" s="7">
        <f t="shared" si="41"/>
        <v>1.6</v>
      </c>
      <c r="T55" s="7">
        <v>0.8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42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43"/>
        <v>0</v>
      </c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44"/>
        <v>0</v>
      </c>
      <c r="CF55" s="11"/>
      <c r="CG55" s="10"/>
      <c r="CH55" s="11"/>
      <c r="CI55" s="10"/>
      <c r="CJ55" s="7"/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45"/>
        <v>0</v>
      </c>
      <c r="DA55" s="11">
        <v>8</v>
      </c>
      <c r="DB55" s="10" t="s">
        <v>61</v>
      </c>
      <c r="DC55" s="11"/>
      <c r="DD55" s="10"/>
      <c r="DE55" s="7">
        <v>1.4</v>
      </c>
      <c r="DF55" s="11">
        <v>8</v>
      </c>
      <c r="DG55" s="10" t="s">
        <v>61</v>
      </c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>
        <v>1.6</v>
      </c>
      <c r="DU55" s="7">
        <f t="shared" si="46"/>
        <v>3</v>
      </c>
      <c r="DV55" s="11"/>
      <c r="DW55" s="10"/>
      <c r="DX55" s="11"/>
      <c r="DY55" s="10"/>
      <c r="DZ55" s="7"/>
      <c r="EA55" s="11"/>
      <c r="EB55" s="10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47"/>
        <v>0</v>
      </c>
      <c r="EQ55" s="11"/>
      <c r="ER55" s="10"/>
      <c r="ES55" s="11"/>
      <c r="ET55" s="10"/>
      <c r="EU55" s="7"/>
      <c r="EV55" s="11"/>
      <c r="EW55" s="10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48"/>
        <v>0</v>
      </c>
      <c r="FL55" s="11"/>
      <c r="FM55" s="10"/>
      <c r="FN55" s="11"/>
      <c r="FO55" s="10"/>
      <c r="FP55" s="7"/>
      <c r="FQ55" s="11"/>
      <c r="FR55" s="10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49"/>
        <v>0</v>
      </c>
    </row>
    <row r="56" spans="1:188" ht="12.75">
      <c r="A56" s="6">
        <v>7</v>
      </c>
      <c r="B56" s="6">
        <v>1</v>
      </c>
      <c r="C56" s="6"/>
      <c r="D56" s="6"/>
      <c r="E56" s="3" t="s">
        <v>131</v>
      </c>
      <c r="F56" s="6">
        <f>$B$56*COUNTIF(U56:GD56,"e")</f>
        <v>0</v>
      </c>
      <c r="G56" s="6">
        <f>$B$56*COUNTIF(U56:GD56,"z")</f>
        <v>2</v>
      </c>
      <c r="H56" s="6">
        <f t="shared" si="30"/>
        <v>32</v>
      </c>
      <c r="I56" s="6">
        <f t="shared" si="31"/>
        <v>16</v>
      </c>
      <c r="J56" s="6">
        <f t="shared" si="32"/>
        <v>0</v>
      </c>
      <c r="K56" s="6">
        <f t="shared" si="33"/>
        <v>16</v>
      </c>
      <c r="L56" s="6">
        <f t="shared" si="34"/>
        <v>0</v>
      </c>
      <c r="M56" s="6">
        <f t="shared" si="35"/>
        <v>0</v>
      </c>
      <c r="N56" s="6">
        <f t="shared" si="36"/>
        <v>0</v>
      </c>
      <c r="O56" s="6">
        <f t="shared" si="37"/>
        <v>0</v>
      </c>
      <c r="P56" s="6">
        <f t="shared" si="38"/>
        <v>0</v>
      </c>
      <c r="Q56" s="6">
        <f t="shared" si="39"/>
        <v>0</v>
      </c>
      <c r="R56" s="7">
        <f t="shared" si="40"/>
        <v>5</v>
      </c>
      <c r="S56" s="7">
        <f t="shared" si="41"/>
        <v>2</v>
      </c>
      <c r="T56" s="7">
        <f>$B$56*1.4</f>
        <v>1.4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42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43"/>
        <v>0</v>
      </c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44"/>
        <v>0</v>
      </c>
      <c r="CF56" s="11"/>
      <c r="CG56" s="10"/>
      <c r="CH56" s="11"/>
      <c r="CI56" s="10"/>
      <c r="CJ56" s="7"/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45"/>
        <v>0</v>
      </c>
      <c r="DA56" s="11"/>
      <c r="DB56" s="10"/>
      <c r="DC56" s="11"/>
      <c r="DD56" s="10"/>
      <c r="DE56" s="7"/>
      <c r="DF56" s="11"/>
      <c r="DG56" s="10"/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46"/>
        <v>0</v>
      </c>
      <c r="DV56" s="11"/>
      <c r="DW56" s="10"/>
      <c r="DX56" s="11"/>
      <c r="DY56" s="10"/>
      <c r="DZ56" s="7"/>
      <c r="EA56" s="11"/>
      <c r="EB56" s="10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47"/>
        <v>0</v>
      </c>
      <c r="EQ56" s="11">
        <f>$B$56*16</f>
        <v>16</v>
      </c>
      <c r="ER56" s="10" t="s">
        <v>61</v>
      </c>
      <c r="ES56" s="11"/>
      <c r="ET56" s="10"/>
      <c r="EU56" s="7">
        <f>$B$56*3</f>
        <v>3</v>
      </c>
      <c r="EV56" s="11">
        <f>$B$56*16</f>
        <v>16</v>
      </c>
      <c r="EW56" s="10" t="s">
        <v>61</v>
      </c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>
        <f>$B$56*2</f>
        <v>2</v>
      </c>
      <c r="FK56" s="7">
        <f t="shared" si="48"/>
        <v>5</v>
      </c>
      <c r="FL56" s="11"/>
      <c r="FM56" s="10"/>
      <c r="FN56" s="11"/>
      <c r="FO56" s="10"/>
      <c r="FP56" s="7"/>
      <c r="FQ56" s="11"/>
      <c r="FR56" s="10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49"/>
        <v>0</v>
      </c>
    </row>
    <row r="57" spans="1:188" ht="12.75">
      <c r="A57" s="6"/>
      <c r="B57" s="6"/>
      <c r="C57" s="6"/>
      <c r="D57" s="6" t="s">
        <v>132</v>
      </c>
      <c r="E57" s="3" t="s">
        <v>133</v>
      </c>
      <c r="F57" s="6">
        <f>COUNTIF(U57:GD57,"e")</f>
        <v>0</v>
      </c>
      <c r="G57" s="6">
        <f>COUNTIF(U57:GD57,"z")</f>
        <v>1</v>
      </c>
      <c r="H57" s="6">
        <f t="shared" si="30"/>
        <v>24</v>
      </c>
      <c r="I57" s="6">
        <f t="shared" si="31"/>
        <v>0</v>
      </c>
      <c r="J57" s="6">
        <f t="shared" si="32"/>
        <v>0</v>
      </c>
      <c r="K57" s="6">
        <f t="shared" si="33"/>
        <v>0</v>
      </c>
      <c r="L57" s="6">
        <f t="shared" si="34"/>
        <v>0</v>
      </c>
      <c r="M57" s="6">
        <f t="shared" si="35"/>
        <v>24</v>
      </c>
      <c r="N57" s="6">
        <f t="shared" si="36"/>
        <v>0</v>
      </c>
      <c r="O57" s="6">
        <f t="shared" si="37"/>
        <v>0</v>
      </c>
      <c r="P57" s="6">
        <f t="shared" si="38"/>
        <v>0</v>
      </c>
      <c r="Q57" s="6">
        <f t="shared" si="39"/>
        <v>0</v>
      </c>
      <c r="R57" s="7">
        <f t="shared" si="40"/>
        <v>4</v>
      </c>
      <c r="S57" s="7">
        <f t="shared" si="41"/>
        <v>4</v>
      </c>
      <c r="T57" s="7">
        <v>1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42"/>
        <v>0</v>
      </c>
      <c r="AP57" s="11"/>
      <c r="AQ57" s="10"/>
      <c r="AR57" s="11"/>
      <c r="AS57" s="10"/>
      <c r="AT57" s="7"/>
      <c r="AU57" s="11"/>
      <c r="AV57" s="10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43"/>
        <v>0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44"/>
        <v>0</v>
      </c>
      <c r="CF57" s="11"/>
      <c r="CG57" s="10"/>
      <c r="CH57" s="11"/>
      <c r="CI57" s="10"/>
      <c r="CJ57" s="7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45"/>
        <v>0</v>
      </c>
      <c r="DA57" s="11"/>
      <c r="DB57" s="10"/>
      <c r="DC57" s="11"/>
      <c r="DD57" s="10"/>
      <c r="DE57" s="7"/>
      <c r="DF57" s="11"/>
      <c r="DG57" s="10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46"/>
        <v>0</v>
      </c>
      <c r="DV57" s="11"/>
      <c r="DW57" s="10"/>
      <c r="DX57" s="11"/>
      <c r="DY57" s="10"/>
      <c r="DZ57" s="7"/>
      <c r="EA57" s="11"/>
      <c r="EB57" s="10"/>
      <c r="EC57" s="11"/>
      <c r="ED57" s="10"/>
      <c r="EE57" s="11">
        <v>24</v>
      </c>
      <c r="EF57" s="10" t="s">
        <v>61</v>
      </c>
      <c r="EG57" s="11"/>
      <c r="EH57" s="10"/>
      <c r="EI57" s="11"/>
      <c r="EJ57" s="10"/>
      <c r="EK57" s="11"/>
      <c r="EL57" s="10"/>
      <c r="EM57" s="11"/>
      <c r="EN57" s="10"/>
      <c r="EO57" s="7">
        <v>4</v>
      </c>
      <c r="EP57" s="7">
        <f t="shared" si="47"/>
        <v>4</v>
      </c>
      <c r="EQ57" s="11"/>
      <c r="ER57" s="10"/>
      <c r="ES57" s="11"/>
      <c r="ET57" s="10"/>
      <c r="EU57" s="7"/>
      <c r="EV57" s="11"/>
      <c r="EW57" s="10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48"/>
        <v>0</v>
      </c>
      <c r="FL57" s="11"/>
      <c r="FM57" s="10"/>
      <c r="FN57" s="11"/>
      <c r="FO57" s="10"/>
      <c r="FP57" s="7"/>
      <c r="FQ57" s="11"/>
      <c r="FR57" s="10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49"/>
        <v>0</v>
      </c>
    </row>
    <row r="58" spans="1:188" ht="12.75">
      <c r="A58" s="6"/>
      <c r="B58" s="6"/>
      <c r="C58" s="6"/>
      <c r="D58" s="6" t="s">
        <v>134</v>
      </c>
      <c r="E58" s="3" t="s">
        <v>135</v>
      </c>
      <c r="F58" s="6">
        <f>COUNTIF(U58:GD58,"e")</f>
        <v>0</v>
      </c>
      <c r="G58" s="6">
        <f>COUNTIF(U58:GD58,"z")</f>
        <v>2</v>
      </c>
      <c r="H58" s="6">
        <f t="shared" si="30"/>
        <v>16</v>
      </c>
      <c r="I58" s="6">
        <f t="shared" si="31"/>
        <v>8</v>
      </c>
      <c r="J58" s="6">
        <f t="shared" si="32"/>
        <v>0</v>
      </c>
      <c r="K58" s="6">
        <f t="shared" si="33"/>
        <v>8</v>
      </c>
      <c r="L58" s="6">
        <f t="shared" si="34"/>
        <v>0</v>
      </c>
      <c r="M58" s="6">
        <f t="shared" si="35"/>
        <v>0</v>
      </c>
      <c r="N58" s="6">
        <f t="shared" si="36"/>
        <v>0</v>
      </c>
      <c r="O58" s="6">
        <f t="shared" si="37"/>
        <v>0</v>
      </c>
      <c r="P58" s="6">
        <f t="shared" si="38"/>
        <v>0</v>
      </c>
      <c r="Q58" s="6">
        <f t="shared" si="39"/>
        <v>0</v>
      </c>
      <c r="R58" s="7">
        <f t="shared" si="40"/>
        <v>2</v>
      </c>
      <c r="S58" s="7">
        <f t="shared" si="41"/>
        <v>1</v>
      </c>
      <c r="T58" s="7">
        <v>0.8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42"/>
        <v>0</v>
      </c>
      <c r="AP58" s="11"/>
      <c r="AQ58" s="10"/>
      <c r="AR58" s="11"/>
      <c r="AS58" s="10"/>
      <c r="AT58" s="7"/>
      <c r="AU58" s="11"/>
      <c r="AV58" s="10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43"/>
        <v>0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44"/>
        <v>0</v>
      </c>
      <c r="CF58" s="11"/>
      <c r="CG58" s="10"/>
      <c r="CH58" s="11"/>
      <c r="CI58" s="10"/>
      <c r="CJ58" s="7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45"/>
        <v>0</v>
      </c>
      <c r="DA58" s="11"/>
      <c r="DB58" s="10"/>
      <c r="DC58" s="11"/>
      <c r="DD58" s="10"/>
      <c r="DE58" s="7"/>
      <c r="DF58" s="11"/>
      <c r="DG58" s="10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46"/>
        <v>0</v>
      </c>
      <c r="DV58" s="11"/>
      <c r="DW58" s="10"/>
      <c r="DX58" s="11"/>
      <c r="DY58" s="10"/>
      <c r="DZ58" s="7"/>
      <c r="EA58" s="11"/>
      <c r="EB58" s="10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47"/>
        <v>0</v>
      </c>
      <c r="EQ58" s="11">
        <v>8</v>
      </c>
      <c r="ER58" s="10" t="s">
        <v>61</v>
      </c>
      <c r="ES58" s="11"/>
      <c r="ET58" s="10"/>
      <c r="EU58" s="7">
        <v>1</v>
      </c>
      <c r="EV58" s="11">
        <v>8</v>
      </c>
      <c r="EW58" s="10" t="s">
        <v>61</v>
      </c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>
        <v>1</v>
      </c>
      <c r="FK58" s="7">
        <f t="shared" si="48"/>
        <v>2</v>
      </c>
      <c r="FL58" s="11"/>
      <c r="FM58" s="10"/>
      <c r="FN58" s="11"/>
      <c r="FO58" s="10"/>
      <c r="FP58" s="7"/>
      <c r="FQ58" s="11"/>
      <c r="FR58" s="10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49"/>
        <v>0</v>
      </c>
    </row>
    <row r="59" spans="1:188" ht="12.75">
      <c r="A59" s="6"/>
      <c r="B59" s="6"/>
      <c r="C59" s="6"/>
      <c r="D59" s="6" t="s">
        <v>136</v>
      </c>
      <c r="E59" s="3" t="s">
        <v>137</v>
      </c>
      <c r="F59" s="6">
        <f>COUNTIF(U59:GD59,"e")</f>
        <v>0</v>
      </c>
      <c r="G59" s="6">
        <f>COUNTIF(U59:GD59,"z")</f>
        <v>2</v>
      </c>
      <c r="H59" s="6">
        <f t="shared" si="30"/>
        <v>16</v>
      </c>
      <c r="I59" s="6">
        <f t="shared" si="31"/>
        <v>8</v>
      </c>
      <c r="J59" s="6">
        <f t="shared" si="32"/>
        <v>8</v>
      </c>
      <c r="K59" s="6">
        <f t="shared" si="33"/>
        <v>0</v>
      </c>
      <c r="L59" s="6">
        <f t="shared" si="34"/>
        <v>0</v>
      </c>
      <c r="M59" s="6">
        <f t="shared" si="35"/>
        <v>0</v>
      </c>
      <c r="N59" s="6">
        <f t="shared" si="36"/>
        <v>0</v>
      </c>
      <c r="O59" s="6">
        <f t="shared" si="37"/>
        <v>0</v>
      </c>
      <c r="P59" s="6">
        <f t="shared" si="38"/>
        <v>0</v>
      </c>
      <c r="Q59" s="6">
        <f t="shared" si="39"/>
        <v>0</v>
      </c>
      <c r="R59" s="7">
        <f t="shared" si="40"/>
        <v>2</v>
      </c>
      <c r="S59" s="7">
        <f t="shared" si="41"/>
        <v>0</v>
      </c>
      <c r="T59" s="7">
        <v>0.8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42"/>
        <v>0</v>
      </c>
      <c r="AP59" s="11"/>
      <c r="AQ59" s="10"/>
      <c r="AR59" s="11"/>
      <c r="AS59" s="10"/>
      <c r="AT59" s="7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43"/>
        <v>0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44"/>
        <v>0</v>
      </c>
      <c r="CF59" s="11"/>
      <c r="CG59" s="10"/>
      <c r="CH59" s="11"/>
      <c r="CI59" s="10"/>
      <c r="CJ59" s="7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45"/>
        <v>0</v>
      </c>
      <c r="DA59" s="11"/>
      <c r="DB59" s="10"/>
      <c r="DC59" s="11"/>
      <c r="DD59" s="10"/>
      <c r="DE59" s="7"/>
      <c r="DF59" s="11"/>
      <c r="DG59" s="10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46"/>
        <v>0</v>
      </c>
      <c r="DV59" s="11"/>
      <c r="DW59" s="10"/>
      <c r="DX59" s="11"/>
      <c r="DY59" s="10"/>
      <c r="DZ59" s="7"/>
      <c r="EA59" s="11"/>
      <c r="EB59" s="10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47"/>
        <v>0</v>
      </c>
      <c r="EQ59" s="11"/>
      <c r="ER59" s="10"/>
      <c r="ES59" s="11"/>
      <c r="ET59" s="10"/>
      <c r="EU59" s="7"/>
      <c r="EV59" s="11"/>
      <c r="EW59" s="10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48"/>
        <v>0</v>
      </c>
      <c r="FL59" s="11">
        <v>8</v>
      </c>
      <c r="FM59" s="10" t="s">
        <v>61</v>
      </c>
      <c r="FN59" s="11">
        <v>8</v>
      </c>
      <c r="FO59" s="10" t="s">
        <v>61</v>
      </c>
      <c r="FP59" s="7">
        <v>2</v>
      </c>
      <c r="FQ59" s="11"/>
      <c r="FR59" s="10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49"/>
        <v>2</v>
      </c>
    </row>
    <row r="60" spans="1:188" ht="12.75">
      <c r="A60" s="6"/>
      <c r="B60" s="6"/>
      <c r="C60" s="6"/>
      <c r="D60" s="6" t="s">
        <v>138</v>
      </c>
      <c r="E60" s="3" t="s">
        <v>139</v>
      </c>
      <c r="F60" s="6">
        <f>COUNTIF(U60:GD60,"e")</f>
        <v>0</v>
      </c>
      <c r="G60" s="6">
        <f>COUNTIF(U60:GD60,"z")</f>
        <v>1</v>
      </c>
      <c r="H60" s="6">
        <f t="shared" si="30"/>
        <v>24</v>
      </c>
      <c r="I60" s="6">
        <f t="shared" si="31"/>
        <v>0</v>
      </c>
      <c r="J60" s="6">
        <f t="shared" si="32"/>
        <v>0</v>
      </c>
      <c r="K60" s="6">
        <f t="shared" si="33"/>
        <v>0</v>
      </c>
      <c r="L60" s="6">
        <f t="shared" si="34"/>
        <v>0</v>
      </c>
      <c r="M60" s="6">
        <f t="shared" si="35"/>
        <v>24</v>
      </c>
      <c r="N60" s="6">
        <f t="shared" si="36"/>
        <v>0</v>
      </c>
      <c r="O60" s="6">
        <f t="shared" si="37"/>
        <v>0</v>
      </c>
      <c r="P60" s="6">
        <f t="shared" si="38"/>
        <v>0</v>
      </c>
      <c r="Q60" s="6">
        <f t="shared" si="39"/>
        <v>0</v>
      </c>
      <c r="R60" s="7">
        <f t="shared" si="40"/>
        <v>4</v>
      </c>
      <c r="S60" s="7">
        <f t="shared" si="41"/>
        <v>4</v>
      </c>
      <c r="T60" s="7">
        <v>1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42"/>
        <v>0</v>
      </c>
      <c r="AP60" s="11"/>
      <c r="AQ60" s="10"/>
      <c r="AR60" s="11"/>
      <c r="AS60" s="10"/>
      <c r="AT60" s="7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43"/>
        <v>0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44"/>
        <v>0</v>
      </c>
      <c r="CF60" s="11"/>
      <c r="CG60" s="10"/>
      <c r="CH60" s="11"/>
      <c r="CI60" s="10"/>
      <c r="CJ60" s="7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45"/>
        <v>0</v>
      </c>
      <c r="DA60" s="11"/>
      <c r="DB60" s="10"/>
      <c r="DC60" s="11"/>
      <c r="DD60" s="10"/>
      <c r="DE60" s="7"/>
      <c r="DF60" s="11"/>
      <c r="DG60" s="10"/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46"/>
        <v>0</v>
      </c>
      <c r="DV60" s="11"/>
      <c r="DW60" s="10"/>
      <c r="DX60" s="11"/>
      <c r="DY60" s="10"/>
      <c r="DZ60" s="7"/>
      <c r="EA60" s="11"/>
      <c r="EB60" s="10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47"/>
        <v>0</v>
      </c>
      <c r="EQ60" s="11"/>
      <c r="ER60" s="10"/>
      <c r="ES60" s="11"/>
      <c r="ET60" s="10"/>
      <c r="EU60" s="7"/>
      <c r="EV60" s="11"/>
      <c r="EW60" s="10"/>
      <c r="EX60" s="11"/>
      <c r="EY60" s="10"/>
      <c r="EZ60" s="11">
        <v>24</v>
      </c>
      <c r="FA60" s="10" t="s">
        <v>61</v>
      </c>
      <c r="FB60" s="11"/>
      <c r="FC60" s="10"/>
      <c r="FD60" s="11"/>
      <c r="FE60" s="10"/>
      <c r="FF60" s="11"/>
      <c r="FG60" s="10"/>
      <c r="FH60" s="11"/>
      <c r="FI60" s="10"/>
      <c r="FJ60" s="7">
        <v>4</v>
      </c>
      <c r="FK60" s="7">
        <f t="shared" si="48"/>
        <v>4</v>
      </c>
      <c r="FL60" s="11"/>
      <c r="FM60" s="10"/>
      <c r="FN60" s="11"/>
      <c r="FO60" s="10"/>
      <c r="FP60" s="7"/>
      <c r="FQ60" s="11"/>
      <c r="FR60" s="10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49"/>
        <v>0</v>
      </c>
    </row>
    <row r="61" spans="1:188" ht="15.75" customHeight="1">
      <c r="A61" s="6"/>
      <c r="B61" s="6"/>
      <c r="C61" s="6"/>
      <c r="D61" s="6"/>
      <c r="E61" s="6" t="s">
        <v>89</v>
      </c>
      <c r="F61" s="6">
        <f aca="true" t="shared" si="50" ref="F61:AK61">SUM(F35:F60)</f>
        <v>6</v>
      </c>
      <c r="G61" s="6">
        <f t="shared" si="50"/>
        <v>48</v>
      </c>
      <c r="H61" s="6">
        <f t="shared" si="50"/>
        <v>640</v>
      </c>
      <c r="I61" s="6">
        <f t="shared" si="50"/>
        <v>288</v>
      </c>
      <c r="J61" s="6">
        <f t="shared" si="50"/>
        <v>70</v>
      </c>
      <c r="K61" s="6">
        <f t="shared" si="50"/>
        <v>226</v>
      </c>
      <c r="L61" s="6">
        <f t="shared" si="50"/>
        <v>0</v>
      </c>
      <c r="M61" s="6">
        <f t="shared" si="50"/>
        <v>56</v>
      </c>
      <c r="N61" s="6">
        <f t="shared" si="50"/>
        <v>0</v>
      </c>
      <c r="O61" s="6">
        <f t="shared" si="50"/>
        <v>0</v>
      </c>
      <c r="P61" s="6">
        <f t="shared" si="50"/>
        <v>0</v>
      </c>
      <c r="Q61" s="6">
        <f t="shared" si="50"/>
        <v>0</v>
      </c>
      <c r="R61" s="7">
        <f t="shared" si="50"/>
        <v>99</v>
      </c>
      <c r="S61" s="7">
        <f t="shared" si="50"/>
        <v>43.6</v>
      </c>
      <c r="T61" s="7">
        <f t="shared" si="50"/>
        <v>30</v>
      </c>
      <c r="U61" s="11">
        <f t="shared" si="50"/>
        <v>48</v>
      </c>
      <c r="V61" s="10">
        <f t="shared" si="50"/>
        <v>0</v>
      </c>
      <c r="W61" s="11">
        <f t="shared" si="50"/>
        <v>30</v>
      </c>
      <c r="X61" s="10">
        <f t="shared" si="50"/>
        <v>0</v>
      </c>
      <c r="Y61" s="7">
        <f t="shared" si="50"/>
        <v>13</v>
      </c>
      <c r="Z61" s="11">
        <f t="shared" si="50"/>
        <v>10</v>
      </c>
      <c r="AA61" s="10">
        <f t="shared" si="50"/>
        <v>0</v>
      </c>
      <c r="AB61" s="11">
        <f t="shared" si="50"/>
        <v>0</v>
      </c>
      <c r="AC61" s="10">
        <f t="shared" si="50"/>
        <v>0</v>
      </c>
      <c r="AD61" s="11">
        <f t="shared" si="50"/>
        <v>0</v>
      </c>
      <c r="AE61" s="10">
        <f t="shared" si="50"/>
        <v>0</v>
      </c>
      <c r="AF61" s="11">
        <f t="shared" si="50"/>
        <v>0</v>
      </c>
      <c r="AG61" s="10">
        <f t="shared" si="50"/>
        <v>0</v>
      </c>
      <c r="AH61" s="11">
        <f t="shared" si="50"/>
        <v>0</v>
      </c>
      <c r="AI61" s="10">
        <f t="shared" si="50"/>
        <v>0</v>
      </c>
      <c r="AJ61" s="11">
        <f t="shared" si="50"/>
        <v>0</v>
      </c>
      <c r="AK61" s="10">
        <f t="shared" si="50"/>
        <v>0</v>
      </c>
      <c r="AL61" s="11">
        <f aca="true" t="shared" si="51" ref="AL61:BQ61">SUM(AL35:AL60)</f>
        <v>0</v>
      </c>
      <c r="AM61" s="10">
        <f t="shared" si="51"/>
        <v>0</v>
      </c>
      <c r="AN61" s="7">
        <f t="shared" si="51"/>
        <v>2</v>
      </c>
      <c r="AO61" s="7">
        <f t="shared" si="51"/>
        <v>15</v>
      </c>
      <c r="AP61" s="11">
        <f t="shared" si="51"/>
        <v>56</v>
      </c>
      <c r="AQ61" s="10">
        <f t="shared" si="51"/>
        <v>0</v>
      </c>
      <c r="AR61" s="11">
        <f t="shared" si="51"/>
        <v>24</v>
      </c>
      <c r="AS61" s="10">
        <f t="shared" si="51"/>
        <v>0</v>
      </c>
      <c r="AT61" s="7">
        <f t="shared" si="51"/>
        <v>11</v>
      </c>
      <c r="AU61" s="11">
        <f t="shared" si="51"/>
        <v>32</v>
      </c>
      <c r="AV61" s="10">
        <f t="shared" si="51"/>
        <v>0</v>
      </c>
      <c r="AW61" s="11">
        <f t="shared" si="51"/>
        <v>0</v>
      </c>
      <c r="AX61" s="10">
        <f t="shared" si="51"/>
        <v>0</v>
      </c>
      <c r="AY61" s="11">
        <f t="shared" si="51"/>
        <v>0</v>
      </c>
      <c r="AZ61" s="10">
        <f t="shared" si="51"/>
        <v>0</v>
      </c>
      <c r="BA61" s="11">
        <f t="shared" si="51"/>
        <v>0</v>
      </c>
      <c r="BB61" s="10">
        <f t="shared" si="51"/>
        <v>0</v>
      </c>
      <c r="BC61" s="11">
        <f t="shared" si="51"/>
        <v>0</v>
      </c>
      <c r="BD61" s="10">
        <f t="shared" si="51"/>
        <v>0</v>
      </c>
      <c r="BE61" s="11">
        <f t="shared" si="51"/>
        <v>0</v>
      </c>
      <c r="BF61" s="10">
        <f t="shared" si="51"/>
        <v>0</v>
      </c>
      <c r="BG61" s="11">
        <f t="shared" si="51"/>
        <v>0</v>
      </c>
      <c r="BH61" s="10">
        <f t="shared" si="51"/>
        <v>0</v>
      </c>
      <c r="BI61" s="7">
        <f t="shared" si="51"/>
        <v>5</v>
      </c>
      <c r="BJ61" s="7">
        <f t="shared" si="51"/>
        <v>16</v>
      </c>
      <c r="BK61" s="11">
        <f t="shared" si="51"/>
        <v>72</v>
      </c>
      <c r="BL61" s="10">
        <f t="shared" si="51"/>
        <v>0</v>
      </c>
      <c r="BM61" s="11">
        <f t="shared" si="51"/>
        <v>8</v>
      </c>
      <c r="BN61" s="10">
        <f t="shared" si="51"/>
        <v>0</v>
      </c>
      <c r="BO61" s="7">
        <f t="shared" si="51"/>
        <v>11</v>
      </c>
      <c r="BP61" s="11">
        <f t="shared" si="51"/>
        <v>80</v>
      </c>
      <c r="BQ61" s="10">
        <f t="shared" si="51"/>
        <v>0</v>
      </c>
      <c r="BR61" s="11">
        <f aca="true" t="shared" si="52" ref="BR61:CW61">SUM(BR35:BR60)</f>
        <v>0</v>
      </c>
      <c r="BS61" s="10">
        <f t="shared" si="52"/>
        <v>0</v>
      </c>
      <c r="BT61" s="11">
        <f t="shared" si="52"/>
        <v>8</v>
      </c>
      <c r="BU61" s="10">
        <f t="shared" si="52"/>
        <v>0</v>
      </c>
      <c r="BV61" s="11">
        <f t="shared" si="52"/>
        <v>0</v>
      </c>
      <c r="BW61" s="10">
        <f t="shared" si="52"/>
        <v>0</v>
      </c>
      <c r="BX61" s="11">
        <f t="shared" si="52"/>
        <v>0</v>
      </c>
      <c r="BY61" s="10">
        <f t="shared" si="52"/>
        <v>0</v>
      </c>
      <c r="BZ61" s="11">
        <f t="shared" si="52"/>
        <v>0</v>
      </c>
      <c r="CA61" s="10">
        <f t="shared" si="52"/>
        <v>0</v>
      </c>
      <c r="CB61" s="11">
        <f t="shared" si="52"/>
        <v>0</v>
      </c>
      <c r="CC61" s="10">
        <f t="shared" si="52"/>
        <v>0</v>
      </c>
      <c r="CD61" s="7">
        <f t="shared" si="52"/>
        <v>12</v>
      </c>
      <c r="CE61" s="7">
        <f t="shared" si="52"/>
        <v>23</v>
      </c>
      <c r="CF61" s="11">
        <f t="shared" si="52"/>
        <v>32</v>
      </c>
      <c r="CG61" s="10">
        <f t="shared" si="52"/>
        <v>0</v>
      </c>
      <c r="CH61" s="11">
        <f t="shared" si="52"/>
        <v>0</v>
      </c>
      <c r="CI61" s="10">
        <f t="shared" si="52"/>
        <v>0</v>
      </c>
      <c r="CJ61" s="7">
        <f t="shared" si="52"/>
        <v>6</v>
      </c>
      <c r="CK61" s="11">
        <f t="shared" si="52"/>
        <v>40</v>
      </c>
      <c r="CL61" s="10">
        <f t="shared" si="52"/>
        <v>0</v>
      </c>
      <c r="CM61" s="11">
        <f t="shared" si="52"/>
        <v>0</v>
      </c>
      <c r="CN61" s="10">
        <f t="shared" si="52"/>
        <v>0</v>
      </c>
      <c r="CO61" s="11">
        <f t="shared" si="52"/>
        <v>0</v>
      </c>
      <c r="CP61" s="10">
        <f t="shared" si="52"/>
        <v>0</v>
      </c>
      <c r="CQ61" s="11">
        <f t="shared" si="52"/>
        <v>0</v>
      </c>
      <c r="CR61" s="10">
        <f t="shared" si="52"/>
        <v>0</v>
      </c>
      <c r="CS61" s="11">
        <f t="shared" si="52"/>
        <v>0</v>
      </c>
      <c r="CT61" s="10">
        <f t="shared" si="52"/>
        <v>0</v>
      </c>
      <c r="CU61" s="11">
        <f t="shared" si="52"/>
        <v>0</v>
      </c>
      <c r="CV61" s="10">
        <f t="shared" si="52"/>
        <v>0</v>
      </c>
      <c r="CW61" s="11">
        <f t="shared" si="52"/>
        <v>0</v>
      </c>
      <c r="CX61" s="10">
        <f aca="true" t="shared" si="53" ref="CX61:EC61">SUM(CX35:CX60)</f>
        <v>0</v>
      </c>
      <c r="CY61" s="7">
        <f t="shared" si="53"/>
        <v>6</v>
      </c>
      <c r="CZ61" s="7">
        <f t="shared" si="53"/>
        <v>12</v>
      </c>
      <c r="DA61" s="11">
        <f t="shared" si="53"/>
        <v>32</v>
      </c>
      <c r="DB61" s="10">
        <f t="shared" si="53"/>
        <v>0</v>
      </c>
      <c r="DC61" s="11">
        <f t="shared" si="53"/>
        <v>0</v>
      </c>
      <c r="DD61" s="10">
        <f t="shared" si="53"/>
        <v>0</v>
      </c>
      <c r="DE61" s="7">
        <f t="shared" si="53"/>
        <v>5.4</v>
      </c>
      <c r="DF61" s="11">
        <f t="shared" si="53"/>
        <v>32</v>
      </c>
      <c r="DG61" s="10">
        <f t="shared" si="53"/>
        <v>0</v>
      </c>
      <c r="DH61" s="11">
        <f t="shared" si="53"/>
        <v>0</v>
      </c>
      <c r="DI61" s="10">
        <f t="shared" si="53"/>
        <v>0</v>
      </c>
      <c r="DJ61" s="11">
        <f t="shared" si="53"/>
        <v>0</v>
      </c>
      <c r="DK61" s="10">
        <f t="shared" si="53"/>
        <v>0</v>
      </c>
      <c r="DL61" s="11">
        <f t="shared" si="53"/>
        <v>0</v>
      </c>
      <c r="DM61" s="10">
        <f t="shared" si="53"/>
        <v>0</v>
      </c>
      <c r="DN61" s="11">
        <f t="shared" si="53"/>
        <v>0</v>
      </c>
      <c r="DO61" s="10">
        <f t="shared" si="53"/>
        <v>0</v>
      </c>
      <c r="DP61" s="11">
        <f t="shared" si="53"/>
        <v>0</v>
      </c>
      <c r="DQ61" s="10">
        <f t="shared" si="53"/>
        <v>0</v>
      </c>
      <c r="DR61" s="11">
        <f t="shared" si="53"/>
        <v>0</v>
      </c>
      <c r="DS61" s="10">
        <f t="shared" si="53"/>
        <v>0</v>
      </c>
      <c r="DT61" s="7">
        <f t="shared" si="53"/>
        <v>5.6</v>
      </c>
      <c r="DU61" s="7">
        <f t="shared" si="53"/>
        <v>11</v>
      </c>
      <c r="DV61" s="11">
        <f t="shared" si="53"/>
        <v>16</v>
      </c>
      <c r="DW61" s="10">
        <f t="shared" si="53"/>
        <v>0</v>
      </c>
      <c r="DX61" s="11">
        <f t="shared" si="53"/>
        <v>0</v>
      </c>
      <c r="DY61" s="10">
        <f t="shared" si="53"/>
        <v>0</v>
      </c>
      <c r="DZ61" s="7">
        <f t="shared" si="53"/>
        <v>3</v>
      </c>
      <c r="EA61" s="11">
        <f t="shared" si="53"/>
        <v>8</v>
      </c>
      <c r="EB61" s="10">
        <f t="shared" si="53"/>
        <v>0</v>
      </c>
      <c r="EC61" s="11">
        <f t="shared" si="53"/>
        <v>0</v>
      </c>
      <c r="ED61" s="10">
        <f aca="true" t="shared" si="54" ref="ED61:FI61">SUM(ED35:ED60)</f>
        <v>0</v>
      </c>
      <c r="EE61" s="11">
        <f t="shared" si="54"/>
        <v>24</v>
      </c>
      <c r="EF61" s="10">
        <f t="shared" si="54"/>
        <v>0</v>
      </c>
      <c r="EG61" s="11">
        <f t="shared" si="54"/>
        <v>0</v>
      </c>
      <c r="EH61" s="10">
        <f t="shared" si="54"/>
        <v>0</v>
      </c>
      <c r="EI61" s="11">
        <f t="shared" si="54"/>
        <v>0</v>
      </c>
      <c r="EJ61" s="10">
        <f t="shared" si="54"/>
        <v>0</v>
      </c>
      <c r="EK61" s="11">
        <f t="shared" si="54"/>
        <v>0</v>
      </c>
      <c r="EL61" s="10">
        <f t="shared" si="54"/>
        <v>0</v>
      </c>
      <c r="EM61" s="11">
        <f t="shared" si="54"/>
        <v>0</v>
      </c>
      <c r="EN61" s="10">
        <f t="shared" si="54"/>
        <v>0</v>
      </c>
      <c r="EO61" s="7">
        <f t="shared" si="54"/>
        <v>6</v>
      </c>
      <c r="EP61" s="7">
        <f t="shared" si="54"/>
        <v>9</v>
      </c>
      <c r="EQ61" s="11">
        <f t="shared" si="54"/>
        <v>24</v>
      </c>
      <c r="ER61" s="10">
        <f t="shared" si="54"/>
        <v>0</v>
      </c>
      <c r="ES61" s="11">
        <f t="shared" si="54"/>
        <v>0</v>
      </c>
      <c r="ET61" s="10">
        <f t="shared" si="54"/>
        <v>0</v>
      </c>
      <c r="EU61" s="7">
        <f t="shared" si="54"/>
        <v>4</v>
      </c>
      <c r="EV61" s="11">
        <f t="shared" si="54"/>
        <v>24</v>
      </c>
      <c r="EW61" s="10">
        <f t="shared" si="54"/>
        <v>0</v>
      </c>
      <c r="EX61" s="11">
        <f t="shared" si="54"/>
        <v>0</v>
      </c>
      <c r="EY61" s="10">
        <f t="shared" si="54"/>
        <v>0</v>
      </c>
      <c r="EZ61" s="11">
        <f t="shared" si="54"/>
        <v>24</v>
      </c>
      <c r="FA61" s="10">
        <f t="shared" si="54"/>
        <v>0</v>
      </c>
      <c r="FB61" s="11">
        <f t="shared" si="54"/>
        <v>0</v>
      </c>
      <c r="FC61" s="10">
        <f t="shared" si="54"/>
        <v>0</v>
      </c>
      <c r="FD61" s="11">
        <f t="shared" si="54"/>
        <v>0</v>
      </c>
      <c r="FE61" s="10">
        <f t="shared" si="54"/>
        <v>0</v>
      </c>
      <c r="FF61" s="11">
        <f t="shared" si="54"/>
        <v>0</v>
      </c>
      <c r="FG61" s="10">
        <f t="shared" si="54"/>
        <v>0</v>
      </c>
      <c r="FH61" s="11">
        <f t="shared" si="54"/>
        <v>0</v>
      </c>
      <c r="FI61" s="10">
        <f t="shared" si="54"/>
        <v>0</v>
      </c>
      <c r="FJ61" s="7">
        <f aca="true" t="shared" si="55" ref="FJ61:GF61">SUM(FJ35:FJ60)</f>
        <v>7</v>
      </c>
      <c r="FK61" s="7">
        <f t="shared" si="55"/>
        <v>11</v>
      </c>
      <c r="FL61" s="11">
        <f t="shared" si="55"/>
        <v>8</v>
      </c>
      <c r="FM61" s="10">
        <f t="shared" si="55"/>
        <v>0</v>
      </c>
      <c r="FN61" s="11">
        <f t="shared" si="55"/>
        <v>8</v>
      </c>
      <c r="FO61" s="10">
        <f t="shared" si="55"/>
        <v>0</v>
      </c>
      <c r="FP61" s="7">
        <f t="shared" si="55"/>
        <v>2</v>
      </c>
      <c r="FQ61" s="11">
        <f t="shared" si="55"/>
        <v>0</v>
      </c>
      <c r="FR61" s="10">
        <f t="shared" si="55"/>
        <v>0</v>
      </c>
      <c r="FS61" s="11">
        <f t="shared" si="55"/>
        <v>0</v>
      </c>
      <c r="FT61" s="10">
        <f t="shared" si="55"/>
        <v>0</v>
      </c>
      <c r="FU61" s="11">
        <f t="shared" si="55"/>
        <v>0</v>
      </c>
      <c r="FV61" s="10">
        <f t="shared" si="55"/>
        <v>0</v>
      </c>
      <c r="FW61" s="11">
        <f t="shared" si="55"/>
        <v>0</v>
      </c>
      <c r="FX61" s="10">
        <f t="shared" si="55"/>
        <v>0</v>
      </c>
      <c r="FY61" s="11">
        <f t="shared" si="55"/>
        <v>0</v>
      </c>
      <c r="FZ61" s="10">
        <f t="shared" si="55"/>
        <v>0</v>
      </c>
      <c r="GA61" s="11">
        <f t="shared" si="55"/>
        <v>0</v>
      </c>
      <c r="GB61" s="10">
        <f t="shared" si="55"/>
        <v>0</v>
      </c>
      <c r="GC61" s="11">
        <f t="shared" si="55"/>
        <v>0</v>
      </c>
      <c r="GD61" s="10">
        <f t="shared" si="55"/>
        <v>0</v>
      </c>
      <c r="GE61" s="7">
        <f t="shared" si="55"/>
        <v>0</v>
      </c>
      <c r="GF61" s="7">
        <f t="shared" si="55"/>
        <v>2</v>
      </c>
    </row>
    <row r="62" spans="1:188" ht="19.5" customHeight="1">
      <c r="A62" s="19" t="s">
        <v>140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9"/>
      <c r="GF62" s="13"/>
    </row>
    <row r="63" spans="1:188" ht="12.75">
      <c r="A63" s="6">
        <v>2</v>
      </c>
      <c r="B63" s="6">
        <v>1</v>
      </c>
      <c r="C63" s="6"/>
      <c r="D63" s="6"/>
      <c r="E63" s="3" t="s">
        <v>143</v>
      </c>
      <c r="F63" s="6">
        <f>$B$63*COUNTIF(U63:GD63,"e")</f>
        <v>0</v>
      </c>
      <c r="G63" s="6">
        <f>$B$63*COUNTIF(U63:GD63,"z")</f>
        <v>2</v>
      </c>
      <c r="H63" s="6">
        <f aca="true" t="shared" si="56" ref="H63:H76">SUM(I63:Q63)</f>
        <v>32</v>
      </c>
      <c r="I63" s="6">
        <f aca="true" t="shared" si="57" ref="I63:I76">U63+AP63+BK63+CF63+DA63+DV63+EQ63+FL63</f>
        <v>16</v>
      </c>
      <c r="J63" s="6">
        <f aca="true" t="shared" si="58" ref="J63:J76">W63+AR63+BM63+CH63+DC63+DX63+ES63+FN63</f>
        <v>0</v>
      </c>
      <c r="K63" s="6">
        <f aca="true" t="shared" si="59" ref="K63:K76">Z63+AU63+BP63+CK63+DF63+EA63+EV63+FQ63</f>
        <v>16</v>
      </c>
      <c r="L63" s="6">
        <f aca="true" t="shared" si="60" ref="L63:L76">AB63+AW63+BR63+CM63+DH63+EC63+EX63+FS63</f>
        <v>0</v>
      </c>
      <c r="M63" s="6">
        <f aca="true" t="shared" si="61" ref="M63:M76">AD63+AY63+BT63+CO63+DJ63+EE63+EZ63+FU63</f>
        <v>0</v>
      </c>
      <c r="N63" s="6">
        <f aca="true" t="shared" si="62" ref="N63:N76">AF63+BA63+BV63+CQ63+DL63+EG63+FB63+FW63</f>
        <v>0</v>
      </c>
      <c r="O63" s="6">
        <f aca="true" t="shared" si="63" ref="O63:O76">AH63+BC63+BX63+CS63+DN63+EI63+FD63+FY63</f>
        <v>0</v>
      </c>
      <c r="P63" s="6">
        <f aca="true" t="shared" si="64" ref="P63:P76">AJ63+BE63+BZ63+CU63+DP63+EK63+FF63+GA63</f>
        <v>0</v>
      </c>
      <c r="Q63" s="6">
        <f aca="true" t="shared" si="65" ref="Q63:Q76">AL63+BG63+CB63+CW63+DR63+EM63+FH63+GC63</f>
        <v>0</v>
      </c>
      <c r="R63" s="7">
        <f aca="true" t="shared" si="66" ref="R63:R76">AO63+BJ63+CE63+CZ63+DU63+EP63+FK63+GF63</f>
        <v>4</v>
      </c>
      <c r="S63" s="7">
        <f aca="true" t="shared" si="67" ref="S63:S76">AN63+BI63+CD63+CY63+DT63+EO63+FJ63+GE63</f>
        <v>2</v>
      </c>
      <c r="T63" s="7">
        <f>$B$63*1.4</f>
        <v>1.4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aca="true" t="shared" si="68" ref="AO63:AO76">Y63+AN63</f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aca="true" t="shared" si="69" ref="BJ63:BJ76">AT63+BI63</f>
        <v>0</v>
      </c>
      <c r="BK63" s="11">
        <f>$B$63*16</f>
        <v>16</v>
      </c>
      <c r="BL63" s="10" t="s">
        <v>61</v>
      </c>
      <c r="BM63" s="11"/>
      <c r="BN63" s="10"/>
      <c r="BO63" s="7">
        <f>$B$63*2</f>
        <v>2</v>
      </c>
      <c r="BP63" s="11">
        <f>$B$63*16</f>
        <v>16</v>
      </c>
      <c r="BQ63" s="10" t="s">
        <v>61</v>
      </c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>
        <f>$B$63*2</f>
        <v>2</v>
      </c>
      <c r="CE63" s="7">
        <f aca="true" t="shared" si="70" ref="CE63:CE76">BO63+CD63</f>
        <v>4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aca="true" t="shared" si="71" ref="CZ63:CZ76">CJ63+CY63</f>
        <v>0</v>
      </c>
      <c r="DA63" s="11"/>
      <c r="DB63" s="10"/>
      <c r="DC63" s="11"/>
      <c r="DD63" s="10"/>
      <c r="DE63" s="7"/>
      <c r="DF63" s="11"/>
      <c r="DG63" s="10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aca="true" t="shared" si="72" ref="DU63:DU76">DE63+DT63</f>
        <v>0</v>
      </c>
      <c r="DV63" s="11"/>
      <c r="DW63" s="10"/>
      <c r="DX63" s="11"/>
      <c r="DY63" s="10"/>
      <c r="DZ63" s="7"/>
      <c r="EA63" s="11"/>
      <c r="EB63" s="10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aca="true" t="shared" si="73" ref="EP63:EP76">DZ63+EO63</f>
        <v>0</v>
      </c>
      <c r="EQ63" s="11"/>
      <c r="ER63" s="10"/>
      <c r="ES63" s="11"/>
      <c r="ET63" s="10"/>
      <c r="EU63" s="7"/>
      <c r="EV63" s="11"/>
      <c r="EW63" s="10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aca="true" t="shared" si="74" ref="FK63:FK76">EU63+FJ63</f>
        <v>0</v>
      </c>
      <c r="FL63" s="11"/>
      <c r="FM63" s="10"/>
      <c r="FN63" s="11"/>
      <c r="FO63" s="10"/>
      <c r="FP63" s="7"/>
      <c r="FQ63" s="11"/>
      <c r="FR63" s="10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aca="true" t="shared" si="75" ref="GF63:GF76">FP63+GE63</f>
        <v>0</v>
      </c>
    </row>
    <row r="64" spans="1:188" ht="12.75">
      <c r="A64" s="6">
        <v>3</v>
      </c>
      <c r="B64" s="6">
        <v>1</v>
      </c>
      <c r="C64" s="6"/>
      <c r="D64" s="6"/>
      <c r="E64" s="3" t="s">
        <v>144</v>
      </c>
      <c r="F64" s="6">
        <f>$B$64*COUNTIF(U64:GD64,"e")</f>
        <v>0</v>
      </c>
      <c r="G64" s="6">
        <f>$B$64*COUNTIF(U64:GD64,"z")</f>
        <v>2</v>
      </c>
      <c r="H64" s="6">
        <f t="shared" si="56"/>
        <v>32</v>
      </c>
      <c r="I64" s="6">
        <f t="shared" si="57"/>
        <v>16</v>
      </c>
      <c r="J64" s="6">
        <f t="shared" si="58"/>
        <v>16</v>
      </c>
      <c r="K64" s="6">
        <f t="shared" si="59"/>
        <v>0</v>
      </c>
      <c r="L64" s="6">
        <f t="shared" si="60"/>
        <v>0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7">
        <f t="shared" si="66"/>
        <v>4</v>
      </c>
      <c r="S64" s="7">
        <f t="shared" si="67"/>
        <v>0</v>
      </c>
      <c r="T64" s="7">
        <f>$B$64*1.4</f>
        <v>1.4</v>
      </c>
      <c r="U64" s="11"/>
      <c r="V64" s="10"/>
      <c r="W64" s="11"/>
      <c r="X64" s="10"/>
      <c r="Y64" s="7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8"/>
        <v>0</v>
      </c>
      <c r="AP64" s="11"/>
      <c r="AQ64" s="10"/>
      <c r="AR64" s="11"/>
      <c r="AS64" s="10"/>
      <c r="AT64" s="7"/>
      <c r="AU64" s="11"/>
      <c r="AV64" s="10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7"/>
      <c r="BP64" s="11"/>
      <c r="BQ64" s="10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>
        <f>$B$64*16</f>
        <v>16</v>
      </c>
      <c r="CG64" s="10" t="s">
        <v>61</v>
      </c>
      <c r="CH64" s="11">
        <f>$B$64*16</f>
        <v>16</v>
      </c>
      <c r="CI64" s="10" t="s">
        <v>61</v>
      </c>
      <c r="CJ64" s="7">
        <f>$B$64*4</f>
        <v>4</v>
      </c>
      <c r="CK64" s="11"/>
      <c r="CL64" s="10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1"/>
        <v>4</v>
      </c>
      <c r="DA64" s="11"/>
      <c r="DB64" s="10"/>
      <c r="DC64" s="11"/>
      <c r="DD64" s="10"/>
      <c r="DE64" s="7"/>
      <c r="DF64" s="11"/>
      <c r="DG64" s="10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2"/>
        <v>0</v>
      </c>
      <c r="DV64" s="11"/>
      <c r="DW64" s="10"/>
      <c r="DX64" s="11"/>
      <c r="DY64" s="10"/>
      <c r="DZ64" s="7"/>
      <c r="EA64" s="11"/>
      <c r="EB64" s="10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3"/>
        <v>0</v>
      </c>
      <c r="EQ64" s="11"/>
      <c r="ER64" s="10"/>
      <c r="ES64" s="11"/>
      <c r="ET64" s="10"/>
      <c r="EU64" s="7"/>
      <c r="EV64" s="11"/>
      <c r="EW64" s="10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0</v>
      </c>
      <c r="FL64" s="11"/>
      <c r="FM64" s="10"/>
      <c r="FN64" s="11"/>
      <c r="FO64" s="10"/>
      <c r="FP64" s="7"/>
      <c r="FQ64" s="11"/>
      <c r="FR64" s="10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</row>
    <row r="65" spans="1:188" ht="12.75">
      <c r="A65" s="6">
        <v>4</v>
      </c>
      <c r="B65" s="6">
        <v>1</v>
      </c>
      <c r="C65" s="6"/>
      <c r="D65" s="6"/>
      <c r="E65" s="3" t="s">
        <v>145</v>
      </c>
      <c r="F65" s="6">
        <f>$B$65*COUNTIF(U65:GD65,"e")</f>
        <v>0</v>
      </c>
      <c r="G65" s="6">
        <f>$B$65*COUNTIF(U65:GD65,"z")</f>
        <v>2</v>
      </c>
      <c r="H65" s="6">
        <f t="shared" si="56"/>
        <v>32</v>
      </c>
      <c r="I65" s="6">
        <f t="shared" si="57"/>
        <v>16</v>
      </c>
      <c r="J65" s="6">
        <f t="shared" si="58"/>
        <v>0</v>
      </c>
      <c r="K65" s="6">
        <f t="shared" si="59"/>
        <v>0</v>
      </c>
      <c r="L65" s="6">
        <f t="shared" si="60"/>
        <v>0</v>
      </c>
      <c r="M65" s="6">
        <f t="shared" si="61"/>
        <v>16</v>
      </c>
      <c r="N65" s="6">
        <f t="shared" si="62"/>
        <v>0</v>
      </c>
      <c r="O65" s="6">
        <f t="shared" si="63"/>
        <v>0</v>
      </c>
      <c r="P65" s="6">
        <f t="shared" si="64"/>
        <v>0</v>
      </c>
      <c r="Q65" s="6">
        <f t="shared" si="65"/>
        <v>0</v>
      </c>
      <c r="R65" s="7">
        <f t="shared" si="66"/>
        <v>4</v>
      </c>
      <c r="S65" s="7">
        <f t="shared" si="67"/>
        <v>2</v>
      </c>
      <c r="T65" s="7">
        <f>$B$65*1.4</f>
        <v>1.4</v>
      </c>
      <c r="U65" s="11"/>
      <c r="V65" s="10"/>
      <c r="W65" s="11"/>
      <c r="X65" s="10"/>
      <c r="Y65" s="7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/>
      <c r="AQ65" s="10"/>
      <c r="AR65" s="11"/>
      <c r="AS65" s="10"/>
      <c r="AT65" s="7"/>
      <c r="AU65" s="11"/>
      <c r="AV65" s="10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9"/>
        <v>0</v>
      </c>
      <c r="BK65" s="11"/>
      <c r="BL65" s="10"/>
      <c r="BM65" s="11"/>
      <c r="BN65" s="10"/>
      <c r="BO65" s="7"/>
      <c r="BP65" s="11"/>
      <c r="BQ65" s="10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0"/>
        <v>0</v>
      </c>
      <c r="CF65" s="11">
        <f>$B$65*16</f>
        <v>16</v>
      </c>
      <c r="CG65" s="10" t="s">
        <v>61</v>
      </c>
      <c r="CH65" s="11"/>
      <c r="CI65" s="10"/>
      <c r="CJ65" s="7">
        <f>$B$65*2</f>
        <v>2</v>
      </c>
      <c r="CK65" s="11"/>
      <c r="CL65" s="10"/>
      <c r="CM65" s="11"/>
      <c r="CN65" s="10"/>
      <c r="CO65" s="11">
        <f>$B$65*16</f>
        <v>16</v>
      </c>
      <c r="CP65" s="10" t="s">
        <v>61</v>
      </c>
      <c r="CQ65" s="11"/>
      <c r="CR65" s="10"/>
      <c r="CS65" s="11"/>
      <c r="CT65" s="10"/>
      <c r="CU65" s="11"/>
      <c r="CV65" s="10"/>
      <c r="CW65" s="11"/>
      <c r="CX65" s="10"/>
      <c r="CY65" s="7">
        <f>$B$65*2</f>
        <v>2</v>
      </c>
      <c r="CZ65" s="7">
        <f t="shared" si="71"/>
        <v>4</v>
      </c>
      <c r="DA65" s="11"/>
      <c r="DB65" s="10"/>
      <c r="DC65" s="11"/>
      <c r="DD65" s="10"/>
      <c r="DE65" s="7"/>
      <c r="DF65" s="11"/>
      <c r="DG65" s="10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2"/>
        <v>0</v>
      </c>
      <c r="DV65" s="11"/>
      <c r="DW65" s="10"/>
      <c r="DX65" s="11"/>
      <c r="DY65" s="10"/>
      <c r="DZ65" s="7"/>
      <c r="EA65" s="11"/>
      <c r="EB65" s="10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3"/>
        <v>0</v>
      </c>
      <c r="EQ65" s="11"/>
      <c r="ER65" s="10"/>
      <c r="ES65" s="11"/>
      <c r="ET65" s="10"/>
      <c r="EU65" s="7"/>
      <c r="EV65" s="11"/>
      <c r="EW65" s="10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4"/>
        <v>0</v>
      </c>
      <c r="FL65" s="11"/>
      <c r="FM65" s="10"/>
      <c r="FN65" s="11"/>
      <c r="FO65" s="10"/>
      <c r="FP65" s="7"/>
      <c r="FQ65" s="11"/>
      <c r="FR65" s="10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</row>
    <row r="66" spans="1:188" ht="12.75">
      <c r="A66" s="6"/>
      <c r="B66" s="6"/>
      <c r="C66" s="6"/>
      <c r="D66" s="6" t="s">
        <v>146</v>
      </c>
      <c r="E66" s="3" t="s">
        <v>147</v>
      </c>
      <c r="F66" s="6">
        <f>COUNTIF(U66:GD66,"e")</f>
        <v>0</v>
      </c>
      <c r="G66" s="6">
        <f>COUNTIF(U66:GD66,"z")</f>
        <v>2</v>
      </c>
      <c r="H66" s="6">
        <f t="shared" si="56"/>
        <v>32</v>
      </c>
      <c r="I66" s="6">
        <f t="shared" si="57"/>
        <v>16</v>
      </c>
      <c r="J66" s="6">
        <f t="shared" si="58"/>
        <v>0</v>
      </c>
      <c r="K66" s="6">
        <f t="shared" si="59"/>
        <v>16</v>
      </c>
      <c r="L66" s="6">
        <f t="shared" si="60"/>
        <v>0</v>
      </c>
      <c r="M66" s="6">
        <f t="shared" si="61"/>
        <v>0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5</v>
      </c>
      <c r="S66" s="7">
        <f t="shared" si="67"/>
        <v>2</v>
      </c>
      <c r="T66" s="7">
        <v>1.4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/>
      <c r="BL66" s="10"/>
      <c r="BM66" s="11"/>
      <c r="BN66" s="10"/>
      <c r="BO66" s="7"/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0"/>
        <v>0</v>
      </c>
      <c r="CF66" s="11"/>
      <c r="CG66" s="10"/>
      <c r="CH66" s="11"/>
      <c r="CI66" s="10"/>
      <c r="CJ66" s="7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1"/>
        <v>0</v>
      </c>
      <c r="DA66" s="11">
        <v>16</v>
      </c>
      <c r="DB66" s="10" t="s">
        <v>61</v>
      </c>
      <c r="DC66" s="11"/>
      <c r="DD66" s="10"/>
      <c r="DE66" s="7">
        <v>3</v>
      </c>
      <c r="DF66" s="11">
        <v>16</v>
      </c>
      <c r="DG66" s="10" t="s">
        <v>61</v>
      </c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>
        <v>2</v>
      </c>
      <c r="DU66" s="7">
        <f t="shared" si="72"/>
        <v>5</v>
      </c>
      <c r="DV66" s="11"/>
      <c r="DW66" s="10"/>
      <c r="DX66" s="11"/>
      <c r="DY66" s="10"/>
      <c r="DZ66" s="7"/>
      <c r="EA66" s="11"/>
      <c r="EB66" s="10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3"/>
        <v>0</v>
      </c>
      <c r="EQ66" s="11"/>
      <c r="ER66" s="10"/>
      <c r="ES66" s="11"/>
      <c r="ET66" s="10"/>
      <c r="EU66" s="7"/>
      <c r="EV66" s="11"/>
      <c r="EW66" s="10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4"/>
        <v>0</v>
      </c>
      <c r="FL66" s="11"/>
      <c r="FM66" s="10"/>
      <c r="FN66" s="11"/>
      <c r="FO66" s="10"/>
      <c r="FP66" s="7"/>
      <c r="FQ66" s="11"/>
      <c r="FR66" s="10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</row>
    <row r="67" spans="1:188" ht="12.75">
      <c r="A67" s="6"/>
      <c r="B67" s="6"/>
      <c r="C67" s="6"/>
      <c r="D67" s="6" t="s">
        <v>148</v>
      </c>
      <c r="E67" s="3" t="s">
        <v>149</v>
      </c>
      <c r="F67" s="6">
        <f>COUNTIF(U67:GD67,"e")</f>
        <v>0</v>
      </c>
      <c r="G67" s="6">
        <f>COUNTIF(U67:GD67,"z")</f>
        <v>2</v>
      </c>
      <c r="H67" s="6">
        <f t="shared" si="56"/>
        <v>32</v>
      </c>
      <c r="I67" s="6">
        <f t="shared" si="57"/>
        <v>16</v>
      </c>
      <c r="J67" s="6">
        <f t="shared" si="58"/>
        <v>16</v>
      </c>
      <c r="K67" s="6">
        <f t="shared" si="59"/>
        <v>0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0</v>
      </c>
      <c r="R67" s="7">
        <f t="shared" si="66"/>
        <v>5</v>
      </c>
      <c r="S67" s="7">
        <f t="shared" si="67"/>
        <v>0</v>
      </c>
      <c r="T67" s="7">
        <v>1.4</v>
      </c>
      <c r="U67" s="11"/>
      <c r="V67" s="10"/>
      <c r="W67" s="11"/>
      <c r="X67" s="10"/>
      <c r="Y67" s="7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7"/>
      <c r="AU67" s="11"/>
      <c r="AV67" s="10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/>
      <c r="BL67" s="10"/>
      <c r="BM67" s="11"/>
      <c r="BN67" s="10"/>
      <c r="BO67" s="7"/>
      <c r="BP67" s="11"/>
      <c r="BQ67" s="10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0"/>
        <v>0</v>
      </c>
      <c r="CF67" s="11"/>
      <c r="CG67" s="10"/>
      <c r="CH67" s="11"/>
      <c r="CI67" s="10"/>
      <c r="CJ67" s="7"/>
      <c r="CK67" s="11"/>
      <c r="CL67" s="10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>
        <v>16</v>
      </c>
      <c r="DB67" s="10" t="s">
        <v>61</v>
      </c>
      <c r="DC67" s="11">
        <v>16</v>
      </c>
      <c r="DD67" s="10" t="s">
        <v>61</v>
      </c>
      <c r="DE67" s="7">
        <v>5</v>
      </c>
      <c r="DF67" s="11"/>
      <c r="DG67" s="10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2"/>
        <v>5</v>
      </c>
      <c r="DV67" s="11"/>
      <c r="DW67" s="10"/>
      <c r="DX67" s="11"/>
      <c r="DY67" s="10"/>
      <c r="DZ67" s="7"/>
      <c r="EA67" s="11"/>
      <c r="EB67" s="10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3"/>
        <v>0</v>
      </c>
      <c r="EQ67" s="11"/>
      <c r="ER67" s="10"/>
      <c r="ES67" s="11"/>
      <c r="ET67" s="10"/>
      <c r="EU67" s="7"/>
      <c r="EV67" s="11"/>
      <c r="EW67" s="10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4"/>
        <v>0</v>
      </c>
      <c r="FL67" s="11"/>
      <c r="FM67" s="10"/>
      <c r="FN67" s="11"/>
      <c r="FO67" s="10"/>
      <c r="FP67" s="7"/>
      <c r="FQ67" s="11"/>
      <c r="FR67" s="10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</row>
    <row r="68" spans="1:188" ht="12.75">
      <c r="A68" s="6"/>
      <c r="B68" s="6"/>
      <c r="C68" s="6"/>
      <c r="D68" s="6" t="s">
        <v>150</v>
      </c>
      <c r="E68" s="3" t="s">
        <v>151</v>
      </c>
      <c r="F68" s="6">
        <f>COUNTIF(U68:GD68,"e")</f>
        <v>0</v>
      </c>
      <c r="G68" s="6">
        <f>COUNTIF(U68:GD68,"z")</f>
        <v>2</v>
      </c>
      <c r="H68" s="6">
        <f t="shared" si="56"/>
        <v>32</v>
      </c>
      <c r="I68" s="6">
        <f t="shared" si="57"/>
        <v>16</v>
      </c>
      <c r="J68" s="6">
        <f t="shared" si="58"/>
        <v>0</v>
      </c>
      <c r="K68" s="6">
        <f t="shared" si="59"/>
        <v>16</v>
      </c>
      <c r="L68" s="6">
        <f t="shared" si="60"/>
        <v>0</v>
      </c>
      <c r="M68" s="6">
        <f t="shared" si="61"/>
        <v>0</v>
      </c>
      <c r="N68" s="6">
        <f t="shared" si="62"/>
        <v>0</v>
      </c>
      <c r="O68" s="6">
        <f t="shared" si="63"/>
        <v>0</v>
      </c>
      <c r="P68" s="6">
        <f t="shared" si="64"/>
        <v>0</v>
      </c>
      <c r="Q68" s="6">
        <f t="shared" si="65"/>
        <v>0</v>
      </c>
      <c r="R68" s="7">
        <f t="shared" si="66"/>
        <v>5</v>
      </c>
      <c r="S68" s="7">
        <f t="shared" si="67"/>
        <v>2</v>
      </c>
      <c r="T68" s="7">
        <v>1.4</v>
      </c>
      <c r="U68" s="11"/>
      <c r="V68" s="10"/>
      <c r="W68" s="11"/>
      <c r="X68" s="10"/>
      <c r="Y68" s="7"/>
      <c r="Z68" s="11"/>
      <c r="AA68" s="10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8"/>
        <v>0</v>
      </c>
      <c r="AP68" s="11"/>
      <c r="AQ68" s="10"/>
      <c r="AR68" s="11"/>
      <c r="AS68" s="10"/>
      <c r="AT68" s="7"/>
      <c r="AU68" s="11"/>
      <c r="AV68" s="10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9"/>
        <v>0</v>
      </c>
      <c r="BK68" s="11"/>
      <c r="BL68" s="10"/>
      <c r="BM68" s="11"/>
      <c r="BN68" s="10"/>
      <c r="BO68" s="7"/>
      <c r="BP68" s="11"/>
      <c r="BQ68" s="10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70"/>
        <v>0</v>
      </c>
      <c r="CF68" s="11"/>
      <c r="CG68" s="10"/>
      <c r="CH68" s="11"/>
      <c r="CI68" s="10"/>
      <c r="CJ68" s="7"/>
      <c r="CK68" s="11"/>
      <c r="CL68" s="10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1"/>
        <v>0</v>
      </c>
      <c r="DA68" s="11"/>
      <c r="DB68" s="10"/>
      <c r="DC68" s="11"/>
      <c r="DD68" s="10"/>
      <c r="DE68" s="7"/>
      <c r="DF68" s="11"/>
      <c r="DG68" s="10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2"/>
        <v>0</v>
      </c>
      <c r="DV68" s="11">
        <v>16</v>
      </c>
      <c r="DW68" s="10" t="s">
        <v>61</v>
      </c>
      <c r="DX68" s="11"/>
      <c r="DY68" s="10"/>
      <c r="DZ68" s="7">
        <v>3</v>
      </c>
      <c r="EA68" s="11">
        <v>16</v>
      </c>
      <c r="EB68" s="10" t="s">
        <v>61</v>
      </c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>
        <v>2</v>
      </c>
      <c r="EP68" s="7">
        <f t="shared" si="73"/>
        <v>5</v>
      </c>
      <c r="EQ68" s="11"/>
      <c r="ER68" s="10"/>
      <c r="ES68" s="11"/>
      <c r="ET68" s="10"/>
      <c r="EU68" s="7"/>
      <c r="EV68" s="11"/>
      <c r="EW68" s="10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4"/>
        <v>0</v>
      </c>
      <c r="FL68" s="11"/>
      <c r="FM68" s="10"/>
      <c r="FN68" s="11"/>
      <c r="FO68" s="10"/>
      <c r="FP68" s="7"/>
      <c r="FQ68" s="11"/>
      <c r="FR68" s="10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5"/>
        <v>0</v>
      </c>
    </row>
    <row r="69" spans="1:188" ht="12.75">
      <c r="A69" s="6"/>
      <c r="B69" s="6"/>
      <c r="C69" s="6"/>
      <c r="D69" s="6" t="s">
        <v>152</v>
      </c>
      <c r="E69" s="3" t="s">
        <v>153</v>
      </c>
      <c r="F69" s="6">
        <f>COUNTIF(U69:GD69,"e")</f>
        <v>0</v>
      </c>
      <c r="G69" s="6">
        <f>COUNTIF(U69:GD69,"z")</f>
        <v>2</v>
      </c>
      <c r="H69" s="6">
        <f t="shared" si="56"/>
        <v>32</v>
      </c>
      <c r="I69" s="6">
        <f t="shared" si="57"/>
        <v>16</v>
      </c>
      <c r="J69" s="6">
        <f t="shared" si="58"/>
        <v>0</v>
      </c>
      <c r="K69" s="6">
        <f t="shared" si="59"/>
        <v>16</v>
      </c>
      <c r="L69" s="6">
        <f t="shared" si="60"/>
        <v>0</v>
      </c>
      <c r="M69" s="6">
        <f t="shared" si="61"/>
        <v>0</v>
      </c>
      <c r="N69" s="6">
        <f t="shared" si="62"/>
        <v>0</v>
      </c>
      <c r="O69" s="6">
        <f t="shared" si="63"/>
        <v>0</v>
      </c>
      <c r="P69" s="6">
        <f t="shared" si="64"/>
        <v>0</v>
      </c>
      <c r="Q69" s="6">
        <f t="shared" si="65"/>
        <v>0</v>
      </c>
      <c r="R69" s="7">
        <f t="shared" si="66"/>
        <v>5</v>
      </c>
      <c r="S69" s="7">
        <f t="shared" si="67"/>
        <v>2</v>
      </c>
      <c r="T69" s="7">
        <v>1.4</v>
      </c>
      <c r="U69" s="11"/>
      <c r="V69" s="10"/>
      <c r="W69" s="11"/>
      <c r="X69" s="10"/>
      <c r="Y69" s="7"/>
      <c r="Z69" s="11"/>
      <c r="AA69" s="10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8"/>
        <v>0</v>
      </c>
      <c r="AP69" s="11"/>
      <c r="AQ69" s="10"/>
      <c r="AR69" s="11"/>
      <c r="AS69" s="10"/>
      <c r="AT69" s="7"/>
      <c r="AU69" s="11"/>
      <c r="AV69" s="10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9"/>
        <v>0</v>
      </c>
      <c r="BK69" s="11"/>
      <c r="BL69" s="10"/>
      <c r="BM69" s="11"/>
      <c r="BN69" s="10"/>
      <c r="BO69" s="7"/>
      <c r="BP69" s="11"/>
      <c r="BQ69" s="10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70"/>
        <v>0</v>
      </c>
      <c r="CF69" s="11"/>
      <c r="CG69" s="10"/>
      <c r="CH69" s="11"/>
      <c r="CI69" s="10"/>
      <c r="CJ69" s="7"/>
      <c r="CK69" s="11"/>
      <c r="CL69" s="10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1"/>
        <v>0</v>
      </c>
      <c r="DA69" s="11"/>
      <c r="DB69" s="10"/>
      <c r="DC69" s="11"/>
      <c r="DD69" s="10"/>
      <c r="DE69" s="7"/>
      <c r="DF69" s="11"/>
      <c r="DG69" s="10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2"/>
        <v>0</v>
      </c>
      <c r="DV69" s="11">
        <v>16</v>
      </c>
      <c r="DW69" s="10" t="s">
        <v>61</v>
      </c>
      <c r="DX69" s="11"/>
      <c r="DY69" s="10"/>
      <c r="DZ69" s="7">
        <v>3</v>
      </c>
      <c r="EA69" s="11">
        <v>16</v>
      </c>
      <c r="EB69" s="10" t="s">
        <v>61</v>
      </c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>
        <v>2</v>
      </c>
      <c r="EP69" s="7">
        <f t="shared" si="73"/>
        <v>5</v>
      </c>
      <c r="EQ69" s="11"/>
      <c r="ER69" s="10"/>
      <c r="ES69" s="11"/>
      <c r="ET69" s="10"/>
      <c r="EU69" s="7"/>
      <c r="EV69" s="11"/>
      <c r="EW69" s="10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4"/>
        <v>0</v>
      </c>
      <c r="FL69" s="11"/>
      <c r="FM69" s="10"/>
      <c r="FN69" s="11"/>
      <c r="FO69" s="10"/>
      <c r="FP69" s="7"/>
      <c r="FQ69" s="11"/>
      <c r="FR69" s="10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5"/>
        <v>0</v>
      </c>
    </row>
    <row r="70" spans="1:188" ht="12.75">
      <c r="A70" s="6">
        <v>12</v>
      </c>
      <c r="B70" s="6">
        <v>1</v>
      </c>
      <c r="C70" s="6"/>
      <c r="D70" s="6"/>
      <c r="E70" s="3" t="s">
        <v>154</v>
      </c>
      <c r="F70" s="6">
        <f>$B$70*COUNTIF(U70:GD70,"e")</f>
        <v>0</v>
      </c>
      <c r="G70" s="6">
        <f>$B$70*COUNTIF(U70:GD70,"z")</f>
        <v>2</v>
      </c>
      <c r="H70" s="6">
        <f t="shared" si="56"/>
        <v>24</v>
      </c>
      <c r="I70" s="6">
        <f t="shared" si="57"/>
        <v>8</v>
      </c>
      <c r="J70" s="6">
        <f t="shared" si="58"/>
        <v>16</v>
      </c>
      <c r="K70" s="6">
        <f t="shared" si="59"/>
        <v>0</v>
      </c>
      <c r="L70" s="6">
        <f t="shared" si="60"/>
        <v>0</v>
      </c>
      <c r="M70" s="6">
        <f t="shared" si="61"/>
        <v>0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6">
        <f t="shared" si="65"/>
        <v>0</v>
      </c>
      <c r="R70" s="7">
        <f t="shared" si="66"/>
        <v>3</v>
      </c>
      <c r="S70" s="7">
        <f t="shared" si="67"/>
        <v>0</v>
      </c>
      <c r="T70" s="7">
        <f>$B$70*1.1</f>
        <v>1.1</v>
      </c>
      <c r="U70" s="11"/>
      <c r="V70" s="10"/>
      <c r="W70" s="11"/>
      <c r="X70" s="10"/>
      <c r="Y70" s="7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8"/>
        <v>0</v>
      </c>
      <c r="AP70" s="11"/>
      <c r="AQ70" s="10"/>
      <c r="AR70" s="11"/>
      <c r="AS70" s="10"/>
      <c r="AT70" s="7"/>
      <c r="AU70" s="11"/>
      <c r="AV70" s="10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9"/>
        <v>0</v>
      </c>
      <c r="BK70" s="11"/>
      <c r="BL70" s="10"/>
      <c r="BM70" s="11"/>
      <c r="BN70" s="10"/>
      <c r="BO70" s="7"/>
      <c r="BP70" s="11"/>
      <c r="BQ70" s="10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70"/>
        <v>0</v>
      </c>
      <c r="CF70" s="11"/>
      <c r="CG70" s="10"/>
      <c r="CH70" s="11"/>
      <c r="CI70" s="10"/>
      <c r="CJ70" s="7"/>
      <c r="CK70" s="11"/>
      <c r="CL70" s="10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71"/>
        <v>0</v>
      </c>
      <c r="DA70" s="11"/>
      <c r="DB70" s="10"/>
      <c r="DC70" s="11"/>
      <c r="DD70" s="10"/>
      <c r="DE70" s="7"/>
      <c r="DF70" s="11"/>
      <c r="DG70" s="10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2"/>
        <v>0</v>
      </c>
      <c r="DV70" s="11">
        <f>$B$70*8</f>
        <v>8</v>
      </c>
      <c r="DW70" s="10" t="s">
        <v>61</v>
      </c>
      <c r="DX70" s="11">
        <f>$B$70*16</f>
        <v>16</v>
      </c>
      <c r="DY70" s="10" t="s">
        <v>61</v>
      </c>
      <c r="DZ70" s="7">
        <f>$B$70*3</f>
        <v>3</v>
      </c>
      <c r="EA70" s="11"/>
      <c r="EB70" s="10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73"/>
        <v>3</v>
      </c>
      <c r="EQ70" s="11"/>
      <c r="ER70" s="10"/>
      <c r="ES70" s="11"/>
      <c r="ET70" s="10"/>
      <c r="EU70" s="7"/>
      <c r="EV70" s="11"/>
      <c r="EW70" s="10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4"/>
        <v>0</v>
      </c>
      <c r="FL70" s="11"/>
      <c r="FM70" s="10"/>
      <c r="FN70" s="11"/>
      <c r="FO70" s="10"/>
      <c r="FP70" s="7"/>
      <c r="FQ70" s="11"/>
      <c r="FR70" s="10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5"/>
        <v>0</v>
      </c>
    </row>
    <row r="71" spans="1:188" ht="12.75">
      <c r="A71" s="6"/>
      <c r="B71" s="6"/>
      <c r="C71" s="6"/>
      <c r="D71" s="6" t="s">
        <v>155</v>
      </c>
      <c r="E71" s="3" t="s">
        <v>156</v>
      </c>
      <c r="F71" s="6">
        <f>COUNTIF(U71:GD71,"e")</f>
        <v>0</v>
      </c>
      <c r="G71" s="6">
        <f>COUNTIF(U71:GD71,"z")</f>
        <v>1</v>
      </c>
      <c r="H71" s="6">
        <f t="shared" si="56"/>
        <v>8</v>
      </c>
      <c r="I71" s="6">
        <f t="shared" si="57"/>
        <v>0</v>
      </c>
      <c r="J71" s="6">
        <f t="shared" si="58"/>
        <v>0</v>
      </c>
      <c r="K71" s="6">
        <f t="shared" si="59"/>
        <v>0</v>
      </c>
      <c r="L71" s="6">
        <f t="shared" si="60"/>
        <v>0</v>
      </c>
      <c r="M71" s="6">
        <f t="shared" si="61"/>
        <v>0</v>
      </c>
      <c r="N71" s="6">
        <f t="shared" si="62"/>
        <v>0</v>
      </c>
      <c r="O71" s="6">
        <f t="shared" si="63"/>
        <v>0</v>
      </c>
      <c r="P71" s="6">
        <f t="shared" si="64"/>
        <v>0</v>
      </c>
      <c r="Q71" s="6">
        <f t="shared" si="65"/>
        <v>8</v>
      </c>
      <c r="R71" s="7">
        <f t="shared" si="66"/>
        <v>1</v>
      </c>
      <c r="S71" s="7">
        <f t="shared" si="67"/>
        <v>1</v>
      </c>
      <c r="T71" s="7">
        <v>0.4</v>
      </c>
      <c r="U71" s="11"/>
      <c r="V71" s="10"/>
      <c r="W71" s="11"/>
      <c r="X71" s="10"/>
      <c r="Y71" s="7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8"/>
        <v>0</v>
      </c>
      <c r="AP71" s="11"/>
      <c r="AQ71" s="10"/>
      <c r="AR71" s="11"/>
      <c r="AS71" s="10"/>
      <c r="AT71" s="7"/>
      <c r="AU71" s="11"/>
      <c r="AV71" s="10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9"/>
        <v>0</v>
      </c>
      <c r="BK71" s="11"/>
      <c r="BL71" s="10"/>
      <c r="BM71" s="11"/>
      <c r="BN71" s="10"/>
      <c r="BO71" s="7"/>
      <c r="BP71" s="11"/>
      <c r="BQ71" s="10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70"/>
        <v>0</v>
      </c>
      <c r="CF71" s="11"/>
      <c r="CG71" s="10"/>
      <c r="CH71" s="11"/>
      <c r="CI71" s="10"/>
      <c r="CJ71" s="7"/>
      <c r="CK71" s="11"/>
      <c r="CL71" s="10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71"/>
        <v>0</v>
      </c>
      <c r="DA71" s="11"/>
      <c r="DB71" s="10"/>
      <c r="DC71" s="11"/>
      <c r="DD71" s="10"/>
      <c r="DE71" s="7"/>
      <c r="DF71" s="11"/>
      <c r="DG71" s="10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2"/>
        <v>0</v>
      </c>
      <c r="DV71" s="11"/>
      <c r="DW71" s="10"/>
      <c r="DX71" s="11"/>
      <c r="DY71" s="10"/>
      <c r="DZ71" s="7"/>
      <c r="EA71" s="11"/>
      <c r="EB71" s="10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3"/>
        <v>0</v>
      </c>
      <c r="EQ71" s="11"/>
      <c r="ER71" s="10"/>
      <c r="ES71" s="11"/>
      <c r="ET71" s="10"/>
      <c r="EU71" s="7"/>
      <c r="EV71" s="11"/>
      <c r="EW71" s="10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>
        <v>8</v>
      </c>
      <c r="FI71" s="10" t="s">
        <v>61</v>
      </c>
      <c r="FJ71" s="7">
        <v>1</v>
      </c>
      <c r="FK71" s="7">
        <f t="shared" si="74"/>
        <v>1</v>
      </c>
      <c r="FL71" s="11"/>
      <c r="FM71" s="10"/>
      <c r="FN71" s="11"/>
      <c r="FO71" s="10"/>
      <c r="FP71" s="7"/>
      <c r="FQ71" s="11"/>
      <c r="FR71" s="10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5"/>
        <v>0</v>
      </c>
    </row>
    <row r="72" spans="1:188" ht="12.75">
      <c r="A72" s="6"/>
      <c r="B72" s="6"/>
      <c r="C72" s="6"/>
      <c r="D72" s="6" t="s">
        <v>157</v>
      </c>
      <c r="E72" s="3" t="s">
        <v>158</v>
      </c>
      <c r="F72" s="6">
        <f>COUNTIF(U72:GD72,"e")</f>
        <v>0</v>
      </c>
      <c r="G72" s="6">
        <f>COUNTIF(U72:GD72,"z")</f>
        <v>2</v>
      </c>
      <c r="H72" s="6">
        <f t="shared" si="56"/>
        <v>32</v>
      </c>
      <c r="I72" s="6">
        <f t="shared" si="57"/>
        <v>16</v>
      </c>
      <c r="J72" s="6">
        <f t="shared" si="58"/>
        <v>0</v>
      </c>
      <c r="K72" s="6">
        <f t="shared" si="59"/>
        <v>16</v>
      </c>
      <c r="L72" s="6">
        <f t="shared" si="60"/>
        <v>0</v>
      </c>
      <c r="M72" s="6">
        <f t="shared" si="61"/>
        <v>0</v>
      </c>
      <c r="N72" s="6">
        <f t="shared" si="62"/>
        <v>0</v>
      </c>
      <c r="O72" s="6">
        <f t="shared" si="63"/>
        <v>0</v>
      </c>
      <c r="P72" s="6">
        <f t="shared" si="64"/>
        <v>0</v>
      </c>
      <c r="Q72" s="6">
        <f t="shared" si="65"/>
        <v>0</v>
      </c>
      <c r="R72" s="7">
        <f t="shared" si="66"/>
        <v>4</v>
      </c>
      <c r="S72" s="7">
        <f t="shared" si="67"/>
        <v>2</v>
      </c>
      <c r="T72" s="7">
        <v>1.4</v>
      </c>
      <c r="U72" s="11"/>
      <c r="V72" s="10"/>
      <c r="W72" s="11"/>
      <c r="X72" s="10"/>
      <c r="Y72" s="7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8"/>
        <v>0</v>
      </c>
      <c r="AP72" s="11"/>
      <c r="AQ72" s="10"/>
      <c r="AR72" s="11"/>
      <c r="AS72" s="10"/>
      <c r="AT72" s="7"/>
      <c r="AU72" s="11"/>
      <c r="AV72" s="10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9"/>
        <v>0</v>
      </c>
      <c r="BK72" s="11"/>
      <c r="BL72" s="10"/>
      <c r="BM72" s="11"/>
      <c r="BN72" s="10"/>
      <c r="BO72" s="7"/>
      <c r="BP72" s="11"/>
      <c r="BQ72" s="10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70"/>
        <v>0</v>
      </c>
      <c r="CF72" s="11"/>
      <c r="CG72" s="10"/>
      <c r="CH72" s="11"/>
      <c r="CI72" s="10"/>
      <c r="CJ72" s="7"/>
      <c r="CK72" s="11"/>
      <c r="CL72" s="10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71"/>
        <v>0</v>
      </c>
      <c r="DA72" s="11"/>
      <c r="DB72" s="10"/>
      <c r="DC72" s="11"/>
      <c r="DD72" s="10"/>
      <c r="DE72" s="7"/>
      <c r="DF72" s="11"/>
      <c r="DG72" s="10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72"/>
        <v>0</v>
      </c>
      <c r="DV72" s="11"/>
      <c r="DW72" s="10"/>
      <c r="DX72" s="11"/>
      <c r="DY72" s="10"/>
      <c r="DZ72" s="7"/>
      <c r="EA72" s="11"/>
      <c r="EB72" s="10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73"/>
        <v>0</v>
      </c>
      <c r="EQ72" s="11"/>
      <c r="ER72" s="10"/>
      <c r="ES72" s="11"/>
      <c r="ET72" s="10"/>
      <c r="EU72" s="7"/>
      <c r="EV72" s="11"/>
      <c r="EW72" s="10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4"/>
        <v>0</v>
      </c>
      <c r="FL72" s="11">
        <v>16</v>
      </c>
      <c r="FM72" s="10" t="s">
        <v>61</v>
      </c>
      <c r="FN72" s="11"/>
      <c r="FO72" s="10"/>
      <c r="FP72" s="7">
        <v>2</v>
      </c>
      <c r="FQ72" s="11">
        <v>16</v>
      </c>
      <c r="FR72" s="10" t="s">
        <v>61</v>
      </c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>
        <v>2</v>
      </c>
      <c r="GF72" s="7">
        <f t="shared" si="75"/>
        <v>4</v>
      </c>
    </row>
    <row r="73" spans="1:188" ht="12.75">
      <c r="A73" s="6">
        <v>18</v>
      </c>
      <c r="B73" s="6">
        <v>1</v>
      </c>
      <c r="C73" s="6"/>
      <c r="D73" s="6"/>
      <c r="E73" s="3" t="s">
        <v>159</v>
      </c>
      <c r="F73" s="6">
        <f>$B$73*COUNTIF(U73:GD73,"e")</f>
        <v>0</v>
      </c>
      <c r="G73" s="6">
        <f>$B$73*COUNTIF(U73:GD73,"z")</f>
        <v>2</v>
      </c>
      <c r="H73" s="6">
        <f t="shared" si="56"/>
        <v>24</v>
      </c>
      <c r="I73" s="6">
        <f t="shared" si="57"/>
        <v>8</v>
      </c>
      <c r="J73" s="6">
        <f t="shared" si="58"/>
        <v>16</v>
      </c>
      <c r="K73" s="6">
        <f t="shared" si="59"/>
        <v>0</v>
      </c>
      <c r="L73" s="6">
        <f t="shared" si="60"/>
        <v>0</v>
      </c>
      <c r="M73" s="6">
        <f t="shared" si="61"/>
        <v>0</v>
      </c>
      <c r="N73" s="6">
        <f t="shared" si="62"/>
        <v>0</v>
      </c>
      <c r="O73" s="6">
        <f t="shared" si="63"/>
        <v>0</v>
      </c>
      <c r="P73" s="6">
        <f t="shared" si="64"/>
        <v>0</v>
      </c>
      <c r="Q73" s="6">
        <f t="shared" si="65"/>
        <v>0</v>
      </c>
      <c r="R73" s="7">
        <f t="shared" si="66"/>
        <v>3</v>
      </c>
      <c r="S73" s="7">
        <f t="shared" si="67"/>
        <v>0</v>
      </c>
      <c r="T73" s="7">
        <f>$B$73*1.1</f>
        <v>1.1</v>
      </c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8"/>
        <v>0</v>
      </c>
      <c r="AP73" s="11"/>
      <c r="AQ73" s="10"/>
      <c r="AR73" s="11"/>
      <c r="AS73" s="10"/>
      <c r="AT73" s="7"/>
      <c r="AU73" s="11"/>
      <c r="AV73" s="10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9"/>
        <v>0</v>
      </c>
      <c r="BK73" s="11"/>
      <c r="BL73" s="10"/>
      <c r="BM73" s="11"/>
      <c r="BN73" s="10"/>
      <c r="BO73" s="7"/>
      <c r="BP73" s="11"/>
      <c r="BQ73" s="10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70"/>
        <v>0</v>
      </c>
      <c r="CF73" s="11"/>
      <c r="CG73" s="10"/>
      <c r="CH73" s="11"/>
      <c r="CI73" s="10"/>
      <c r="CJ73" s="7"/>
      <c r="CK73" s="11"/>
      <c r="CL73" s="10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71"/>
        <v>0</v>
      </c>
      <c r="DA73" s="11"/>
      <c r="DB73" s="10"/>
      <c r="DC73" s="11"/>
      <c r="DD73" s="10"/>
      <c r="DE73" s="7"/>
      <c r="DF73" s="11"/>
      <c r="DG73" s="10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2"/>
        <v>0</v>
      </c>
      <c r="DV73" s="11"/>
      <c r="DW73" s="10"/>
      <c r="DX73" s="11"/>
      <c r="DY73" s="10"/>
      <c r="DZ73" s="7"/>
      <c r="EA73" s="11"/>
      <c r="EB73" s="10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73"/>
        <v>0</v>
      </c>
      <c r="EQ73" s="11">
        <f>$B$73*8</f>
        <v>8</v>
      </c>
      <c r="ER73" s="10" t="s">
        <v>61</v>
      </c>
      <c r="ES73" s="11">
        <f>$B$73*16</f>
        <v>16</v>
      </c>
      <c r="ET73" s="10" t="s">
        <v>61</v>
      </c>
      <c r="EU73" s="7">
        <f>$B$73*3</f>
        <v>3</v>
      </c>
      <c r="EV73" s="11"/>
      <c r="EW73" s="10"/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74"/>
        <v>3</v>
      </c>
      <c r="FL73" s="11"/>
      <c r="FM73" s="10"/>
      <c r="FN73" s="11"/>
      <c r="FO73" s="10"/>
      <c r="FP73" s="7"/>
      <c r="FQ73" s="11"/>
      <c r="FR73" s="10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5"/>
        <v>0</v>
      </c>
    </row>
    <row r="74" spans="1:188" ht="12.75">
      <c r="A74" s="6"/>
      <c r="B74" s="6"/>
      <c r="C74" s="6"/>
      <c r="D74" s="6" t="s">
        <v>160</v>
      </c>
      <c r="E74" s="3" t="s">
        <v>161</v>
      </c>
      <c r="F74" s="6">
        <f>COUNTIF(U74:GD74,"e")</f>
        <v>0</v>
      </c>
      <c r="G74" s="6">
        <f>COUNTIF(U74:GD74,"z")</f>
        <v>1</v>
      </c>
      <c r="H74" s="6">
        <f t="shared" si="56"/>
        <v>16</v>
      </c>
      <c r="I74" s="6">
        <f t="shared" si="57"/>
        <v>0</v>
      </c>
      <c r="J74" s="6">
        <f t="shared" si="58"/>
        <v>0</v>
      </c>
      <c r="K74" s="6">
        <f t="shared" si="59"/>
        <v>0</v>
      </c>
      <c r="L74" s="6">
        <f t="shared" si="60"/>
        <v>0</v>
      </c>
      <c r="M74" s="6">
        <f t="shared" si="61"/>
        <v>16</v>
      </c>
      <c r="N74" s="6">
        <f t="shared" si="62"/>
        <v>0</v>
      </c>
      <c r="O74" s="6">
        <f t="shared" si="63"/>
        <v>0</v>
      </c>
      <c r="P74" s="6">
        <f t="shared" si="64"/>
        <v>0</v>
      </c>
      <c r="Q74" s="6">
        <f t="shared" si="65"/>
        <v>0</v>
      </c>
      <c r="R74" s="7">
        <f t="shared" si="66"/>
        <v>2</v>
      </c>
      <c r="S74" s="7">
        <f t="shared" si="67"/>
        <v>2</v>
      </c>
      <c r="T74" s="7">
        <v>0.7</v>
      </c>
      <c r="U74" s="11"/>
      <c r="V74" s="10"/>
      <c r="W74" s="11"/>
      <c r="X74" s="10"/>
      <c r="Y74" s="7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8"/>
        <v>0</v>
      </c>
      <c r="AP74" s="11"/>
      <c r="AQ74" s="10"/>
      <c r="AR74" s="11"/>
      <c r="AS74" s="10"/>
      <c r="AT74" s="7"/>
      <c r="AU74" s="11"/>
      <c r="AV74" s="10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9"/>
        <v>0</v>
      </c>
      <c r="BK74" s="11"/>
      <c r="BL74" s="10"/>
      <c r="BM74" s="11"/>
      <c r="BN74" s="10"/>
      <c r="BO74" s="7"/>
      <c r="BP74" s="11"/>
      <c r="BQ74" s="10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70"/>
        <v>0</v>
      </c>
      <c r="CF74" s="11"/>
      <c r="CG74" s="10"/>
      <c r="CH74" s="11"/>
      <c r="CI74" s="10"/>
      <c r="CJ74" s="7"/>
      <c r="CK74" s="11"/>
      <c r="CL74" s="10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71"/>
        <v>0</v>
      </c>
      <c r="DA74" s="11"/>
      <c r="DB74" s="10"/>
      <c r="DC74" s="11"/>
      <c r="DD74" s="10"/>
      <c r="DE74" s="7"/>
      <c r="DF74" s="11"/>
      <c r="DG74" s="10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2"/>
        <v>0</v>
      </c>
      <c r="DV74" s="11"/>
      <c r="DW74" s="10"/>
      <c r="DX74" s="11"/>
      <c r="DY74" s="10"/>
      <c r="DZ74" s="7"/>
      <c r="EA74" s="11"/>
      <c r="EB74" s="10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73"/>
        <v>0</v>
      </c>
      <c r="EQ74" s="11"/>
      <c r="ER74" s="10"/>
      <c r="ES74" s="11"/>
      <c r="ET74" s="10"/>
      <c r="EU74" s="7"/>
      <c r="EV74" s="11"/>
      <c r="EW74" s="10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74"/>
        <v>0</v>
      </c>
      <c r="FL74" s="11"/>
      <c r="FM74" s="10"/>
      <c r="FN74" s="11"/>
      <c r="FO74" s="10"/>
      <c r="FP74" s="7"/>
      <c r="FQ74" s="11"/>
      <c r="FR74" s="10"/>
      <c r="FS74" s="11"/>
      <c r="FT74" s="10"/>
      <c r="FU74" s="11">
        <v>16</v>
      </c>
      <c r="FV74" s="10" t="s">
        <v>61</v>
      </c>
      <c r="FW74" s="11"/>
      <c r="FX74" s="10"/>
      <c r="FY74" s="11"/>
      <c r="FZ74" s="10"/>
      <c r="GA74" s="11"/>
      <c r="GB74" s="10"/>
      <c r="GC74" s="11"/>
      <c r="GD74" s="10"/>
      <c r="GE74" s="7">
        <v>2</v>
      </c>
      <c r="GF74" s="7">
        <f t="shared" si="75"/>
        <v>2</v>
      </c>
    </row>
    <row r="75" spans="1:188" ht="12.75">
      <c r="A75" s="6"/>
      <c r="B75" s="6"/>
      <c r="C75" s="6"/>
      <c r="D75" s="6" t="s">
        <v>162</v>
      </c>
      <c r="E75" s="3" t="s">
        <v>163</v>
      </c>
      <c r="F75" s="6">
        <f>COUNTIF(U75:GD75,"e")</f>
        <v>0</v>
      </c>
      <c r="G75" s="6">
        <f>COUNTIF(U75:GD75,"z")</f>
        <v>1</v>
      </c>
      <c r="H75" s="6">
        <f t="shared" si="56"/>
        <v>0</v>
      </c>
      <c r="I75" s="6">
        <f t="shared" si="57"/>
        <v>0</v>
      </c>
      <c r="J75" s="6">
        <f t="shared" si="58"/>
        <v>0</v>
      </c>
      <c r="K75" s="6">
        <f t="shared" si="59"/>
        <v>0</v>
      </c>
      <c r="L75" s="6">
        <f t="shared" si="60"/>
        <v>0</v>
      </c>
      <c r="M75" s="6">
        <f t="shared" si="61"/>
        <v>0</v>
      </c>
      <c r="N75" s="6">
        <f t="shared" si="62"/>
        <v>0</v>
      </c>
      <c r="O75" s="6">
        <f t="shared" si="63"/>
        <v>0</v>
      </c>
      <c r="P75" s="6">
        <f t="shared" si="64"/>
        <v>0</v>
      </c>
      <c r="Q75" s="6">
        <f t="shared" si="65"/>
        <v>0</v>
      </c>
      <c r="R75" s="7">
        <f t="shared" si="66"/>
        <v>15</v>
      </c>
      <c r="S75" s="7">
        <f t="shared" si="67"/>
        <v>15</v>
      </c>
      <c r="T75" s="7">
        <v>0.5</v>
      </c>
      <c r="U75" s="11"/>
      <c r="V75" s="10"/>
      <c r="W75" s="11"/>
      <c r="X75" s="10"/>
      <c r="Y75" s="7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8"/>
        <v>0</v>
      </c>
      <c r="AP75" s="11"/>
      <c r="AQ75" s="10"/>
      <c r="AR75" s="11"/>
      <c r="AS75" s="10"/>
      <c r="AT75" s="7"/>
      <c r="AU75" s="11"/>
      <c r="AV75" s="10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9"/>
        <v>0</v>
      </c>
      <c r="BK75" s="11"/>
      <c r="BL75" s="10"/>
      <c r="BM75" s="11"/>
      <c r="BN75" s="10"/>
      <c r="BO75" s="7"/>
      <c r="BP75" s="11"/>
      <c r="BQ75" s="10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70"/>
        <v>0</v>
      </c>
      <c r="CF75" s="11"/>
      <c r="CG75" s="10"/>
      <c r="CH75" s="11"/>
      <c r="CI75" s="10"/>
      <c r="CJ75" s="7"/>
      <c r="CK75" s="11"/>
      <c r="CL75" s="10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71"/>
        <v>0</v>
      </c>
      <c r="DA75" s="11"/>
      <c r="DB75" s="10"/>
      <c r="DC75" s="11"/>
      <c r="DD75" s="10"/>
      <c r="DE75" s="7"/>
      <c r="DF75" s="11"/>
      <c r="DG75" s="10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72"/>
        <v>0</v>
      </c>
      <c r="DV75" s="11"/>
      <c r="DW75" s="10"/>
      <c r="DX75" s="11"/>
      <c r="DY75" s="10"/>
      <c r="DZ75" s="7"/>
      <c r="EA75" s="11"/>
      <c r="EB75" s="10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73"/>
        <v>0</v>
      </c>
      <c r="EQ75" s="11"/>
      <c r="ER75" s="10"/>
      <c r="ES75" s="11"/>
      <c r="ET75" s="10"/>
      <c r="EU75" s="7"/>
      <c r="EV75" s="11"/>
      <c r="EW75" s="10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74"/>
        <v>0</v>
      </c>
      <c r="FL75" s="11"/>
      <c r="FM75" s="10"/>
      <c r="FN75" s="11"/>
      <c r="FO75" s="10"/>
      <c r="FP75" s="7"/>
      <c r="FQ75" s="11"/>
      <c r="FR75" s="10"/>
      <c r="FS75" s="11"/>
      <c r="FT75" s="10"/>
      <c r="FU75" s="11"/>
      <c r="FV75" s="10"/>
      <c r="FW75" s="11">
        <v>0</v>
      </c>
      <c r="FX75" s="10" t="s">
        <v>61</v>
      </c>
      <c r="FY75" s="11"/>
      <c r="FZ75" s="10"/>
      <c r="GA75" s="11"/>
      <c r="GB75" s="10"/>
      <c r="GC75" s="11"/>
      <c r="GD75" s="10"/>
      <c r="GE75" s="7">
        <v>15</v>
      </c>
      <c r="GF75" s="7">
        <f t="shared" si="75"/>
        <v>15</v>
      </c>
    </row>
    <row r="76" spans="1:188" ht="12.75">
      <c r="A76" s="6"/>
      <c r="B76" s="6"/>
      <c r="C76" s="6"/>
      <c r="D76" s="6" t="s">
        <v>164</v>
      </c>
      <c r="E76" s="3" t="s">
        <v>165</v>
      </c>
      <c r="F76" s="6">
        <f>COUNTIF(U76:GD76,"e")</f>
        <v>0</v>
      </c>
      <c r="G76" s="6">
        <f>COUNTIF(U76:GD76,"z")</f>
        <v>1</v>
      </c>
      <c r="H76" s="6">
        <f t="shared" si="56"/>
        <v>8</v>
      </c>
      <c r="I76" s="6">
        <f t="shared" si="57"/>
        <v>0</v>
      </c>
      <c r="J76" s="6">
        <f t="shared" si="58"/>
        <v>0</v>
      </c>
      <c r="K76" s="6">
        <f t="shared" si="59"/>
        <v>0</v>
      </c>
      <c r="L76" s="6">
        <f t="shared" si="60"/>
        <v>0</v>
      </c>
      <c r="M76" s="6">
        <f t="shared" si="61"/>
        <v>0</v>
      </c>
      <c r="N76" s="6">
        <f t="shared" si="62"/>
        <v>0</v>
      </c>
      <c r="O76" s="6">
        <f t="shared" si="63"/>
        <v>0</v>
      </c>
      <c r="P76" s="6">
        <f t="shared" si="64"/>
        <v>0</v>
      </c>
      <c r="Q76" s="6">
        <f t="shared" si="65"/>
        <v>8</v>
      </c>
      <c r="R76" s="7">
        <f t="shared" si="66"/>
        <v>1</v>
      </c>
      <c r="S76" s="7">
        <f t="shared" si="67"/>
        <v>1</v>
      </c>
      <c r="T76" s="7">
        <v>0.4</v>
      </c>
      <c r="U76" s="11"/>
      <c r="V76" s="10"/>
      <c r="W76" s="11"/>
      <c r="X76" s="10"/>
      <c r="Y76" s="7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68"/>
        <v>0</v>
      </c>
      <c r="AP76" s="11"/>
      <c r="AQ76" s="10"/>
      <c r="AR76" s="11"/>
      <c r="AS76" s="10"/>
      <c r="AT76" s="7"/>
      <c r="AU76" s="11"/>
      <c r="AV76" s="10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69"/>
        <v>0</v>
      </c>
      <c r="BK76" s="11"/>
      <c r="BL76" s="10"/>
      <c r="BM76" s="11"/>
      <c r="BN76" s="10"/>
      <c r="BO76" s="7"/>
      <c r="BP76" s="11"/>
      <c r="BQ76" s="10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70"/>
        <v>0</v>
      </c>
      <c r="CF76" s="11"/>
      <c r="CG76" s="10"/>
      <c r="CH76" s="11"/>
      <c r="CI76" s="10"/>
      <c r="CJ76" s="7"/>
      <c r="CK76" s="11"/>
      <c r="CL76" s="10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71"/>
        <v>0</v>
      </c>
      <c r="DA76" s="11"/>
      <c r="DB76" s="10"/>
      <c r="DC76" s="11"/>
      <c r="DD76" s="10"/>
      <c r="DE76" s="7"/>
      <c r="DF76" s="11"/>
      <c r="DG76" s="10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72"/>
        <v>0</v>
      </c>
      <c r="DV76" s="11"/>
      <c r="DW76" s="10"/>
      <c r="DX76" s="11"/>
      <c r="DY76" s="10"/>
      <c r="DZ76" s="7"/>
      <c r="EA76" s="11"/>
      <c r="EB76" s="10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73"/>
        <v>0</v>
      </c>
      <c r="EQ76" s="11"/>
      <c r="ER76" s="10"/>
      <c r="ES76" s="11"/>
      <c r="ET76" s="10"/>
      <c r="EU76" s="7"/>
      <c r="EV76" s="11"/>
      <c r="EW76" s="10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74"/>
        <v>0</v>
      </c>
      <c r="FL76" s="11"/>
      <c r="FM76" s="10"/>
      <c r="FN76" s="11"/>
      <c r="FO76" s="10"/>
      <c r="FP76" s="7"/>
      <c r="FQ76" s="11"/>
      <c r="FR76" s="10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>
        <v>8</v>
      </c>
      <c r="GD76" s="10" t="s">
        <v>61</v>
      </c>
      <c r="GE76" s="7">
        <v>1</v>
      </c>
      <c r="GF76" s="7">
        <f t="shared" si="75"/>
        <v>1</v>
      </c>
    </row>
    <row r="77" spans="1:188" ht="15.75" customHeight="1">
      <c r="A77" s="6"/>
      <c r="B77" s="6"/>
      <c r="C77" s="6"/>
      <c r="D77" s="6"/>
      <c r="E77" s="6" t="s">
        <v>89</v>
      </c>
      <c r="F77" s="6">
        <f aca="true" t="shared" si="76" ref="F77:AK77">SUM(F63:F76)</f>
        <v>0</v>
      </c>
      <c r="G77" s="6">
        <f t="shared" si="76"/>
        <v>24</v>
      </c>
      <c r="H77" s="6">
        <f t="shared" si="76"/>
        <v>336</v>
      </c>
      <c r="I77" s="6">
        <f t="shared" si="76"/>
        <v>144</v>
      </c>
      <c r="J77" s="6">
        <f t="shared" si="76"/>
        <v>64</v>
      </c>
      <c r="K77" s="6">
        <f t="shared" si="76"/>
        <v>80</v>
      </c>
      <c r="L77" s="6">
        <f t="shared" si="76"/>
        <v>0</v>
      </c>
      <c r="M77" s="6">
        <f t="shared" si="76"/>
        <v>32</v>
      </c>
      <c r="N77" s="6">
        <f t="shared" si="76"/>
        <v>0</v>
      </c>
      <c r="O77" s="6">
        <f t="shared" si="76"/>
        <v>0</v>
      </c>
      <c r="P77" s="6">
        <f t="shared" si="76"/>
        <v>0</v>
      </c>
      <c r="Q77" s="6">
        <f t="shared" si="76"/>
        <v>16</v>
      </c>
      <c r="R77" s="7">
        <f t="shared" si="76"/>
        <v>61</v>
      </c>
      <c r="S77" s="7">
        <f t="shared" si="76"/>
        <v>31</v>
      </c>
      <c r="T77" s="7">
        <f t="shared" si="76"/>
        <v>15.4</v>
      </c>
      <c r="U77" s="11">
        <f t="shared" si="76"/>
        <v>0</v>
      </c>
      <c r="V77" s="10">
        <f t="shared" si="76"/>
        <v>0</v>
      </c>
      <c r="W77" s="11">
        <f t="shared" si="76"/>
        <v>0</v>
      </c>
      <c r="X77" s="10">
        <f t="shared" si="76"/>
        <v>0</v>
      </c>
      <c r="Y77" s="7">
        <f t="shared" si="76"/>
        <v>0</v>
      </c>
      <c r="Z77" s="11">
        <f t="shared" si="76"/>
        <v>0</v>
      </c>
      <c r="AA77" s="10">
        <f t="shared" si="76"/>
        <v>0</v>
      </c>
      <c r="AB77" s="11">
        <f t="shared" si="76"/>
        <v>0</v>
      </c>
      <c r="AC77" s="10">
        <f t="shared" si="76"/>
        <v>0</v>
      </c>
      <c r="AD77" s="11">
        <f t="shared" si="76"/>
        <v>0</v>
      </c>
      <c r="AE77" s="10">
        <f t="shared" si="76"/>
        <v>0</v>
      </c>
      <c r="AF77" s="11">
        <f t="shared" si="76"/>
        <v>0</v>
      </c>
      <c r="AG77" s="10">
        <f t="shared" si="76"/>
        <v>0</v>
      </c>
      <c r="AH77" s="11">
        <f t="shared" si="76"/>
        <v>0</v>
      </c>
      <c r="AI77" s="10">
        <f t="shared" si="76"/>
        <v>0</v>
      </c>
      <c r="AJ77" s="11">
        <f t="shared" si="76"/>
        <v>0</v>
      </c>
      <c r="AK77" s="10">
        <f t="shared" si="76"/>
        <v>0</v>
      </c>
      <c r="AL77" s="11">
        <f aca="true" t="shared" si="77" ref="AL77:BQ77">SUM(AL63:AL76)</f>
        <v>0</v>
      </c>
      <c r="AM77" s="10">
        <f t="shared" si="77"/>
        <v>0</v>
      </c>
      <c r="AN77" s="7">
        <f t="shared" si="77"/>
        <v>0</v>
      </c>
      <c r="AO77" s="7">
        <f t="shared" si="77"/>
        <v>0</v>
      </c>
      <c r="AP77" s="11">
        <f t="shared" si="77"/>
        <v>0</v>
      </c>
      <c r="AQ77" s="10">
        <f t="shared" si="77"/>
        <v>0</v>
      </c>
      <c r="AR77" s="11">
        <f t="shared" si="77"/>
        <v>0</v>
      </c>
      <c r="AS77" s="10">
        <f t="shared" si="77"/>
        <v>0</v>
      </c>
      <c r="AT77" s="7">
        <f t="shared" si="77"/>
        <v>0</v>
      </c>
      <c r="AU77" s="11">
        <f t="shared" si="77"/>
        <v>0</v>
      </c>
      <c r="AV77" s="10">
        <f t="shared" si="77"/>
        <v>0</v>
      </c>
      <c r="AW77" s="11">
        <f t="shared" si="77"/>
        <v>0</v>
      </c>
      <c r="AX77" s="10">
        <f t="shared" si="77"/>
        <v>0</v>
      </c>
      <c r="AY77" s="11">
        <f t="shared" si="77"/>
        <v>0</v>
      </c>
      <c r="AZ77" s="10">
        <f t="shared" si="77"/>
        <v>0</v>
      </c>
      <c r="BA77" s="11">
        <f t="shared" si="77"/>
        <v>0</v>
      </c>
      <c r="BB77" s="10">
        <f t="shared" si="77"/>
        <v>0</v>
      </c>
      <c r="BC77" s="11">
        <f t="shared" si="77"/>
        <v>0</v>
      </c>
      <c r="BD77" s="10">
        <f t="shared" si="77"/>
        <v>0</v>
      </c>
      <c r="BE77" s="11">
        <f t="shared" si="77"/>
        <v>0</v>
      </c>
      <c r="BF77" s="10">
        <f t="shared" si="77"/>
        <v>0</v>
      </c>
      <c r="BG77" s="11">
        <f t="shared" si="77"/>
        <v>0</v>
      </c>
      <c r="BH77" s="10">
        <f t="shared" si="77"/>
        <v>0</v>
      </c>
      <c r="BI77" s="7">
        <f t="shared" si="77"/>
        <v>0</v>
      </c>
      <c r="BJ77" s="7">
        <f t="shared" si="77"/>
        <v>0</v>
      </c>
      <c r="BK77" s="11">
        <f t="shared" si="77"/>
        <v>16</v>
      </c>
      <c r="BL77" s="10">
        <f t="shared" si="77"/>
        <v>0</v>
      </c>
      <c r="BM77" s="11">
        <f t="shared" si="77"/>
        <v>0</v>
      </c>
      <c r="BN77" s="10">
        <f t="shared" si="77"/>
        <v>0</v>
      </c>
      <c r="BO77" s="7">
        <f t="shared" si="77"/>
        <v>2</v>
      </c>
      <c r="BP77" s="11">
        <f t="shared" si="77"/>
        <v>16</v>
      </c>
      <c r="BQ77" s="10">
        <f t="shared" si="77"/>
        <v>0</v>
      </c>
      <c r="BR77" s="11">
        <f aca="true" t="shared" si="78" ref="BR77:CW77">SUM(BR63:BR76)</f>
        <v>0</v>
      </c>
      <c r="BS77" s="10">
        <f t="shared" si="78"/>
        <v>0</v>
      </c>
      <c r="BT77" s="11">
        <f t="shared" si="78"/>
        <v>0</v>
      </c>
      <c r="BU77" s="10">
        <f t="shared" si="78"/>
        <v>0</v>
      </c>
      <c r="BV77" s="11">
        <f t="shared" si="78"/>
        <v>0</v>
      </c>
      <c r="BW77" s="10">
        <f t="shared" si="78"/>
        <v>0</v>
      </c>
      <c r="BX77" s="11">
        <f t="shared" si="78"/>
        <v>0</v>
      </c>
      <c r="BY77" s="10">
        <f t="shared" si="78"/>
        <v>0</v>
      </c>
      <c r="BZ77" s="11">
        <f t="shared" si="78"/>
        <v>0</v>
      </c>
      <c r="CA77" s="10">
        <f t="shared" si="78"/>
        <v>0</v>
      </c>
      <c r="CB77" s="11">
        <f t="shared" si="78"/>
        <v>0</v>
      </c>
      <c r="CC77" s="10">
        <f t="shared" si="78"/>
        <v>0</v>
      </c>
      <c r="CD77" s="7">
        <f t="shared" si="78"/>
        <v>2</v>
      </c>
      <c r="CE77" s="7">
        <f t="shared" si="78"/>
        <v>4</v>
      </c>
      <c r="CF77" s="11">
        <f t="shared" si="78"/>
        <v>32</v>
      </c>
      <c r="CG77" s="10">
        <f t="shared" si="78"/>
        <v>0</v>
      </c>
      <c r="CH77" s="11">
        <f t="shared" si="78"/>
        <v>16</v>
      </c>
      <c r="CI77" s="10">
        <f t="shared" si="78"/>
        <v>0</v>
      </c>
      <c r="CJ77" s="7">
        <f t="shared" si="78"/>
        <v>6</v>
      </c>
      <c r="CK77" s="11">
        <f t="shared" si="78"/>
        <v>0</v>
      </c>
      <c r="CL77" s="10">
        <f t="shared" si="78"/>
        <v>0</v>
      </c>
      <c r="CM77" s="11">
        <f t="shared" si="78"/>
        <v>0</v>
      </c>
      <c r="CN77" s="10">
        <f t="shared" si="78"/>
        <v>0</v>
      </c>
      <c r="CO77" s="11">
        <f t="shared" si="78"/>
        <v>16</v>
      </c>
      <c r="CP77" s="10">
        <f t="shared" si="78"/>
        <v>0</v>
      </c>
      <c r="CQ77" s="11">
        <f t="shared" si="78"/>
        <v>0</v>
      </c>
      <c r="CR77" s="10">
        <f t="shared" si="78"/>
        <v>0</v>
      </c>
      <c r="CS77" s="11">
        <f t="shared" si="78"/>
        <v>0</v>
      </c>
      <c r="CT77" s="10">
        <f t="shared" si="78"/>
        <v>0</v>
      </c>
      <c r="CU77" s="11">
        <f t="shared" si="78"/>
        <v>0</v>
      </c>
      <c r="CV77" s="10">
        <f t="shared" si="78"/>
        <v>0</v>
      </c>
      <c r="CW77" s="11">
        <f t="shared" si="78"/>
        <v>0</v>
      </c>
      <c r="CX77" s="10">
        <f aca="true" t="shared" si="79" ref="CX77:EC77">SUM(CX63:CX76)</f>
        <v>0</v>
      </c>
      <c r="CY77" s="7">
        <f t="shared" si="79"/>
        <v>2</v>
      </c>
      <c r="CZ77" s="7">
        <f t="shared" si="79"/>
        <v>8</v>
      </c>
      <c r="DA77" s="11">
        <f t="shared" si="79"/>
        <v>32</v>
      </c>
      <c r="DB77" s="10">
        <f t="shared" si="79"/>
        <v>0</v>
      </c>
      <c r="DC77" s="11">
        <f t="shared" si="79"/>
        <v>16</v>
      </c>
      <c r="DD77" s="10">
        <f t="shared" si="79"/>
        <v>0</v>
      </c>
      <c r="DE77" s="7">
        <f t="shared" si="79"/>
        <v>8</v>
      </c>
      <c r="DF77" s="11">
        <f t="shared" si="79"/>
        <v>16</v>
      </c>
      <c r="DG77" s="10">
        <f t="shared" si="79"/>
        <v>0</v>
      </c>
      <c r="DH77" s="11">
        <f t="shared" si="79"/>
        <v>0</v>
      </c>
      <c r="DI77" s="10">
        <f t="shared" si="79"/>
        <v>0</v>
      </c>
      <c r="DJ77" s="11">
        <f t="shared" si="79"/>
        <v>0</v>
      </c>
      <c r="DK77" s="10">
        <f t="shared" si="79"/>
        <v>0</v>
      </c>
      <c r="DL77" s="11">
        <f t="shared" si="79"/>
        <v>0</v>
      </c>
      <c r="DM77" s="10">
        <f t="shared" si="79"/>
        <v>0</v>
      </c>
      <c r="DN77" s="11">
        <f t="shared" si="79"/>
        <v>0</v>
      </c>
      <c r="DO77" s="10">
        <f t="shared" si="79"/>
        <v>0</v>
      </c>
      <c r="DP77" s="11">
        <f t="shared" si="79"/>
        <v>0</v>
      </c>
      <c r="DQ77" s="10">
        <f t="shared" si="79"/>
        <v>0</v>
      </c>
      <c r="DR77" s="11">
        <f t="shared" si="79"/>
        <v>0</v>
      </c>
      <c r="DS77" s="10">
        <f t="shared" si="79"/>
        <v>0</v>
      </c>
      <c r="DT77" s="7">
        <f t="shared" si="79"/>
        <v>2</v>
      </c>
      <c r="DU77" s="7">
        <f t="shared" si="79"/>
        <v>10</v>
      </c>
      <c r="DV77" s="11">
        <f t="shared" si="79"/>
        <v>40</v>
      </c>
      <c r="DW77" s="10">
        <f t="shared" si="79"/>
        <v>0</v>
      </c>
      <c r="DX77" s="11">
        <f t="shared" si="79"/>
        <v>16</v>
      </c>
      <c r="DY77" s="10">
        <f t="shared" si="79"/>
        <v>0</v>
      </c>
      <c r="DZ77" s="7">
        <f t="shared" si="79"/>
        <v>9</v>
      </c>
      <c r="EA77" s="11">
        <f t="shared" si="79"/>
        <v>32</v>
      </c>
      <c r="EB77" s="10">
        <f t="shared" si="79"/>
        <v>0</v>
      </c>
      <c r="EC77" s="11">
        <f t="shared" si="79"/>
        <v>0</v>
      </c>
      <c r="ED77" s="10">
        <f aca="true" t="shared" si="80" ref="ED77:FI77">SUM(ED63:ED76)</f>
        <v>0</v>
      </c>
      <c r="EE77" s="11">
        <f t="shared" si="80"/>
        <v>0</v>
      </c>
      <c r="EF77" s="10">
        <f t="shared" si="80"/>
        <v>0</v>
      </c>
      <c r="EG77" s="11">
        <f t="shared" si="80"/>
        <v>0</v>
      </c>
      <c r="EH77" s="10">
        <f t="shared" si="80"/>
        <v>0</v>
      </c>
      <c r="EI77" s="11">
        <f t="shared" si="80"/>
        <v>0</v>
      </c>
      <c r="EJ77" s="10">
        <f t="shared" si="80"/>
        <v>0</v>
      </c>
      <c r="EK77" s="11">
        <f t="shared" si="80"/>
        <v>0</v>
      </c>
      <c r="EL77" s="10">
        <f t="shared" si="80"/>
        <v>0</v>
      </c>
      <c r="EM77" s="11">
        <f t="shared" si="80"/>
        <v>0</v>
      </c>
      <c r="EN77" s="10">
        <f t="shared" si="80"/>
        <v>0</v>
      </c>
      <c r="EO77" s="7">
        <f t="shared" si="80"/>
        <v>4</v>
      </c>
      <c r="EP77" s="7">
        <f t="shared" si="80"/>
        <v>13</v>
      </c>
      <c r="EQ77" s="11">
        <f t="shared" si="80"/>
        <v>8</v>
      </c>
      <c r="ER77" s="10">
        <f t="shared" si="80"/>
        <v>0</v>
      </c>
      <c r="ES77" s="11">
        <f t="shared" si="80"/>
        <v>16</v>
      </c>
      <c r="ET77" s="10">
        <f t="shared" si="80"/>
        <v>0</v>
      </c>
      <c r="EU77" s="7">
        <f t="shared" si="80"/>
        <v>3</v>
      </c>
      <c r="EV77" s="11">
        <f t="shared" si="80"/>
        <v>0</v>
      </c>
      <c r="EW77" s="10">
        <f t="shared" si="80"/>
        <v>0</v>
      </c>
      <c r="EX77" s="11">
        <f t="shared" si="80"/>
        <v>0</v>
      </c>
      <c r="EY77" s="10">
        <f t="shared" si="80"/>
        <v>0</v>
      </c>
      <c r="EZ77" s="11">
        <f t="shared" si="80"/>
        <v>0</v>
      </c>
      <c r="FA77" s="10">
        <f t="shared" si="80"/>
        <v>0</v>
      </c>
      <c r="FB77" s="11">
        <f t="shared" si="80"/>
        <v>0</v>
      </c>
      <c r="FC77" s="10">
        <f t="shared" si="80"/>
        <v>0</v>
      </c>
      <c r="FD77" s="11">
        <f t="shared" si="80"/>
        <v>0</v>
      </c>
      <c r="FE77" s="10">
        <f t="shared" si="80"/>
        <v>0</v>
      </c>
      <c r="FF77" s="11">
        <f t="shared" si="80"/>
        <v>0</v>
      </c>
      <c r="FG77" s="10">
        <f t="shared" si="80"/>
        <v>0</v>
      </c>
      <c r="FH77" s="11">
        <f t="shared" si="80"/>
        <v>8</v>
      </c>
      <c r="FI77" s="10">
        <f t="shared" si="80"/>
        <v>0</v>
      </c>
      <c r="FJ77" s="7">
        <f aca="true" t="shared" si="81" ref="FJ77:GF77">SUM(FJ63:FJ76)</f>
        <v>1</v>
      </c>
      <c r="FK77" s="7">
        <f t="shared" si="81"/>
        <v>4</v>
      </c>
      <c r="FL77" s="11">
        <f t="shared" si="81"/>
        <v>16</v>
      </c>
      <c r="FM77" s="10">
        <f t="shared" si="81"/>
        <v>0</v>
      </c>
      <c r="FN77" s="11">
        <f t="shared" si="81"/>
        <v>0</v>
      </c>
      <c r="FO77" s="10">
        <f t="shared" si="81"/>
        <v>0</v>
      </c>
      <c r="FP77" s="7">
        <f t="shared" si="81"/>
        <v>2</v>
      </c>
      <c r="FQ77" s="11">
        <f t="shared" si="81"/>
        <v>16</v>
      </c>
      <c r="FR77" s="10">
        <f t="shared" si="81"/>
        <v>0</v>
      </c>
      <c r="FS77" s="11">
        <f t="shared" si="81"/>
        <v>0</v>
      </c>
      <c r="FT77" s="10">
        <f t="shared" si="81"/>
        <v>0</v>
      </c>
      <c r="FU77" s="11">
        <f t="shared" si="81"/>
        <v>16</v>
      </c>
      <c r="FV77" s="10">
        <f t="shared" si="81"/>
        <v>0</v>
      </c>
      <c r="FW77" s="11">
        <f t="shared" si="81"/>
        <v>0</v>
      </c>
      <c r="FX77" s="10">
        <f t="shared" si="81"/>
        <v>0</v>
      </c>
      <c r="FY77" s="11">
        <f t="shared" si="81"/>
        <v>0</v>
      </c>
      <c r="FZ77" s="10">
        <f t="shared" si="81"/>
        <v>0</v>
      </c>
      <c r="GA77" s="11">
        <f t="shared" si="81"/>
        <v>0</v>
      </c>
      <c r="GB77" s="10">
        <f t="shared" si="81"/>
        <v>0</v>
      </c>
      <c r="GC77" s="11">
        <f t="shared" si="81"/>
        <v>8</v>
      </c>
      <c r="GD77" s="10">
        <f t="shared" si="81"/>
        <v>0</v>
      </c>
      <c r="GE77" s="7">
        <f t="shared" si="81"/>
        <v>20</v>
      </c>
      <c r="GF77" s="7">
        <f t="shared" si="81"/>
        <v>22</v>
      </c>
    </row>
    <row r="78" spans="1:188" ht="19.5" customHeight="1">
      <c r="A78" s="19" t="s">
        <v>166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9"/>
      <c r="GF78" s="13"/>
    </row>
    <row r="79" spans="1:188" ht="12.75">
      <c r="A79" s="20">
        <v>6</v>
      </c>
      <c r="B79" s="20">
        <v>1</v>
      </c>
      <c r="C79" s="20"/>
      <c r="D79" s="6" t="s">
        <v>167</v>
      </c>
      <c r="E79" s="3" t="s">
        <v>168</v>
      </c>
      <c r="F79" s="6">
        <f aca="true" t="shared" si="82" ref="F79:F104">COUNTIF(U79:GD79,"e")</f>
        <v>0</v>
      </c>
      <c r="G79" s="6">
        <f aca="true" t="shared" si="83" ref="G79:G104">COUNTIF(U79:GD79,"z")</f>
        <v>1</v>
      </c>
      <c r="H79" s="6">
        <f aca="true" t="shared" si="84" ref="H79:H104">SUM(I79:Q79)</f>
        <v>30</v>
      </c>
      <c r="I79" s="6">
        <f aca="true" t="shared" si="85" ref="I79:I104">U79+AP79+BK79+CF79+DA79+DV79+EQ79+FL79</f>
        <v>0</v>
      </c>
      <c r="J79" s="6">
        <f aca="true" t="shared" si="86" ref="J79:J104">W79+AR79+BM79+CH79+DC79+DX79+ES79+FN79</f>
        <v>0</v>
      </c>
      <c r="K79" s="6">
        <f aca="true" t="shared" si="87" ref="K79:K104">Z79+AU79+BP79+CK79+DF79+EA79+EV79+FQ79</f>
        <v>0</v>
      </c>
      <c r="L79" s="6">
        <f aca="true" t="shared" si="88" ref="L79:L104">AB79+AW79+BR79+CM79+DH79+EC79+EX79+FS79</f>
        <v>30</v>
      </c>
      <c r="M79" s="6">
        <f aca="true" t="shared" si="89" ref="M79:M104">AD79+AY79+BT79+CO79+DJ79+EE79+EZ79+FU79</f>
        <v>0</v>
      </c>
      <c r="N79" s="6">
        <f aca="true" t="shared" si="90" ref="N79:N104">AF79+BA79+BV79+CQ79+DL79+EG79+FB79+FW79</f>
        <v>0</v>
      </c>
      <c r="O79" s="6">
        <f aca="true" t="shared" si="91" ref="O79:O104">AH79+BC79+BX79+CS79+DN79+EI79+FD79+FY79</f>
        <v>0</v>
      </c>
      <c r="P79" s="6">
        <f aca="true" t="shared" si="92" ref="P79:P104">AJ79+BE79+BZ79+CU79+DP79+EK79+FF79+GA79</f>
        <v>0</v>
      </c>
      <c r="Q79" s="6">
        <f aca="true" t="shared" si="93" ref="Q79:Q104">AL79+BG79+CB79+CW79+DR79+EM79+FH79+GC79</f>
        <v>0</v>
      </c>
      <c r="R79" s="7">
        <f aca="true" t="shared" si="94" ref="R79:R104">AO79+BJ79+CE79+CZ79+DU79+EP79+FK79+GF79</f>
        <v>2</v>
      </c>
      <c r="S79" s="7">
        <f aca="true" t="shared" si="95" ref="S79:S104">AN79+BI79+CD79+CY79+DT79+EO79+FJ79+GE79</f>
        <v>2</v>
      </c>
      <c r="T79" s="7">
        <v>1.3</v>
      </c>
      <c r="U79" s="11"/>
      <c r="V79" s="10"/>
      <c r="W79" s="11"/>
      <c r="X79" s="10"/>
      <c r="Y79" s="7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aca="true" t="shared" si="96" ref="AO79:AO104">Y79+AN79</f>
        <v>0</v>
      </c>
      <c r="AP79" s="11"/>
      <c r="AQ79" s="10"/>
      <c r="AR79" s="11"/>
      <c r="AS79" s="10"/>
      <c r="AT79" s="7"/>
      <c r="AU79" s="11"/>
      <c r="AV79" s="10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aca="true" t="shared" si="97" ref="BJ79:BJ104">AT79+BI79</f>
        <v>0</v>
      </c>
      <c r="BK79" s="11"/>
      <c r="BL79" s="10"/>
      <c r="BM79" s="11"/>
      <c r="BN79" s="10"/>
      <c r="BO79" s="7"/>
      <c r="BP79" s="11"/>
      <c r="BQ79" s="10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aca="true" t="shared" si="98" ref="CE79:CE104">BO79+CD79</f>
        <v>0</v>
      </c>
      <c r="CF79" s="11"/>
      <c r="CG79" s="10"/>
      <c r="CH79" s="11"/>
      <c r="CI79" s="10"/>
      <c r="CJ79" s="7"/>
      <c r="CK79" s="11"/>
      <c r="CL79" s="10"/>
      <c r="CM79" s="11">
        <v>30</v>
      </c>
      <c r="CN79" s="10" t="s">
        <v>61</v>
      </c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>
        <v>2</v>
      </c>
      <c r="CZ79" s="7">
        <f aca="true" t="shared" si="99" ref="CZ79:CZ104">CJ79+CY79</f>
        <v>2</v>
      </c>
      <c r="DA79" s="11"/>
      <c r="DB79" s="10"/>
      <c r="DC79" s="11"/>
      <c r="DD79" s="10"/>
      <c r="DE79" s="7"/>
      <c r="DF79" s="11"/>
      <c r="DG79" s="10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aca="true" t="shared" si="100" ref="DU79:DU104">DE79+DT79</f>
        <v>0</v>
      </c>
      <c r="DV79" s="11"/>
      <c r="DW79" s="10"/>
      <c r="DX79" s="11"/>
      <c r="DY79" s="10"/>
      <c r="DZ79" s="7"/>
      <c r="EA79" s="11"/>
      <c r="EB79" s="10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aca="true" t="shared" si="101" ref="EP79:EP104">DZ79+EO79</f>
        <v>0</v>
      </c>
      <c r="EQ79" s="11"/>
      <c r="ER79" s="10"/>
      <c r="ES79" s="11"/>
      <c r="ET79" s="10"/>
      <c r="EU79" s="7"/>
      <c r="EV79" s="11"/>
      <c r="EW79" s="10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aca="true" t="shared" si="102" ref="FK79:FK104">EU79+FJ79</f>
        <v>0</v>
      </c>
      <c r="FL79" s="11"/>
      <c r="FM79" s="10"/>
      <c r="FN79" s="11"/>
      <c r="FO79" s="10"/>
      <c r="FP79" s="7"/>
      <c r="FQ79" s="11"/>
      <c r="FR79" s="10"/>
      <c r="FS79" s="11"/>
      <c r="FT79" s="10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aca="true" t="shared" si="103" ref="GF79:GF104">FP79+GE79</f>
        <v>0</v>
      </c>
    </row>
    <row r="80" spans="1:188" ht="12.75">
      <c r="A80" s="20">
        <v>6</v>
      </c>
      <c r="B80" s="20">
        <v>1</v>
      </c>
      <c r="C80" s="20"/>
      <c r="D80" s="6" t="s">
        <v>169</v>
      </c>
      <c r="E80" s="3" t="s">
        <v>170</v>
      </c>
      <c r="F80" s="6">
        <f t="shared" si="82"/>
        <v>0</v>
      </c>
      <c r="G80" s="6">
        <f t="shared" si="83"/>
        <v>1</v>
      </c>
      <c r="H80" s="6">
        <f t="shared" si="84"/>
        <v>30</v>
      </c>
      <c r="I80" s="6">
        <f t="shared" si="85"/>
        <v>0</v>
      </c>
      <c r="J80" s="6">
        <f t="shared" si="86"/>
        <v>0</v>
      </c>
      <c r="K80" s="6">
        <f t="shared" si="87"/>
        <v>0</v>
      </c>
      <c r="L80" s="6">
        <f t="shared" si="88"/>
        <v>30</v>
      </c>
      <c r="M80" s="6">
        <f t="shared" si="89"/>
        <v>0</v>
      </c>
      <c r="N80" s="6">
        <f t="shared" si="90"/>
        <v>0</v>
      </c>
      <c r="O80" s="6">
        <f t="shared" si="91"/>
        <v>0</v>
      </c>
      <c r="P80" s="6">
        <f t="shared" si="92"/>
        <v>0</v>
      </c>
      <c r="Q80" s="6">
        <f t="shared" si="93"/>
        <v>0</v>
      </c>
      <c r="R80" s="7">
        <f t="shared" si="94"/>
        <v>2</v>
      </c>
      <c r="S80" s="7">
        <f t="shared" si="95"/>
        <v>2</v>
      </c>
      <c r="T80" s="7">
        <v>1.3</v>
      </c>
      <c r="U80" s="11"/>
      <c r="V80" s="10"/>
      <c r="W80" s="11"/>
      <c r="X80" s="10"/>
      <c r="Y80" s="7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96"/>
        <v>0</v>
      </c>
      <c r="AP80" s="11"/>
      <c r="AQ80" s="10"/>
      <c r="AR80" s="11"/>
      <c r="AS80" s="10"/>
      <c r="AT80" s="7"/>
      <c r="AU80" s="11"/>
      <c r="AV80" s="10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7"/>
        <v>0</v>
      </c>
      <c r="BK80" s="11"/>
      <c r="BL80" s="10"/>
      <c r="BM80" s="11"/>
      <c r="BN80" s="10"/>
      <c r="BO80" s="7"/>
      <c r="BP80" s="11"/>
      <c r="BQ80" s="10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8"/>
        <v>0</v>
      </c>
      <c r="CF80" s="11"/>
      <c r="CG80" s="10"/>
      <c r="CH80" s="11"/>
      <c r="CI80" s="10"/>
      <c r="CJ80" s="7"/>
      <c r="CK80" s="11"/>
      <c r="CL80" s="10"/>
      <c r="CM80" s="11">
        <v>30</v>
      </c>
      <c r="CN80" s="10" t="s">
        <v>61</v>
      </c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>
        <v>2</v>
      </c>
      <c r="CZ80" s="7">
        <f t="shared" si="99"/>
        <v>2</v>
      </c>
      <c r="DA80" s="11"/>
      <c r="DB80" s="10"/>
      <c r="DC80" s="11"/>
      <c r="DD80" s="10"/>
      <c r="DE80" s="7"/>
      <c r="DF80" s="11"/>
      <c r="DG80" s="10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100"/>
        <v>0</v>
      </c>
      <c r="DV80" s="11"/>
      <c r="DW80" s="10"/>
      <c r="DX80" s="11"/>
      <c r="DY80" s="10"/>
      <c r="DZ80" s="7"/>
      <c r="EA80" s="11"/>
      <c r="EB80" s="10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101"/>
        <v>0</v>
      </c>
      <c r="EQ80" s="11"/>
      <c r="ER80" s="10"/>
      <c r="ES80" s="11"/>
      <c r="ET80" s="10"/>
      <c r="EU80" s="7"/>
      <c r="EV80" s="11"/>
      <c r="EW80" s="10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102"/>
        <v>0</v>
      </c>
      <c r="FL80" s="11"/>
      <c r="FM80" s="10"/>
      <c r="FN80" s="11"/>
      <c r="FO80" s="10"/>
      <c r="FP80" s="7"/>
      <c r="FQ80" s="11"/>
      <c r="FR80" s="10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103"/>
        <v>0</v>
      </c>
    </row>
    <row r="81" spans="1:188" ht="12.75">
      <c r="A81" s="20">
        <v>8</v>
      </c>
      <c r="B81" s="20">
        <v>1</v>
      </c>
      <c r="C81" s="20"/>
      <c r="D81" s="6" t="s">
        <v>171</v>
      </c>
      <c r="E81" s="3" t="s">
        <v>172</v>
      </c>
      <c r="F81" s="6">
        <f t="shared" si="82"/>
        <v>0</v>
      </c>
      <c r="G81" s="6">
        <f t="shared" si="83"/>
        <v>1</v>
      </c>
      <c r="H81" s="6">
        <f t="shared" si="84"/>
        <v>30</v>
      </c>
      <c r="I81" s="6">
        <f t="shared" si="85"/>
        <v>0</v>
      </c>
      <c r="J81" s="6">
        <f t="shared" si="86"/>
        <v>0</v>
      </c>
      <c r="K81" s="6">
        <f t="shared" si="87"/>
        <v>0</v>
      </c>
      <c r="L81" s="6">
        <f t="shared" si="88"/>
        <v>30</v>
      </c>
      <c r="M81" s="6">
        <f t="shared" si="89"/>
        <v>0</v>
      </c>
      <c r="N81" s="6">
        <f t="shared" si="90"/>
        <v>0</v>
      </c>
      <c r="O81" s="6">
        <f t="shared" si="91"/>
        <v>0</v>
      </c>
      <c r="P81" s="6">
        <f t="shared" si="92"/>
        <v>0</v>
      </c>
      <c r="Q81" s="6">
        <f t="shared" si="93"/>
        <v>0</v>
      </c>
      <c r="R81" s="7">
        <f t="shared" si="94"/>
        <v>3</v>
      </c>
      <c r="S81" s="7">
        <f t="shared" si="95"/>
        <v>3</v>
      </c>
      <c r="T81" s="7">
        <v>1.3</v>
      </c>
      <c r="U81" s="11"/>
      <c r="V81" s="10"/>
      <c r="W81" s="11"/>
      <c r="X81" s="10"/>
      <c r="Y81" s="7"/>
      <c r="Z81" s="11"/>
      <c r="AA81" s="10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96"/>
        <v>0</v>
      </c>
      <c r="AP81" s="11"/>
      <c r="AQ81" s="10"/>
      <c r="AR81" s="11"/>
      <c r="AS81" s="10"/>
      <c r="AT81" s="7"/>
      <c r="AU81" s="11"/>
      <c r="AV81" s="10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7"/>
        <v>0</v>
      </c>
      <c r="BK81" s="11"/>
      <c r="BL81" s="10"/>
      <c r="BM81" s="11"/>
      <c r="BN81" s="10"/>
      <c r="BO81" s="7"/>
      <c r="BP81" s="11"/>
      <c r="BQ81" s="10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8"/>
        <v>0</v>
      </c>
      <c r="CF81" s="11"/>
      <c r="CG81" s="10"/>
      <c r="CH81" s="11"/>
      <c r="CI81" s="10"/>
      <c r="CJ81" s="7"/>
      <c r="CK81" s="11"/>
      <c r="CL81" s="10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9"/>
        <v>0</v>
      </c>
      <c r="DA81" s="11"/>
      <c r="DB81" s="10"/>
      <c r="DC81" s="11"/>
      <c r="DD81" s="10"/>
      <c r="DE81" s="7"/>
      <c r="DF81" s="11"/>
      <c r="DG81" s="10"/>
      <c r="DH81" s="11">
        <v>30</v>
      </c>
      <c r="DI81" s="10" t="s">
        <v>61</v>
      </c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>
        <v>3</v>
      </c>
      <c r="DU81" s="7">
        <f t="shared" si="100"/>
        <v>3</v>
      </c>
      <c r="DV81" s="11"/>
      <c r="DW81" s="10"/>
      <c r="DX81" s="11"/>
      <c r="DY81" s="10"/>
      <c r="DZ81" s="7"/>
      <c r="EA81" s="11"/>
      <c r="EB81" s="10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101"/>
        <v>0</v>
      </c>
      <c r="EQ81" s="11"/>
      <c r="ER81" s="10"/>
      <c r="ES81" s="11"/>
      <c r="ET81" s="10"/>
      <c r="EU81" s="7"/>
      <c r="EV81" s="11"/>
      <c r="EW81" s="10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102"/>
        <v>0</v>
      </c>
      <c r="FL81" s="11"/>
      <c r="FM81" s="10"/>
      <c r="FN81" s="11"/>
      <c r="FO81" s="10"/>
      <c r="FP81" s="7"/>
      <c r="FQ81" s="11"/>
      <c r="FR81" s="10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103"/>
        <v>0</v>
      </c>
    </row>
    <row r="82" spans="1:188" ht="12.75">
      <c r="A82" s="20">
        <v>8</v>
      </c>
      <c r="B82" s="20">
        <v>1</v>
      </c>
      <c r="C82" s="20"/>
      <c r="D82" s="6" t="s">
        <v>173</v>
      </c>
      <c r="E82" s="3" t="s">
        <v>174</v>
      </c>
      <c r="F82" s="6">
        <f t="shared" si="82"/>
        <v>0</v>
      </c>
      <c r="G82" s="6">
        <f t="shared" si="83"/>
        <v>1</v>
      </c>
      <c r="H82" s="6">
        <f t="shared" si="84"/>
        <v>30</v>
      </c>
      <c r="I82" s="6">
        <f t="shared" si="85"/>
        <v>0</v>
      </c>
      <c r="J82" s="6">
        <f t="shared" si="86"/>
        <v>0</v>
      </c>
      <c r="K82" s="6">
        <f t="shared" si="87"/>
        <v>0</v>
      </c>
      <c r="L82" s="6">
        <f t="shared" si="88"/>
        <v>30</v>
      </c>
      <c r="M82" s="6">
        <f t="shared" si="89"/>
        <v>0</v>
      </c>
      <c r="N82" s="6">
        <f t="shared" si="90"/>
        <v>0</v>
      </c>
      <c r="O82" s="6">
        <f t="shared" si="91"/>
        <v>0</v>
      </c>
      <c r="P82" s="6">
        <f t="shared" si="92"/>
        <v>0</v>
      </c>
      <c r="Q82" s="6">
        <f t="shared" si="93"/>
        <v>0</v>
      </c>
      <c r="R82" s="7">
        <f t="shared" si="94"/>
        <v>3</v>
      </c>
      <c r="S82" s="7">
        <f t="shared" si="95"/>
        <v>3</v>
      </c>
      <c r="T82" s="7">
        <v>1.3</v>
      </c>
      <c r="U82" s="11"/>
      <c r="V82" s="10"/>
      <c r="W82" s="11"/>
      <c r="X82" s="10"/>
      <c r="Y82" s="7"/>
      <c r="Z82" s="11"/>
      <c r="AA82" s="10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96"/>
        <v>0</v>
      </c>
      <c r="AP82" s="11"/>
      <c r="AQ82" s="10"/>
      <c r="AR82" s="11"/>
      <c r="AS82" s="10"/>
      <c r="AT82" s="7"/>
      <c r="AU82" s="11"/>
      <c r="AV82" s="10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7"/>
        <v>0</v>
      </c>
      <c r="BK82" s="11"/>
      <c r="BL82" s="10"/>
      <c r="BM82" s="11"/>
      <c r="BN82" s="10"/>
      <c r="BO82" s="7"/>
      <c r="BP82" s="11"/>
      <c r="BQ82" s="10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98"/>
        <v>0</v>
      </c>
      <c r="CF82" s="11"/>
      <c r="CG82" s="10"/>
      <c r="CH82" s="11"/>
      <c r="CI82" s="10"/>
      <c r="CJ82" s="7"/>
      <c r="CK82" s="11"/>
      <c r="CL82" s="10"/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99"/>
        <v>0</v>
      </c>
      <c r="DA82" s="11"/>
      <c r="DB82" s="10"/>
      <c r="DC82" s="11"/>
      <c r="DD82" s="10"/>
      <c r="DE82" s="7"/>
      <c r="DF82" s="11"/>
      <c r="DG82" s="10"/>
      <c r="DH82" s="11">
        <v>30</v>
      </c>
      <c r="DI82" s="10" t="s">
        <v>61</v>
      </c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>
        <v>3</v>
      </c>
      <c r="DU82" s="7">
        <f t="shared" si="100"/>
        <v>3</v>
      </c>
      <c r="DV82" s="11"/>
      <c r="DW82" s="10"/>
      <c r="DX82" s="11"/>
      <c r="DY82" s="10"/>
      <c r="DZ82" s="7"/>
      <c r="EA82" s="11"/>
      <c r="EB82" s="10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101"/>
        <v>0</v>
      </c>
      <c r="EQ82" s="11"/>
      <c r="ER82" s="10"/>
      <c r="ES82" s="11"/>
      <c r="ET82" s="10"/>
      <c r="EU82" s="7"/>
      <c r="EV82" s="11"/>
      <c r="EW82" s="10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102"/>
        <v>0</v>
      </c>
      <c r="FL82" s="11"/>
      <c r="FM82" s="10"/>
      <c r="FN82" s="11"/>
      <c r="FO82" s="10"/>
      <c r="FP82" s="7"/>
      <c r="FQ82" s="11"/>
      <c r="FR82" s="10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103"/>
        <v>0</v>
      </c>
    </row>
    <row r="83" spans="1:188" ht="12.75">
      <c r="A83" s="20">
        <v>9</v>
      </c>
      <c r="B83" s="20">
        <v>1</v>
      </c>
      <c r="C83" s="20"/>
      <c r="D83" s="6" t="s">
        <v>175</v>
      </c>
      <c r="E83" s="3" t="s">
        <v>176</v>
      </c>
      <c r="F83" s="6">
        <f t="shared" si="82"/>
        <v>1</v>
      </c>
      <c r="G83" s="6">
        <f t="shared" si="83"/>
        <v>0</v>
      </c>
      <c r="H83" s="6">
        <f t="shared" si="84"/>
        <v>40</v>
      </c>
      <c r="I83" s="6">
        <f t="shared" si="85"/>
        <v>0</v>
      </c>
      <c r="J83" s="6">
        <f t="shared" si="86"/>
        <v>0</v>
      </c>
      <c r="K83" s="6">
        <f t="shared" si="87"/>
        <v>0</v>
      </c>
      <c r="L83" s="6">
        <f t="shared" si="88"/>
        <v>40</v>
      </c>
      <c r="M83" s="6">
        <f t="shared" si="89"/>
        <v>0</v>
      </c>
      <c r="N83" s="6">
        <f t="shared" si="90"/>
        <v>0</v>
      </c>
      <c r="O83" s="6">
        <f t="shared" si="91"/>
        <v>0</v>
      </c>
      <c r="P83" s="6">
        <f t="shared" si="92"/>
        <v>0</v>
      </c>
      <c r="Q83" s="6">
        <f t="shared" si="93"/>
        <v>0</v>
      </c>
      <c r="R83" s="7">
        <f t="shared" si="94"/>
        <v>4</v>
      </c>
      <c r="S83" s="7">
        <f t="shared" si="95"/>
        <v>4</v>
      </c>
      <c r="T83" s="7">
        <v>1.8</v>
      </c>
      <c r="U83" s="11"/>
      <c r="V83" s="10"/>
      <c r="W83" s="11"/>
      <c r="X83" s="10"/>
      <c r="Y83" s="7"/>
      <c r="Z83" s="11"/>
      <c r="AA83" s="10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96"/>
        <v>0</v>
      </c>
      <c r="AP83" s="11"/>
      <c r="AQ83" s="10"/>
      <c r="AR83" s="11"/>
      <c r="AS83" s="10"/>
      <c r="AT83" s="7"/>
      <c r="AU83" s="11"/>
      <c r="AV83" s="10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7"/>
        <v>0</v>
      </c>
      <c r="BK83" s="11"/>
      <c r="BL83" s="10"/>
      <c r="BM83" s="11"/>
      <c r="BN83" s="10"/>
      <c r="BO83" s="7"/>
      <c r="BP83" s="11"/>
      <c r="BQ83" s="10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98"/>
        <v>0</v>
      </c>
      <c r="CF83" s="11"/>
      <c r="CG83" s="10"/>
      <c r="CH83" s="11"/>
      <c r="CI83" s="10"/>
      <c r="CJ83" s="7"/>
      <c r="CK83" s="11"/>
      <c r="CL83" s="10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99"/>
        <v>0</v>
      </c>
      <c r="DA83" s="11"/>
      <c r="DB83" s="10"/>
      <c r="DC83" s="11"/>
      <c r="DD83" s="10"/>
      <c r="DE83" s="7"/>
      <c r="DF83" s="11"/>
      <c r="DG83" s="10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100"/>
        <v>0</v>
      </c>
      <c r="DV83" s="11"/>
      <c r="DW83" s="10"/>
      <c r="DX83" s="11"/>
      <c r="DY83" s="10"/>
      <c r="DZ83" s="7"/>
      <c r="EA83" s="11"/>
      <c r="EB83" s="10"/>
      <c r="EC83" s="11">
        <v>40</v>
      </c>
      <c r="ED83" s="10" t="s">
        <v>72</v>
      </c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>
        <v>4</v>
      </c>
      <c r="EP83" s="7">
        <f t="shared" si="101"/>
        <v>4</v>
      </c>
      <c r="EQ83" s="11"/>
      <c r="ER83" s="10"/>
      <c r="ES83" s="11"/>
      <c r="ET83" s="10"/>
      <c r="EU83" s="7"/>
      <c r="EV83" s="11"/>
      <c r="EW83" s="10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102"/>
        <v>0</v>
      </c>
      <c r="FL83" s="11"/>
      <c r="FM83" s="10"/>
      <c r="FN83" s="11"/>
      <c r="FO83" s="10"/>
      <c r="FP83" s="7"/>
      <c r="FQ83" s="11"/>
      <c r="FR83" s="10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103"/>
        <v>0</v>
      </c>
    </row>
    <row r="84" spans="1:188" ht="12.75">
      <c r="A84" s="20">
        <v>9</v>
      </c>
      <c r="B84" s="20">
        <v>1</v>
      </c>
      <c r="C84" s="20"/>
      <c r="D84" s="6" t="s">
        <v>177</v>
      </c>
      <c r="E84" s="3" t="s">
        <v>178</v>
      </c>
      <c r="F84" s="6">
        <f t="shared" si="82"/>
        <v>1</v>
      </c>
      <c r="G84" s="6">
        <f t="shared" si="83"/>
        <v>0</v>
      </c>
      <c r="H84" s="6">
        <f t="shared" si="84"/>
        <v>40</v>
      </c>
      <c r="I84" s="6">
        <f t="shared" si="85"/>
        <v>0</v>
      </c>
      <c r="J84" s="6">
        <f t="shared" si="86"/>
        <v>0</v>
      </c>
      <c r="K84" s="6">
        <f t="shared" si="87"/>
        <v>0</v>
      </c>
      <c r="L84" s="6">
        <f t="shared" si="88"/>
        <v>40</v>
      </c>
      <c r="M84" s="6">
        <f t="shared" si="89"/>
        <v>0</v>
      </c>
      <c r="N84" s="6">
        <f t="shared" si="90"/>
        <v>0</v>
      </c>
      <c r="O84" s="6">
        <f t="shared" si="91"/>
        <v>0</v>
      </c>
      <c r="P84" s="6">
        <f t="shared" si="92"/>
        <v>0</v>
      </c>
      <c r="Q84" s="6">
        <f t="shared" si="93"/>
        <v>0</v>
      </c>
      <c r="R84" s="7">
        <f t="shared" si="94"/>
        <v>4</v>
      </c>
      <c r="S84" s="7">
        <f t="shared" si="95"/>
        <v>4</v>
      </c>
      <c r="T84" s="7">
        <v>1.8</v>
      </c>
      <c r="U84" s="11"/>
      <c r="V84" s="10"/>
      <c r="W84" s="11"/>
      <c r="X84" s="10"/>
      <c r="Y84" s="7"/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96"/>
        <v>0</v>
      </c>
      <c r="AP84" s="11"/>
      <c r="AQ84" s="10"/>
      <c r="AR84" s="11"/>
      <c r="AS84" s="10"/>
      <c r="AT84" s="7"/>
      <c r="AU84" s="11"/>
      <c r="AV84" s="10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7"/>
        <v>0</v>
      </c>
      <c r="BK84" s="11"/>
      <c r="BL84" s="10"/>
      <c r="BM84" s="11"/>
      <c r="BN84" s="10"/>
      <c r="BO84" s="7"/>
      <c r="BP84" s="11"/>
      <c r="BQ84" s="10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98"/>
        <v>0</v>
      </c>
      <c r="CF84" s="11"/>
      <c r="CG84" s="10"/>
      <c r="CH84" s="11"/>
      <c r="CI84" s="10"/>
      <c r="CJ84" s="7"/>
      <c r="CK84" s="11"/>
      <c r="CL84" s="10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99"/>
        <v>0</v>
      </c>
      <c r="DA84" s="11"/>
      <c r="DB84" s="10"/>
      <c r="DC84" s="11"/>
      <c r="DD84" s="10"/>
      <c r="DE84" s="7"/>
      <c r="DF84" s="11"/>
      <c r="DG84" s="10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100"/>
        <v>0</v>
      </c>
      <c r="DV84" s="11"/>
      <c r="DW84" s="10"/>
      <c r="DX84" s="11"/>
      <c r="DY84" s="10"/>
      <c r="DZ84" s="7"/>
      <c r="EA84" s="11"/>
      <c r="EB84" s="10"/>
      <c r="EC84" s="11">
        <v>40</v>
      </c>
      <c r="ED84" s="10" t="s">
        <v>72</v>
      </c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>
        <v>4</v>
      </c>
      <c r="EP84" s="7">
        <f t="shared" si="101"/>
        <v>4</v>
      </c>
      <c r="EQ84" s="11"/>
      <c r="ER84" s="10"/>
      <c r="ES84" s="11"/>
      <c r="ET84" s="10"/>
      <c r="EU84" s="7"/>
      <c r="EV84" s="11"/>
      <c r="EW84" s="10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02"/>
        <v>0</v>
      </c>
      <c r="FL84" s="11"/>
      <c r="FM84" s="10"/>
      <c r="FN84" s="11"/>
      <c r="FO84" s="10"/>
      <c r="FP84" s="7"/>
      <c r="FQ84" s="11"/>
      <c r="FR84" s="10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03"/>
        <v>0</v>
      </c>
    </row>
    <row r="85" spans="1:188" ht="12.75">
      <c r="A85" s="20">
        <v>13</v>
      </c>
      <c r="B85" s="20">
        <v>1</v>
      </c>
      <c r="C85" s="20"/>
      <c r="D85" s="6" t="s">
        <v>179</v>
      </c>
      <c r="E85" s="3" t="s">
        <v>180</v>
      </c>
      <c r="F85" s="6">
        <f t="shared" si="82"/>
        <v>0</v>
      </c>
      <c r="G85" s="6">
        <f t="shared" si="83"/>
        <v>2</v>
      </c>
      <c r="H85" s="6">
        <f t="shared" si="84"/>
        <v>14</v>
      </c>
      <c r="I85" s="6">
        <f t="shared" si="85"/>
        <v>8</v>
      </c>
      <c r="J85" s="6">
        <f t="shared" si="86"/>
        <v>6</v>
      </c>
      <c r="K85" s="6">
        <f t="shared" si="87"/>
        <v>0</v>
      </c>
      <c r="L85" s="6">
        <f t="shared" si="88"/>
        <v>0</v>
      </c>
      <c r="M85" s="6">
        <f t="shared" si="89"/>
        <v>0</v>
      </c>
      <c r="N85" s="6">
        <f t="shared" si="90"/>
        <v>0</v>
      </c>
      <c r="O85" s="6">
        <f t="shared" si="91"/>
        <v>0</v>
      </c>
      <c r="P85" s="6">
        <f t="shared" si="92"/>
        <v>0</v>
      </c>
      <c r="Q85" s="6">
        <f t="shared" si="93"/>
        <v>0</v>
      </c>
      <c r="R85" s="7">
        <f t="shared" si="94"/>
        <v>2</v>
      </c>
      <c r="S85" s="7">
        <f t="shared" si="95"/>
        <v>0</v>
      </c>
      <c r="T85" s="7">
        <v>0.7</v>
      </c>
      <c r="U85" s="11"/>
      <c r="V85" s="10"/>
      <c r="W85" s="11"/>
      <c r="X85" s="10"/>
      <c r="Y85" s="7"/>
      <c r="Z85" s="11"/>
      <c r="AA85" s="10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96"/>
        <v>0</v>
      </c>
      <c r="AP85" s="11"/>
      <c r="AQ85" s="10"/>
      <c r="AR85" s="11"/>
      <c r="AS85" s="10"/>
      <c r="AT85" s="7"/>
      <c r="AU85" s="11"/>
      <c r="AV85" s="10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7"/>
        <v>0</v>
      </c>
      <c r="BK85" s="11"/>
      <c r="BL85" s="10"/>
      <c r="BM85" s="11"/>
      <c r="BN85" s="10"/>
      <c r="BO85" s="7"/>
      <c r="BP85" s="11"/>
      <c r="BQ85" s="10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98"/>
        <v>0</v>
      </c>
      <c r="CF85" s="11"/>
      <c r="CG85" s="10"/>
      <c r="CH85" s="11"/>
      <c r="CI85" s="10"/>
      <c r="CJ85" s="7"/>
      <c r="CK85" s="11"/>
      <c r="CL85" s="10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9"/>
        <v>0</v>
      </c>
      <c r="DA85" s="11"/>
      <c r="DB85" s="10"/>
      <c r="DC85" s="11"/>
      <c r="DD85" s="10"/>
      <c r="DE85" s="7"/>
      <c r="DF85" s="11"/>
      <c r="DG85" s="10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100"/>
        <v>0</v>
      </c>
      <c r="DV85" s="11"/>
      <c r="DW85" s="10"/>
      <c r="DX85" s="11"/>
      <c r="DY85" s="10"/>
      <c r="DZ85" s="7"/>
      <c r="EA85" s="11"/>
      <c r="EB85" s="10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01"/>
        <v>0</v>
      </c>
      <c r="EQ85" s="11"/>
      <c r="ER85" s="10"/>
      <c r="ES85" s="11"/>
      <c r="ET85" s="10"/>
      <c r="EU85" s="7"/>
      <c r="EV85" s="11"/>
      <c r="EW85" s="10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02"/>
        <v>0</v>
      </c>
      <c r="FL85" s="11">
        <v>8</v>
      </c>
      <c r="FM85" s="10" t="s">
        <v>61</v>
      </c>
      <c r="FN85" s="11">
        <v>6</v>
      </c>
      <c r="FO85" s="10" t="s">
        <v>61</v>
      </c>
      <c r="FP85" s="7">
        <v>2</v>
      </c>
      <c r="FQ85" s="11"/>
      <c r="FR85" s="10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03"/>
        <v>2</v>
      </c>
    </row>
    <row r="86" spans="1:188" ht="12.75">
      <c r="A86" s="20">
        <v>13</v>
      </c>
      <c r="B86" s="20">
        <v>1</v>
      </c>
      <c r="C86" s="20"/>
      <c r="D86" s="6" t="s">
        <v>181</v>
      </c>
      <c r="E86" s="3" t="s">
        <v>182</v>
      </c>
      <c r="F86" s="6">
        <f t="shared" si="82"/>
        <v>0</v>
      </c>
      <c r="G86" s="6">
        <f t="shared" si="83"/>
        <v>2</v>
      </c>
      <c r="H86" s="6">
        <f t="shared" si="84"/>
        <v>14</v>
      </c>
      <c r="I86" s="6">
        <f t="shared" si="85"/>
        <v>8</v>
      </c>
      <c r="J86" s="6">
        <f t="shared" si="86"/>
        <v>6</v>
      </c>
      <c r="K86" s="6">
        <f t="shared" si="87"/>
        <v>0</v>
      </c>
      <c r="L86" s="6">
        <f t="shared" si="88"/>
        <v>0</v>
      </c>
      <c r="M86" s="6">
        <f t="shared" si="89"/>
        <v>0</v>
      </c>
      <c r="N86" s="6">
        <f t="shared" si="90"/>
        <v>0</v>
      </c>
      <c r="O86" s="6">
        <f t="shared" si="91"/>
        <v>0</v>
      </c>
      <c r="P86" s="6">
        <f t="shared" si="92"/>
        <v>0</v>
      </c>
      <c r="Q86" s="6">
        <f t="shared" si="93"/>
        <v>0</v>
      </c>
      <c r="R86" s="7">
        <f t="shared" si="94"/>
        <v>2</v>
      </c>
      <c r="S86" s="7">
        <f t="shared" si="95"/>
        <v>0</v>
      </c>
      <c r="T86" s="7">
        <v>0.7</v>
      </c>
      <c r="U86" s="11"/>
      <c r="V86" s="10"/>
      <c r="W86" s="11"/>
      <c r="X86" s="10"/>
      <c r="Y86" s="7"/>
      <c r="Z86" s="11"/>
      <c r="AA86" s="10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96"/>
        <v>0</v>
      </c>
      <c r="AP86" s="11"/>
      <c r="AQ86" s="10"/>
      <c r="AR86" s="11"/>
      <c r="AS86" s="10"/>
      <c r="AT86" s="7"/>
      <c r="AU86" s="11"/>
      <c r="AV86" s="10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7"/>
        <v>0</v>
      </c>
      <c r="BK86" s="11"/>
      <c r="BL86" s="10"/>
      <c r="BM86" s="11"/>
      <c r="BN86" s="10"/>
      <c r="BO86" s="7"/>
      <c r="BP86" s="11"/>
      <c r="BQ86" s="10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98"/>
        <v>0</v>
      </c>
      <c r="CF86" s="11"/>
      <c r="CG86" s="10"/>
      <c r="CH86" s="11"/>
      <c r="CI86" s="10"/>
      <c r="CJ86" s="7"/>
      <c r="CK86" s="11"/>
      <c r="CL86" s="10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99"/>
        <v>0</v>
      </c>
      <c r="DA86" s="11"/>
      <c r="DB86" s="10"/>
      <c r="DC86" s="11"/>
      <c r="DD86" s="10"/>
      <c r="DE86" s="7"/>
      <c r="DF86" s="11"/>
      <c r="DG86" s="10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00"/>
        <v>0</v>
      </c>
      <c r="DV86" s="11"/>
      <c r="DW86" s="10"/>
      <c r="DX86" s="11"/>
      <c r="DY86" s="10"/>
      <c r="DZ86" s="7"/>
      <c r="EA86" s="11"/>
      <c r="EB86" s="10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01"/>
        <v>0</v>
      </c>
      <c r="EQ86" s="11"/>
      <c r="ER86" s="10"/>
      <c r="ES86" s="11"/>
      <c r="ET86" s="10"/>
      <c r="EU86" s="7"/>
      <c r="EV86" s="11"/>
      <c r="EW86" s="10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102"/>
        <v>0</v>
      </c>
      <c r="FL86" s="11">
        <v>8</v>
      </c>
      <c r="FM86" s="10" t="s">
        <v>61</v>
      </c>
      <c r="FN86" s="11">
        <v>6</v>
      </c>
      <c r="FO86" s="10" t="s">
        <v>61</v>
      </c>
      <c r="FP86" s="7">
        <v>2</v>
      </c>
      <c r="FQ86" s="11"/>
      <c r="FR86" s="10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03"/>
        <v>2</v>
      </c>
    </row>
    <row r="87" spans="1:188" ht="12.75">
      <c r="A87" s="20">
        <v>14</v>
      </c>
      <c r="B87" s="20">
        <v>1</v>
      </c>
      <c r="C87" s="20"/>
      <c r="D87" s="6" t="s">
        <v>183</v>
      </c>
      <c r="E87" s="3" t="s">
        <v>184</v>
      </c>
      <c r="F87" s="6">
        <f t="shared" si="82"/>
        <v>0</v>
      </c>
      <c r="G87" s="6">
        <f t="shared" si="83"/>
        <v>2</v>
      </c>
      <c r="H87" s="6">
        <f t="shared" si="84"/>
        <v>16</v>
      </c>
      <c r="I87" s="6">
        <f t="shared" si="85"/>
        <v>8</v>
      </c>
      <c r="J87" s="6">
        <f t="shared" si="86"/>
        <v>8</v>
      </c>
      <c r="K87" s="6">
        <f t="shared" si="87"/>
        <v>0</v>
      </c>
      <c r="L87" s="6">
        <f t="shared" si="88"/>
        <v>0</v>
      </c>
      <c r="M87" s="6">
        <f t="shared" si="89"/>
        <v>0</v>
      </c>
      <c r="N87" s="6">
        <f t="shared" si="90"/>
        <v>0</v>
      </c>
      <c r="O87" s="6">
        <f t="shared" si="91"/>
        <v>0</v>
      </c>
      <c r="P87" s="6">
        <f t="shared" si="92"/>
        <v>0</v>
      </c>
      <c r="Q87" s="6">
        <f t="shared" si="93"/>
        <v>0</v>
      </c>
      <c r="R87" s="7">
        <f t="shared" si="94"/>
        <v>2</v>
      </c>
      <c r="S87" s="7">
        <f t="shared" si="95"/>
        <v>0</v>
      </c>
      <c r="T87" s="7">
        <v>0.8</v>
      </c>
      <c r="U87" s="11"/>
      <c r="V87" s="10"/>
      <c r="W87" s="11"/>
      <c r="X87" s="10"/>
      <c r="Y87" s="7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96"/>
        <v>0</v>
      </c>
      <c r="AP87" s="11"/>
      <c r="AQ87" s="10"/>
      <c r="AR87" s="11"/>
      <c r="AS87" s="10"/>
      <c r="AT87" s="7"/>
      <c r="AU87" s="11"/>
      <c r="AV87" s="10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7"/>
        <v>0</v>
      </c>
      <c r="BK87" s="11"/>
      <c r="BL87" s="10"/>
      <c r="BM87" s="11"/>
      <c r="BN87" s="10"/>
      <c r="BO87" s="7"/>
      <c r="BP87" s="11"/>
      <c r="BQ87" s="10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98"/>
        <v>0</v>
      </c>
      <c r="CF87" s="11"/>
      <c r="CG87" s="10"/>
      <c r="CH87" s="11"/>
      <c r="CI87" s="10"/>
      <c r="CJ87" s="7"/>
      <c r="CK87" s="11"/>
      <c r="CL87" s="10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99"/>
        <v>0</v>
      </c>
      <c r="DA87" s="11"/>
      <c r="DB87" s="10"/>
      <c r="DC87" s="11"/>
      <c r="DD87" s="10"/>
      <c r="DE87" s="7"/>
      <c r="DF87" s="11"/>
      <c r="DG87" s="10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00"/>
        <v>0</v>
      </c>
      <c r="DV87" s="11"/>
      <c r="DW87" s="10"/>
      <c r="DX87" s="11"/>
      <c r="DY87" s="10"/>
      <c r="DZ87" s="7"/>
      <c r="EA87" s="11"/>
      <c r="EB87" s="10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01"/>
        <v>0</v>
      </c>
      <c r="EQ87" s="11"/>
      <c r="ER87" s="10"/>
      <c r="ES87" s="11"/>
      <c r="ET87" s="10"/>
      <c r="EU87" s="7"/>
      <c r="EV87" s="11"/>
      <c r="EW87" s="10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02"/>
        <v>0</v>
      </c>
      <c r="FL87" s="11">
        <v>8</v>
      </c>
      <c r="FM87" s="10" t="s">
        <v>61</v>
      </c>
      <c r="FN87" s="11">
        <v>8</v>
      </c>
      <c r="FO87" s="10" t="s">
        <v>61</v>
      </c>
      <c r="FP87" s="7">
        <v>2</v>
      </c>
      <c r="FQ87" s="11"/>
      <c r="FR87" s="10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03"/>
        <v>2</v>
      </c>
    </row>
    <row r="88" spans="1:188" ht="12.75">
      <c r="A88" s="20">
        <v>14</v>
      </c>
      <c r="B88" s="20">
        <v>1</v>
      </c>
      <c r="C88" s="20"/>
      <c r="D88" s="6" t="s">
        <v>185</v>
      </c>
      <c r="E88" s="3" t="s">
        <v>186</v>
      </c>
      <c r="F88" s="6">
        <f t="shared" si="82"/>
        <v>0</v>
      </c>
      <c r="G88" s="6">
        <f t="shared" si="83"/>
        <v>2</v>
      </c>
      <c r="H88" s="6">
        <f t="shared" si="84"/>
        <v>16</v>
      </c>
      <c r="I88" s="6">
        <f t="shared" si="85"/>
        <v>8</v>
      </c>
      <c r="J88" s="6">
        <f t="shared" si="86"/>
        <v>8</v>
      </c>
      <c r="K88" s="6">
        <f t="shared" si="87"/>
        <v>0</v>
      </c>
      <c r="L88" s="6">
        <f t="shared" si="88"/>
        <v>0</v>
      </c>
      <c r="M88" s="6">
        <f t="shared" si="89"/>
        <v>0</v>
      </c>
      <c r="N88" s="6">
        <f t="shared" si="90"/>
        <v>0</v>
      </c>
      <c r="O88" s="6">
        <f t="shared" si="91"/>
        <v>0</v>
      </c>
      <c r="P88" s="6">
        <f t="shared" si="92"/>
        <v>0</v>
      </c>
      <c r="Q88" s="6">
        <f t="shared" si="93"/>
        <v>0</v>
      </c>
      <c r="R88" s="7">
        <f t="shared" si="94"/>
        <v>2</v>
      </c>
      <c r="S88" s="7">
        <f t="shared" si="95"/>
        <v>0</v>
      </c>
      <c r="T88" s="7">
        <v>0.8</v>
      </c>
      <c r="U88" s="11"/>
      <c r="V88" s="10"/>
      <c r="W88" s="11"/>
      <c r="X88" s="10"/>
      <c r="Y88" s="7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96"/>
        <v>0</v>
      </c>
      <c r="AP88" s="11"/>
      <c r="AQ88" s="10"/>
      <c r="AR88" s="11"/>
      <c r="AS88" s="10"/>
      <c r="AT88" s="7"/>
      <c r="AU88" s="11"/>
      <c r="AV88" s="10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7"/>
        <v>0</v>
      </c>
      <c r="BK88" s="11"/>
      <c r="BL88" s="10"/>
      <c r="BM88" s="11"/>
      <c r="BN88" s="10"/>
      <c r="BO88" s="7"/>
      <c r="BP88" s="11"/>
      <c r="BQ88" s="10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98"/>
        <v>0</v>
      </c>
      <c r="CF88" s="11"/>
      <c r="CG88" s="10"/>
      <c r="CH88" s="11"/>
      <c r="CI88" s="10"/>
      <c r="CJ88" s="7"/>
      <c r="CK88" s="11"/>
      <c r="CL88" s="10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99"/>
        <v>0</v>
      </c>
      <c r="DA88" s="11"/>
      <c r="DB88" s="10"/>
      <c r="DC88" s="11"/>
      <c r="DD88" s="10"/>
      <c r="DE88" s="7"/>
      <c r="DF88" s="11"/>
      <c r="DG88" s="10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00"/>
        <v>0</v>
      </c>
      <c r="DV88" s="11"/>
      <c r="DW88" s="10"/>
      <c r="DX88" s="11"/>
      <c r="DY88" s="10"/>
      <c r="DZ88" s="7"/>
      <c r="EA88" s="11"/>
      <c r="EB88" s="10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01"/>
        <v>0</v>
      </c>
      <c r="EQ88" s="11"/>
      <c r="ER88" s="10"/>
      <c r="ES88" s="11"/>
      <c r="ET88" s="10"/>
      <c r="EU88" s="7"/>
      <c r="EV88" s="11"/>
      <c r="EW88" s="10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02"/>
        <v>0</v>
      </c>
      <c r="FL88" s="11">
        <v>8</v>
      </c>
      <c r="FM88" s="10" t="s">
        <v>61</v>
      </c>
      <c r="FN88" s="11">
        <v>8</v>
      </c>
      <c r="FO88" s="10" t="s">
        <v>61</v>
      </c>
      <c r="FP88" s="7">
        <v>2</v>
      </c>
      <c r="FQ88" s="11"/>
      <c r="FR88" s="10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03"/>
        <v>2</v>
      </c>
    </row>
    <row r="89" spans="1:188" ht="12.75">
      <c r="A89" s="20">
        <v>15</v>
      </c>
      <c r="B89" s="20">
        <v>1</v>
      </c>
      <c r="C89" s="20"/>
      <c r="D89" s="6" t="s">
        <v>187</v>
      </c>
      <c r="E89" s="3" t="s">
        <v>188</v>
      </c>
      <c r="F89" s="6">
        <f t="shared" si="82"/>
        <v>0</v>
      </c>
      <c r="G89" s="6">
        <f t="shared" si="83"/>
        <v>1</v>
      </c>
      <c r="H89" s="6">
        <f t="shared" si="84"/>
        <v>8</v>
      </c>
      <c r="I89" s="6">
        <f t="shared" si="85"/>
        <v>0</v>
      </c>
      <c r="J89" s="6">
        <f t="shared" si="86"/>
        <v>8</v>
      </c>
      <c r="K89" s="6">
        <f t="shared" si="87"/>
        <v>0</v>
      </c>
      <c r="L89" s="6">
        <f t="shared" si="88"/>
        <v>0</v>
      </c>
      <c r="M89" s="6">
        <f t="shared" si="89"/>
        <v>0</v>
      </c>
      <c r="N89" s="6">
        <f t="shared" si="90"/>
        <v>0</v>
      </c>
      <c r="O89" s="6">
        <f t="shared" si="91"/>
        <v>0</v>
      </c>
      <c r="P89" s="6">
        <f t="shared" si="92"/>
        <v>0</v>
      </c>
      <c r="Q89" s="6">
        <f t="shared" si="93"/>
        <v>0</v>
      </c>
      <c r="R89" s="7">
        <f t="shared" si="94"/>
        <v>1</v>
      </c>
      <c r="S89" s="7">
        <f t="shared" si="95"/>
        <v>0</v>
      </c>
      <c r="T89" s="7">
        <v>0.4</v>
      </c>
      <c r="U89" s="11"/>
      <c r="V89" s="10"/>
      <c r="W89" s="11"/>
      <c r="X89" s="10"/>
      <c r="Y89" s="7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96"/>
        <v>0</v>
      </c>
      <c r="AP89" s="11"/>
      <c r="AQ89" s="10"/>
      <c r="AR89" s="11"/>
      <c r="AS89" s="10"/>
      <c r="AT89" s="7"/>
      <c r="AU89" s="11"/>
      <c r="AV89" s="10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7"/>
        <v>0</v>
      </c>
      <c r="BK89" s="11"/>
      <c r="BL89" s="10"/>
      <c r="BM89" s="11"/>
      <c r="BN89" s="10"/>
      <c r="BO89" s="7"/>
      <c r="BP89" s="11"/>
      <c r="BQ89" s="10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98"/>
        <v>0</v>
      </c>
      <c r="CF89" s="11"/>
      <c r="CG89" s="10"/>
      <c r="CH89" s="11"/>
      <c r="CI89" s="10"/>
      <c r="CJ89" s="7"/>
      <c r="CK89" s="11"/>
      <c r="CL89" s="10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99"/>
        <v>0</v>
      </c>
      <c r="DA89" s="11"/>
      <c r="DB89" s="10"/>
      <c r="DC89" s="11"/>
      <c r="DD89" s="10"/>
      <c r="DE89" s="7"/>
      <c r="DF89" s="11"/>
      <c r="DG89" s="10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00"/>
        <v>0</v>
      </c>
      <c r="DV89" s="11"/>
      <c r="DW89" s="10"/>
      <c r="DX89" s="11"/>
      <c r="DY89" s="10"/>
      <c r="DZ89" s="7"/>
      <c r="EA89" s="11"/>
      <c r="EB89" s="10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1"/>
        <v>0</v>
      </c>
      <c r="EQ89" s="11"/>
      <c r="ER89" s="10"/>
      <c r="ES89" s="11"/>
      <c r="ET89" s="10"/>
      <c r="EU89" s="7"/>
      <c r="EV89" s="11"/>
      <c r="EW89" s="10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2"/>
        <v>0</v>
      </c>
      <c r="FL89" s="11"/>
      <c r="FM89" s="10"/>
      <c r="FN89" s="11">
        <v>8</v>
      </c>
      <c r="FO89" s="10" t="s">
        <v>61</v>
      </c>
      <c r="FP89" s="7">
        <v>1</v>
      </c>
      <c r="FQ89" s="11"/>
      <c r="FR89" s="10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3"/>
        <v>1</v>
      </c>
    </row>
    <row r="90" spans="1:188" ht="12.75">
      <c r="A90" s="20">
        <v>15</v>
      </c>
      <c r="B90" s="20">
        <v>1</v>
      </c>
      <c r="C90" s="20"/>
      <c r="D90" s="6" t="s">
        <v>189</v>
      </c>
      <c r="E90" s="3" t="s">
        <v>190</v>
      </c>
      <c r="F90" s="6">
        <f t="shared" si="82"/>
        <v>0</v>
      </c>
      <c r="G90" s="6">
        <f t="shared" si="83"/>
        <v>1</v>
      </c>
      <c r="H90" s="6">
        <f t="shared" si="84"/>
        <v>8</v>
      </c>
      <c r="I90" s="6">
        <f t="shared" si="85"/>
        <v>0</v>
      </c>
      <c r="J90" s="6">
        <f t="shared" si="86"/>
        <v>8</v>
      </c>
      <c r="K90" s="6">
        <f t="shared" si="87"/>
        <v>0</v>
      </c>
      <c r="L90" s="6">
        <f t="shared" si="88"/>
        <v>0</v>
      </c>
      <c r="M90" s="6">
        <f t="shared" si="89"/>
        <v>0</v>
      </c>
      <c r="N90" s="6">
        <f t="shared" si="90"/>
        <v>0</v>
      </c>
      <c r="O90" s="6">
        <f t="shared" si="91"/>
        <v>0</v>
      </c>
      <c r="P90" s="6">
        <f t="shared" si="92"/>
        <v>0</v>
      </c>
      <c r="Q90" s="6">
        <f t="shared" si="93"/>
        <v>0</v>
      </c>
      <c r="R90" s="7">
        <f t="shared" si="94"/>
        <v>1</v>
      </c>
      <c r="S90" s="7">
        <f t="shared" si="95"/>
        <v>0</v>
      </c>
      <c r="T90" s="7">
        <v>0.4</v>
      </c>
      <c r="U90" s="11"/>
      <c r="V90" s="10"/>
      <c r="W90" s="11"/>
      <c r="X90" s="10"/>
      <c r="Y90" s="7"/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96"/>
        <v>0</v>
      </c>
      <c r="AP90" s="11"/>
      <c r="AQ90" s="10"/>
      <c r="AR90" s="11"/>
      <c r="AS90" s="10"/>
      <c r="AT90" s="7"/>
      <c r="AU90" s="11"/>
      <c r="AV90" s="10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7"/>
        <v>0</v>
      </c>
      <c r="BK90" s="11"/>
      <c r="BL90" s="10"/>
      <c r="BM90" s="11"/>
      <c r="BN90" s="10"/>
      <c r="BO90" s="7"/>
      <c r="BP90" s="11"/>
      <c r="BQ90" s="10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98"/>
        <v>0</v>
      </c>
      <c r="CF90" s="11"/>
      <c r="CG90" s="10"/>
      <c r="CH90" s="11"/>
      <c r="CI90" s="10"/>
      <c r="CJ90" s="7"/>
      <c r="CK90" s="11"/>
      <c r="CL90" s="10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99"/>
        <v>0</v>
      </c>
      <c r="DA90" s="11"/>
      <c r="DB90" s="10"/>
      <c r="DC90" s="11"/>
      <c r="DD90" s="10"/>
      <c r="DE90" s="7"/>
      <c r="DF90" s="11"/>
      <c r="DG90" s="10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00"/>
        <v>0</v>
      </c>
      <c r="DV90" s="11"/>
      <c r="DW90" s="10"/>
      <c r="DX90" s="11"/>
      <c r="DY90" s="10"/>
      <c r="DZ90" s="7"/>
      <c r="EA90" s="11"/>
      <c r="EB90" s="10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01"/>
        <v>0</v>
      </c>
      <c r="EQ90" s="11"/>
      <c r="ER90" s="10"/>
      <c r="ES90" s="11"/>
      <c r="ET90" s="10"/>
      <c r="EU90" s="7"/>
      <c r="EV90" s="11"/>
      <c r="EW90" s="10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02"/>
        <v>0</v>
      </c>
      <c r="FL90" s="11"/>
      <c r="FM90" s="10"/>
      <c r="FN90" s="11">
        <v>8</v>
      </c>
      <c r="FO90" s="10" t="s">
        <v>61</v>
      </c>
      <c r="FP90" s="7">
        <v>1</v>
      </c>
      <c r="FQ90" s="11"/>
      <c r="FR90" s="10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03"/>
        <v>1</v>
      </c>
    </row>
    <row r="91" spans="1:188" ht="12.75">
      <c r="A91" s="20">
        <v>1</v>
      </c>
      <c r="B91" s="20">
        <v>1</v>
      </c>
      <c r="C91" s="20"/>
      <c r="D91" s="6" t="s">
        <v>191</v>
      </c>
      <c r="E91" s="3" t="s">
        <v>192</v>
      </c>
      <c r="F91" s="6">
        <f t="shared" si="82"/>
        <v>0</v>
      </c>
      <c r="G91" s="6">
        <f t="shared" si="83"/>
        <v>2</v>
      </c>
      <c r="H91" s="6">
        <f t="shared" si="84"/>
        <v>32</v>
      </c>
      <c r="I91" s="6">
        <f t="shared" si="85"/>
        <v>16</v>
      </c>
      <c r="J91" s="6">
        <f t="shared" si="86"/>
        <v>0</v>
      </c>
      <c r="K91" s="6">
        <f t="shared" si="87"/>
        <v>16</v>
      </c>
      <c r="L91" s="6">
        <f t="shared" si="88"/>
        <v>0</v>
      </c>
      <c r="M91" s="6">
        <f t="shared" si="89"/>
        <v>0</v>
      </c>
      <c r="N91" s="6">
        <f t="shared" si="90"/>
        <v>0</v>
      </c>
      <c r="O91" s="6">
        <f t="shared" si="91"/>
        <v>0</v>
      </c>
      <c r="P91" s="6">
        <f t="shared" si="92"/>
        <v>0</v>
      </c>
      <c r="Q91" s="6">
        <f t="shared" si="93"/>
        <v>0</v>
      </c>
      <c r="R91" s="7">
        <f t="shared" si="94"/>
        <v>4</v>
      </c>
      <c r="S91" s="7">
        <f t="shared" si="95"/>
        <v>2</v>
      </c>
      <c r="T91" s="7">
        <v>1.4</v>
      </c>
      <c r="U91" s="11"/>
      <c r="V91" s="10"/>
      <c r="W91" s="11"/>
      <c r="X91" s="10"/>
      <c r="Y91" s="7"/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96"/>
        <v>0</v>
      </c>
      <c r="AP91" s="11"/>
      <c r="AQ91" s="10"/>
      <c r="AR91" s="11"/>
      <c r="AS91" s="10"/>
      <c r="AT91" s="7"/>
      <c r="AU91" s="11"/>
      <c r="AV91" s="10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97"/>
        <v>0</v>
      </c>
      <c r="BK91" s="11">
        <v>16</v>
      </c>
      <c r="BL91" s="10" t="s">
        <v>61</v>
      </c>
      <c r="BM91" s="11"/>
      <c r="BN91" s="10"/>
      <c r="BO91" s="7">
        <v>2</v>
      </c>
      <c r="BP91" s="11">
        <v>16</v>
      </c>
      <c r="BQ91" s="10" t="s">
        <v>61</v>
      </c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>
        <v>2</v>
      </c>
      <c r="CE91" s="7">
        <f t="shared" si="98"/>
        <v>4</v>
      </c>
      <c r="CF91" s="11"/>
      <c r="CG91" s="10"/>
      <c r="CH91" s="11"/>
      <c r="CI91" s="10"/>
      <c r="CJ91" s="7"/>
      <c r="CK91" s="11"/>
      <c r="CL91" s="10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99"/>
        <v>0</v>
      </c>
      <c r="DA91" s="11"/>
      <c r="DB91" s="10"/>
      <c r="DC91" s="11"/>
      <c r="DD91" s="10"/>
      <c r="DE91" s="7"/>
      <c r="DF91" s="11"/>
      <c r="DG91" s="10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00"/>
        <v>0</v>
      </c>
      <c r="DV91" s="11"/>
      <c r="DW91" s="10"/>
      <c r="DX91" s="11"/>
      <c r="DY91" s="10"/>
      <c r="DZ91" s="7"/>
      <c r="EA91" s="11"/>
      <c r="EB91" s="10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01"/>
        <v>0</v>
      </c>
      <c r="EQ91" s="11"/>
      <c r="ER91" s="10"/>
      <c r="ES91" s="11"/>
      <c r="ET91" s="10"/>
      <c r="EU91" s="7"/>
      <c r="EV91" s="11"/>
      <c r="EW91" s="10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02"/>
        <v>0</v>
      </c>
      <c r="FL91" s="11"/>
      <c r="FM91" s="10"/>
      <c r="FN91" s="11"/>
      <c r="FO91" s="10"/>
      <c r="FP91" s="7"/>
      <c r="FQ91" s="11"/>
      <c r="FR91" s="10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03"/>
        <v>0</v>
      </c>
    </row>
    <row r="92" spans="1:188" ht="12.75">
      <c r="A92" s="20">
        <v>1</v>
      </c>
      <c r="B92" s="20">
        <v>1</v>
      </c>
      <c r="C92" s="20"/>
      <c r="D92" s="6" t="s">
        <v>193</v>
      </c>
      <c r="E92" s="3" t="s">
        <v>194</v>
      </c>
      <c r="F92" s="6">
        <f t="shared" si="82"/>
        <v>0</v>
      </c>
      <c r="G92" s="6">
        <f t="shared" si="83"/>
        <v>2</v>
      </c>
      <c r="H92" s="6">
        <f t="shared" si="84"/>
        <v>32</v>
      </c>
      <c r="I92" s="6">
        <f t="shared" si="85"/>
        <v>16</v>
      </c>
      <c r="J92" s="6">
        <f t="shared" si="86"/>
        <v>0</v>
      </c>
      <c r="K92" s="6">
        <f t="shared" si="87"/>
        <v>16</v>
      </c>
      <c r="L92" s="6">
        <f t="shared" si="88"/>
        <v>0</v>
      </c>
      <c r="M92" s="6">
        <f t="shared" si="89"/>
        <v>0</v>
      </c>
      <c r="N92" s="6">
        <f t="shared" si="90"/>
        <v>0</v>
      </c>
      <c r="O92" s="6">
        <f t="shared" si="91"/>
        <v>0</v>
      </c>
      <c r="P92" s="6">
        <f t="shared" si="92"/>
        <v>0</v>
      </c>
      <c r="Q92" s="6">
        <f t="shared" si="93"/>
        <v>0</v>
      </c>
      <c r="R92" s="7">
        <f t="shared" si="94"/>
        <v>4</v>
      </c>
      <c r="S92" s="7">
        <f t="shared" si="95"/>
        <v>2</v>
      </c>
      <c r="T92" s="7">
        <v>1.4</v>
      </c>
      <c r="U92" s="11"/>
      <c r="V92" s="10"/>
      <c r="W92" s="11"/>
      <c r="X92" s="10"/>
      <c r="Y92" s="7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96"/>
        <v>0</v>
      </c>
      <c r="AP92" s="11"/>
      <c r="AQ92" s="10"/>
      <c r="AR92" s="11"/>
      <c r="AS92" s="10"/>
      <c r="AT92" s="7"/>
      <c r="AU92" s="11"/>
      <c r="AV92" s="10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97"/>
        <v>0</v>
      </c>
      <c r="BK92" s="11">
        <v>16</v>
      </c>
      <c r="BL92" s="10" t="s">
        <v>61</v>
      </c>
      <c r="BM92" s="11"/>
      <c r="BN92" s="10"/>
      <c r="BO92" s="7">
        <v>2</v>
      </c>
      <c r="BP92" s="11">
        <v>16</v>
      </c>
      <c r="BQ92" s="10" t="s">
        <v>61</v>
      </c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>
        <v>2</v>
      </c>
      <c r="CE92" s="7">
        <f t="shared" si="98"/>
        <v>4</v>
      </c>
      <c r="CF92" s="11"/>
      <c r="CG92" s="10"/>
      <c r="CH92" s="11"/>
      <c r="CI92" s="10"/>
      <c r="CJ92" s="7"/>
      <c r="CK92" s="11"/>
      <c r="CL92" s="10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99"/>
        <v>0</v>
      </c>
      <c r="DA92" s="11"/>
      <c r="DB92" s="10"/>
      <c r="DC92" s="11"/>
      <c r="DD92" s="10"/>
      <c r="DE92" s="7"/>
      <c r="DF92" s="11"/>
      <c r="DG92" s="10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00"/>
        <v>0</v>
      </c>
      <c r="DV92" s="11"/>
      <c r="DW92" s="10"/>
      <c r="DX92" s="11"/>
      <c r="DY92" s="10"/>
      <c r="DZ92" s="7"/>
      <c r="EA92" s="11"/>
      <c r="EB92" s="10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01"/>
        <v>0</v>
      </c>
      <c r="EQ92" s="11"/>
      <c r="ER92" s="10"/>
      <c r="ES92" s="11"/>
      <c r="ET92" s="10"/>
      <c r="EU92" s="7"/>
      <c r="EV92" s="11"/>
      <c r="EW92" s="10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02"/>
        <v>0</v>
      </c>
      <c r="FL92" s="11"/>
      <c r="FM92" s="10"/>
      <c r="FN92" s="11"/>
      <c r="FO92" s="10"/>
      <c r="FP92" s="7"/>
      <c r="FQ92" s="11"/>
      <c r="FR92" s="10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03"/>
        <v>0</v>
      </c>
    </row>
    <row r="93" spans="1:188" ht="12.75">
      <c r="A93" s="20">
        <v>5</v>
      </c>
      <c r="B93" s="20">
        <v>1</v>
      </c>
      <c r="C93" s="20"/>
      <c r="D93" s="6" t="s">
        <v>195</v>
      </c>
      <c r="E93" s="3" t="s">
        <v>196</v>
      </c>
      <c r="F93" s="6">
        <f t="shared" si="82"/>
        <v>1</v>
      </c>
      <c r="G93" s="6">
        <f t="shared" si="83"/>
        <v>1</v>
      </c>
      <c r="H93" s="6">
        <f t="shared" si="84"/>
        <v>32</v>
      </c>
      <c r="I93" s="6">
        <f t="shared" si="85"/>
        <v>16</v>
      </c>
      <c r="J93" s="6">
        <f t="shared" si="86"/>
        <v>0</v>
      </c>
      <c r="K93" s="6">
        <f t="shared" si="87"/>
        <v>16</v>
      </c>
      <c r="L93" s="6">
        <f t="shared" si="88"/>
        <v>0</v>
      </c>
      <c r="M93" s="6">
        <f t="shared" si="89"/>
        <v>0</v>
      </c>
      <c r="N93" s="6">
        <f t="shared" si="90"/>
        <v>0</v>
      </c>
      <c r="O93" s="6">
        <f t="shared" si="91"/>
        <v>0</v>
      </c>
      <c r="P93" s="6">
        <f t="shared" si="92"/>
        <v>0</v>
      </c>
      <c r="Q93" s="6">
        <f t="shared" si="93"/>
        <v>0</v>
      </c>
      <c r="R93" s="7">
        <f t="shared" si="94"/>
        <v>4</v>
      </c>
      <c r="S93" s="7">
        <f t="shared" si="95"/>
        <v>2</v>
      </c>
      <c r="T93" s="7">
        <v>1.5</v>
      </c>
      <c r="U93" s="11"/>
      <c r="V93" s="10"/>
      <c r="W93" s="11"/>
      <c r="X93" s="10"/>
      <c r="Y93" s="7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96"/>
        <v>0</v>
      </c>
      <c r="AP93" s="11"/>
      <c r="AQ93" s="10"/>
      <c r="AR93" s="11"/>
      <c r="AS93" s="10"/>
      <c r="AT93" s="7"/>
      <c r="AU93" s="11"/>
      <c r="AV93" s="10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97"/>
        <v>0</v>
      </c>
      <c r="BK93" s="11"/>
      <c r="BL93" s="10"/>
      <c r="BM93" s="11"/>
      <c r="BN93" s="10"/>
      <c r="BO93" s="7"/>
      <c r="BP93" s="11"/>
      <c r="BQ93" s="10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98"/>
        <v>0</v>
      </c>
      <c r="CF93" s="11"/>
      <c r="CG93" s="10"/>
      <c r="CH93" s="11"/>
      <c r="CI93" s="10"/>
      <c r="CJ93" s="7"/>
      <c r="CK93" s="11"/>
      <c r="CL93" s="10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99"/>
        <v>0</v>
      </c>
      <c r="DA93" s="11">
        <v>16</v>
      </c>
      <c r="DB93" s="10" t="s">
        <v>72</v>
      </c>
      <c r="DC93" s="11"/>
      <c r="DD93" s="10"/>
      <c r="DE93" s="7">
        <v>2</v>
      </c>
      <c r="DF93" s="11">
        <v>16</v>
      </c>
      <c r="DG93" s="10" t="s">
        <v>61</v>
      </c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>
        <v>2</v>
      </c>
      <c r="DU93" s="7">
        <f t="shared" si="100"/>
        <v>4</v>
      </c>
      <c r="DV93" s="11"/>
      <c r="DW93" s="10"/>
      <c r="DX93" s="11"/>
      <c r="DY93" s="10"/>
      <c r="DZ93" s="7"/>
      <c r="EA93" s="11"/>
      <c r="EB93" s="10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01"/>
        <v>0</v>
      </c>
      <c r="EQ93" s="11"/>
      <c r="ER93" s="10"/>
      <c r="ES93" s="11"/>
      <c r="ET93" s="10"/>
      <c r="EU93" s="7"/>
      <c r="EV93" s="11"/>
      <c r="EW93" s="10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02"/>
        <v>0</v>
      </c>
      <c r="FL93" s="11"/>
      <c r="FM93" s="10"/>
      <c r="FN93" s="11"/>
      <c r="FO93" s="10"/>
      <c r="FP93" s="7"/>
      <c r="FQ93" s="11"/>
      <c r="FR93" s="10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03"/>
        <v>0</v>
      </c>
    </row>
    <row r="94" spans="1:188" ht="12.75">
      <c r="A94" s="20">
        <v>5</v>
      </c>
      <c r="B94" s="20">
        <v>1</v>
      </c>
      <c r="C94" s="20"/>
      <c r="D94" s="6" t="s">
        <v>197</v>
      </c>
      <c r="E94" s="3" t="s">
        <v>198</v>
      </c>
      <c r="F94" s="6">
        <f t="shared" si="82"/>
        <v>1</v>
      </c>
      <c r="G94" s="6">
        <f t="shared" si="83"/>
        <v>1</v>
      </c>
      <c r="H94" s="6">
        <f t="shared" si="84"/>
        <v>32</v>
      </c>
      <c r="I94" s="6">
        <f t="shared" si="85"/>
        <v>16</v>
      </c>
      <c r="J94" s="6">
        <f t="shared" si="86"/>
        <v>0</v>
      </c>
      <c r="K94" s="6">
        <f t="shared" si="87"/>
        <v>16</v>
      </c>
      <c r="L94" s="6">
        <f t="shared" si="88"/>
        <v>0</v>
      </c>
      <c r="M94" s="6">
        <f t="shared" si="89"/>
        <v>0</v>
      </c>
      <c r="N94" s="6">
        <f t="shared" si="90"/>
        <v>0</v>
      </c>
      <c r="O94" s="6">
        <f t="shared" si="91"/>
        <v>0</v>
      </c>
      <c r="P94" s="6">
        <f t="shared" si="92"/>
        <v>0</v>
      </c>
      <c r="Q94" s="6">
        <f t="shared" si="93"/>
        <v>0</v>
      </c>
      <c r="R94" s="7">
        <f t="shared" si="94"/>
        <v>4</v>
      </c>
      <c r="S94" s="7">
        <f t="shared" si="95"/>
        <v>2</v>
      </c>
      <c r="T94" s="7">
        <v>1.5</v>
      </c>
      <c r="U94" s="11"/>
      <c r="V94" s="10"/>
      <c r="W94" s="11"/>
      <c r="X94" s="10"/>
      <c r="Y94" s="7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96"/>
        <v>0</v>
      </c>
      <c r="AP94" s="11"/>
      <c r="AQ94" s="10"/>
      <c r="AR94" s="11"/>
      <c r="AS94" s="10"/>
      <c r="AT94" s="7"/>
      <c r="AU94" s="11"/>
      <c r="AV94" s="10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97"/>
        <v>0</v>
      </c>
      <c r="BK94" s="11"/>
      <c r="BL94" s="10"/>
      <c r="BM94" s="11"/>
      <c r="BN94" s="10"/>
      <c r="BO94" s="7"/>
      <c r="BP94" s="11"/>
      <c r="BQ94" s="10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98"/>
        <v>0</v>
      </c>
      <c r="CF94" s="11"/>
      <c r="CG94" s="10"/>
      <c r="CH94" s="11"/>
      <c r="CI94" s="10"/>
      <c r="CJ94" s="7"/>
      <c r="CK94" s="11"/>
      <c r="CL94" s="10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99"/>
        <v>0</v>
      </c>
      <c r="DA94" s="11">
        <v>16</v>
      </c>
      <c r="DB94" s="10" t="s">
        <v>72</v>
      </c>
      <c r="DC94" s="11"/>
      <c r="DD94" s="10"/>
      <c r="DE94" s="7">
        <v>2</v>
      </c>
      <c r="DF94" s="11">
        <v>16</v>
      </c>
      <c r="DG94" s="10" t="s">
        <v>61</v>
      </c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>
        <v>2</v>
      </c>
      <c r="DU94" s="7">
        <f t="shared" si="100"/>
        <v>4</v>
      </c>
      <c r="DV94" s="11"/>
      <c r="DW94" s="10"/>
      <c r="DX94" s="11"/>
      <c r="DY94" s="10"/>
      <c r="DZ94" s="7"/>
      <c r="EA94" s="11"/>
      <c r="EB94" s="10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01"/>
        <v>0</v>
      </c>
      <c r="EQ94" s="11"/>
      <c r="ER94" s="10"/>
      <c r="ES94" s="11"/>
      <c r="ET94" s="10"/>
      <c r="EU94" s="7"/>
      <c r="EV94" s="11"/>
      <c r="EW94" s="10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02"/>
        <v>0</v>
      </c>
      <c r="FL94" s="11"/>
      <c r="FM94" s="10"/>
      <c r="FN94" s="11"/>
      <c r="FO94" s="10"/>
      <c r="FP94" s="7"/>
      <c r="FQ94" s="11"/>
      <c r="FR94" s="10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03"/>
        <v>0</v>
      </c>
    </row>
    <row r="95" spans="1:188" ht="12.75">
      <c r="A95" s="20">
        <v>7</v>
      </c>
      <c r="B95" s="20">
        <v>1</v>
      </c>
      <c r="C95" s="20"/>
      <c r="D95" s="6" t="s">
        <v>199</v>
      </c>
      <c r="E95" s="3" t="s">
        <v>200</v>
      </c>
      <c r="F95" s="6">
        <f t="shared" si="82"/>
        <v>0</v>
      </c>
      <c r="G95" s="6">
        <f t="shared" si="83"/>
        <v>2</v>
      </c>
      <c r="H95" s="6">
        <f t="shared" si="84"/>
        <v>32</v>
      </c>
      <c r="I95" s="6">
        <f t="shared" si="85"/>
        <v>16</v>
      </c>
      <c r="J95" s="6">
        <f t="shared" si="86"/>
        <v>0</v>
      </c>
      <c r="K95" s="6">
        <f t="shared" si="87"/>
        <v>16</v>
      </c>
      <c r="L95" s="6">
        <f t="shared" si="88"/>
        <v>0</v>
      </c>
      <c r="M95" s="6">
        <f t="shared" si="89"/>
        <v>0</v>
      </c>
      <c r="N95" s="6">
        <f t="shared" si="90"/>
        <v>0</v>
      </c>
      <c r="O95" s="6">
        <f t="shared" si="91"/>
        <v>0</v>
      </c>
      <c r="P95" s="6">
        <f t="shared" si="92"/>
        <v>0</v>
      </c>
      <c r="Q95" s="6">
        <f t="shared" si="93"/>
        <v>0</v>
      </c>
      <c r="R95" s="7">
        <f t="shared" si="94"/>
        <v>5</v>
      </c>
      <c r="S95" s="7">
        <f t="shared" si="95"/>
        <v>2</v>
      </c>
      <c r="T95" s="7">
        <v>1.4</v>
      </c>
      <c r="U95" s="11"/>
      <c r="V95" s="10"/>
      <c r="W95" s="11"/>
      <c r="X95" s="10"/>
      <c r="Y95" s="7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96"/>
        <v>0</v>
      </c>
      <c r="AP95" s="11"/>
      <c r="AQ95" s="10"/>
      <c r="AR95" s="11"/>
      <c r="AS95" s="10"/>
      <c r="AT95" s="7"/>
      <c r="AU95" s="11"/>
      <c r="AV95" s="10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97"/>
        <v>0</v>
      </c>
      <c r="BK95" s="11"/>
      <c r="BL95" s="10"/>
      <c r="BM95" s="11"/>
      <c r="BN95" s="10"/>
      <c r="BO95" s="7"/>
      <c r="BP95" s="11"/>
      <c r="BQ95" s="10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98"/>
        <v>0</v>
      </c>
      <c r="CF95" s="11"/>
      <c r="CG95" s="10"/>
      <c r="CH95" s="11"/>
      <c r="CI95" s="10"/>
      <c r="CJ95" s="7"/>
      <c r="CK95" s="11"/>
      <c r="CL95" s="10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99"/>
        <v>0</v>
      </c>
      <c r="DA95" s="11"/>
      <c r="DB95" s="10"/>
      <c r="DC95" s="11"/>
      <c r="DD95" s="10"/>
      <c r="DE95" s="7"/>
      <c r="DF95" s="11"/>
      <c r="DG95" s="10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00"/>
        <v>0</v>
      </c>
      <c r="DV95" s="11"/>
      <c r="DW95" s="10"/>
      <c r="DX95" s="11"/>
      <c r="DY95" s="10"/>
      <c r="DZ95" s="7"/>
      <c r="EA95" s="11"/>
      <c r="EB95" s="10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01"/>
        <v>0</v>
      </c>
      <c r="EQ95" s="11">
        <v>16</v>
      </c>
      <c r="ER95" s="10" t="s">
        <v>61</v>
      </c>
      <c r="ES95" s="11"/>
      <c r="ET95" s="10"/>
      <c r="EU95" s="7">
        <v>3</v>
      </c>
      <c r="EV95" s="11">
        <v>16</v>
      </c>
      <c r="EW95" s="10" t="s">
        <v>61</v>
      </c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>
        <v>2</v>
      </c>
      <c r="FK95" s="7">
        <f t="shared" si="102"/>
        <v>5</v>
      </c>
      <c r="FL95" s="11"/>
      <c r="FM95" s="10"/>
      <c r="FN95" s="11"/>
      <c r="FO95" s="10"/>
      <c r="FP95" s="7"/>
      <c r="FQ95" s="11"/>
      <c r="FR95" s="10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03"/>
        <v>0</v>
      </c>
    </row>
    <row r="96" spans="1:188" ht="12.75">
      <c r="A96" s="20">
        <v>7</v>
      </c>
      <c r="B96" s="20">
        <v>1</v>
      </c>
      <c r="C96" s="20"/>
      <c r="D96" s="6" t="s">
        <v>201</v>
      </c>
      <c r="E96" s="3" t="s">
        <v>202</v>
      </c>
      <c r="F96" s="6">
        <f t="shared" si="82"/>
        <v>0</v>
      </c>
      <c r="G96" s="6">
        <f t="shared" si="83"/>
        <v>2</v>
      </c>
      <c r="H96" s="6">
        <f t="shared" si="84"/>
        <v>32</v>
      </c>
      <c r="I96" s="6">
        <f t="shared" si="85"/>
        <v>16</v>
      </c>
      <c r="J96" s="6">
        <f t="shared" si="86"/>
        <v>16</v>
      </c>
      <c r="K96" s="6">
        <f t="shared" si="87"/>
        <v>0</v>
      </c>
      <c r="L96" s="6">
        <f t="shared" si="88"/>
        <v>0</v>
      </c>
      <c r="M96" s="6">
        <f t="shared" si="89"/>
        <v>0</v>
      </c>
      <c r="N96" s="6">
        <f t="shared" si="90"/>
        <v>0</v>
      </c>
      <c r="O96" s="6">
        <f t="shared" si="91"/>
        <v>0</v>
      </c>
      <c r="P96" s="6">
        <f t="shared" si="92"/>
        <v>0</v>
      </c>
      <c r="Q96" s="6">
        <f t="shared" si="93"/>
        <v>0</v>
      </c>
      <c r="R96" s="7">
        <f t="shared" si="94"/>
        <v>5</v>
      </c>
      <c r="S96" s="7">
        <f t="shared" si="95"/>
        <v>0</v>
      </c>
      <c r="T96" s="7">
        <v>1.4</v>
      </c>
      <c r="U96" s="11"/>
      <c r="V96" s="10"/>
      <c r="W96" s="11"/>
      <c r="X96" s="10"/>
      <c r="Y96" s="7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96"/>
        <v>0</v>
      </c>
      <c r="AP96" s="11"/>
      <c r="AQ96" s="10"/>
      <c r="AR96" s="11"/>
      <c r="AS96" s="10"/>
      <c r="AT96" s="7"/>
      <c r="AU96" s="11"/>
      <c r="AV96" s="10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97"/>
        <v>0</v>
      </c>
      <c r="BK96" s="11"/>
      <c r="BL96" s="10"/>
      <c r="BM96" s="11"/>
      <c r="BN96" s="10"/>
      <c r="BO96" s="7"/>
      <c r="BP96" s="11"/>
      <c r="BQ96" s="10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98"/>
        <v>0</v>
      </c>
      <c r="CF96" s="11"/>
      <c r="CG96" s="10"/>
      <c r="CH96" s="11"/>
      <c r="CI96" s="10"/>
      <c r="CJ96" s="7"/>
      <c r="CK96" s="11"/>
      <c r="CL96" s="10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99"/>
        <v>0</v>
      </c>
      <c r="DA96" s="11"/>
      <c r="DB96" s="10"/>
      <c r="DC96" s="11"/>
      <c r="DD96" s="10"/>
      <c r="DE96" s="7"/>
      <c r="DF96" s="11"/>
      <c r="DG96" s="10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00"/>
        <v>0</v>
      </c>
      <c r="DV96" s="11"/>
      <c r="DW96" s="10"/>
      <c r="DX96" s="11"/>
      <c r="DY96" s="10"/>
      <c r="DZ96" s="7"/>
      <c r="EA96" s="11"/>
      <c r="EB96" s="10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01"/>
        <v>0</v>
      </c>
      <c r="EQ96" s="11">
        <v>16</v>
      </c>
      <c r="ER96" s="10" t="s">
        <v>61</v>
      </c>
      <c r="ES96" s="11">
        <v>16</v>
      </c>
      <c r="ET96" s="10" t="s">
        <v>61</v>
      </c>
      <c r="EU96" s="7">
        <v>5</v>
      </c>
      <c r="EV96" s="11"/>
      <c r="EW96" s="10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02"/>
        <v>5</v>
      </c>
      <c r="FL96" s="11"/>
      <c r="FM96" s="10"/>
      <c r="FN96" s="11"/>
      <c r="FO96" s="10"/>
      <c r="FP96" s="7"/>
      <c r="FQ96" s="11"/>
      <c r="FR96" s="10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03"/>
        <v>0</v>
      </c>
    </row>
    <row r="97" spans="1:188" ht="12.75">
      <c r="A97" s="20">
        <v>7</v>
      </c>
      <c r="B97" s="20">
        <v>1</v>
      </c>
      <c r="C97" s="20"/>
      <c r="D97" s="6" t="s">
        <v>203</v>
      </c>
      <c r="E97" s="3" t="s">
        <v>204</v>
      </c>
      <c r="F97" s="6">
        <f t="shared" si="82"/>
        <v>0</v>
      </c>
      <c r="G97" s="6">
        <f t="shared" si="83"/>
        <v>2</v>
      </c>
      <c r="H97" s="6">
        <f t="shared" si="84"/>
        <v>32</v>
      </c>
      <c r="I97" s="6">
        <f t="shared" si="85"/>
        <v>16</v>
      </c>
      <c r="J97" s="6">
        <f t="shared" si="86"/>
        <v>16</v>
      </c>
      <c r="K97" s="6">
        <f t="shared" si="87"/>
        <v>0</v>
      </c>
      <c r="L97" s="6">
        <f t="shared" si="88"/>
        <v>0</v>
      </c>
      <c r="M97" s="6">
        <f t="shared" si="89"/>
        <v>0</v>
      </c>
      <c r="N97" s="6">
        <f t="shared" si="90"/>
        <v>0</v>
      </c>
      <c r="O97" s="6">
        <f t="shared" si="91"/>
        <v>0</v>
      </c>
      <c r="P97" s="6">
        <f t="shared" si="92"/>
        <v>0</v>
      </c>
      <c r="Q97" s="6">
        <f t="shared" si="93"/>
        <v>0</v>
      </c>
      <c r="R97" s="7">
        <f t="shared" si="94"/>
        <v>5</v>
      </c>
      <c r="S97" s="7">
        <f t="shared" si="95"/>
        <v>0</v>
      </c>
      <c r="T97" s="7">
        <v>1.4</v>
      </c>
      <c r="U97" s="11"/>
      <c r="V97" s="10"/>
      <c r="W97" s="11"/>
      <c r="X97" s="10"/>
      <c r="Y97" s="7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96"/>
        <v>0</v>
      </c>
      <c r="AP97" s="11"/>
      <c r="AQ97" s="10"/>
      <c r="AR97" s="11"/>
      <c r="AS97" s="10"/>
      <c r="AT97" s="7"/>
      <c r="AU97" s="11"/>
      <c r="AV97" s="10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97"/>
        <v>0</v>
      </c>
      <c r="BK97" s="11"/>
      <c r="BL97" s="10"/>
      <c r="BM97" s="11"/>
      <c r="BN97" s="10"/>
      <c r="BO97" s="7"/>
      <c r="BP97" s="11"/>
      <c r="BQ97" s="10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98"/>
        <v>0</v>
      </c>
      <c r="CF97" s="11"/>
      <c r="CG97" s="10"/>
      <c r="CH97" s="11"/>
      <c r="CI97" s="10"/>
      <c r="CJ97" s="7"/>
      <c r="CK97" s="11"/>
      <c r="CL97" s="10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99"/>
        <v>0</v>
      </c>
      <c r="DA97" s="11"/>
      <c r="DB97" s="10"/>
      <c r="DC97" s="11"/>
      <c r="DD97" s="10"/>
      <c r="DE97" s="7"/>
      <c r="DF97" s="11"/>
      <c r="DG97" s="10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00"/>
        <v>0</v>
      </c>
      <c r="DV97" s="11"/>
      <c r="DW97" s="10"/>
      <c r="DX97" s="11"/>
      <c r="DY97" s="10"/>
      <c r="DZ97" s="7"/>
      <c r="EA97" s="11"/>
      <c r="EB97" s="10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01"/>
        <v>0</v>
      </c>
      <c r="EQ97" s="11">
        <v>16</v>
      </c>
      <c r="ER97" s="10" t="s">
        <v>61</v>
      </c>
      <c r="ES97" s="11">
        <v>16</v>
      </c>
      <c r="ET97" s="10" t="s">
        <v>61</v>
      </c>
      <c r="EU97" s="7">
        <v>5</v>
      </c>
      <c r="EV97" s="11"/>
      <c r="EW97" s="10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02"/>
        <v>5</v>
      </c>
      <c r="FL97" s="11"/>
      <c r="FM97" s="10"/>
      <c r="FN97" s="11"/>
      <c r="FO97" s="10"/>
      <c r="FP97" s="7"/>
      <c r="FQ97" s="11"/>
      <c r="FR97" s="10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03"/>
        <v>0</v>
      </c>
    </row>
    <row r="98" spans="1:188" ht="12.75">
      <c r="A98" s="6">
        <v>2</v>
      </c>
      <c r="B98" s="6">
        <v>1</v>
      </c>
      <c r="C98" s="6"/>
      <c r="D98" s="6" t="s">
        <v>205</v>
      </c>
      <c r="E98" s="3" t="s">
        <v>206</v>
      </c>
      <c r="F98" s="6">
        <f t="shared" si="82"/>
        <v>0</v>
      </c>
      <c r="G98" s="6">
        <f t="shared" si="83"/>
        <v>2</v>
      </c>
      <c r="H98" s="6">
        <f t="shared" si="84"/>
        <v>32</v>
      </c>
      <c r="I98" s="6">
        <f t="shared" si="85"/>
        <v>16</v>
      </c>
      <c r="J98" s="6">
        <f t="shared" si="86"/>
        <v>0</v>
      </c>
      <c r="K98" s="6">
        <f t="shared" si="87"/>
        <v>16</v>
      </c>
      <c r="L98" s="6">
        <f t="shared" si="88"/>
        <v>0</v>
      </c>
      <c r="M98" s="6">
        <f t="shared" si="89"/>
        <v>0</v>
      </c>
      <c r="N98" s="6">
        <f t="shared" si="90"/>
        <v>0</v>
      </c>
      <c r="O98" s="6">
        <f t="shared" si="91"/>
        <v>0</v>
      </c>
      <c r="P98" s="6">
        <f t="shared" si="92"/>
        <v>0</v>
      </c>
      <c r="Q98" s="6">
        <f t="shared" si="93"/>
        <v>0</v>
      </c>
      <c r="R98" s="7">
        <f t="shared" si="94"/>
        <v>4</v>
      </c>
      <c r="S98" s="7">
        <f t="shared" si="95"/>
        <v>2</v>
      </c>
      <c r="T98" s="7">
        <v>1.4</v>
      </c>
      <c r="U98" s="11"/>
      <c r="V98" s="10"/>
      <c r="W98" s="11"/>
      <c r="X98" s="10"/>
      <c r="Y98" s="7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96"/>
        <v>0</v>
      </c>
      <c r="AP98" s="11"/>
      <c r="AQ98" s="10"/>
      <c r="AR98" s="11"/>
      <c r="AS98" s="10"/>
      <c r="AT98" s="7"/>
      <c r="AU98" s="11"/>
      <c r="AV98" s="10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97"/>
        <v>0</v>
      </c>
      <c r="BK98" s="11">
        <v>16</v>
      </c>
      <c r="BL98" s="10" t="s">
        <v>61</v>
      </c>
      <c r="BM98" s="11"/>
      <c r="BN98" s="10"/>
      <c r="BO98" s="7">
        <v>2</v>
      </c>
      <c r="BP98" s="11">
        <v>16</v>
      </c>
      <c r="BQ98" s="10" t="s">
        <v>61</v>
      </c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>
        <v>2</v>
      </c>
      <c r="CE98" s="7">
        <f t="shared" si="98"/>
        <v>4</v>
      </c>
      <c r="CF98" s="11"/>
      <c r="CG98" s="10"/>
      <c r="CH98" s="11"/>
      <c r="CI98" s="10"/>
      <c r="CJ98" s="7"/>
      <c r="CK98" s="11"/>
      <c r="CL98" s="10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99"/>
        <v>0</v>
      </c>
      <c r="DA98" s="11"/>
      <c r="DB98" s="10"/>
      <c r="DC98" s="11"/>
      <c r="DD98" s="10"/>
      <c r="DE98" s="7"/>
      <c r="DF98" s="11"/>
      <c r="DG98" s="10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00"/>
        <v>0</v>
      </c>
      <c r="DV98" s="11"/>
      <c r="DW98" s="10"/>
      <c r="DX98" s="11"/>
      <c r="DY98" s="10"/>
      <c r="DZ98" s="7"/>
      <c r="EA98" s="11"/>
      <c r="EB98" s="10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01"/>
        <v>0</v>
      </c>
      <c r="EQ98" s="11"/>
      <c r="ER98" s="10"/>
      <c r="ES98" s="11"/>
      <c r="ET98" s="10"/>
      <c r="EU98" s="7"/>
      <c r="EV98" s="11"/>
      <c r="EW98" s="10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02"/>
        <v>0</v>
      </c>
      <c r="FL98" s="11"/>
      <c r="FM98" s="10"/>
      <c r="FN98" s="11"/>
      <c r="FO98" s="10"/>
      <c r="FP98" s="7"/>
      <c r="FQ98" s="11"/>
      <c r="FR98" s="10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03"/>
        <v>0</v>
      </c>
    </row>
    <row r="99" spans="1:188" ht="12.75">
      <c r="A99" s="6">
        <v>3</v>
      </c>
      <c r="B99" s="6">
        <v>1</v>
      </c>
      <c r="C99" s="6"/>
      <c r="D99" s="6" t="s">
        <v>207</v>
      </c>
      <c r="E99" s="3" t="s">
        <v>208</v>
      </c>
      <c r="F99" s="6">
        <f t="shared" si="82"/>
        <v>0</v>
      </c>
      <c r="G99" s="6">
        <f t="shared" si="83"/>
        <v>2</v>
      </c>
      <c r="H99" s="6">
        <f t="shared" si="84"/>
        <v>32</v>
      </c>
      <c r="I99" s="6">
        <f t="shared" si="85"/>
        <v>16</v>
      </c>
      <c r="J99" s="6">
        <f t="shared" si="86"/>
        <v>16</v>
      </c>
      <c r="K99" s="6">
        <f t="shared" si="87"/>
        <v>0</v>
      </c>
      <c r="L99" s="6">
        <f t="shared" si="88"/>
        <v>0</v>
      </c>
      <c r="M99" s="6">
        <f t="shared" si="89"/>
        <v>0</v>
      </c>
      <c r="N99" s="6">
        <f t="shared" si="90"/>
        <v>0</v>
      </c>
      <c r="O99" s="6">
        <f t="shared" si="91"/>
        <v>0</v>
      </c>
      <c r="P99" s="6">
        <f t="shared" si="92"/>
        <v>0</v>
      </c>
      <c r="Q99" s="6">
        <f t="shared" si="93"/>
        <v>0</v>
      </c>
      <c r="R99" s="7">
        <f t="shared" si="94"/>
        <v>4</v>
      </c>
      <c r="S99" s="7">
        <f t="shared" si="95"/>
        <v>0</v>
      </c>
      <c r="T99" s="7">
        <v>1.4</v>
      </c>
      <c r="U99" s="11"/>
      <c r="V99" s="10"/>
      <c r="W99" s="11"/>
      <c r="X99" s="10"/>
      <c r="Y99" s="7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96"/>
        <v>0</v>
      </c>
      <c r="AP99" s="11"/>
      <c r="AQ99" s="10"/>
      <c r="AR99" s="11"/>
      <c r="AS99" s="10"/>
      <c r="AT99" s="7"/>
      <c r="AU99" s="11"/>
      <c r="AV99" s="10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97"/>
        <v>0</v>
      </c>
      <c r="BK99" s="11"/>
      <c r="BL99" s="10"/>
      <c r="BM99" s="11"/>
      <c r="BN99" s="10"/>
      <c r="BO99" s="7"/>
      <c r="BP99" s="11"/>
      <c r="BQ99" s="10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98"/>
        <v>0</v>
      </c>
      <c r="CF99" s="11">
        <v>16</v>
      </c>
      <c r="CG99" s="10" t="s">
        <v>61</v>
      </c>
      <c r="CH99" s="11">
        <v>16</v>
      </c>
      <c r="CI99" s="10" t="s">
        <v>61</v>
      </c>
      <c r="CJ99" s="7">
        <v>4</v>
      </c>
      <c r="CK99" s="11"/>
      <c r="CL99" s="10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99"/>
        <v>4</v>
      </c>
      <c r="DA99" s="11"/>
      <c r="DB99" s="10"/>
      <c r="DC99" s="11"/>
      <c r="DD99" s="10"/>
      <c r="DE99" s="7"/>
      <c r="DF99" s="11"/>
      <c r="DG99" s="10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00"/>
        <v>0</v>
      </c>
      <c r="DV99" s="11"/>
      <c r="DW99" s="10"/>
      <c r="DX99" s="11"/>
      <c r="DY99" s="10"/>
      <c r="DZ99" s="7"/>
      <c r="EA99" s="11"/>
      <c r="EB99" s="10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01"/>
        <v>0</v>
      </c>
      <c r="EQ99" s="11"/>
      <c r="ER99" s="10"/>
      <c r="ES99" s="11"/>
      <c r="ET99" s="10"/>
      <c r="EU99" s="7"/>
      <c r="EV99" s="11"/>
      <c r="EW99" s="10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02"/>
        <v>0</v>
      </c>
      <c r="FL99" s="11"/>
      <c r="FM99" s="10"/>
      <c r="FN99" s="11"/>
      <c r="FO99" s="10"/>
      <c r="FP99" s="7"/>
      <c r="FQ99" s="11"/>
      <c r="FR99" s="10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03"/>
        <v>0</v>
      </c>
    </row>
    <row r="100" spans="1:188" ht="12.75">
      <c r="A100" s="6">
        <v>4</v>
      </c>
      <c r="B100" s="6">
        <v>1</v>
      </c>
      <c r="C100" s="6"/>
      <c r="D100" s="6" t="s">
        <v>209</v>
      </c>
      <c r="E100" s="3" t="s">
        <v>210</v>
      </c>
      <c r="F100" s="6">
        <f t="shared" si="82"/>
        <v>0</v>
      </c>
      <c r="G100" s="6">
        <f t="shared" si="83"/>
        <v>2</v>
      </c>
      <c r="H100" s="6">
        <f t="shared" si="84"/>
        <v>32</v>
      </c>
      <c r="I100" s="6">
        <f t="shared" si="85"/>
        <v>16</v>
      </c>
      <c r="J100" s="6">
        <f t="shared" si="86"/>
        <v>0</v>
      </c>
      <c r="K100" s="6">
        <f t="shared" si="87"/>
        <v>0</v>
      </c>
      <c r="L100" s="6">
        <f t="shared" si="88"/>
        <v>0</v>
      </c>
      <c r="M100" s="6">
        <f t="shared" si="89"/>
        <v>16</v>
      </c>
      <c r="N100" s="6">
        <f t="shared" si="90"/>
        <v>0</v>
      </c>
      <c r="O100" s="6">
        <f t="shared" si="91"/>
        <v>0</v>
      </c>
      <c r="P100" s="6">
        <f t="shared" si="92"/>
        <v>0</v>
      </c>
      <c r="Q100" s="6">
        <f t="shared" si="93"/>
        <v>0</v>
      </c>
      <c r="R100" s="7">
        <f t="shared" si="94"/>
        <v>4</v>
      </c>
      <c r="S100" s="7">
        <f t="shared" si="95"/>
        <v>2</v>
      </c>
      <c r="T100" s="7">
        <v>1.4</v>
      </c>
      <c r="U100" s="11"/>
      <c r="V100" s="10"/>
      <c r="W100" s="11"/>
      <c r="X100" s="10"/>
      <c r="Y100" s="7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96"/>
        <v>0</v>
      </c>
      <c r="AP100" s="11"/>
      <c r="AQ100" s="10"/>
      <c r="AR100" s="11"/>
      <c r="AS100" s="10"/>
      <c r="AT100" s="7"/>
      <c r="AU100" s="11"/>
      <c r="AV100" s="10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97"/>
        <v>0</v>
      </c>
      <c r="BK100" s="11"/>
      <c r="BL100" s="10"/>
      <c r="BM100" s="11"/>
      <c r="BN100" s="10"/>
      <c r="BO100" s="7"/>
      <c r="BP100" s="11"/>
      <c r="BQ100" s="10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98"/>
        <v>0</v>
      </c>
      <c r="CF100" s="11">
        <v>16</v>
      </c>
      <c r="CG100" s="10" t="s">
        <v>61</v>
      </c>
      <c r="CH100" s="11"/>
      <c r="CI100" s="10"/>
      <c r="CJ100" s="7">
        <v>2</v>
      </c>
      <c r="CK100" s="11"/>
      <c r="CL100" s="10"/>
      <c r="CM100" s="11"/>
      <c r="CN100" s="10"/>
      <c r="CO100" s="11">
        <v>16</v>
      </c>
      <c r="CP100" s="10" t="s">
        <v>61</v>
      </c>
      <c r="CQ100" s="11"/>
      <c r="CR100" s="10"/>
      <c r="CS100" s="11"/>
      <c r="CT100" s="10"/>
      <c r="CU100" s="11"/>
      <c r="CV100" s="10"/>
      <c r="CW100" s="11"/>
      <c r="CX100" s="10"/>
      <c r="CY100" s="7">
        <v>2</v>
      </c>
      <c r="CZ100" s="7">
        <f t="shared" si="99"/>
        <v>4</v>
      </c>
      <c r="DA100" s="11"/>
      <c r="DB100" s="10"/>
      <c r="DC100" s="11"/>
      <c r="DD100" s="10"/>
      <c r="DE100" s="7"/>
      <c r="DF100" s="11"/>
      <c r="DG100" s="10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00"/>
        <v>0</v>
      </c>
      <c r="DV100" s="11"/>
      <c r="DW100" s="10"/>
      <c r="DX100" s="11"/>
      <c r="DY100" s="10"/>
      <c r="DZ100" s="7"/>
      <c r="EA100" s="11"/>
      <c r="EB100" s="10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01"/>
        <v>0</v>
      </c>
      <c r="EQ100" s="11"/>
      <c r="ER100" s="10"/>
      <c r="ES100" s="11"/>
      <c r="ET100" s="10"/>
      <c r="EU100" s="7"/>
      <c r="EV100" s="11"/>
      <c r="EW100" s="10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02"/>
        <v>0</v>
      </c>
      <c r="FL100" s="11"/>
      <c r="FM100" s="10"/>
      <c r="FN100" s="11"/>
      <c r="FO100" s="10"/>
      <c r="FP100" s="7"/>
      <c r="FQ100" s="11"/>
      <c r="FR100" s="10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03"/>
        <v>0</v>
      </c>
    </row>
    <row r="101" spans="1:188" ht="12.75">
      <c r="A101" s="20">
        <v>12</v>
      </c>
      <c r="B101" s="20">
        <v>1</v>
      </c>
      <c r="C101" s="20"/>
      <c r="D101" s="6" t="s">
        <v>211</v>
      </c>
      <c r="E101" s="3" t="s">
        <v>212</v>
      </c>
      <c r="F101" s="6">
        <f t="shared" si="82"/>
        <v>0</v>
      </c>
      <c r="G101" s="6">
        <f t="shared" si="83"/>
        <v>2</v>
      </c>
      <c r="H101" s="6">
        <f t="shared" si="84"/>
        <v>24</v>
      </c>
      <c r="I101" s="6">
        <f t="shared" si="85"/>
        <v>8</v>
      </c>
      <c r="J101" s="6">
        <f t="shared" si="86"/>
        <v>16</v>
      </c>
      <c r="K101" s="6">
        <f t="shared" si="87"/>
        <v>0</v>
      </c>
      <c r="L101" s="6">
        <f t="shared" si="88"/>
        <v>0</v>
      </c>
      <c r="M101" s="6">
        <f t="shared" si="89"/>
        <v>0</v>
      </c>
      <c r="N101" s="6">
        <f t="shared" si="90"/>
        <v>0</v>
      </c>
      <c r="O101" s="6">
        <f t="shared" si="91"/>
        <v>0</v>
      </c>
      <c r="P101" s="6">
        <f t="shared" si="92"/>
        <v>0</v>
      </c>
      <c r="Q101" s="6">
        <f t="shared" si="93"/>
        <v>0</v>
      </c>
      <c r="R101" s="7">
        <f t="shared" si="94"/>
        <v>3</v>
      </c>
      <c r="S101" s="7">
        <f t="shared" si="95"/>
        <v>0</v>
      </c>
      <c r="T101" s="7">
        <v>1.1</v>
      </c>
      <c r="U101" s="11"/>
      <c r="V101" s="10"/>
      <c r="W101" s="11"/>
      <c r="X101" s="10"/>
      <c r="Y101" s="7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96"/>
        <v>0</v>
      </c>
      <c r="AP101" s="11"/>
      <c r="AQ101" s="10"/>
      <c r="AR101" s="11"/>
      <c r="AS101" s="10"/>
      <c r="AT101" s="7"/>
      <c r="AU101" s="11"/>
      <c r="AV101" s="10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97"/>
        <v>0</v>
      </c>
      <c r="BK101" s="11"/>
      <c r="BL101" s="10"/>
      <c r="BM101" s="11"/>
      <c r="BN101" s="10"/>
      <c r="BO101" s="7"/>
      <c r="BP101" s="11"/>
      <c r="BQ101" s="10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98"/>
        <v>0</v>
      </c>
      <c r="CF101" s="11"/>
      <c r="CG101" s="10"/>
      <c r="CH101" s="11"/>
      <c r="CI101" s="10"/>
      <c r="CJ101" s="7"/>
      <c r="CK101" s="11"/>
      <c r="CL101" s="10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99"/>
        <v>0</v>
      </c>
      <c r="DA101" s="11"/>
      <c r="DB101" s="10"/>
      <c r="DC101" s="11"/>
      <c r="DD101" s="10"/>
      <c r="DE101" s="7"/>
      <c r="DF101" s="11"/>
      <c r="DG101" s="10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00"/>
        <v>0</v>
      </c>
      <c r="DV101" s="11">
        <v>8</v>
      </c>
      <c r="DW101" s="10" t="s">
        <v>61</v>
      </c>
      <c r="DX101" s="11">
        <v>16</v>
      </c>
      <c r="DY101" s="10" t="s">
        <v>61</v>
      </c>
      <c r="DZ101" s="7">
        <v>3</v>
      </c>
      <c r="EA101" s="11"/>
      <c r="EB101" s="10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01"/>
        <v>3</v>
      </c>
      <c r="EQ101" s="11"/>
      <c r="ER101" s="10"/>
      <c r="ES101" s="11"/>
      <c r="ET101" s="10"/>
      <c r="EU101" s="7"/>
      <c r="EV101" s="11"/>
      <c r="EW101" s="10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02"/>
        <v>0</v>
      </c>
      <c r="FL101" s="11"/>
      <c r="FM101" s="10"/>
      <c r="FN101" s="11"/>
      <c r="FO101" s="10"/>
      <c r="FP101" s="7"/>
      <c r="FQ101" s="11"/>
      <c r="FR101" s="10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03"/>
        <v>0</v>
      </c>
    </row>
    <row r="102" spans="1:188" ht="12.75">
      <c r="A102" s="20">
        <v>12</v>
      </c>
      <c r="B102" s="20">
        <v>1</v>
      </c>
      <c r="C102" s="20"/>
      <c r="D102" s="6" t="s">
        <v>213</v>
      </c>
      <c r="E102" s="3" t="s">
        <v>214</v>
      </c>
      <c r="F102" s="6">
        <f t="shared" si="82"/>
        <v>0</v>
      </c>
      <c r="G102" s="6">
        <f t="shared" si="83"/>
        <v>2</v>
      </c>
      <c r="H102" s="6">
        <f t="shared" si="84"/>
        <v>24</v>
      </c>
      <c r="I102" s="6">
        <f t="shared" si="85"/>
        <v>8</v>
      </c>
      <c r="J102" s="6">
        <f t="shared" si="86"/>
        <v>16</v>
      </c>
      <c r="K102" s="6">
        <f t="shared" si="87"/>
        <v>0</v>
      </c>
      <c r="L102" s="6">
        <f t="shared" si="88"/>
        <v>0</v>
      </c>
      <c r="M102" s="6">
        <f t="shared" si="89"/>
        <v>0</v>
      </c>
      <c r="N102" s="6">
        <f t="shared" si="90"/>
        <v>0</v>
      </c>
      <c r="O102" s="6">
        <f t="shared" si="91"/>
        <v>0</v>
      </c>
      <c r="P102" s="6">
        <f t="shared" si="92"/>
        <v>0</v>
      </c>
      <c r="Q102" s="6">
        <f t="shared" si="93"/>
        <v>0</v>
      </c>
      <c r="R102" s="7">
        <f t="shared" si="94"/>
        <v>3</v>
      </c>
      <c r="S102" s="7">
        <f t="shared" si="95"/>
        <v>0</v>
      </c>
      <c r="T102" s="7">
        <v>1.1</v>
      </c>
      <c r="U102" s="11"/>
      <c r="V102" s="10"/>
      <c r="W102" s="11"/>
      <c r="X102" s="10"/>
      <c r="Y102" s="7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96"/>
        <v>0</v>
      </c>
      <c r="AP102" s="11"/>
      <c r="AQ102" s="10"/>
      <c r="AR102" s="11"/>
      <c r="AS102" s="10"/>
      <c r="AT102" s="7"/>
      <c r="AU102" s="11"/>
      <c r="AV102" s="10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97"/>
        <v>0</v>
      </c>
      <c r="BK102" s="11"/>
      <c r="BL102" s="10"/>
      <c r="BM102" s="11"/>
      <c r="BN102" s="10"/>
      <c r="BO102" s="7"/>
      <c r="BP102" s="11"/>
      <c r="BQ102" s="10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98"/>
        <v>0</v>
      </c>
      <c r="CF102" s="11"/>
      <c r="CG102" s="10"/>
      <c r="CH102" s="11"/>
      <c r="CI102" s="10"/>
      <c r="CJ102" s="7"/>
      <c r="CK102" s="11"/>
      <c r="CL102" s="10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99"/>
        <v>0</v>
      </c>
      <c r="DA102" s="11"/>
      <c r="DB102" s="10"/>
      <c r="DC102" s="11"/>
      <c r="DD102" s="10"/>
      <c r="DE102" s="7"/>
      <c r="DF102" s="11"/>
      <c r="DG102" s="10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00"/>
        <v>0</v>
      </c>
      <c r="DV102" s="11">
        <v>8</v>
      </c>
      <c r="DW102" s="10" t="s">
        <v>61</v>
      </c>
      <c r="DX102" s="11">
        <v>16</v>
      </c>
      <c r="DY102" s="10" t="s">
        <v>61</v>
      </c>
      <c r="DZ102" s="7">
        <v>3</v>
      </c>
      <c r="EA102" s="11"/>
      <c r="EB102" s="10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01"/>
        <v>3</v>
      </c>
      <c r="EQ102" s="11"/>
      <c r="ER102" s="10"/>
      <c r="ES102" s="11"/>
      <c r="ET102" s="10"/>
      <c r="EU102" s="7"/>
      <c r="EV102" s="11"/>
      <c r="EW102" s="10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02"/>
        <v>0</v>
      </c>
      <c r="FL102" s="11"/>
      <c r="FM102" s="10"/>
      <c r="FN102" s="11"/>
      <c r="FO102" s="10"/>
      <c r="FP102" s="7"/>
      <c r="FQ102" s="11"/>
      <c r="FR102" s="10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03"/>
        <v>0</v>
      </c>
    </row>
    <row r="103" spans="1:188" ht="12.75">
      <c r="A103" s="20">
        <v>18</v>
      </c>
      <c r="B103" s="20">
        <v>1</v>
      </c>
      <c r="C103" s="20"/>
      <c r="D103" s="6" t="s">
        <v>215</v>
      </c>
      <c r="E103" s="3" t="s">
        <v>216</v>
      </c>
      <c r="F103" s="6">
        <f t="shared" si="82"/>
        <v>0</v>
      </c>
      <c r="G103" s="6">
        <f t="shared" si="83"/>
        <v>2</v>
      </c>
      <c r="H103" s="6">
        <f t="shared" si="84"/>
        <v>24</v>
      </c>
      <c r="I103" s="6">
        <f t="shared" si="85"/>
        <v>8</v>
      </c>
      <c r="J103" s="6">
        <f t="shared" si="86"/>
        <v>16</v>
      </c>
      <c r="K103" s="6">
        <f t="shared" si="87"/>
        <v>0</v>
      </c>
      <c r="L103" s="6">
        <f t="shared" si="88"/>
        <v>0</v>
      </c>
      <c r="M103" s="6">
        <f t="shared" si="89"/>
        <v>0</v>
      </c>
      <c r="N103" s="6">
        <f t="shared" si="90"/>
        <v>0</v>
      </c>
      <c r="O103" s="6">
        <f t="shared" si="91"/>
        <v>0</v>
      </c>
      <c r="P103" s="6">
        <f t="shared" si="92"/>
        <v>0</v>
      </c>
      <c r="Q103" s="6">
        <f t="shared" si="93"/>
        <v>0</v>
      </c>
      <c r="R103" s="7">
        <f t="shared" si="94"/>
        <v>3</v>
      </c>
      <c r="S103" s="7">
        <f t="shared" si="95"/>
        <v>0</v>
      </c>
      <c r="T103" s="7">
        <v>1.1</v>
      </c>
      <c r="U103" s="11"/>
      <c r="V103" s="10"/>
      <c r="W103" s="11"/>
      <c r="X103" s="10"/>
      <c r="Y103" s="7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96"/>
        <v>0</v>
      </c>
      <c r="AP103" s="11"/>
      <c r="AQ103" s="10"/>
      <c r="AR103" s="11"/>
      <c r="AS103" s="10"/>
      <c r="AT103" s="7"/>
      <c r="AU103" s="11"/>
      <c r="AV103" s="10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97"/>
        <v>0</v>
      </c>
      <c r="BK103" s="11"/>
      <c r="BL103" s="10"/>
      <c r="BM103" s="11"/>
      <c r="BN103" s="10"/>
      <c r="BO103" s="7"/>
      <c r="BP103" s="11"/>
      <c r="BQ103" s="10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98"/>
        <v>0</v>
      </c>
      <c r="CF103" s="11"/>
      <c r="CG103" s="10"/>
      <c r="CH103" s="11"/>
      <c r="CI103" s="10"/>
      <c r="CJ103" s="7"/>
      <c r="CK103" s="11"/>
      <c r="CL103" s="10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99"/>
        <v>0</v>
      </c>
      <c r="DA103" s="11"/>
      <c r="DB103" s="10"/>
      <c r="DC103" s="11"/>
      <c r="DD103" s="10"/>
      <c r="DE103" s="7"/>
      <c r="DF103" s="11"/>
      <c r="DG103" s="10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00"/>
        <v>0</v>
      </c>
      <c r="DV103" s="11"/>
      <c r="DW103" s="10"/>
      <c r="DX103" s="11"/>
      <c r="DY103" s="10"/>
      <c r="DZ103" s="7"/>
      <c r="EA103" s="11"/>
      <c r="EB103" s="10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01"/>
        <v>0</v>
      </c>
      <c r="EQ103" s="11">
        <v>8</v>
      </c>
      <c r="ER103" s="10" t="s">
        <v>61</v>
      </c>
      <c r="ES103" s="11">
        <v>16</v>
      </c>
      <c r="ET103" s="10" t="s">
        <v>61</v>
      </c>
      <c r="EU103" s="7">
        <v>3</v>
      </c>
      <c r="EV103" s="11"/>
      <c r="EW103" s="10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02"/>
        <v>3</v>
      </c>
      <c r="FL103" s="11"/>
      <c r="FM103" s="10"/>
      <c r="FN103" s="11"/>
      <c r="FO103" s="10"/>
      <c r="FP103" s="7"/>
      <c r="FQ103" s="11"/>
      <c r="FR103" s="10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03"/>
        <v>0</v>
      </c>
    </row>
    <row r="104" spans="1:188" ht="12.75">
      <c r="A104" s="20">
        <v>18</v>
      </c>
      <c r="B104" s="20">
        <v>1</v>
      </c>
      <c r="C104" s="20"/>
      <c r="D104" s="6" t="s">
        <v>217</v>
      </c>
      <c r="E104" s="3" t="s">
        <v>218</v>
      </c>
      <c r="F104" s="6">
        <f t="shared" si="82"/>
        <v>0</v>
      </c>
      <c r="G104" s="6">
        <f t="shared" si="83"/>
        <v>2</v>
      </c>
      <c r="H104" s="6">
        <f t="shared" si="84"/>
        <v>24</v>
      </c>
      <c r="I104" s="6">
        <f t="shared" si="85"/>
        <v>8</v>
      </c>
      <c r="J104" s="6">
        <f t="shared" si="86"/>
        <v>16</v>
      </c>
      <c r="K104" s="6">
        <f t="shared" si="87"/>
        <v>0</v>
      </c>
      <c r="L104" s="6">
        <f t="shared" si="88"/>
        <v>0</v>
      </c>
      <c r="M104" s="6">
        <f t="shared" si="89"/>
        <v>0</v>
      </c>
      <c r="N104" s="6">
        <f t="shared" si="90"/>
        <v>0</v>
      </c>
      <c r="O104" s="6">
        <f t="shared" si="91"/>
        <v>0</v>
      </c>
      <c r="P104" s="6">
        <f t="shared" si="92"/>
        <v>0</v>
      </c>
      <c r="Q104" s="6">
        <f t="shared" si="93"/>
        <v>0</v>
      </c>
      <c r="R104" s="7">
        <f t="shared" si="94"/>
        <v>3</v>
      </c>
      <c r="S104" s="7">
        <f t="shared" si="95"/>
        <v>0</v>
      </c>
      <c r="T104" s="7">
        <v>1.1</v>
      </c>
      <c r="U104" s="11"/>
      <c r="V104" s="10"/>
      <c r="W104" s="11"/>
      <c r="X104" s="10"/>
      <c r="Y104" s="7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96"/>
        <v>0</v>
      </c>
      <c r="AP104" s="11"/>
      <c r="AQ104" s="10"/>
      <c r="AR104" s="11"/>
      <c r="AS104" s="10"/>
      <c r="AT104" s="7"/>
      <c r="AU104" s="11"/>
      <c r="AV104" s="10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97"/>
        <v>0</v>
      </c>
      <c r="BK104" s="11"/>
      <c r="BL104" s="10"/>
      <c r="BM104" s="11"/>
      <c r="BN104" s="10"/>
      <c r="BO104" s="7"/>
      <c r="BP104" s="11"/>
      <c r="BQ104" s="10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98"/>
        <v>0</v>
      </c>
      <c r="CF104" s="11"/>
      <c r="CG104" s="10"/>
      <c r="CH104" s="11"/>
      <c r="CI104" s="10"/>
      <c r="CJ104" s="7"/>
      <c r="CK104" s="11"/>
      <c r="CL104" s="10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99"/>
        <v>0</v>
      </c>
      <c r="DA104" s="11"/>
      <c r="DB104" s="10"/>
      <c r="DC104" s="11"/>
      <c r="DD104" s="10"/>
      <c r="DE104" s="7"/>
      <c r="DF104" s="11"/>
      <c r="DG104" s="10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00"/>
        <v>0</v>
      </c>
      <c r="DV104" s="11"/>
      <c r="DW104" s="10"/>
      <c r="DX104" s="11"/>
      <c r="DY104" s="10"/>
      <c r="DZ104" s="7"/>
      <c r="EA104" s="11"/>
      <c r="EB104" s="10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01"/>
        <v>0</v>
      </c>
      <c r="EQ104" s="11">
        <v>8</v>
      </c>
      <c r="ER104" s="10" t="s">
        <v>61</v>
      </c>
      <c r="ES104" s="11">
        <v>16</v>
      </c>
      <c r="ET104" s="10" t="s">
        <v>61</v>
      </c>
      <c r="EU104" s="7">
        <v>3</v>
      </c>
      <c r="EV104" s="11"/>
      <c r="EW104" s="10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102"/>
        <v>3</v>
      </c>
      <c r="FL104" s="11"/>
      <c r="FM104" s="10"/>
      <c r="FN104" s="11"/>
      <c r="FO104" s="10"/>
      <c r="FP104" s="7"/>
      <c r="FQ104" s="11"/>
      <c r="FR104" s="10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03"/>
        <v>0</v>
      </c>
    </row>
    <row r="105" spans="1:188" ht="19.5" customHeight="1">
      <c r="A105" s="19" t="s">
        <v>219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9"/>
      <c r="GF105" s="13"/>
    </row>
    <row r="106" spans="1:188" ht="12.75">
      <c r="A106" s="6"/>
      <c r="B106" s="6"/>
      <c r="C106" s="6"/>
      <c r="D106" s="6" t="s">
        <v>220</v>
      </c>
      <c r="E106" s="3" t="s">
        <v>221</v>
      </c>
      <c r="F106" s="6">
        <f>COUNTIF(U106:GD106,"e")</f>
        <v>0</v>
      </c>
      <c r="G106" s="6">
        <f>COUNTIF(U106:GD106,"z")</f>
        <v>1</v>
      </c>
      <c r="H106" s="6">
        <f>SUM(I106:Q106)</f>
        <v>120</v>
      </c>
      <c r="I106" s="6">
        <f>U106+AP106+BK106+CF106+DA106+DV106+EQ106+FL106</f>
        <v>0</v>
      </c>
      <c r="J106" s="6">
        <f>W106+AR106+BM106+CH106+DC106+DX106+ES106+FN106</f>
        <v>0</v>
      </c>
      <c r="K106" s="6">
        <f>Z106+AU106+BP106+CK106+DF106+EA106+EV106+FQ106</f>
        <v>0</v>
      </c>
      <c r="L106" s="6">
        <f>AB106+AW106+BR106+CM106+DH106+EC106+EX106+FS106</f>
        <v>0</v>
      </c>
      <c r="M106" s="6">
        <f>AD106+AY106+BT106+CO106+DJ106+EE106+EZ106+FU106</f>
        <v>0</v>
      </c>
      <c r="N106" s="6">
        <f>AF106+BA106+BV106+CQ106+DL106+EG106+FB106+FW106</f>
        <v>0</v>
      </c>
      <c r="O106" s="6">
        <f>AH106+BC106+BX106+CS106+DN106+EI106+FD106+FY106</f>
        <v>120</v>
      </c>
      <c r="P106" s="6">
        <f>AJ106+BE106+BZ106+CU106+DP106+EK106+FF106+GA106</f>
        <v>0</v>
      </c>
      <c r="Q106" s="6">
        <f>AL106+BG106+CB106+CW106+DR106+EM106+FH106+GC106</f>
        <v>0</v>
      </c>
      <c r="R106" s="7">
        <f>AO106+BJ106+CE106+CZ106+DU106+EP106+FK106+GF106</f>
        <v>4</v>
      </c>
      <c r="S106" s="7">
        <f>AN106+BI106+CD106+CY106+DT106+EO106+FJ106+GE106</f>
        <v>4</v>
      </c>
      <c r="T106" s="7">
        <v>0</v>
      </c>
      <c r="U106" s="11"/>
      <c r="V106" s="10"/>
      <c r="W106" s="11"/>
      <c r="X106" s="10"/>
      <c r="Y106" s="7"/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>Y106+AN106</f>
        <v>0</v>
      </c>
      <c r="AP106" s="11"/>
      <c r="AQ106" s="10"/>
      <c r="AR106" s="11"/>
      <c r="AS106" s="10"/>
      <c r="AT106" s="7"/>
      <c r="AU106" s="11"/>
      <c r="AV106" s="10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>AT106+BI106</f>
        <v>0</v>
      </c>
      <c r="BK106" s="11"/>
      <c r="BL106" s="10"/>
      <c r="BM106" s="11"/>
      <c r="BN106" s="10"/>
      <c r="BO106" s="7"/>
      <c r="BP106" s="11"/>
      <c r="BQ106" s="10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>BO106+CD106</f>
        <v>0</v>
      </c>
      <c r="CF106" s="11"/>
      <c r="CG106" s="10"/>
      <c r="CH106" s="11"/>
      <c r="CI106" s="10"/>
      <c r="CJ106" s="7"/>
      <c r="CK106" s="11"/>
      <c r="CL106" s="10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>CJ106+CY106</f>
        <v>0</v>
      </c>
      <c r="DA106" s="11"/>
      <c r="DB106" s="10"/>
      <c r="DC106" s="11"/>
      <c r="DD106" s="10"/>
      <c r="DE106" s="7"/>
      <c r="DF106" s="11"/>
      <c r="DG106" s="10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>DE106+DT106</f>
        <v>0</v>
      </c>
      <c r="DV106" s="11"/>
      <c r="DW106" s="10"/>
      <c r="DX106" s="11"/>
      <c r="DY106" s="10"/>
      <c r="DZ106" s="7"/>
      <c r="EA106" s="11"/>
      <c r="EB106" s="10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>DZ106+EO106</f>
        <v>0</v>
      </c>
      <c r="EQ106" s="11"/>
      <c r="ER106" s="10"/>
      <c r="ES106" s="11"/>
      <c r="ET106" s="10"/>
      <c r="EU106" s="7"/>
      <c r="EV106" s="11"/>
      <c r="EW106" s="10"/>
      <c r="EX106" s="11"/>
      <c r="EY106" s="10"/>
      <c r="EZ106" s="11"/>
      <c r="FA106" s="10"/>
      <c r="FB106" s="11"/>
      <c r="FC106" s="10"/>
      <c r="FD106" s="11">
        <v>120</v>
      </c>
      <c r="FE106" s="10" t="s">
        <v>61</v>
      </c>
      <c r="FF106" s="11"/>
      <c r="FG106" s="10"/>
      <c r="FH106" s="11"/>
      <c r="FI106" s="10"/>
      <c r="FJ106" s="7">
        <v>4</v>
      </c>
      <c r="FK106" s="7">
        <f>EU106+FJ106</f>
        <v>4</v>
      </c>
      <c r="FL106" s="11"/>
      <c r="FM106" s="10"/>
      <c r="FN106" s="11"/>
      <c r="FO106" s="10"/>
      <c r="FP106" s="7"/>
      <c r="FQ106" s="11"/>
      <c r="FR106" s="10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>FP106+GE106</f>
        <v>0</v>
      </c>
    </row>
    <row r="107" spans="1:188" ht="15.75" customHeight="1">
      <c r="A107" s="6"/>
      <c r="B107" s="6"/>
      <c r="C107" s="6"/>
      <c r="D107" s="6"/>
      <c r="E107" s="6" t="s">
        <v>89</v>
      </c>
      <c r="F107" s="6">
        <f aca="true" t="shared" si="104" ref="F107:AK107">SUM(F106:F106)</f>
        <v>0</v>
      </c>
      <c r="G107" s="6">
        <f t="shared" si="104"/>
        <v>1</v>
      </c>
      <c r="H107" s="6">
        <f t="shared" si="104"/>
        <v>120</v>
      </c>
      <c r="I107" s="6">
        <f t="shared" si="104"/>
        <v>0</v>
      </c>
      <c r="J107" s="6">
        <f t="shared" si="104"/>
        <v>0</v>
      </c>
      <c r="K107" s="6">
        <f t="shared" si="104"/>
        <v>0</v>
      </c>
      <c r="L107" s="6">
        <f t="shared" si="104"/>
        <v>0</v>
      </c>
      <c r="M107" s="6">
        <f t="shared" si="104"/>
        <v>0</v>
      </c>
      <c r="N107" s="6">
        <f t="shared" si="104"/>
        <v>0</v>
      </c>
      <c r="O107" s="6">
        <f t="shared" si="104"/>
        <v>120</v>
      </c>
      <c r="P107" s="6">
        <f t="shared" si="104"/>
        <v>0</v>
      </c>
      <c r="Q107" s="6">
        <f t="shared" si="104"/>
        <v>0</v>
      </c>
      <c r="R107" s="7">
        <f t="shared" si="104"/>
        <v>4</v>
      </c>
      <c r="S107" s="7">
        <f t="shared" si="104"/>
        <v>4</v>
      </c>
      <c r="T107" s="7">
        <f t="shared" si="104"/>
        <v>0</v>
      </c>
      <c r="U107" s="11">
        <f t="shared" si="104"/>
        <v>0</v>
      </c>
      <c r="V107" s="10">
        <f t="shared" si="104"/>
        <v>0</v>
      </c>
      <c r="W107" s="11">
        <f t="shared" si="104"/>
        <v>0</v>
      </c>
      <c r="X107" s="10">
        <f t="shared" si="104"/>
        <v>0</v>
      </c>
      <c r="Y107" s="7">
        <f t="shared" si="104"/>
        <v>0</v>
      </c>
      <c r="Z107" s="11">
        <f t="shared" si="104"/>
        <v>0</v>
      </c>
      <c r="AA107" s="10">
        <f t="shared" si="104"/>
        <v>0</v>
      </c>
      <c r="AB107" s="11">
        <f t="shared" si="104"/>
        <v>0</v>
      </c>
      <c r="AC107" s="10">
        <f t="shared" si="104"/>
        <v>0</v>
      </c>
      <c r="AD107" s="11">
        <f t="shared" si="104"/>
        <v>0</v>
      </c>
      <c r="AE107" s="10">
        <f t="shared" si="104"/>
        <v>0</v>
      </c>
      <c r="AF107" s="11">
        <f t="shared" si="104"/>
        <v>0</v>
      </c>
      <c r="AG107" s="10">
        <f t="shared" si="104"/>
        <v>0</v>
      </c>
      <c r="AH107" s="11">
        <f t="shared" si="104"/>
        <v>0</v>
      </c>
      <c r="AI107" s="10">
        <f t="shared" si="104"/>
        <v>0</v>
      </c>
      <c r="AJ107" s="11">
        <f t="shared" si="104"/>
        <v>0</v>
      </c>
      <c r="AK107" s="10">
        <f t="shared" si="104"/>
        <v>0</v>
      </c>
      <c r="AL107" s="11">
        <f aca="true" t="shared" si="105" ref="AL107:BQ107">SUM(AL106:AL106)</f>
        <v>0</v>
      </c>
      <c r="AM107" s="10">
        <f t="shared" si="105"/>
        <v>0</v>
      </c>
      <c r="AN107" s="7">
        <f t="shared" si="105"/>
        <v>0</v>
      </c>
      <c r="AO107" s="7">
        <f t="shared" si="105"/>
        <v>0</v>
      </c>
      <c r="AP107" s="11">
        <f t="shared" si="105"/>
        <v>0</v>
      </c>
      <c r="AQ107" s="10">
        <f t="shared" si="105"/>
        <v>0</v>
      </c>
      <c r="AR107" s="11">
        <f t="shared" si="105"/>
        <v>0</v>
      </c>
      <c r="AS107" s="10">
        <f t="shared" si="105"/>
        <v>0</v>
      </c>
      <c r="AT107" s="7">
        <f t="shared" si="105"/>
        <v>0</v>
      </c>
      <c r="AU107" s="11">
        <f t="shared" si="105"/>
        <v>0</v>
      </c>
      <c r="AV107" s="10">
        <f t="shared" si="105"/>
        <v>0</v>
      </c>
      <c r="AW107" s="11">
        <f t="shared" si="105"/>
        <v>0</v>
      </c>
      <c r="AX107" s="10">
        <f t="shared" si="105"/>
        <v>0</v>
      </c>
      <c r="AY107" s="11">
        <f t="shared" si="105"/>
        <v>0</v>
      </c>
      <c r="AZ107" s="10">
        <f t="shared" si="105"/>
        <v>0</v>
      </c>
      <c r="BA107" s="11">
        <f t="shared" si="105"/>
        <v>0</v>
      </c>
      <c r="BB107" s="10">
        <f t="shared" si="105"/>
        <v>0</v>
      </c>
      <c r="BC107" s="11">
        <f t="shared" si="105"/>
        <v>0</v>
      </c>
      <c r="BD107" s="10">
        <f t="shared" si="105"/>
        <v>0</v>
      </c>
      <c r="BE107" s="11">
        <f t="shared" si="105"/>
        <v>0</v>
      </c>
      <c r="BF107" s="10">
        <f t="shared" si="105"/>
        <v>0</v>
      </c>
      <c r="BG107" s="11">
        <f t="shared" si="105"/>
        <v>0</v>
      </c>
      <c r="BH107" s="10">
        <f t="shared" si="105"/>
        <v>0</v>
      </c>
      <c r="BI107" s="7">
        <f t="shared" si="105"/>
        <v>0</v>
      </c>
      <c r="BJ107" s="7">
        <f t="shared" si="105"/>
        <v>0</v>
      </c>
      <c r="BK107" s="11">
        <f t="shared" si="105"/>
        <v>0</v>
      </c>
      <c r="BL107" s="10">
        <f t="shared" si="105"/>
        <v>0</v>
      </c>
      <c r="BM107" s="11">
        <f t="shared" si="105"/>
        <v>0</v>
      </c>
      <c r="BN107" s="10">
        <f t="shared" si="105"/>
        <v>0</v>
      </c>
      <c r="BO107" s="7">
        <f t="shared" si="105"/>
        <v>0</v>
      </c>
      <c r="BP107" s="11">
        <f t="shared" si="105"/>
        <v>0</v>
      </c>
      <c r="BQ107" s="10">
        <f t="shared" si="105"/>
        <v>0</v>
      </c>
      <c r="BR107" s="11">
        <f aca="true" t="shared" si="106" ref="BR107:CW107">SUM(BR106:BR106)</f>
        <v>0</v>
      </c>
      <c r="BS107" s="10">
        <f t="shared" si="106"/>
        <v>0</v>
      </c>
      <c r="BT107" s="11">
        <f t="shared" si="106"/>
        <v>0</v>
      </c>
      <c r="BU107" s="10">
        <f t="shared" si="106"/>
        <v>0</v>
      </c>
      <c r="BV107" s="11">
        <f t="shared" si="106"/>
        <v>0</v>
      </c>
      <c r="BW107" s="10">
        <f t="shared" si="106"/>
        <v>0</v>
      </c>
      <c r="BX107" s="11">
        <f t="shared" si="106"/>
        <v>0</v>
      </c>
      <c r="BY107" s="10">
        <f t="shared" si="106"/>
        <v>0</v>
      </c>
      <c r="BZ107" s="11">
        <f t="shared" si="106"/>
        <v>0</v>
      </c>
      <c r="CA107" s="10">
        <f t="shared" si="106"/>
        <v>0</v>
      </c>
      <c r="CB107" s="11">
        <f t="shared" si="106"/>
        <v>0</v>
      </c>
      <c r="CC107" s="10">
        <f t="shared" si="106"/>
        <v>0</v>
      </c>
      <c r="CD107" s="7">
        <f t="shared" si="106"/>
        <v>0</v>
      </c>
      <c r="CE107" s="7">
        <f t="shared" si="106"/>
        <v>0</v>
      </c>
      <c r="CF107" s="11">
        <f t="shared" si="106"/>
        <v>0</v>
      </c>
      <c r="CG107" s="10">
        <f t="shared" si="106"/>
        <v>0</v>
      </c>
      <c r="CH107" s="11">
        <f t="shared" si="106"/>
        <v>0</v>
      </c>
      <c r="CI107" s="10">
        <f t="shared" si="106"/>
        <v>0</v>
      </c>
      <c r="CJ107" s="7">
        <f t="shared" si="106"/>
        <v>0</v>
      </c>
      <c r="CK107" s="11">
        <f t="shared" si="106"/>
        <v>0</v>
      </c>
      <c r="CL107" s="10">
        <f t="shared" si="106"/>
        <v>0</v>
      </c>
      <c r="CM107" s="11">
        <f t="shared" si="106"/>
        <v>0</v>
      </c>
      <c r="CN107" s="10">
        <f t="shared" si="106"/>
        <v>0</v>
      </c>
      <c r="CO107" s="11">
        <f t="shared" si="106"/>
        <v>0</v>
      </c>
      <c r="CP107" s="10">
        <f t="shared" si="106"/>
        <v>0</v>
      </c>
      <c r="CQ107" s="11">
        <f t="shared" si="106"/>
        <v>0</v>
      </c>
      <c r="CR107" s="10">
        <f t="shared" si="106"/>
        <v>0</v>
      </c>
      <c r="CS107" s="11">
        <f t="shared" si="106"/>
        <v>0</v>
      </c>
      <c r="CT107" s="10">
        <f t="shared" si="106"/>
        <v>0</v>
      </c>
      <c r="CU107" s="11">
        <f t="shared" si="106"/>
        <v>0</v>
      </c>
      <c r="CV107" s="10">
        <f t="shared" si="106"/>
        <v>0</v>
      </c>
      <c r="CW107" s="11">
        <f t="shared" si="106"/>
        <v>0</v>
      </c>
      <c r="CX107" s="10">
        <f aca="true" t="shared" si="107" ref="CX107:EC107">SUM(CX106:CX106)</f>
        <v>0</v>
      </c>
      <c r="CY107" s="7">
        <f t="shared" si="107"/>
        <v>0</v>
      </c>
      <c r="CZ107" s="7">
        <f t="shared" si="107"/>
        <v>0</v>
      </c>
      <c r="DA107" s="11">
        <f t="shared" si="107"/>
        <v>0</v>
      </c>
      <c r="DB107" s="10">
        <f t="shared" si="107"/>
        <v>0</v>
      </c>
      <c r="DC107" s="11">
        <f t="shared" si="107"/>
        <v>0</v>
      </c>
      <c r="DD107" s="10">
        <f t="shared" si="107"/>
        <v>0</v>
      </c>
      <c r="DE107" s="7">
        <f t="shared" si="107"/>
        <v>0</v>
      </c>
      <c r="DF107" s="11">
        <f t="shared" si="107"/>
        <v>0</v>
      </c>
      <c r="DG107" s="10">
        <f t="shared" si="107"/>
        <v>0</v>
      </c>
      <c r="DH107" s="11">
        <f t="shared" si="107"/>
        <v>0</v>
      </c>
      <c r="DI107" s="10">
        <f t="shared" si="107"/>
        <v>0</v>
      </c>
      <c r="DJ107" s="11">
        <f t="shared" si="107"/>
        <v>0</v>
      </c>
      <c r="DK107" s="10">
        <f t="shared" si="107"/>
        <v>0</v>
      </c>
      <c r="DL107" s="11">
        <f t="shared" si="107"/>
        <v>0</v>
      </c>
      <c r="DM107" s="10">
        <f t="shared" si="107"/>
        <v>0</v>
      </c>
      <c r="DN107" s="11">
        <f t="shared" si="107"/>
        <v>0</v>
      </c>
      <c r="DO107" s="10">
        <f t="shared" si="107"/>
        <v>0</v>
      </c>
      <c r="DP107" s="11">
        <f t="shared" si="107"/>
        <v>0</v>
      </c>
      <c r="DQ107" s="10">
        <f t="shared" si="107"/>
        <v>0</v>
      </c>
      <c r="DR107" s="11">
        <f t="shared" si="107"/>
        <v>0</v>
      </c>
      <c r="DS107" s="10">
        <f t="shared" si="107"/>
        <v>0</v>
      </c>
      <c r="DT107" s="7">
        <f t="shared" si="107"/>
        <v>0</v>
      </c>
      <c r="DU107" s="7">
        <f t="shared" si="107"/>
        <v>0</v>
      </c>
      <c r="DV107" s="11">
        <f t="shared" si="107"/>
        <v>0</v>
      </c>
      <c r="DW107" s="10">
        <f t="shared" si="107"/>
        <v>0</v>
      </c>
      <c r="DX107" s="11">
        <f t="shared" si="107"/>
        <v>0</v>
      </c>
      <c r="DY107" s="10">
        <f t="shared" si="107"/>
        <v>0</v>
      </c>
      <c r="DZ107" s="7">
        <f t="shared" si="107"/>
        <v>0</v>
      </c>
      <c r="EA107" s="11">
        <f t="shared" si="107"/>
        <v>0</v>
      </c>
      <c r="EB107" s="10">
        <f t="shared" si="107"/>
        <v>0</v>
      </c>
      <c r="EC107" s="11">
        <f t="shared" si="107"/>
        <v>0</v>
      </c>
      <c r="ED107" s="10">
        <f aca="true" t="shared" si="108" ref="ED107:FI107">SUM(ED106:ED106)</f>
        <v>0</v>
      </c>
      <c r="EE107" s="11">
        <f t="shared" si="108"/>
        <v>0</v>
      </c>
      <c r="EF107" s="10">
        <f t="shared" si="108"/>
        <v>0</v>
      </c>
      <c r="EG107" s="11">
        <f t="shared" si="108"/>
        <v>0</v>
      </c>
      <c r="EH107" s="10">
        <f t="shared" si="108"/>
        <v>0</v>
      </c>
      <c r="EI107" s="11">
        <f t="shared" si="108"/>
        <v>0</v>
      </c>
      <c r="EJ107" s="10">
        <f t="shared" si="108"/>
        <v>0</v>
      </c>
      <c r="EK107" s="11">
        <f t="shared" si="108"/>
        <v>0</v>
      </c>
      <c r="EL107" s="10">
        <f t="shared" si="108"/>
        <v>0</v>
      </c>
      <c r="EM107" s="11">
        <f t="shared" si="108"/>
        <v>0</v>
      </c>
      <c r="EN107" s="10">
        <f t="shared" si="108"/>
        <v>0</v>
      </c>
      <c r="EO107" s="7">
        <f t="shared" si="108"/>
        <v>0</v>
      </c>
      <c r="EP107" s="7">
        <f t="shared" si="108"/>
        <v>0</v>
      </c>
      <c r="EQ107" s="11">
        <f t="shared" si="108"/>
        <v>0</v>
      </c>
      <c r="ER107" s="10">
        <f t="shared" si="108"/>
        <v>0</v>
      </c>
      <c r="ES107" s="11">
        <f t="shared" si="108"/>
        <v>0</v>
      </c>
      <c r="ET107" s="10">
        <f t="shared" si="108"/>
        <v>0</v>
      </c>
      <c r="EU107" s="7">
        <f t="shared" si="108"/>
        <v>0</v>
      </c>
      <c r="EV107" s="11">
        <f t="shared" si="108"/>
        <v>0</v>
      </c>
      <c r="EW107" s="10">
        <f t="shared" si="108"/>
        <v>0</v>
      </c>
      <c r="EX107" s="11">
        <f t="shared" si="108"/>
        <v>0</v>
      </c>
      <c r="EY107" s="10">
        <f t="shared" si="108"/>
        <v>0</v>
      </c>
      <c r="EZ107" s="11">
        <f t="shared" si="108"/>
        <v>0</v>
      </c>
      <c r="FA107" s="10">
        <f t="shared" si="108"/>
        <v>0</v>
      </c>
      <c r="FB107" s="11">
        <f t="shared" si="108"/>
        <v>0</v>
      </c>
      <c r="FC107" s="10">
        <f t="shared" si="108"/>
        <v>0</v>
      </c>
      <c r="FD107" s="11">
        <f t="shared" si="108"/>
        <v>120</v>
      </c>
      <c r="FE107" s="10">
        <f t="shared" si="108"/>
        <v>0</v>
      </c>
      <c r="FF107" s="11">
        <f t="shared" si="108"/>
        <v>0</v>
      </c>
      <c r="FG107" s="10">
        <f t="shared" si="108"/>
        <v>0</v>
      </c>
      <c r="FH107" s="11">
        <f t="shared" si="108"/>
        <v>0</v>
      </c>
      <c r="FI107" s="10">
        <f t="shared" si="108"/>
        <v>0</v>
      </c>
      <c r="FJ107" s="7">
        <f aca="true" t="shared" si="109" ref="FJ107:GF107">SUM(FJ106:FJ106)</f>
        <v>4</v>
      </c>
      <c r="FK107" s="7">
        <f t="shared" si="109"/>
        <v>4</v>
      </c>
      <c r="FL107" s="11">
        <f t="shared" si="109"/>
        <v>0</v>
      </c>
      <c r="FM107" s="10">
        <f t="shared" si="109"/>
        <v>0</v>
      </c>
      <c r="FN107" s="11">
        <f t="shared" si="109"/>
        <v>0</v>
      </c>
      <c r="FO107" s="10">
        <f t="shared" si="109"/>
        <v>0</v>
      </c>
      <c r="FP107" s="7">
        <f t="shared" si="109"/>
        <v>0</v>
      </c>
      <c r="FQ107" s="11">
        <f t="shared" si="109"/>
        <v>0</v>
      </c>
      <c r="FR107" s="10">
        <f t="shared" si="109"/>
        <v>0</v>
      </c>
      <c r="FS107" s="11">
        <f t="shared" si="109"/>
        <v>0</v>
      </c>
      <c r="FT107" s="10">
        <f t="shared" si="109"/>
        <v>0</v>
      </c>
      <c r="FU107" s="11">
        <f t="shared" si="109"/>
        <v>0</v>
      </c>
      <c r="FV107" s="10">
        <f t="shared" si="109"/>
        <v>0</v>
      </c>
      <c r="FW107" s="11">
        <f t="shared" si="109"/>
        <v>0</v>
      </c>
      <c r="FX107" s="10">
        <f t="shared" si="109"/>
        <v>0</v>
      </c>
      <c r="FY107" s="11">
        <f t="shared" si="109"/>
        <v>0</v>
      </c>
      <c r="FZ107" s="10">
        <f t="shared" si="109"/>
        <v>0</v>
      </c>
      <c r="GA107" s="11">
        <f t="shared" si="109"/>
        <v>0</v>
      </c>
      <c r="GB107" s="10">
        <f t="shared" si="109"/>
        <v>0</v>
      </c>
      <c r="GC107" s="11">
        <f t="shared" si="109"/>
        <v>0</v>
      </c>
      <c r="GD107" s="10">
        <f t="shared" si="109"/>
        <v>0</v>
      </c>
      <c r="GE107" s="7">
        <f t="shared" si="109"/>
        <v>0</v>
      </c>
      <c r="GF107" s="7">
        <f t="shared" si="109"/>
        <v>0</v>
      </c>
    </row>
    <row r="108" spans="1:188" ht="19.5" customHeight="1">
      <c r="A108" s="19" t="s">
        <v>222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9"/>
      <c r="GF108" s="13"/>
    </row>
    <row r="109" spans="1:188" ht="12.75">
      <c r="A109" s="6"/>
      <c r="B109" s="6"/>
      <c r="C109" s="6"/>
      <c r="D109" s="6" t="s">
        <v>223</v>
      </c>
      <c r="E109" s="3" t="s">
        <v>224</v>
      </c>
      <c r="F109" s="6">
        <f>COUNTIF(U109:GD109,"e")</f>
        <v>0</v>
      </c>
      <c r="G109" s="6">
        <f>COUNTIF(U109:GD109,"z")</f>
        <v>1</v>
      </c>
      <c r="H109" s="6">
        <f>SUM(I109:Q109)</f>
        <v>2</v>
      </c>
      <c r="I109" s="6">
        <f>U109+AP109+BK109+CF109+DA109+DV109+EQ109+FL109</f>
        <v>2</v>
      </c>
      <c r="J109" s="6">
        <f>W109+AR109+BM109+CH109+DC109+DX109+ES109+FN109</f>
        <v>0</v>
      </c>
      <c r="K109" s="6">
        <f>Z109+AU109+BP109+CK109+DF109+EA109+EV109+FQ109</f>
        <v>0</v>
      </c>
      <c r="L109" s="6">
        <f>AB109+AW109+BR109+CM109+DH109+EC109+EX109+FS109</f>
        <v>0</v>
      </c>
      <c r="M109" s="6">
        <f>AD109+AY109+BT109+CO109+DJ109+EE109+EZ109+FU109</f>
        <v>0</v>
      </c>
      <c r="N109" s="6">
        <f>AF109+BA109+BV109+CQ109+DL109+EG109+FB109+FW109</f>
        <v>0</v>
      </c>
      <c r="O109" s="6">
        <f>AH109+BC109+BX109+CS109+DN109+EI109+FD109+FY109</f>
        <v>0</v>
      </c>
      <c r="P109" s="6">
        <f>AJ109+BE109+BZ109+CU109+DP109+EK109+FF109+GA109</f>
        <v>0</v>
      </c>
      <c r="Q109" s="6">
        <f>AL109+BG109+CB109+CW109+DR109+EM109+FH109+GC109</f>
        <v>0</v>
      </c>
      <c r="R109" s="7">
        <f>AO109+BJ109+CE109+CZ109+DU109+EP109+FK109+GF109</f>
        <v>0</v>
      </c>
      <c r="S109" s="7">
        <f>AN109+BI109+CD109+CY109+DT109+EO109+FJ109+GE109</f>
        <v>0</v>
      </c>
      <c r="T109" s="7">
        <v>0</v>
      </c>
      <c r="U109" s="11">
        <v>2</v>
      </c>
      <c r="V109" s="10" t="s">
        <v>61</v>
      </c>
      <c r="W109" s="11"/>
      <c r="X109" s="10"/>
      <c r="Y109" s="7">
        <v>0</v>
      </c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>Y109+AN109</f>
        <v>0</v>
      </c>
      <c r="AP109" s="11"/>
      <c r="AQ109" s="10"/>
      <c r="AR109" s="11"/>
      <c r="AS109" s="10"/>
      <c r="AT109" s="7"/>
      <c r="AU109" s="11"/>
      <c r="AV109" s="10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>AT109+BI109</f>
        <v>0</v>
      </c>
      <c r="BK109" s="11"/>
      <c r="BL109" s="10"/>
      <c r="BM109" s="11"/>
      <c r="BN109" s="10"/>
      <c r="BO109" s="7"/>
      <c r="BP109" s="11"/>
      <c r="BQ109" s="10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>BO109+CD109</f>
        <v>0</v>
      </c>
      <c r="CF109" s="11"/>
      <c r="CG109" s="10"/>
      <c r="CH109" s="11"/>
      <c r="CI109" s="10"/>
      <c r="CJ109" s="7"/>
      <c r="CK109" s="11"/>
      <c r="CL109" s="10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>CJ109+CY109</f>
        <v>0</v>
      </c>
      <c r="DA109" s="11"/>
      <c r="DB109" s="10"/>
      <c r="DC109" s="11"/>
      <c r="DD109" s="10"/>
      <c r="DE109" s="7"/>
      <c r="DF109" s="11"/>
      <c r="DG109" s="10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>DE109+DT109</f>
        <v>0</v>
      </c>
      <c r="DV109" s="11"/>
      <c r="DW109" s="10"/>
      <c r="DX109" s="11"/>
      <c r="DY109" s="10"/>
      <c r="DZ109" s="7"/>
      <c r="EA109" s="11"/>
      <c r="EB109" s="10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>DZ109+EO109</f>
        <v>0</v>
      </c>
      <c r="EQ109" s="11"/>
      <c r="ER109" s="10"/>
      <c r="ES109" s="11"/>
      <c r="ET109" s="10"/>
      <c r="EU109" s="7"/>
      <c r="EV109" s="11"/>
      <c r="EW109" s="10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>EU109+FJ109</f>
        <v>0</v>
      </c>
      <c r="FL109" s="11"/>
      <c r="FM109" s="10"/>
      <c r="FN109" s="11"/>
      <c r="FO109" s="10"/>
      <c r="FP109" s="7"/>
      <c r="FQ109" s="11"/>
      <c r="FR109" s="10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>FP109+GE109</f>
        <v>0</v>
      </c>
    </row>
    <row r="110" spans="1:188" ht="12.75">
      <c r="A110" s="6"/>
      <c r="B110" s="6"/>
      <c r="C110" s="6"/>
      <c r="D110" s="6" t="s">
        <v>225</v>
      </c>
      <c r="E110" s="3" t="s">
        <v>226</v>
      </c>
      <c r="F110" s="6">
        <f>COUNTIF(U110:GD110,"e")</f>
        <v>0</v>
      </c>
      <c r="G110" s="6">
        <f>COUNTIF(U110:GD110,"z")</f>
        <v>1</v>
      </c>
      <c r="H110" s="6">
        <f>SUM(I110:Q110)</f>
        <v>4</v>
      </c>
      <c r="I110" s="6">
        <f>U110+AP110+BK110+CF110+DA110+DV110+EQ110+FL110</f>
        <v>4</v>
      </c>
      <c r="J110" s="6">
        <f>W110+AR110+BM110+CH110+DC110+DX110+ES110+FN110</f>
        <v>0</v>
      </c>
      <c r="K110" s="6">
        <f>Z110+AU110+BP110+CK110+DF110+EA110+EV110+FQ110</f>
        <v>0</v>
      </c>
      <c r="L110" s="6">
        <f>AB110+AW110+BR110+CM110+DH110+EC110+EX110+FS110</f>
        <v>0</v>
      </c>
      <c r="M110" s="6">
        <f>AD110+AY110+BT110+CO110+DJ110+EE110+EZ110+FU110</f>
        <v>0</v>
      </c>
      <c r="N110" s="6">
        <f>AF110+BA110+BV110+CQ110+DL110+EG110+FB110+FW110</f>
        <v>0</v>
      </c>
      <c r="O110" s="6">
        <f>AH110+BC110+BX110+CS110+DN110+EI110+FD110+FY110</f>
        <v>0</v>
      </c>
      <c r="P110" s="6">
        <f>AJ110+BE110+BZ110+CU110+DP110+EK110+FF110+GA110</f>
        <v>0</v>
      </c>
      <c r="Q110" s="6">
        <f>AL110+BG110+CB110+CW110+DR110+EM110+FH110+GC110</f>
        <v>0</v>
      </c>
      <c r="R110" s="7">
        <f>AO110+BJ110+CE110+CZ110+DU110+EP110+FK110+GF110</f>
        <v>0</v>
      </c>
      <c r="S110" s="7">
        <f>AN110+BI110+CD110+CY110+DT110+EO110+FJ110+GE110</f>
        <v>0</v>
      </c>
      <c r="T110" s="7">
        <v>0</v>
      </c>
      <c r="U110" s="11">
        <v>4</v>
      </c>
      <c r="V110" s="10" t="s">
        <v>61</v>
      </c>
      <c r="W110" s="11"/>
      <c r="X110" s="10"/>
      <c r="Y110" s="7">
        <v>0</v>
      </c>
      <c r="Z110" s="11"/>
      <c r="AA110" s="10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>Y110+AN110</f>
        <v>0</v>
      </c>
      <c r="AP110" s="11"/>
      <c r="AQ110" s="10"/>
      <c r="AR110" s="11"/>
      <c r="AS110" s="10"/>
      <c r="AT110" s="7"/>
      <c r="AU110" s="11"/>
      <c r="AV110" s="10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>AT110+BI110</f>
        <v>0</v>
      </c>
      <c r="BK110" s="11"/>
      <c r="BL110" s="10"/>
      <c r="BM110" s="11"/>
      <c r="BN110" s="10"/>
      <c r="BO110" s="7"/>
      <c r="BP110" s="11"/>
      <c r="BQ110" s="10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>BO110+CD110</f>
        <v>0</v>
      </c>
      <c r="CF110" s="11"/>
      <c r="CG110" s="10"/>
      <c r="CH110" s="11"/>
      <c r="CI110" s="10"/>
      <c r="CJ110" s="7"/>
      <c r="CK110" s="11"/>
      <c r="CL110" s="10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>CJ110+CY110</f>
        <v>0</v>
      </c>
      <c r="DA110" s="11"/>
      <c r="DB110" s="10"/>
      <c r="DC110" s="11"/>
      <c r="DD110" s="10"/>
      <c r="DE110" s="7"/>
      <c r="DF110" s="11"/>
      <c r="DG110" s="10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>DE110+DT110</f>
        <v>0</v>
      </c>
      <c r="DV110" s="11"/>
      <c r="DW110" s="10"/>
      <c r="DX110" s="11"/>
      <c r="DY110" s="10"/>
      <c r="DZ110" s="7"/>
      <c r="EA110" s="11"/>
      <c r="EB110" s="10"/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>DZ110+EO110</f>
        <v>0</v>
      </c>
      <c r="EQ110" s="11"/>
      <c r="ER110" s="10"/>
      <c r="ES110" s="11"/>
      <c r="ET110" s="10"/>
      <c r="EU110" s="7"/>
      <c r="EV110" s="11"/>
      <c r="EW110" s="10"/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>EU110+FJ110</f>
        <v>0</v>
      </c>
      <c r="FL110" s="11"/>
      <c r="FM110" s="10"/>
      <c r="FN110" s="11"/>
      <c r="FO110" s="10"/>
      <c r="FP110" s="7"/>
      <c r="FQ110" s="11"/>
      <c r="FR110" s="10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>FP110+GE110</f>
        <v>0</v>
      </c>
    </row>
    <row r="111" spans="1:188" ht="12.75">
      <c r="A111" s="6"/>
      <c r="B111" s="6"/>
      <c r="C111" s="6"/>
      <c r="D111" s="6" t="s">
        <v>227</v>
      </c>
      <c r="E111" s="3" t="s">
        <v>228</v>
      </c>
      <c r="F111" s="6">
        <f>COUNTIF(U111:GD111,"e")</f>
        <v>0</v>
      </c>
      <c r="G111" s="6">
        <f>COUNTIF(U111:GD111,"z")</f>
        <v>1</v>
      </c>
      <c r="H111" s="6">
        <f>SUM(I111:Q111)</f>
        <v>2</v>
      </c>
      <c r="I111" s="6">
        <f>U111+AP111+BK111+CF111+DA111+DV111+EQ111+FL111</f>
        <v>2</v>
      </c>
      <c r="J111" s="6">
        <f>W111+AR111+BM111+CH111+DC111+DX111+ES111+FN111</f>
        <v>0</v>
      </c>
      <c r="K111" s="6">
        <f>Z111+AU111+BP111+CK111+DF111+EA111+EV111+FQ111</f>
        <v>0</v>
      </c>
      <c r="L111" s="6">
        <f>AB111+AW111+BR111+CM111+DH111+EC111+EX111+FS111</f>
        <v>0</v>
      </c>
      <c r="M111" s="6">
        <f>AD111+AY111+BT111+CO111+DJ111+EE111+EZ111+FU111</f>
        <v>0</v>
      </c>
      <c r="N111" s="6">
        <f>AF111+BA111+BV111+CQ111+DL111+EG111+FB111+FW111</f>
        <v>0</v>
      </c>
      <c r="O111" s="6">
        <f>AH111+BC111+BX111+CS111+DN111+EI111+FD111+FY111</f>
        <v>0</v>
      </c>
      <c r="P111" s="6">
        <f>AJ111+BE111+BZ111+CU111+DP111+EK111+FF111+GA111</f>
        <v>0</v>
      </c>
      <c r="Q111" s="6">
        <f>AL111+BG111+CB111+CW111+DR111+EM111+FH111+GC111</f>
        <v>0</v>
      </c>
      <c r="R111" s="7">
        <f>AO111+BJ111+CE111+CZ111+DU111+EP111+FK111+GF111</f>
        <v>0</v>
      </c>
      <c r="S111" s="7">
        <f>AN111+BI111+CD111+CY111+DT111+EO111+FJ111+GE111</f>
        <v>0</v>
      </c>
      <c r="T111" s="7">
        <v>0</v>
      </c>
      <c r="U111" s="11"/>
      <c r="V111" s="10"/>
      <c r="W111" s="11"/>
      <c r="X111" s="10"/>
      <c r="Y111" s="7"/>
      <c r="Z111" s="11"/>
      <c r="AA111" s="10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Y111+AN111</f>
        <v>0</v>
      </c>
      <c r="AP111" s="11"/>
      <c r="AQ111" s="10"/>
      <c r="AR111" s="11"/>
      <c r="AS111" s="10"/>
      <c r="AT111" s="7"/>
      <c r="AU111" s="11"/>
      <c r="AV111" s="10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AT111+BI111</f>
        <v>0</v>
      </c>
      <c r="BK111" s="11"/>
      <c r="BL111" s="10"/>
      <c r="BM111" s="11"/>
      <c r="BN111" s="10"/>
      <c r="BO111" s="7"/>
      <c r="BP111" s="11"/>
      <c r="BQ111" s="10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BO111+CD111</f>
        <v>0</v>
      </c>
      <c r="CF111" s="11"/>
      <c r="CG111" s="10"/>
      <c r="CH111" s="11"/>
      <c r="CI111" s="10"/>
      <c r="CJ111" s="7"/>
      <c r="CK111" s="11"/>
      <c r="CL111" s="10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CJ111+CY111</f>
        <v>0</v>
      </c>
      <c r="DA111" s="11"/>
      <c r="DB111" s="10"/>
      <c r="DC111" s="11"/>
      <c r="DD111" s="10"/>
      <c r="DE111" s="7"/>
      <c r="DF111" s="11"/>
      <c r="DG111" s="10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DE111+DT111</f>
        <v>0</v>
      </c>
      <c r="DV111" s="11">
        <v>2</v>
      </c>
      <c r="DW111" s="10" t="s">
        <v>61</v>
      </c>
      <c r="DX111" s="11"/>
      <c r="DY111" s="10"/>
      <c r="DZ111" s="7">
        <v>0</v>
      </c>
      <c r="EA111" s="11"/>
      <c r="EB111" s="10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DZ111+EO111</f>
        <v>0</v>
      </c>
      <c r="EQ111" s="11"/>
      <c r="ER111" s="10"/>
      <c r="ES111" s="11"/>
      <c r="ET111" s="10"/>
      <c r="EU111" s="7"/>
      <c r="EV111" s="11"/>
      <c r="EW111" s="10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>EU111+FJ111</f>
        <v>0</v>
      </c>
      <c r="FL111" s="11"/>
      <c r="FM111" s="10"/>
      <c r="FN111" s="11"/>
      <c r="FO111" s="10"/>
      <c r="FP111" s="7"/>
      <c r="FQ111" s="11"/>
      <c r="FR111" s="10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>FP111+GE111</f>
        <v>0</v>
      </c>
    </row>
    <row r="112" spans="1:188" ht="15.75" customHeight="1">
      <c r="A112" s="6"/>
      <c r="B112" s="6"/>
      <c r="C112" s="6"/>
      <c r="D112" s="6"/>
      <c r="E112" s="6" t="s">
        <v>89</v>
      </c>
      <c r="F112" s="6">
        <f aca="true" t="shared" si="110" ref="F112:AK112">SUM(F109:F111)</f>
        <v>0</v>
      </c>
      <c r="G112" s="6">
        <f t="shared" si="110"/>
        <v>3</v>
      </c>
      <c r="H112" s="6">
        <f t="shared" si="110"/>
        <v>8</v>
      </c>
      <c r="I112" s="6">
        <f t="shared" si="110"/>
        <v>8</v>
      </c>
      <c r="J112" s="6">
        <f t="shared" si="110"/>
        <v>0</v>
      </c>
      <c r="K112" s="6">
        <f t="shared" si="110"/>
        <v>0</v>
      </c>
      <c r="L112" s="6">
        <f t="shared" si="110"/>
        <v>0</v>
      </c>
      <c r="M112" s="6">
        <f t="shared" si="110"/>
        <v>0</v>
      </c>
      <c r="N112" s="6">
        <f t="shared" si="110"/>
        <v>0</v>
      </c>
      <c r="O112" s="6">
        <f t="shared" si="110"/>
        <v>0</v>
      </c>
      <c r="P112" s="6">
        <f t="shared" si="110"/>
        <v>0</v>
      </c>
      <c r="Q112" s="6">
        <f t="shared" si="110"/>
        <v>0</v>
      </c>
      <c r="R112" s="7">
        <f t="shared" si="110"/>
        <v>0</v>
      </c>
      <c r="S112" s="7">
        <f t="shared" si="110"/>
        <v>0</v>
      </c>
      <c r="T112" s="7">
        <f t="shared" si="110"/>
        <v>0</v>
      </c>
      <c r="U112" s="11">
        <f t="shared" si="110"/>
        <v>6</v>
      </c>
      <c r="V112" s="10">
        <f t="shared" si="110"/>
        <v>0</v>
      </c>
      <c r="W112" s="11">
        <f t="shared" si="110"/>
        <v>0</v>
      </c>
      <c r="X112" s="10">
        <f t="shared" si="110"/>
        <v>0</v>
      </c>
      <c r="Y112" s="7">
        <f t="shared" si="110"/>
        <v>0</v>
      </c>
      <c r="Z112" s="11">
        <f t="shared" si="110"/>
        <v>0</v>
      </c>
      <c r="AA112" s="10">
        <f t="shared" si="110"/>
        <v>0</v>
      </c>
      <c r="AB112" s="11">
        <f t="shared" si="110"/>
        <v>0</v>
      </c>
      <c r="AC112" s="10">
        <f t="shared" si="110"/>
        <v>0</v>
      </c>
      <c r="AD112" s="11">
        <f t="shared" si="110"/>
        <v>0</v>
      </c>
      <c r="AE112" s="10">
        <f t="shared" si="110"/>
        <v>0</v>
      </c>
      <c r="AF112" s="11">
        <f t="shared" si="110"/>
        <v>0</v>
      </c>
      <c r="AG112" s="10">
        <f t="shared" si="110"/>
        <v>0</v>
      </c>
      <c r="AH112" s="11">
        <f t="shared" si="110"/>
        <v>0</v>
      </c>
      <c r="AI112" s="10">
        <f t="shared" si="110"/>
        <v>0</v>
      </c>
      <c r="AJ112" s="11">
        <f t="shared" si="110"/>
        <v>0</v>
      </c>
      <c r="AK112" s="10">
        <f t="shared" si="110"/>
        <v>0</v>
      </c>
      <c r="AL112" s="11">
        <f aca="true" t="shared" si="111" ref="AL112:BQ112">SUM(AL109:AL111)</f>
        <v>0</v>
      </c>
      <c r="AM112" s="10">
        <f t="shared" si="111"/>
        <v>0</v>
      </c>
      <c r="AN112" s="7">
        <f t="shared" si="111"/>
        <v>0</v>
      </c>
      <c r="AO112" s="7">
        <f t="shared" si="111"/>
        <v>0</v>
      </c>
      <c r="AP112" s="11">
        <f t="shared" si="111"/>
        <v>0</v>
      </c>
      <c r="AQ112" s="10">
        <f t="shared" si="111"/>
        <v>0</v>
      </c>
      <c r="AR112" s="11">
        <f t="shared" si="111"/>
        <v>0</v>
      </c>
      <c r="AS112" s="10">
        <f t="shared" si="111"/>
        <v>0</v>
      </c>
      <c r="AT112" s="7">
        <f t="shared" si="111"/>
        <v>0</v>
      </c>
      <c r="AU112" s="11">
        <f t="shared" si="111"/>
        <v>0</v>
      </c>
      <c r="AV112" s="10">
        <f t="shared" si="111"/>
        <v>0</v>
      </c>
      <c r="AW112" s="11">
        <f t="shared" si="111"/>
        <v>0</v>
      </c>
      <c r="AX112" s="10">
        <f t="shared" si="111"/>
        <v>0</v>
      </c>
      <c r="AY112" s="11">
        <f t="shared" si="111"/>
        <v>0</v>
      </c>
      <c r="AZ112" s="10">
        <f t="shared" si="111"/>
        <v>0</v>
      </c>
      <c r="BA112" s="11">
        <f t="shared" si="111"/>
        <v>0</v>
      </c>
      <c r="BB112" s="10">
        <f t="shared" si="111"/>
        <v>0</v>
      </c>
      <c r="BC112" s="11">
        <f t="shared" si="111"/>
        <v>0</v>
      </c>
      <c r="BD112" s="10">
        <f t="shared" si="111"/>
        <v>0</v>
      </c>
      <c r="BE112" s="11">
        <f t="shared" si="111"/>
        <v>0</v>
      </c>
      <c r="BF112" s="10">
        <f t="shared" si="111"/>
        <v>0</v>
      </c>
      <c r="BG112" s="11">
        <f t="shared" si="111"/>
        <v>0</v>
      </c>
      <c r="BH112" s="10">
        <f t="shared" si="111"/>
        <v>0</v>
      </c>
      <c r="BI112" s="7">
        <f t="shared" si="111"/>
        <v>0</v>
      </c>
      <c r="BJ112" s="7">
        <f t="shared" si="111"/>
        <v>0</v>
      </c>
      <c r="BK112" s="11">
        <f t="shared" si="111"/>
        <v>0</v>
      </c>
      <c r="BL112" s="10">
        <f t="shared" si="111"/>
        <v>0</v>
      </c>
      <c r="BM112" s="11">
        <f t="shared" si="111"/>
        <v>0</v>
      </c>
      <c r="BN112" s="10">
        <f t="shared" si="111"/>
        <v>0</v>
      </c>
      <c r="BO112" s="7">
        <f t="shared" si="111"/>
        <v>0</v>
      </c>
      <c r="BP112" s="11">
        <f t="shared" si="111"/>
        <v>0</v>
      </c>
      <c r="BQ112" s="10">
        <f t="shared" si="111"/>
        <v>0</v>
      </c>
      <c r="BR112" s="11">
        <f aca="true" t="shared" si="112" ref="BR112:CW112">SUM(BR109:BR111)</f>
        <v>0</v>
      </c>
      <c r="BS112" s="10">
        <f t="shared" si="112"/>
        <v>0</v>
      </c>
      <c r="BT112" s="11">
        <f t="shared" si="112"/>
        <v>0</v>
      </c>
      <c r="BU112" s="10">
        <f t="shared" si="112"/>
        <v>0</v>
      </c>
      <c r="BV112" s="11">
        <f t="shared" si="112"/>
        <v>0</v>
      </c>
      <c r="BW112" s="10">
        <f t="shared" si="112"/>
        <v>0</v>
      </c>
      <c r="BX112" s="11">
        <f t="shared" si="112"/>
        <v>0</v>
      </c>
      <c r="BY112" s="10">
        <f t="shared" si="112"/>
        <v>0</v>
      </c>
      <c r="BZ112" s="11">
        <f t="shared" si="112"/>
        <v>0</v>
      </c>
      <c r="CA112" s="10">
        <f t="shared" si="112"/>
        <v>0</v>
      </c>
      <c r="CB112" s="11">
        <f t="shared" si="112"/>
        <v>0</v>
      </c>
      <c r="CC112" s="10">
        <f t="shared" si="112"/>
        <v>0</v>
      </c>
      <c r="CD112" s="7">
        <f t="shared" si="112"/>
        <v>0</v>
      </c>
      <c r="CE112" s="7">
        <f t="shared" si="112"/>
        <v>0</v>
      </c>
      <c r="CF112" s="11">
        <f t="shared" si="112"/>
        <v>0</v>
      </c>
      <c r="CG112" s="10">
        <f t="shared" si="112"/>
        <v>0</v>
      </c>
      <c r="CH112" s="11">
        <f t="shared" si="112"/>
        <v>0</v>
      </c>
      <c r="CI112" s="10">
        <f t="shared" si="112"/>
        <v>0</v>
      </c>
      <c r="CJ112" s="7">
        <f t="shared" si="112"/>
        <v>0</v>
      </c>
      <c r="CK112" s="11">
        <f t="shared" si="112"/>
        <v>0</v>
      </c>
      <c r="CL112" s="10">
        <f t="shared" si="112"/>
        <v>0</v>
      </c>
      <c r="CM112" s="11">
        <f t="shared" si="112"/>
        <v>0</v>
      </c>
      <c r="CN112" s="10">
        <f t="shared" si="112"/>
        <v>0</v>
      </c>
      <c r="CO112" s="11">
        <f t="shared" si="112"/>
        <v>0</v>
      </c>
      <c r="CP112" s="10">
        <f t="shared" si="112"/>
        <v>0</v>
      </c>
      <c r="CQ112" s="11">
        <f t="shared" si="112"/>
        <v>0</v>
      </c>
      <c r="CR112" s="10">
        <f t="shared" si="112"/>
        <v>0</v>
      </c>
      <c r="CS112" s="11">
        <f t="shared" si="112"/>
        <v>0</v>
      </c>
      <c r="CT112" s="10">
        <f t="shared" si="112"/>
        <v>0</v>
      </c>
      <c r="CU112" s="11">
        <f t="shared" si="112"/>
        <v>0</v>
      </c>
      <c r="CV112" s="10">
        <f t="shared" si="112"/>
        <v>0</v>
      </c>
      <c r="CW112" s="11">
        <f t="shared" si="112"/>
        <v>0</v>
      </c>
      <c r="CX112" s="10">
        <f aca="true" t="shared" si="113" ref="CX112:EC112">SUM(CX109:CX111)</f>
        <v>0</v>
      </c>
      <c r="CY112" s="7">
        <f t="shared" si="113"/>
        <v>0</v>
      </c>
      <c r="CZ112" s="7">
        <f t="shared" si="113"/>
        <v>0</v>
      </c>
      <c r="DA112" s="11">
        <f t="shared" si="113"/>
        <v>0</v>
      </c>
      <c r="DB112" s="10">
        <f t="shared" si="113"/>
        <v>0</v>
      </c>
      <c r="DC112" s="11">
        <f t="shared" si="113"/>
        <v>0</v>
      </c>
      <c r="DD112" s="10">
        <f t="shared" si="113"/>
        <v>0</v>
      </c>
      <c r="DE112" s="7">
        <f t="shared" si="113"/>
        <v>0</v>
      </c>
      <c r="DF112" s="11">
        <f t="shared" si="113"/>
        <v>0</v>
      </c>
      <c r="DG112" s="10">
        <f t="shared" si="113"/>
        <v>0</v>
      </c>
      <c r="DH112" s="11">
        <f t="shared" si="113"/>
        <v>0</v>
      </c>
      <c r="DI112" s="10">
        <f t="shared" si="113"/>
        <v>0</v>
      </c>
      <c r="DJ112" s="11">
        <f t="shared" si="113"/>
        <v>0</v>
      </c>
      <c r="DK112" s="10">
        <f t="shared" si="113"/>
        <v>0</v>
      </c>
      <c r="DL112" s="11">
        <f t="shared" si="113"/>
        <v>0</v>
      </c>
      <c r="DM112" s="10">
        <f t="shared" si="113"/>
        <v>0</v>
      </c>
      <c r="DN112" s="11">
        <f t="shared" si="113"/>
        <v>0</v>
      </c>
      <c r="DO112" s="10">
        <f t="shared" si="113"/>
        <v>0</v>
      </c>
      <c r="DP112" s="11">
        <f t="shared" si="113"/>
        <v>0</v>
      </c>
      <c r="DQ112" s="10">
        <f t="shared" si="113"/>
        <v>0</v>
      </c>
      <c r="DR112" s="11">
        <f t="shared" si="113"/>
        <v>0</v>
      </c>
      <c r="DS112" s="10">
        <f t="shared" si="113"/>
        <v>0</v>
      </c>
      <c r="DT112" s="7">
        <f t="shared" si="113"/>
        <v>0</v>
      </c>
      <c r="DU112" s="7">
        <f t="shared" si="113"/>
        <v>0</v>
      </c>
      <c r="DV112" s="11">
        <f t="shared" si="113"/>
        <v>2</v>
      </c>
      <c r="DW112" s="10">
        <f t="shared" si="113"/>
        <v>0</v>
      </c>
      <c r="DX112" s="11">
        <f t="shared" si="113"/>
        <v>0</v>
      </c>
      <c r="DY112" s="10">
        <f t="shared" si="113"/>
        <v>0</v>
      </c>
      <c r="DZ112" s="7">
        <f t="shared" si="113"/>
        <v>0</v>
      </c>
      <c r="EA112" s="11">
        <f t="shared" si="113"/>
        <v>0</v>
      </c>
      <c r="EB112" s="10">
        <f t="shared" si="113"/>
        <v>0</v>
      </c>
      <c r="EC112" s="11">
        <f t="shared" si="113"/>
        <v>0</v>
      </c>
      <c r="ED112" s="10">
        <f aca="true" t="shared" si="114" ref="ED112:FI112">SUM(ED109:ED111)</f>
        <v>0</v>
      </c>
      <c r="EE112" s="11">
        <f t="shared" si="114"/>
        <v>0</v>
      </c>
      <c r="EF112" s="10">
        <f t="shared" si="114"/>
        <v>0</v>
      </c>
      <c r="EG112" s="11">
        <f t="shared" si="114"/>
        <v>0</v>
      </c>
      <c r="EH112" s="10">
        <f t="shared" si="114"/>
        <v>0</v>
      </c>
      <c r="EI112" s="11">
        <f t="shared" si="114"/>
        <v>0</v>
      </c>
      <c r="EJ112" s="10">
        <f t="shared" si="114"/>
        <v>0</v>
      </c>
      <c r="EK112" s="11">
        <f t="shared" si="114"/>
        <v>0</v>
      </c>
      <c r="EL112" s="10">
        <f t="shared" si="114"/>
        <v>0</v>
      </c>
      <c r="EM112" s="11">
        <f t="shared" si="114"/>
        <v>0</v>
      </c>
      <c r="EN112" s="10">
        <f t="shared" si="114"/>
        <v>0</v>
      </c>
      <c r="EO112" s="7">
        <f t="shared" si="114"/>
        <v>0</v>
      </c>
      <c r="EP112" s="7">
        <f t="shared" si="114"/>
        <v>0</v>
      </c>
      <c r="EQ112" s="11">
        <f t="shared" si="114"/>
        <v>0</v>
      </c>
      <c r="ER112" s="10">
        <f t="shared" si="114"/>
        <v>0</v>
      </c>
      <c r="ES112" s="11">
        <f t="shared" si="114"/>
        <v>0</v>
      </c>
      <c r="ET112" s="10">
        <f t="shared" si="114"/>
        <v>0</v>
      </c>
      <c r="EU112" s="7">
        <f t="shared" si="114"/>
        <v>0</v>
      </c>
      <c r="EV112" s="11">
        <f t="shared" si="114"/>
        <v>0</v>
      </c>
      <c r="EW112" s="10">
        <f t="shared" si="114"/>
        <v>0</v>
      </c>
      <c r="EX112" s="11">
        <f t="shared" si="114"/>
        <v>0</v>
      </c>
      <c r="EY112" s="10">
        <f t="shared" si="114"/>
        <v>0</v>
      </c>
      <c r="EZ112" s="11">
        <f t="shared" si="114"/>
        <v>0</v>
      </c>
      <c r="FA112" s="10">
        <f t="shared" si="114"/>
        <v>0</v>
      </c>
      <c r="FB112" s="11">
        <f t="shared" si="114"/>
        <v>0</v>
      </c>
      <c r="FC112" s="10">
        <f t="shared" si="114"/>
        <v>0</v>
      </c>
      <c r="FD112" s="11">
        <f t="shared" si="114"/>
        <v>0</v>
      </c>
      <c r="FE112" s="10">
        <f t="shared" si="114"/>
        <v>0</v>
      </c>
      <c r="FF112" s="11">
        <f t="shared" si="114"/>
        <v>0</v>
      </c>
      <c r="FG112" s="10">
        <f t="shared" si="114"/>
        <v>0</v>
      </c>
      <c r="FH112" s="11">
        <f t="shared" si="114"/>
        <v>0</v>
      </c>
      <c r="FI112" s="10">
        <f t="shared" si="114"/>
        <v>0</v>
      </c>
      <c r="FJ112" s="7">
        <f aca="true" t="shared" si="115" ref="FJ112:GF112">SUM(FJ109:FJ111)</f>
        <v>0</v>
      </c>
      <c r="FK112" s="7">
        <f t="shared" si="115"/>
        <v>0</v>
      </c>
      <c r="FL112" s="11">
        <f t="shared" si="115"/>
        <v>0</v>
      </c>
      <c r="FM112" s="10">
        <f t="shared" si="115"/>
        <v>0</v>
      </c>
      <c r="FN112" s="11">
        <f t="shared" si="115"/>
        <v>0</v>
      </c>
      <c r="FO112" s="10">
        <f t="shared" si="115"/>
        <v>0</v>
      </c>
      <c r="FP112" s="7">
        <f t="shared" si="115"/>
        <v>0</v>
      </c>
      <c r="FQ112" s="11">
        <f t="shared" si="115"/>
        <v>0</v>
      </c>
      <c r="FR112" s="10">
        <f t="shared" si="115"/>
        <v>0</v>
      </c>
      <c r="FS112" s="11">
        <f t="shared" si="115"/>
        <v>0</v>
      </c>
      <c r="FT112" s="10">
        <f t="shared" si="115"/>
        <v>0</v>
      </c>
      <c r="FU112" s="11">
        <f t="shared" si="115"/>
        <v>0</v>
      </c>
      <c r="FV112" s="10">
        <f t="shared" si="115"/>
        <v>0</v>
      </c>
      <c r="FW112" s="11">
        <f t="shared" si="115"/>
        <v>0</v>
      </c>
      <c r="FX112" s="10">
        <f t="shared" si="115"/>
        <v>0</v>
      </c>
      <c r="FY112" s="11">
        <f t="shared" si="115"/>
        <v>0</v>
      </c>
      <c r="FZ112" s="10">
        <f t="shared" si="115"/>
        <v>0</v>
      </c>
      <c r="GA112" s="11">
        <f t="shared" si="115"/>
        <v>0</v>
      </c>
      <c r="GB112" s="10">
        <f t="shared" si="115"/>
        <v>0</v>
      </c>
      <c r="GC112" s="11">
        <f t="shared" si="115"/>
        <v>0</v>
      </c>
      <c r="GD112" s="10">
        <f t="shared" si="115"/>
        <v>0</v>
      </c>
      <c r="GE112" s="7">
        <f t="shared" si="115"/>
        <v>0</v>
      </c>
      <c r="GF112" s="7">
        <f t="shared" si="115"/>
        <v>0</v>
      </c>
    </row>
    <row r="113" spans="1:188" ht="19.5" customHeight="1">
      <c r="A113" s="6"/>
      <c r="B113" s="6"/>
      <c r="C113" s="6"/>
      <c r="D113" s="6"/>
      <c r="E113" s="8" t="s">
        <v>229</v>
      </c>
      <c r="F113" s="6">
        <f>F33+F61+F77+F107+F112</f>
        <v>8</v>
      </c>
      <c r="G113" s="6">
        <f>G33+G61+G77+G107+G112</f>
        <v>103</v>
      </c>
      <c r="H113" s="6">
        <f aca="true" t="shared" si="116" ref="H113:Q113">H33+H61+H77+H112</f>
        <v>1351</v>
      </c>
      <c r="I113" s="6">
        <f t="shared" si="116"/>
        <v>565</v>
      </c>
      <c r="J113" s="6">
        <f t="shared" si="116"/>
        <v>230</v>
      </c>
      <c r="K113" s="6">
        <f t="shared" si="116"/>
        <v>352</v>
      </c>
      <c r="L113" s="6">
        <f t="shared" si="116"/>
        <v>100</v>
      </c>
      <c r="M113" s="6">
        <f t="shared" si="116"/>
        <v>88</v>
      </c>
      <c r="N113" s="6">
        <f t="shared" si="116"/>
        <v>0</v>
      </c>
      <c r="O113" s="6">
        <f t="shared" si="116"/>
        <v>0</v>
      </c>
      <c r="P113" s="6">
        <f t="shared" si="116"/>
        <v>0</v>
      </c>
      <c r="Q113" s="6">
        <f t="shared" si="116"/>
        <v>16</v>
      </c>
      <c r="R113" s="7">
        <f>R33+R61+R77+R107+R112</f>
        <v>210</v>
      </c>
      <c r="S113" s="7">
        <f>S33+S61+S77+S107+S112</f>
        <v>94.6</v>
      </c>
      <c r="T113" s="7">
        <f>T33+T61+T77+T107+T112</f>
        <v>62.1</v>
      </c>
      <c r="U113" s="11">
        <f>U33+U61+U77+U112</f>
        <v>94</v>
      </c>
      <c r="V113" s="10">
        <f>V33+V61+V77+V112</f>
        <v>0</v>
      </c>
      <c r="W113" s="11">
        <f>W33+W61+W77+W112</f>
        <v>64</v>
      </c>
      <c r="X113" s="10">
        <f>X33+X61+X77+X112</f>
        <v>0</v>
      </c>
      <c r="Y113" s="7">
        <f>Y33+Y61+Y77+Y107+Y112</f>
        <v>25</v>
      </c>
      <c r="Z113" s="11">
        <f aca="true" t="shared" si="117" ref="Z113:AM113">Z33+Z61+Z77+Z112</f>
        <v>24</v>
      </c>
      <c r="AA113" s="10">
        <f t="shared" si="117"/>
        <v>0</v>
      </c>
      <c r="AB113" s="11">
        <f t="shared" si="117"/>
        <v>0</v>
      </c>
      <c r="AC113" s="10">
        <f t="shared" si="117"/>
        <v>0</v>
      </c>
      <c r="AD113" s="11">
        <f t="shared" si="117"/>
        <v>0</v>
      </c>
      <c r="AE113" s="10">
        <f t="shared" si="117"/>
        <v>0</v>
      </c>
      <c r="AF113" s="11">
        <f t="shared" si="117"/>
        <v>0</v>
      </c>
      <c r="AG113" s="10">
        <f t="shared" si="117"/>
        <v>0</v>
      </c>
      <c r="AH113" s="11">
        <f t="shared" si="117"/>
        <v>0</v>
      </c>
      <c r="AI113" s="10">
        <f t="shared" si="117"/>
        <v>0</v>
      </c>
      <c r="AJ113" s="11">
        <f t="shared" si="117"/>
        <v>0</v>
      </c>
      <c r="AK113" s="10">
        <f t="shared" si="117"/>
        <v>0</v>
      </c>
      <c r="AL113" s="11">
        <f t="shared" si="117"/>
        <v>0</v>
      </c>
      <c r="AM113" s="10">
        <f t="shared" si="117"/>
        <v>0</v>
      </c>
      <c r="AN113" s="7">
        <f>AN33+AN61+AN77+AN107+AN112</f>
        <v>5</v>
      </c>
      <c r="AO113" s="7">
        <f>AO33+AO61+AO77+AO107+AO112</f>
        <v>30</v>
      </c>
      <c r="AP113" s="11">
        <f>AP33+AP61+AP77+AP112</f>
        <v>112</v>
      </c>
      <c r="AQ113" s="10">
        <f>AQ33+AQ61+AQ77+AQ112</f>
        <v>0</v>
      </c>
      <c r="AR113" s="11">
        <f>AR33+AR61+AR77+AR112</f>
        <v>56</v>
      </c>
      <c r="AS113" s="10">
        <f>AS33+AS61+AS77+AS112</f>
        <v>0</v>
      </c>
      <c r="AT113" s="7">
        <f>AT33+AT61+AT77+AT107+AT112</f>
        <v>22</v>
      </c>
      <c r="AU113" s="11">
        <f aca="true" t="shared" si="118" ref="AU113:BH113">AU33+AU61+AU77+AU112</f>
        <v>56</v>
      </c>
      <c r="AV113" s="10">
        <f t="shared" si="118"/>
        <v>0</v>
      </c>
      <c r="AW113" s="11">
        <f t="shared" si="118"/>
        <v>0</v>
      </c>
      <c r="AX113" s="10">
        <f t="shared" si="118"/>
        <v>0</v>
      </c>
      <c r="AY113" s="11">
        <f t="shared" si="118"/>
        <v>0</v>
      </c>
      <c r="AZ113" s="10">
        <f t="shared" si="118"/>
        <v>0</v>
      </c>
      <c r="BA113" s="11">
        <f t="shared" si="118"/>
        <v>0</v>
      </c>
      <c r="BB113" s="10">
        <f t="shared" si="118"/>
        <v>0</v>
      </c>
      <c r="BC113" s="11">
        <f t="shared" si="118"/>
        <v>0</v>
      </c>
      <c r="BD113" s="10">
        <f t="shared" si="118"/>
        <v>0</v>
      </c>
      <c r="BE113" s="11">
        <f t="shared" si="118"/>
        <v>0</v>
      </c>
      <c r="BF113" s="10">
        <f t="shared" si="118"/>
        <v>0</v>
      </c>
      <c r="BG113" s="11">
        <f t="shared" si="118"/>
        <v>0</v>
      </c>
      <c r="BH113" s="10">
        <f t="shared" si="118"/>
        <v>0</v>
      </c>
      <c r="BI113" s="7">
        <f>BI33+BI61+BI77+BI107+BI112</f>
        <v>8</v>
      </c>
      <c r="BJ113" s="7">
        <f>BJ33+BJ61+BJ77+BJ107+BJ112</f>
        <v>30</v>
      </c>
      <c r="BK113" s="11">
        <f>BK33+BK61+BK77+BK112</f>
        <v>88</v>
      </c>
      <c r="BL113" s="10">
        <f>BL33+BL61+BL77+BL112</f>
        <v>0</v>
      </c>
      <c r="BM113" s="11">
        <f>BM33+BM61+BM77+BM112</f>
        <v>8</v>
      </c>
      <c r="BN113" s="10">
        <f>BN33+BN61+BN77+BN112</f>
        <v>0</v>
      </c>
      <c r="BO113" s="7">
        <f>BO33+BO61+BO77+BO107+BO112</f>
        <v>13</v>
      </c>
      <c r="BP113" s="11">
        <f aca="true" t="shared" si="119" ref="BP113:CC113">BP33+BP61+BP77+BP112</f>
        <v>96</v>
      </c>
      <c r="BQ113" s="10">
        <f t="shared" si="119"/>
        <v>0</v>
      </c>
      <c r="BR113" s="11">
        <f t="shared" si="119"/>
        <v>0</v>
      </c>
      <c r="BS113" s="10">
        <f t="shared" si="119"/>
        <v>0</v>
      </c>
      <c r="BT113" s="11">
        <f t="shared" si="119"/>
        <v>8</v>
      </c>
      <c r="BU113" s="10">
        <f t="shared" si="119"/>
        <v>0</v>
      </c>
      <c r="BV113" s="11">
        <f t="shared" si="119"/>
        <v>0</v>
      </c>
      <c r="BW113" s="10">
        <f t="shared" si="119"/>
        <v>0</v>
      </c>
      <c r="BX113" s="11">
        <f t="shared" si="119"/>
        <v>0</v>
      </c>
      <c r="BY113" s="10">
        <f t="shared" si="119"/>
        <v>0</v>
      </c>
      <c r="BZ113" s="11">
        <f t="shared" si="119"/>
        <v>0</v>
      </c>
      <c r="CA113" s="10">
        <f t="shared" si="119"/>
        <v>0</v>
      </c>
      <c r="CB113" s="11">
        <f t="shared" si="119"/>
        <v>0</v>
      </c>
      <c r="CC113" s="10">
        <f t="shared" si="119"/>
        <v>0</v>
      </c>
      <c r="CD113" s="7">
        <f>CD33+CD61+CD77+CD107+CD112</f>
        <v>14</v>
      </c>
      <c r="CE113" s="7">
        <f>CE33+CE61+CE77+CE107+CE112</f>
        <v>27</v>
      </c>
      <c r="CF113" s="11">
        <f>CF33+CF61+CF77+CF112</f>
        <v>72</v>
      </c>
      <c r="CG113" s="10">
        <f>CG33+CG61+CG77+CG112</f>
        <v>0</v>
      </c>
      <c r="CH113" s="11">
        <f>CH33+CH61+CH77+CH112</f>
        <v>24</v>
      </c>
      <c r="CI113" s="10">
        <f>CI33+CI61+CI77+CI112</f>
        <v>0</v>
      </c>
      <c r="CJ113" s="7">
        <f>CJ33+CJ61+CJ77+CJ107+CJ112</f>
        <v>14</v>
      </c>
      <c r="CK113" s="11">
        <f aca="true" t="shared" si="120" ref="CK113:CX113">CK33+CK61+CK77+CK112</f>
        <v>48</v>
      </c>
      <c r="CL113" s="10">
        <f t="shared" si="120"/>
        <v>0</v>
      </c>
      <c r="CM113" s="11">
        <f t="shared" si="120"/>
        <v>30</v>
      </c>
      <c r="CN113" s="10">
        <f t="shared" si="120"/>
        <v>0</v>
      </c>
      <c r="CO113" s="11">
        <f t="shared" si="120"/>
        <v>16</v>
      </c>
      <c r="CP113" s="10">
        <f t="shared" si="120"/>
        <v>0</v>
      </c>
      <c r="CQ113" s="11">
        <f t="shared" si="120"/>
        <v>0</v>
      </c>
      <c r="CR113" s="10">
        <f t="shared" si="120"/>
        <v>0</v>
      </c>
      <c r="CS113" s="11">
        <f t="shared" si="120"/>
        <v>0</v>
      </c>
      <c r="CT113" s="10">
        <f t="shared" si="120"/>
        <v>0</v>
      </c>
      <c r="CU113" s="11">
        <f t="shared" si="120"/>
        <v>0</v>
      </c>
      <c r="CV113" s="10">
        <f t="shared" si="120"/>
        <v>0</v>
      </c>
      <c r="CW113" s="11">
        <f t="shared" si="120"/>
        <v>0</v>
      </c>
      <c r="CX113" s="10">
        <f t="shared" si="120"/>
        <v>0</v>
      </c>
      <c r="CY113" s="7">
        <f>CY33+CY61+CY77+CY107+CY112</f>
        <v>11</v>
      </c>
      <c r="CZ113" s="7">
        <f>CZ33+CZ61+CZ77+CZ107+CZ112</f>
        <v>25</v>
      </c>
      <c r="DA113" s="11">
        <f>DA33+DA61+DA77+DA112</f>
        <v>64</v>
      </c>
      <c r="DB113" s="10">
        <f>DB33+DB61+DB77+DB112</f>
        <v>0</v>
      </c>
      <c r="DC113" s="11">
        <f>DC33+DC61+DC77+DC112</f>
        <v>16</v>
      </c>
      <c r="DD113" s="10">
        <f>DD33+DD61+DD77+DD112</f>
        <v>0</v>
      </c>
      <c r="DE113" s="7">
        <f>DE33+DE61+DE77+DE107+DE112</f>
        <v>13.4</v>
      </c>
      <c r="DF113" s="11">
        <f aca="true" t="shared" si="121" ref="DF113:DS113">DF33+DF61+DF77+DF112</f>
        <v>48</v>
      </c>
      <c r="DG113" s="10">
        <f t="shared" si="121"/>
        <v>0</v>
      </c>
      <c r="DH113" s="11">
        <f t="shared" si="121"/>
        <v>30</v>
      </c>
      <c r="DI113" s="10">
        <f t="shared" si="121"/>
        <v>0</v>
      </c>
      <c r="DJ113" s="11">
        <f t="shared" si="121"/>
        <v>0</v>
      </c>
      <c r="DK113" s="10">
        <f t="shared" si="121"/>
        <v>0</v>
      </c>
      <c r="DL113" s="11">
        <f t="shared" si="121"/>
        <v>0</v>
      </c>
      <c r="DM113" s="10">
        <f t="shared" si="121"/>
        <v>0</v>
      </c>
      <c r="DN113" s="11">
        <f t="shared" si="121"/>
        <v>0</v>
      </c>
      <c r="DO113" s="10">
        <f t="shared" si="121"/>
        <v>0</v>
      </c>
      <c r="DP113" s="11">
        <f t="shared" si="121"/>
        <v>0</v>
      </c>
      <c r="DQ113" s="10">
        <f t="shared" si="121"/>
        <v>0</v>
      </c>
      <c r="DR113" s="11">
        <f t="shared" si="121"/>
        <v>0</v>
      </c>
      <c r="DS113" s="10">
        <f t="shared" si="121"/>
        <v>0</v>
      </c>
      <c r="DT113" s="7">
        <f>DT33+DT61+DT77+DT107+DT112</f>
        <v>10.6</v>
      </c>
      <c r="DU113" s="7">
        <f>DU33+DU61+DU77+DU107+DU112</f>
        <v>24</v>
      </c>
      <c r="DV113" s="11">
        <f>DV33+DV61+DV77+DV112</f>
        <v>58</v>
      </c>
      <c r="DW113" s="10">
        <f>DW33+DW61+DW77+DW112</f>
        <v>0</v>
      </c>
      <c r="DX113" s="11">
        <f>DX33+DX61+DX77+DX112</f>
        <v>16</v>
      </c>
      <c r="DY113" s="10">
        <f>DY33+DY61+DY77+DY112</f>
        <v>0</v>
      </c>
      <c r="DZ113" s="7">
        <f>DZ33+DZ61+DZ77+DZ107+DZ112</f>
        <v>12</v>
      </c>
      <c r="EA113" s="11">
        <f aca="true" t="shared" si="122" ref="EA113:EN113">EA33+EA61+EA77+EA112</f>
        <v>40</v>
      </c>
      <c r="EB113" s="10">
        <f t="shared" si="122"/>
        <v>0</v>
      </c>
      <c r="EC113" s="11">
        <f t="shared" si="122"/>
        <v>40</v>
      </c>
      <c r="ED113" s="10">
        <f t="shared" si="122"/>
        <v>0</v>
      </c>
      <c r="EE113" s="11">
        <f t="shared" si="122"/>
        <v>24</v>
      </c>
      <c r="EF113" s="10">
        <f t="shared" si="122"/>
        <v>0</v>
      </c>
      <c r="EG113" s="11">
        <f t="shared" si="122"/>
        <v>0</v>
      </c>
      <c r="EH113" s="10">
        <f t="shared" si="122"/>
        <v>0</v>
      </c>
      <c r="EI113" s="11">
        <f t="shared" si="122"/>
        <v>0</v>
      </c>
      <c r="EJ113" s="10">
        <f t="shared" si="122"/>
        <v>0</v>
      </c>
      <c r="EK113" s="11">
        <f t="shared" si="122"/>
        <v>0</v>
      </c>
      <c r="EL113" s="10">
        <f t="shared" si="122"/>
        <v>0</v>
      </c>
      <c r="EM113" s="11">
        <f t="shared" si="122"/>
        <v>0</v>
      </c>
      <c r="EN113" s="10">
        <f t="shared" si="122"/>
        <v>0</v>
      </c>
      <c r="EO113" s="7">
        <f>EO33+EO61+EO77+EO107+EO112</f>
        <v>14</v>
      </c>
      <c r="EP113" s="7">
        <f>EP33+EP61+EP77+EP107+EP112</f>
        <v>26</v>
      </c>
      <c r="EQ113" s="11">
        <f>EQ33+EQ61+EQ77+EQ112</f>
        <v>32</v>
      </c>
      <c r="ER113" s="10">
        <f>ER33+ER61+ER77+ER112</f>
        <v>0</v>
      </c>
      <c r="ES113" s="11">
        <f>ES33+ES61+ES77+ES112</f>
        <v>16</v>
      </c>
      <c r="ET113" s="10">
        <f>ET33+ET61+ET77+ET112</f>
        <v>0</v>
      </c>
      <c r="EU113" s="7">
        <f>EU33+EU61+EU77+EU107+EU112</f>
        <v>7</v>
      </c>
      <c r="EV113" s="11">
        <f aca="true" t="shared" si="123" ref="EV113:FI113">EV33+EV61+EV77+EV112</f>
        <v>24</v>
      </c>
      <c r="EW113" s="10">
        <f t="shared" si="123"/>
        <v>0</v>
      </c>
      <c r="EX113" s="11">
        <f t="shared" si="123"/>
        <v>0</v>
      </c>
      <c r="EY113" s="10">
        <f t="shared" si="123"/>
        <v>0</v>
      </c>
      <c r="EZ113" s="11">
        <f t="shared" si="123"/>
        <v>24</v>
      </c>
      <c r="FA113" s="10">
        <f t="shared" si="123"/>
        <v>0</v>
      </c>
      <c r="FB113" s="11">
        <f t="shared" si="123"/>
        <v>0</v>
      </c>
      <c r="FC113" s="10">
        <f t="shared" si="123"/>
        <v>0</v>
      </c>
      <c r="FD113" s="11">
        <f t="shared" si="123"/>
        <v>0</v>
      </c>
      <c r="FE113" s="10">
        <f t="shared" si="123"/>
        <v>0</v>
      </c>
      <c r="FF113" s="11">
        <f t="shared" si="123"/>
        <v>0</v>
      </c>
      <c r="FG113" s="10">
        <f t="shared" si="123"/>
        <v>0</v>
      </c>
      <c r="FH113" s="11">
        <f t="shared" si="123"/>
        <v>8</v>
      </c>
      <c r="FI113" s="10">
        <f t="shared" si="123"/>
        <v>0</v>
      </c>
      <c r="FJ113" s="7">
        <f>FJ33+FJ61+FJ77+FJ107+FJ112</f>
        <v>12</v>
      </c>
      <c r="FK113" s="7">
        <f>FK33+FK61+FK77+FK107+FK112</f>
        <v>19</v>
      </c>
      <c r="FL113" s="11">
        <f>FL33+FL61+FL77+FL112</f>
        <v>45</v>
      </c>
      <c r="FM113" s="10">
        <f>FM33+FM61+FM77+FM112</f>
        <v>0</v>
      </c>
      <c r="FN113" s="11">
        <f>FN33+FN61+FN77+FN112</f>
        <v>30</v>
      </c>
      <c r="FO113" s="10">
        <f>FO33+FO61+FO77+FO112</f>
        <v>0</v>
      </c>
      <c r="FP113" s="7">
        <f>FP33+FP61+FP77+FP107+FP112</f>
        <v>9</v>
      </c>
      <c r="FQ113" s="11">
        <f aca="true" t="shared" si="124" ref="FQ113:GD113">FQ33+FQ61+FQ77+FQ112</f>
        <v>16</v>
      </c>
      <c r="FR113" s="10">
        <f t="shared" si="124"/>
        <v>0</v>
      </c>
      <c r="FS113" s="11">
        <f t="shared" si="124"/>
        <v>0</v>
      </c>
      <c r="FT113" s="10">
        <f t="shared" si="124"/>
        <v>0</v>
      </c>
      <c r="FU113" s="11">
        <f t="shared" si="124"/>
        <v>16</v>
      </c>
      <c r="FV113" s="10">
        <f t="shared" si="124"/>
        <v>0</v>
      </c>
      <c r="FW113" s="11">
        <f t="shared" si="124"/>
        <v>0</v>
      </c>
      <c r="FX113" s="10">
        <f t="shared" si="124"/>
        <v>0</v>
      </c>
      <c r="FY113" s="11">
        <f t="shared" si="124"/>
        <v>0</v>
      </c>
      <c r="FZ113" s="10">
        <f t="shared" si="124"/>
        <v>0</v>
      </c>
      <c r="GA113" s="11">
        <f t="shared" si="124"/>
        <v>0</v>
      </c>
      <c r="GB113" s="10">
        <f t="shared" si="124"/>
        <v>0</v>
      </c>
      <c r="GC113" s="11">
        <f t="shared" si="124"/>
        <v>8</v>
      </c>
      <c r="GD113" s="10">
        <f t="shared" si="124"/>
        <v>0</v>
      </c>
      <c r="GE113" s="7">
        <f>GE33+GE61+GE77+GE107+GE112</f>
        <v>20</v>
      </c>
      <c r="GF113" s="7">
        <f>GF33+GF61+GF77+GF107+GF112</f>
        <v>29</v>
      </c>
    </row>
    <row r="115" spans="4:5" ht="12.75">
      <c r="D115" s="3" t="s">
        <v>22</v>
      </c>
      <c r="E115" s="3" t="s">
        <v>230</v>
      </c>
    </row>
    <row r="116" spans="4:5" ht="12.75">
      <c r="D116" s="3" t="s">
        <v>26</v>
      </c>
      <c r="E116" s="3" t="s">
        <v>231</v>
      </c>
    </row>
    <row r="117" spans="4:5" ht="12.75">
      <c r="D117" s="21" t="s">
        <v>32</v>
      </c>
      <c r="E117" s="21"/>
    </row>
    <row r="118" spans="4:5" ht="12.75">
      <c r="D118" s="3" t="s">
        <v>34</v>
      </c>
      <c r="E118" s="3" t="s">
        <v>232</v>
      </c>
    </row>
    <row r="119" spans="4:5" ht="12.75">
      <c r="D119" s="3" t="s">
        <v>35</v>
      </c>
      <c r="E119" s="3" t="s">
        <v>233</v>
      </c>
    </row>
    <row r="120" spans="4:5" ht="12.75">
      <c r="D120" s="21" t="s">
        <v>33</v>
      </c>
      <c r="E120" s="21"/>
    </row>
    <row r="121" spans="4:29" ht="12.75">
      <c r="D121" s="3" t="s">
        <v>36</v>
      </c>
      <c r="E121" s="3" t="s">
        <v>234</v>
      </c>
      <c r="M121" s="9"/>
      <c r="U121" s="9"/>
      <c r="AC121" s="9"/>
    </row>
    <row r="122" spans="4:5" ht="12.75">
      <c r="D122" s="3" t="s">
        <v>37</v>
      </c>
      <c r="E122" s="3" t="s">
        <v>235</v>
      </c>
    </row>
    <row r="123" spans="4:5" ht="12.75">
      <c r="D123" s="3" t="s">
        <v>38</v>
      </c>
      <c r="E123" s="3" t="s">
        <v>236</v>
      </c>
    </row>
    <row r="124" spans="4:5" ht="12.75">
      <c r="D124" s="3" t="s">
        <v>39</v>
      </c>
      <c r="E124" s="3" t="s">
        <v>237</v>
      </c>
    </row>
    <row r="125" spans="4:5" ht="12.75">
      <c r="D125" s="3" t="s">
        <v>40</v>
      </c>
      <c r="E125" s="3" t="s">
        <v>238</v>
      </c>
    </row>
    <row r="126" spans="4:5" ht="12.75">
      <c r="D126" s="3" t="s">
        <v>41</v>
      </c>
      <c r="E126" s="3" t="s">
        <v>239</v>
      </c>
    </row>
    <row r="127" spans="4:5" ht="12.75">
      <c r="D127" s="3" t="s">
        <v>42</v>
      </c>
      <c r="E127" s="3" t="s">
        <v>240</v>
      </c>
    </row>
  </sheetData>
  <sheetProtection/>
  <mergeCells count="180">
    <mergeCell ref="A105:GF105"/>
    <mergeCell ref="A108:GF108"/>
    <mergeCell ref="D117:E117"/>
    <mergeCell ref="D120:E120"/>
    <mergeCell ref="C101:C102"/>
    <mergeCell ref="A101:A102"/>
    <mergeCell ref="B101:B102"/>
    <mergeCell ref="C103:C104"/>
    <mergeCell ref="A103:A104"/>
    <mergeCell ref="B103:B104"/>
    <mergeCell ref="C93:C94"/>
    <mergeCell ref="A93:A94"/>
    <mergeCell ref="B93:B94"/>
    <mergeCell ref="C95:C97"/>
    <mergeCell ref="A95:A97"/>
    <mergeCell ref="B95:B97"/>
    <mergeCell ref="C89:C90"/>
    <mergeCell ref="A89:A90"/>
    <mergeCell ref="B89:B90"/>
    <mergeCell ref="C91:C92"/>
    <mergeCell ref="A91:A92"/>
    <mergeCell ref="B91:B92"/>
    <mergeCell ref="C85:C86"/>
    <mergeCell ref="A85:A86"/>
    <mergeCell ref="B85:B86"/>
    <mergeCell ref="C87:C88"/>
    <mergeCell ref="A87:A88"/>
    <mergeCell ref="B87:B88"/>
    <mergeCell ref="C81:C82"/>
    <mergeCell ref="A81:A82"/>
    <mergeCell ref="B81:B82"/>
    <mergeCell ref="C83:C84"/>
    <mergeCell ref="A83:A84"/>
    <mergeCell ref="B83:B84"/>
    <mergeCell ref="A34:GF34"/>
    <mergeCell ref="A62:GF62"/>
    <mergeCell ref="A78:GF78"/>
    <mergeCell ref="C79:C80"/>
    <mergeCell ref="A79:A80"/>
    <mergeCell ref="B79:B80"/>
    <mergeCell ref="GC15:GD15"/>
    <mergeCell ref="GE14:GE15"/>
    <mergeCell ref="FJ14:FJ15"/>
    <mergeCell ref="FK14:FK15"/>
    <mergeCell ref="GF14:GF15"/>
    <mergeCell ref="A16:GF16"/>
    <mergeCell ref="FU15:FV15"/>
    <mergeCell ref="FW15:FX15"/>
    <mergeCell ref="FL13:GF13"/>
    <mergeCell ref="FL14:FO14"/>
    <mergeCell ref="FL15:FM15"/>
    <mergeCell ref="FN15:FO15"/>
    <mergeCell ref="FP14:FP15"/>
    <mergeCell ref="FQ14:GD14"/>
    <mergeCell ref="FQ15:FR15"/>
    <mergeCell ref="FS15:FT15"/>
    <mergeCell ref="FY15:FZ15"/>
    <mergeCell ref="GA15:GB15"/>
    <mergeCell ref="EU14:EU15"/>
    <mergeCell ref="EV14:FI14"/>
    <mergeCell ref="EV15:EW15"/>
    <mergeCell ref="EX15:EY15"/>
    <mergeCell ref="EZ15:FA15"/>
    <mergeCell ref="FB15:FC15"/>
    <mergeCell ref="FD15:FE15"/>
    <mergeCell ref="FF15:FG15"/>
    <mergeCell ref="FH15:FI15"/>
    <mergeCell ref="EI15:EJ15"/>
    <mergeCell ref="EK15:EL15"/>
    <mergeCell ref="EM15:EN15"/>
    <mergeCell ref="EO14:EO15"/>
    <mergeCell ref="EP14:EP15"/>
    <mergeCell ref="EQ12:GF12"/>
    <mergeCell ref="EQ13:FK13"/>
    <mergeCell ref="EQ14:ET14"/>
    <mergeCell ref="EQ15:ER15"/>
    <mergeCell ref="ES15:ET15"/>
    <mergeCell ref="DV13:EP13"/>
    <mergeCell ref="DV14:DY14"/>
    <mergeCell ref="DV15:DW15"/>
    <mergeCell ref="DX15:DY15"/>
    <mergeCell ref="DZ14:DZ15"/>
    <mergeCell ref="EA14:EN14"/>
    <mergeCell ref="EA15:EB15"/>
    <mergeCell ref="EC15:ED15"/>
    <mergeCell ref="EE15:EF15"/>
    <mergeCell ref="EG15:EH15"/>
    <mergeCell ref="DL15:DM15"/>
    <mergeCell ref="DN15:DO15"/>
    <mergeCell ref="DP15:DQ15"/>
    <mergeCell ref="DR15:DS15"/>
    <mergeCell ref="DT14:DT15"/>
    <mergeCell ref="DU14:DU15"/>
    <mergeCell ref="DA12:EP12"/>
    <mergeCell ref="DA13:DU13"/>
    <mergeCell ref="DA14:DD14"/>
    <mergeCell ref="DA15:DB15"/>
    <mergeCell ref="DC15:DD15"/>
    <mergeCell ref="DE14:DE15"/>
    <mergeCell ref="DF14:DS14"/>
    <mergeCell ref="DF15:DG15"/>
    <mergeCell ref="DH15:DI15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I14"/>
    <mergeCell ref="CF15:CG15"/>
    <mergeCell ref="CH15:CI15"/>
    <mergeCell ref="CJ14:CJ15"/>
    <mergeCell ref="CK14:CX14"/>
    <mergeCell ref="CK15:CL15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N14"/>
    <mergeCell ref="BK15:BL15"/>
    <mergeCell ref="BM15:BN15"/>
    <mergeCell ref="BO14:BO15"/>
    <mergeCell ref="BP14:CC14"/>
    <mergeCell ref="BP15:BQ15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S14"/>
    <mergeCell ref="AP15:AQ15"/>
    <mergeCell ref="AR15:AS15"/>
    <mergeCell ref="AT14:AT15"/>
    <mergeCell ref="AU14:BH14"/>
    <mergeCell ref="AU15:AV15"/>
    <mergeCell ref="AW15:AX15"/>
    <mergeCell ref="Y14:Y15"/>
    <mergeCell ref="Z14:AM14"/>
    <mergeCell ref="Z15:AA15"/>
    <mergeCell ref="AB15:AC15"/>
    <mergeCell ref="AD15:AE15"/>
    <mergeCell ref="AF15:AG15"/>
    <mergeCell ref="AH15:AI15"/>
    <mergeCell ref="AJ15:AK15"/>
    <mergeCell ref="AL15:AM15"/>
    <mergeCell ref="I14:J14"/>
    <mergeCell ref="K14:Q14"/>
    <mergeCell ref="R12:R15"/>
    <mergeCell ref="S12:S15"/>
    <mergeCell ref="T12:T15"/>
    <mergeCell ref="U12:BJ12"/>
    <mergeCell ref="U13:AO13"/>
    <mergeCell ref="U14:X14"/>
    <mergeCell ref="U15:V15"/>
    <mergeCell ref="W15:X15"/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rintOptions/>
  <pageMargins left="0.75" right="0.75" top="1" bottom="1" header="0.5" footer="0.5"/>
  <pageSetup fitToHeight="1" fitToWidth="1" horizontalDpi="600" verticalDpi="600" orientation="landscape" paperSize="8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127"/>
  <sheetViews>
    <sheetView zoomScalePageLayoutView="0" workbookViewId="0" topLeftCell="U1">
      <selection activeCell="CG9" sqref="CG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7" width="4.28125" style="0" customWidth="1"/>
    <col min="18" max="20" width="4.710937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8515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1" width="3.8515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6" width="3.8515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3" width="3.8515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8515625" style="0" customWidth="1"/>
    <col min="89" max="89" width="3.57421875" style="0" customWidth="1"/>
    <col min="90" max="90" width="2.00390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8515625" style="0" customWidth="1"/>
    <col min="110" max="110" width="3.57421875" style="0" customWidth="1"/>
    <col min="111" max="111" width="2.00390625" style="0" customWidth="1"/>
    <col min="112" max="112" width="3.57421875" style="0" customWidth="1"/>
    <col min="113" max="113" width="2.00390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57421875" style="0" customWidth="1"/>
    <col min="123" max="123" width="2.00390625" style="0" customWidth="1"/>
    <col min="124" max="125" width="3.8515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8515625" style="0" customWidth="1"/>
    <col min="131" max="131" width="3.57421875" style="0" customWidth="1"/>
    <col min="132" max="132" width="2.00390625" style="0" customWidth="1"/>
    <col min="133" max="133" width="3.57421875" style="0" customWidth="1"/>
    <col min="134" max="134" width="2.00390625" style="0" customWidth="1"/>
    <col min="135" max="135" width="3.57421875" style="0" customWidth="1"/>
    <col min="136" max="136" width="2.00390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57421875" style="0" customWidth="1"/>
    <col min="142" max="142" width="2.00390625" style="0" customWidth="1"/>
    <col min="143" max="143" width="3.57421875" style="0" customWidth="1"/>
    <col min="144" max="144" width="2.00390625" style="0" customWidth="1"/>
    <col min="145" max="146" width="3.8515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1" width="3.8515625" style="0" customWidth="1"/>
    <col min="152" max="152" width="3.57421875" style="0" customWidth="1"/>
    <col min="153" max="153" width="2.00390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8" width="3.57421875" style="0" customWidth="1"/>
    <col min="159" max="159" width="2.00390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7" width="3.8515625" style="0" customWidth="1"/>
    <col min="168" max="168" width="3.57421875" style="0" customWidth="1"/>
    <col min="169" max="169" width="2.00390625" style="0" customWidth="1"/>
    <col min="170" max="170" width="3.57421875" style="0" customWidth="1"/>
    <col min="171" max="171" width="2.00390625" style="0" customWidth="1"/>
    <col min="172" max="172" width="3.8515625" style="0" customWidth="1"/>
    <col min="173" max="173" width="3.57421875" style="0" customWidth="1"/>
    <col min="174" max="174" width="2.00390625" style="0" customWidth="1"/>
    <col min="175" max="175" width="3.57421875" style="0" customWidth="1"/>
    <col min="176" max="176" width="2.00390625" style="0" customWidth="1"/>
    <col min="177" max="177" width="3.57421875" style="0" customWidth="1"/>
    <col min="178" max="178" width="2.00390625" style="0" customWidth="1"/>
    <col min="179" max="179" width="3.57421875" style="0" customWidth="1"/>
    <col min="180" max="180" width="2.00390625" style="0" customWidth="1"/>
    <col min="181" max="181" width="3.57421875" style="0" customWidth="1"/>
    <col min="182" max="182" width="2.00390625" style="0" customWidth="1"/>
    <col min="183" max="183" width="3.57421875" style="0" customWidth="1"/>
    <col min="184" max="184" width="2.00390625" style="0" customWidth="1"/>
    <col min="185" max="185" width="3.57421875" style="0" customWidth="1"/>
    <col min="186" max="186" width="2.00390625" style="0" customWidth="1"/>
    <col min="187" max="188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85" ht="12.75">
      <c r="E7" t="s">
        <v>11</v>
      </c>
      <c r="F7" s="1" t="s">
        <v>12</v>
      </c>
      <c r="CG7" t="s">
        <v>13</v>
      </c>
    </row>
    <row r="8" spans="5:85" ht="12.75">
      <c r="E8" t="s">
        <v>14</v>
      </c>
      <c r="F8" s="1" t="s">
        <v>141</v>
      </c>
      <c r="CG8" t="s">
        <v>16</v>
      </c>
    </row>
    <row r="9" spans="5:85" ht="12.75">
      <c r="E9" t="s">
        <v>17</v>
      </c>
      <c r="F9" s="1" t="s">
        <v>18</v>
      </c>
      <c r="CG9" t="s">
        <v>301</v>
      </c>
    </row>
    <row r="11" spans="1:187" ht="12.7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43</v>
      </c>
      <c r="S12" s="15" t="s">
        <v>44</v>
      </c>
      <c r="T12" s="15" t="s">
        <v>45</v>
      </c>
      <c r="U12" s="17" t="s">
        <v>46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51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54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57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47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50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52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53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55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56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58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59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4" t="s">
        <v>48</v>
      </c>
      <c r="Z14" s="18" t="s">
        <v>33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48</v>
      </c>
      <c r="AO14" s="14" t="s">
        <v>49</v>
      </c>
      <c r="AP14" s="18" t="s">
        <v>32</v>
      </c>
      <c r="AQ14" s="18"/>
      <c r="AR14" s="18"/>
      <c r="AS14" s="18"/>
      <c r="AT14" s="14" t="s">
        <v>48</v>
      </c>
      <c r="AU14" s="18" t="s">
        <v>33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48</v>
      </c>
      <c r="BJ14" s="14" t="s">
        <v>49</v>
      </c>
      <c r="BK14" s="18" t="s">
        <v>32</v>
      </c>
      <c r="BL14" s="18"/>
      <c r="BM14" s="18"/>
      <c r="BN14" s="18"/>
      <c r="BO14" s="14" t="s">
        <v>48</v>
      </c>
      <c r="BP14" s="18" t="s">
        <v>33</v>
      </c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48</v>
      </c>
      <c r="CE14" s="14" t="s">
        <v>49</v>
      </c>
      <c r="CF14" s="18" t="s">
        <v>32</v>
      </c>
      <c r="CG14" s="18"/>
      <c r="CH14" s="18"/>
      <c r="CI14" s="18"/>
      <c r="CJ14" s="14" t="s">
        <v>48</v>
      </c>
      <c r="CK14" s="18" t="s">
        <v>33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48</v>
      </c>
      <c r="CZ14" s="14" t="s">
        <v>49</v>
      </c>
      <c r="DA14" s="18" t="s">
        <v>32</v>
      </c>
      <c r="DB14" s="18"/>
      <c r="DC14" s="18"/>
      <c r="DD14" s="18"/>
      <c r="DE14" s="14" t="s">
        <v>48</v>
      </c>
      <c r="DF14" s="18" t="s">
        <v>33</v>
      </c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48</v>
      </c>
      <c r="DU14" s="14" t="s">
        <v>49</v>
      </c>
      <c r="DV14" s="18" t="s">
        <v>32</v>
      </c>
      <c r="DW14" s="18"/>
      <c r="DX14" s="18"/>
      <c r="DY14" s="18"/>
      <c r="DZ14" s="14" t="s">
        <v>48</v>
      </c>
      <c r="EA14" s="18" t="s">
        <v>33</v>
      </c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48</v>
      </c>
      <c r="EP14" s="14" t="s">
        <v>49</v>
      </c>
      <c r="EQ14" s="18" t="s">
        <v>32</v>
      </c>
      <c r="ER14" s="18"/>
      <c r="ES14" s="18"/>
      <c r="ET14" s="18"/>
      <c r="EU14" s="14" t="s">
        <v>48</v>
      </c>
      <c r="EV14" s="18" t="s">
        <v>33</v>
      </c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48</v>
      </c>
      <c r="FK14" s="14" t="s">
        <v>49</v>
      </c>
      <c r="FL14" s="18" t="s">
        <v>32</v>
      </c>
      <c r="FM14" s="18"/>
      <c r="FN14" s="18"/>
      <c r="FO14" s="18"/>
      <c r="FP14" s="14" t="s">
        <v>48</v>
      </c>
      <c r="FQ14" s="18" t="s">
        <v>33</v>
      </c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48</v>
      </c>
      <c r="GF14" s="14" t="s">
        <v>49</v>
      </c>
    </row>
    <row r="15" spans="1:188" ht="24" customHeight="1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4"/>
      <c r="Z15" s="16" t="s">
        <v>36</v>
      </c>
      <c r="AA15" s="16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6" t="s">
        <v>40</v>
      </c>
      <c r="AI15" s="16"/>
      <c r="AJ15" s="16" t="s">
        <v>41</v>
      </c>
      <c r="AK15" s="16"/>
      <c r="AL15" s="16" t="s">
        <v>42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4"/>
      <c r="AU15" s="16" t="s">
        <v>36</v>
      </c>
      <c r="AV15" s="16"/>
      <c r="AW15" s="16" t="s">
        <v>37</v>
      </c>
      <c r="AX15" s="16"/>
      <c r="AY15" s="16" t="s">
        <v>38</v>
      </c>
      <c r="AZ15" s="16"/>
      <c r="BA15" s="16" t="s">
        <v>39</v>
      </c>
      <c r="BB15" s="16"/>
      <c r="BC15" s="16" t="s">
        <v>40</v>
      </c>
      <c r="BD15" s="16"/>
      <c r="BE15" s="16" t="s">
        <v>41</v>
      </c>
      <c r="BF15" s="16"/>
      <c r="BG15" s="16" t="s">
        <v>42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4"/>
      <c r="BP15" s="16" t="s">
        <v>36</v>
      </c>
      <c r="BQ15" s="16"/>
      <c r="BR15" s="16" t="s">
        <v>37</v>
      </c>
      <c r="BS15" s="16"/>
      <c r="BT15" s="16" t="s">
        <v>38</v>
      </c>
      <c r="BU15" s="16"/>
      <c r="BV15" s="16" t="s">
        <v>39</v>
      </c>
      <c r="BW15" s="16"/>
      <c r="BX15" s="16" t="s">
        <v>40</v>
      </c>
      <c r="BY15" s="16"/>
      <c r="BZ15" s="16" t="s">
        <v>41</v>
      </c>
      <c r="CA15" s="16"/>
      <c r="CB15" s="16" t="s">
        <v>42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4"/>
      <c r="CK15" s="16" t="s">
        <v>36</v>
      </c>
      <c r="CL15" s="16"/>
      <c r="CM15" s="16" t="s">
        <v>37</v>
      </c>
      <c r="CN15" s="16"/>
      <c r="CO15" s="16" t="s">
        <v>38</v>
      </c>
      <c r="CP15" s="16"/>
      <c r="CQ15" s="16" t="s">
        <v>39</v>
      </c>
      <c r="CR15" s="16"/>
      <c r="CS15" s="16" t="s">
        <v>40</v>
      </c>
      <c r="CT15" s="16"/>
      <c r="CU15" s="16" t="s">
        <v>41</v>
      </c>
      <c r="CV15" s="16"/>
      <c r="CW15" s="16" t="s">
        <v>42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4"/>
      <c r="DF15" s="16" t="s">
        <v>36</v>
      </c>
      <c r="DG15" s="16"/>
      <c r="DH15" s="16" t="s">
        <v>37</v>
      </c>
      <c r="DI15" s="16"/>
      <c r="DJ15" s="16" t="s">
        <v>38</v>
      </c>
      <c r="DK15" s="16"/>
      <c r="DL15" s="16" t="s">
        <v>39</v>
      </c>
      <c r="DM15" s="16"/>
      <c r="DN15" s="16" t="s">
        <v>40</v>
      </c>
      <c r="DO15" s="16"/>
      <c r="DP15" s="16" t="s">
        <v>41</v>
      </c>
      <c r="DQ15" s="16"/>
      <c r="DR15" s="16" t="s">
        <v>42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4"/>
      <c r="EA15" s="16" t="s">
        <v>36</v>
      </c>
      <c r="EB15" s="16"/>
      <c r="EC15" s="16" t="s">
        <v>37</v>
      </c>
      <c r="ED15" s="16"/>
      <c r="EE15" s="16" t="s">
        <v>38</v>
      </c>
      <c r="EF15" s="16"/>
      <c r="EG15" s="16" t="s">
        <v>39</v>
      </c>
      <c r="EH15" s="16"/>
      <c r="EI15" s="16" t="s">
        <v>40</v>
      </c>
      <c r="EJ15" s="16"/>
      <c r="EK15" s="16" t="s">
        <v>41</v>
      </c>
      <c r="EL15" s="16"/>
      <c r="EM15" s="16" t="s">
        <v>42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4"/>
      <c r="EV15" s="16" t="s">
        <v>36</v>
      </c>
      <c r="EW15" s="16"/>
      <c r="EX15" s="16" t="s">
        <v>37</v>
      </c>
      <c r="EY15" s="16"/>
      <c r="EZ15" s="16" t="s">
        <v>38</v>
      </c>
      <c r="FA15" s="16"/>
      <c r="FB15" s="16" t="s">
        <v>39</v>
      </c>
      <c r="FC15" s="16"/>
      <c r="FD15" s="16" t="s">
        <v>40</v>
      </c>
      <c r="FE15" s="16"/>
      <c r="FF15" s="16" t="s">
        <v>41</v>
      </c>
      <c r="FG15" s="16"/>
      <c r="FH15" s="16" t="s">
        <v>42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4"/>
      <c r="FQ15" s="16" t="s">
        <v>36</v>
      </c>
      <c r="FR15" s="16"/>
      <c r="FS15" s="16" t="s">
        <v>37</v>
      </c>
      <c r="FT15" s="16"/>
      <c r="FU15" s="16" t="s">
        <v>38</v>
      </c>
      <c r="FV15" s="16"/>
      <c r="FW15" s="16" t="s">
        <v>39</v>
      </c>
      <c r="FX15" s="16"/>
      <c r="FY15" s="16" t="s">
        <v>40</v>
      </c>
      <c r="FZ15" s="16"/>
      <c r="GA15" s="16" t="s">
        <v>41</v>
      </c>
      <c r="GB15" s="16"/>
      <c r="GC15" s="16" t="s">
        <v>42</v>
      </c>
      <c r="GD15" s="16"/>
      <c r="GE15" s="14"/>
      <c r="GF15" s="14"/>
    </row>
    <row r="16" spans="1:188" ht="19.5" customHeight="1">
      <c r="A16" s="19" t="s">
        <v>60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ht="12.75">
      <c r="A17" s="6"/>
      <c r="B17" s="6"/>
      <c r="C17" s="6"/>
      <c r="D17" s="6" t="s">
        <v>62</v>
      </c>
      <c r="E17" s="3" t="s">
        <v>63</v>
      </c>
      <c r="F17" s="6">
        <f aca="true" t="shared" si="0" ref="F17:F25">COUNTIF(U17:GD17,"e")</f>
        <v>0</v>
      </c>
      <c r="G17" s="6">
        <f aca="true" t="shared" si="1" ref="G17:G25">COUNTIF(U17:GD17,"z")</f>
        <v>2</v>
      </c>
      <c r="H17" s="6">
        <f aca="true" t="shared" si="2" ref="H17:H32">SUM(I17:Q17)</f>
        <v>32</v>
      </c>
      <c r="I17" s="6">
        <f aca="true" t="shared" si="3" ref="I17:I32">U17+AP17+BK17+CF17+DA17+DV17+EQ17+FL17</f>
        <v>16</v>
      </c>
      <c r="J17" s="6">
        <f aca="true" t="shared" si="4" ref="J17:J32">W17+AR17+BM17+CH17+DC17+DX17+ES17+FN17</f>
        <v>16</v>
      </c>
      <c r="K17" s="6">
        <f aca="true" t="shared" si="5" ref="K17:K32">Z17+AU17+BP17+CK17+DF17+EA17+EV17+FQ17</f>
        <v>0</v>
      </c>
      <c r="L17" s="6">
        <f aca="true" t="shared" si="6" ref="L17:L32">AB17+AW17+BR17+CM17+DH17+EC17+EX17+FS17</f>
        <v>0</v>
      </c>
      <c r="M17" s="6">
        <f aca="true" t="shared" si="7" ref="M17:M32">AD17+AY17+BT17+CO17+DJ17+EE17+EZ17+FU17</f>
        <v>0</v>
      </c>
      <c r="N17" s="6">
        <f aca="true" t="shared" si="8" ref="N17:N32">AF17+BA17+BV17+CQ17+DL17+EG17+FB17+FW17</f>
        <v>0</v>
      </c>
      <c r="O17" s="6">
        <f aca="true" t="shared" si="9" ref="O17:O32">AH17+BC17+BX17+CS17+DN17+EI17+FD17+FY17</f>
        <v>0</v>
      </c>
      <c r="P17" s="6">
        <f aca="true" t="shared" si="10" ref="P17:P32">AJ17+BE17+BZ17+CU17+DP17+EK17+FF17+GA17</f>
        <v>0</v>
      </c>
      <c r="Q17" s="6">
        <f aca="true" t="shared" si="11" ref="Q17:Q32">AL17+BG17+CB17+CW17+DR17+EM17+FH17+GC17</f>
        <v>0</v>
      </c>
      <c r="R17" s="7">
        <f aca="true" t="shared" si="12" ref="R17:R32">AO17+BJ17+CE17+CZ17+DU17+EP17+FK17+GF17</f>
        <v>5</v>
      </c>
      <c r="S17" s="7">
        <f aca="true" t="shared" si="13" ref="S17:S32">AN17+BI17+CD17+CY17+DT17+EO17+FJ17+GE17</f>
        <v>0</v>
      </c>
      <c r="T17" s="7">
        <v>1.4</v>
      </c>
      <c r="U17" s="11">
        <v>16</v>
      </c>
      <c r="V17" s="10" t="s">
        <v>61</v>
      </c>
      <c r="W17" s="11">
        <v>16</v>
      </c>
      <c r="X17" s="10" t="s">
        <v>61</v>
      </c>
      <c r="Y17" s="7">
        <v>5</v>
      </c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aca="true" t="shared" si="14" ref="AO17:AO32">Y17+AN17</f>
        <v>5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aca="true" t="shared" si="15" ref="BJ17:BJ32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aca="true" t="shared" si="16" ref="CE17:CE32">BO17+CD17</f>
        <v>0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7" ref="CZ17:CZ32">CJ17+CY17</f>
        <v>0</v>
      </c>
      <c r="DA17" s="11"/>
      <c r="DB17" s="10"/>
      <c r="DC17" s="11"/>
      <c r="DD17" s="10"/>
      <c r="DE17" s="7"/>
      <c r="DF17" s="11"/>
      <c r="DG17" s="10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aca="true" t="shared" si="18" ref="DU17:DU32">DE17+DT17</f>
        <v>0</v>
      </c>
      <c r="DV17" s="11"/>
      <c r="DW17" s="10"/>
      <c r="DX17" s="11"/>
      <c r="DY17" s="10"/>
      <c r="DZ17" s="7"/>
      <c r="EA17" s="11"/>
      <c r="EB17" s="10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aca="true" t="shared" si="19" ref="EP17:EP32">DZ17+EO17</f>
        <v>0</v>
      </c>
      <c r="EQ17" s="11"/>
      <c r="ER17" s="10"/>
      <c r="ES17" s="11"/>
      <c r="ET17" s="10"/>
      <c r="EU17" s="7"/>
      <c r="EV17" s="11"/>
      <c r="EW17" s="10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aca="true" t="shared" si="20" ref="FK17:FK32">EU17+FJ17</f>
        <v>0</v>
      </c>
      <c r="FL17" s="11"/>
      <c r="FM17" s="10"/>
      <c r="FN17" s="11"/>
      <c r="FO17" s="10"/>
      <c r="FP17" s="7"/>
      <c r="FQ17" s="11"/>
      <c r="FR17" s="10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aca="true" t="shared" si="21" ref="GF17:GF32">FP17+GE17</f>
        <v>0</v>
      </c>
    </row>
    <row r="18" spans="1:188" ht="12.75">
      <c r="A18" s="6"/>
      <c r="B18" s="6"/>
      <c r="C18" s="6"/>
      <c r="D18" s="6" t="s">
        <v>64</v>
      </c>
      <c r="E18" s="3" t="s">
        <v>65</v>
      </c>
      <c r="F18" s="6">
        <f t="shared" si="0"/>
        <v>0</v>
      </c>
      <c r="G18" s="6">
        <f t="shared" si="1"/>
        <v>3</v>
      </c>
      <c r="H18" s="6">
        <f t="shared" si="2"/>
        <v>24</v>
      </c>
      <c r="I18" s="6">
        <f t="shared" si="3"/>
        <v>8</v>
      </c>
      <c r="J18" s="6">
        <f t="shared" si="4"/>
        <v>8</v>
      </c>
      <c r="K18" s="6">
        <f t="shared" si="5"/>
        <v>8</v>
      </c>
      <c r="L18" s="6">
        <f t="shared" si="6"/>
        <v>0</v>
      </c>
      <c r="M18" s="6">
        <f t="shared" si="7"/>
        <v>0</v>
      </c>
      <c r="N18" s="6">
        <f t="shared" si="8"/>
        <v>0</v>
      </c>
      <c r="O18" s="6">
        <f t="shared" si="9"/>
        <v>0</v>
      </c>
      <c r="P18" s="6">
        <f t="shared" si="10"/>
        <v>0</v>
      </c>
      <c r="Q18" s="6">
        <f t="shared" si="11"/>
        <v>0</v>
      </c>
      <c r="R18" s="7">
        <f t="shared" si="12"/>
        <v>5</v>
      </c>
      <c r="S18" s="7">
        <f t="shared" si="13"/>
        <v>2</v>
      </c>
      <c r="T18" s="7">
        <v>1.1</v>
      </c>
      <c r="U18" s="11">
        <v>8</v>
      </c>
      <c r="V18" s="10" t="s">
        <v>61</v>
      </c>
      <c r="W18" s="11">
        <v>8</v>
      </c>
      <c r="X18" s="10" t="s">
        <v>61</v>
      </c>
      <c r="Y18" s="7">
        <v>3</v>
      </c>
      <c r="Z18" s="11">
        <v>8</v>
      </c>
      <c r="AA18" s="10" t="s">
        <v>61</v>
      </c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>
        <v>2</v>
      </c>
      <c r="AO18" s="7">
        <f t="shared" si="14"/>
        <v>5</v>
      </c>
      <c r="AP18" s="11"/>
      <c r="AQ18" s="10"/>
      <c r="AR18" s="11"/>
      <c r="AS18" s="10"/>
      <c r="AT18" s="7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5"/>
        <v>0</v>
      </c>
      <c r="BK18" s="11"/>
      <c r="BL18" s="10"/>
      <c r="BM18" s="11"/>
      <c r="BN18" s="10"/>
      <c r="BO18" s="7"/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6"/>
        <v>0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7"/>
        <v>0</v>
      </c>
      <c r="DA18" s="11"/>
      <c r="DB18" s="10"/>
      <c r="DC18" s="11"/>
      <c r="DD18" s="10"/>
      <c r="DE18" s="7"/>
      <c r="DF18" s="11"/>
      <c r="DG18" s="10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8"/>
        <v>0</v>
      </c>
      <c r="DV18" s="11"/>
      <c r="DW18" s="10"/>
      <c r="DX18" s="11"/>
      <c r="DY18" s="10"/>
      <c r="DZ18" s="7"/>
      <c r="EA18" s="11"/>
      <c r="EB18" s="10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9"/>
        <v>0</v>
      </c>
      <c r="EQ18" s="11"/>
      <c r="ER18" s="10"/>
      <c r="ES18" s="11"/>
      <c r="ET18" s="10"/>
      <c r="EU18" s="7"/>
      <c r="EV18" s="11"/>
      <c r="EW18" s="10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20"/>
        <v>0</v>
      </c>
      <c r="FL18" s="11"/>
      <c r="FM18" s="10"/>
      <c r="FN18" s="11"/>
      <c r="FO18" s="10"/>
      <c r="FP18" s="7"/>
      <c r="FQ18" s="11"/>
      <c r="FR18" s="10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21"/>
        <v>0</v>
      </c>
    </row>
    <row r="19" spans="1:188" ht="12.75">
      <c r="A19" s="6"/>
      <c r="B19" s="6"/>
      <c r="C19" s="6"/>
      <c r="D19" s="6" t="s">
        <v>66</v>
      </c>
      <c r="E19" s="3" t="s">
        <v>67</v>
      </c>
      <c r="F19" s="6">
        <f t="shared" si="0"/>
        <v>0</v>
      </c>
      <c r="G19" s="6">
        <f t="shared" si="1"/>
        <v>3</v>
      </c>
      <c r="H19" s="6">
        <f t="shared" si="2"/>
        <v>32</v>
      </c>
      <c r="I19" s="6">
        <f t="shared" si="3"/>
        <v>16</v>
      </c>
      <c r="J19" s="6">
        <f t="shared" si="4"/>
        <v>10</v>
      </c>
      <c r="K19" s="6">
        <f t="shared" si="5"/>
        <v>6</v>
      </c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6">
        <f t="shared" si="10"/>
        <v>0</v>
      </c>
      <c r="Q19" s="6">
        <f t="shared" si="11"/>
        <v>0</v>
      </c>
      <c r="R19" s="7">
        <f t="shared" si="12"/>
        <v>5</v>
      </c>
      <c r="S19" s="7">
        <f t="shared" si="13"/>
        <v>1</v>
      </c>
      <c r="T19" s="7">
        <v>1.5</v>
      </c>
      <c r="U19" s="11">
        <v>16</v>
      </c>
      <c r="V19" s="10" t="s">
        <v>61</v>
      </c>
      <c r="W19" s="11">
        <v>10</v>
      </c>
      <c r="X19" s="10" t="s">
        <v>61</v>
      </c>
      <c r="Y19" s="7">
        <v>4</v>
      </c>
      <c r="Z19" s="11">
        <v>6</v>
      </c>
      <c r="AA19" s="10" t="s">
        <v>61</v>
      </c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>
        <v>1</v>
      </c>
      <c r="AO19" s="7">
        <f t="shared" si="14"/>
        <v>5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5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6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7"/>
        <v>0</v>
      </c>
      <c r="DA19" s="11"/>
      <c r="DB19" s="10"/>
      <c r="DC19" s="11"/>
      <c r="DD19" s="10"/>
      <c r="DE19" s="7"/>
      <c r="DF19" s="11"/>
      <c r="DG19" s="10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8"/>
        <v>0</v>
      </c>
      <c r="DV19" s="11"/>
      <c r="DW19" s="10"/>
      <c r="DX19" s="11"/>
      <c r="DY19" s="10"/>
      <c r="DZ19" s="7"/>
      <c r="EA19" s="11"/>
      <c r="EB19" s="10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9"/>
        <v>0</v>
      </c>
      <c r="EQ19" s="11"/>
      <c r="ER19" s="10"/>
      <c r="ES19" s="11"/>
      <c r="ET19" s="10"/>
      <c r="EU19" s="7"/>
      <c r="EV19" s="11"/>
      <c r="EW19" s="10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20"/>
        <v>0</v>
      </c>
      <c r="FL19" s="11"/>
      <c r="FM19" s="10"/>
      <c r="FN19" s="11"/>
      <c r="FO19" s="10"/>
      <c r="FP19" s="7"/>
      <c r="FQ19" s="11"/>
      <c r="FR19" s="10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21"/>
        <v>0</v>
      </c>
    </row>
    <row r="20" spans="1:188" ht="12.75">
      <c r="A20" s="6"/>
      <c r="B20" s="6"/>
      <c r="C20" s="6"/>
      <c r="D20" s="6" t="s">
        <v>68</v>
      </c>
      <c r="E20" s="3" t="s">
        <v>69</v>
      </c>
      <c r="F20" s="6">
        <f t="shared" si="0"/>
        <v>0</v>
      </c>
      <c r="G20" s="6">
        <f t="shared" si="1"/>
        <v>3</v>
      </c>
      <c r="H20" s="6">
        <f t="shared" si="2"/>
        <v>32</v>
      </c>
      <c r="I20" s="6">
        <f t="shared" si="3"/>
        <v>16</v>
      </c>
      <c r="J20" s="6">
        <f t="shared" si="4"/>
        <v>8</v>
      </c>
      <c r="K20" s="6">
        <f t="shared" si="5"/>
        <v>8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6">
        <f t="shared" si="9"/>
        <v>0</v>
      </c>
      <c r="P20" s="6">
        <f t="shared" si="10"/>
        <v>0</v>
      </c>
      <c r="Q20" s="6">
        <f t="shared" si="11"/>
        <v>0</v>
      </c>
      <c r="R20" s="7">
        <f t="shared" si="12"/>
        <v>4</v>
      </c>
      <c r="S20" s="7">
        <f t="shared" si="13"/>
        <v>1</v>
      </c>
      <c r="T20" s="7">
        <v>1.5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4"/>
        <v>0</v>
      </c>
      <c r="AP20" s="11">
        <v>16</v>
      </c>
      <c r="AQ20" s="10" t="s">
        <v>61</v>
      </c>
      <c r="AR20" s="11">
        <v>8</v>
      </c>
      <c r="AS20" s="10" t="s">
        <v>61</v>
      </c>
      <c r="AT20" s="7">
        <v>3</v>
      </c>
      <c r="AU20" s="11">
        <v>8</v>
      </c>
      <c r="AV20" s="10" t="s">
        <v>61</v>
      </c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>
        <v>1</v>
      </c>
      <c r="BJ20" s="7">
        <f t="shared" si="15"/>
        <v>4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6"/>
        <v>0</v>
      </c>
      <c r="CF20" s="11"/>
      <c r="CG20" s="10"/>
      <c r="CH20" s="11"/>
      <c r="CI20" s="10"/>
      <c r="CJ20" s="7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7"/>
        <v>0</v>
      </c>
      <c r="DA20" s="11"/>
      <c r="DB20" s="10"/>
      <c r="DC20" s="11"/>
      <c r="DD20" s="10"/>
      <c r="DE20" s="7"/>
      <c r="DF20" s="11"/>
      <c r="DG20" s="10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8"/>
        <v>0</v>
      </c>
      <c r="DV20" s="11"/>
      <c r="DW20" s="10"/>
      <c r="DX20" s="11"/>
      <c r="DY20" s="10"/>
      <c r="DZ20" s="7"/>
      <c r="EA20" s="11"/>
      <c r="EB20" s="10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9"/>
        <v>0</v>
      </c>
      <c r="EQ20" s="11"/>
      <c r="ER20" s="10"/>
      <c r="ES20" s="11"/>
      <c r="ET20" s="10"/>
      <c r="EU20" s="7"/>
      <c r="EV20" s="11"/>
      <c r="EW20" s="10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20"/>
        <v>0</v>
      </c>
      <c r="FL20" s="11"/>
      <c r="FM20" s="10"/>
      <c r="FN20" s="11"/>
      <c r="FO20" s="10"/>
      <c r="FP20" s="7"/>
      <c r="FQ20" s="11"/>
      <c r="FR20" s="10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21"/>
        <v>0</v>
      </c>
    </row>
    <row r="21" spans="1:188" ht="12.75">
      <c r="A21" s="6"/>
      <c r="B21" s="6"/>
      <c r="C21" s="6"/>
      <c r="D21" s="6" t="s">
        <v>70</v>
      </c>
      <c r="E21" s="3" t="s">
        <v>71</v>
      </c>
      <c r="F21" s="6">
        <f t="shared" si="0"/>
        <v>0</v>
      </c>
      <c r="G21" s="6">
        <f t="shared" si="1"/>
        <v>2</v>
      </c>
      <c r="H21" s="6">
        <f t="shared" si="2"/>
        <v>32</v>
      </c>
      <c r="I21" s="6">
        <f t="shared" si="3"/>
        <v>16</v>
      </c>
      <c r="J21" s="6">
        <f t="shared" si="4"/>
        <v>0</v>
      </c>
      <c r="K21" s="6">
        <f t="shared" si="5"/>
        <v>16</v>
      </c>
      <c r="L21" s="6">
        <f t="shared" si="6"/>
        <v>0</v>
      </c>
      <c r="M21" s="6">
        <f t="shared" si="7"/>
        <v>0</v>
      </c>
      <c r="N21" s="6">
        <f t="shared" si="8"/>
        <v>0</v>
      </c>
      <c r="O21" s="6">
        <f t="shared" si="9"/>
        <v>0</v>
      </c>
      <c r="P21" s="6">
        <f t="shared" si="10"/>
        <v>0</v>
      </c>
      <c r="Q21" s="6">
        <f t="shared" si="11"/>
        <v>0</v>
      </c>
      <c r="R21" s="7">
        <f t="shared" si="12"/>
        <v>4</v>
      </c>
      <c r="S21" s="7">
        <f t="shared" si="13"/>
        <v>2</v>
      </c>
      <c r="T21" s="7">
        <v>1.4</v>
      </c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4"/>
        <v>0</v>
      </c>
      <c r="AP21" s="11">
        <v>16</v>
      </c>
      <c r="AQ21" s="10" t="s">
        <v>61</v>
      </c>
      <c r="AR21" s="11"/>
      <c r="AS21" s="10"/>
      <c r="AT21" s="7">
        <v>2</v>
      </c>
      <c r="AU21" s="11">
        <v>16</v>
      </c>
      <c r="AV21" s="10" t="s">
        <v>61</v>
      </c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>
        <v>2</v>
      </c>
      <c r="BJ21" s="7">
        <f t="shared" si="15"/>
        <v>4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6"/>
        <v>0</v>
      </c>
      <c r="CF21" s="11"/>
      <c r="CG21" s="10"/>
      <c r="CH21" s="11"/>
      <c r="CI21" s="10"/>
      <c r="CJ21" s="7"/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7"/>
        <v>0</v>
      </c>
      <c r="DA21" s="11"/>
      <c r="DB21" s="10"/>
      <c r="DC21" s="11"/>
      <c r="DD21" s="10"/>
      <c r="DE21" s="7"/>
      <c r="DF21" s="11"/>
      <c r="DG21" s="10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8"/>
        <v>0</v>
      </c>
      <c r="DV21" s="11"/>
      <c r="DW21" s="10"/>
      <c r="DX21" s="11"/>
      <c r="DY21" s="10"/>
      <c r="DZ21" s="7"/>
      <c r="EA21" s="11"/>
      <c r="EB21" s="10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9"/>
        <v>0</v>
      </c>
      <c r="EQ21" s="11"/>
      <c r="ER21" s="10"/>
      <c r="ES21" s="11"/>
      <c r="ET21" s="10"/>
      <c r="EU21" s="7"/>
      <c r="EV21" s="11"/>
      <c r="EW21" s="10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20"/>
        <v>0</v>
      </c>
      <c r="FL21" s="11"/>
      <c r="FM21" s="10"/>
      <c r="FN21" s="11"/>
      <c r="FO21" s="10"/>
      <c r="FP21" s="7"/>
      <c r="FQ21" s="11"/>
      <c r="FR21" s="10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21"/>
        <v>0</v>
      </c>
    </row>
    <row r="22" spans="1:188" ht="12.75">
      <c r="A22" s="6"/>
      <c r="B22" s="6"/>
      <c r="C22" s="6"/>
      <c r="D22" s="6" t="s">
        <v>73</v>
      </c>
      <c r="E22" s="3" t="s">
        <v>74</v>
      </c>
      <c r="F22" s="6">
        <f t="shared" si="0"/>
        <v>1</v>
      </c>
      <c r="G22" s="6">
        <f t="shared" si="1"/>
        <v>1</v>
      </c>
      <c r="H22" s="6">
        <f t="shared" si="2"/>
        <v>32</v>
      </c>
      <c r="I22" s="6">
        <f t="shared" si="3"/>
        <v>16</v>
      </c>
      <c r="J22" s="6">
        <f t="shared" si="4"/>
        <v>16</v>
      </c>
      <c r="K22" s="6">
        <f t="shared" si="5"/>
        <v>0</v>
      </c>
      <c r="L22" s="6">
        <f t="shared" si="6"/>
        <v>0</v>
      </c>
      <c r="M22" s="6">
        <f t="shared" si="7"/>
        <v>0</v>
      </c>
      <c r="N22" s="6">
        <f t="shared" si="8"/>
        <v>0</v>
      </c>
      <c r="O22" s="6">
        <f t="shared" si="9"/>
        <v>0</v>
      </c>
      <c r="P22" s="6">
        <f t="shared" si="10"/>
        <v>0</v>
      </c>
      <c r="Q22" s="6">
        <f t="shared" si="11"/>
        <v>0</v>
      </c>
      <c r="R22" s="7">
        <f t="shared" si="12"/>
        <v>4</v>
      </c>
      <c r="S22" s="7">
        <f t="shared" si="13"/>
        <v>0</v>
      </c>
      <c r="T22" s="7">
        <v>1.5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4"/>
        <v>0</v>
      </c>
      <c r="AP22" s="11">
        <v>16</v>
      </c>
      <c r="AQ22" s="10" t="s">
        <v>72</v>
      </c>
      <c r="AR22" s="11">
        <v>16</v>
      </c>
      <c r="AS22" s="10" t="s">
        <v>61</v>
      </c>
      <c r="AT22" s="7">
        <v>4</v>
      </c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5"/>
        <v>4</v>
      </c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6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7"/>
        <v>0</v>
      </c>
      <c r="DA22" s="11"/>
      <c r="DB22" s="10"/>
      <c r="DC22" s="11"/>
      <c r="DD22" s="10"/>
      <c r="DE22" s="7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8"/>
        <v>0</v>
      </c>
      <c r="DV22" s="11"/>
      <c r="DW22" s="10"/>
      <c r="DX22" s="11"/>
      <c r="DY22" s="10"/>
      <c r="DZ22" s="7"/>
      <c r="EA22" s="11"/>
      <c r="EB22" s="10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9"/>
        <v>0</v>
      </c>
      <c r="EQ22" s="11"/>
      <c r="ER22" s="10"/>
      <c r="ES22" s="11"/>
      <c r="ET22" s="10"/>
      <c r="EU22" s="7"/>
      <c r="EV22" s="11"/>
      <c r="EW22" s="10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20"/>
        <v>0</v>
      </c>
      <c r="FL22" s="11"/>
      <c r="FM22" s="10"/>
      <c r="FN22" s="11"/>
      <c r="FO22" s="10"/>
      <c r="FP22" s="7"/>
      <c r="FQ22" s="11"/>
      <c r="FR22" s="10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21"/>
        <v>0</v>
      </c>
    </row>
    <row r="23" spans="1:188" ht="12.75">
      <c r="A23" s="6"/>
      <c r="B23" s="6"/>
      <c r="C23" s="6"/>
      <c r="D23" s="6" t="s">
        <v>75</v>
      </c>
      <c r="E23" s="3" t="s">
        <v>76</v>
      </c>
      <c r="F23" s="6">
        <f t="shared" si="0"/>
        <v>0</v>
      </c>
      <c r="G23" s="6">
        <f t="shared" si="1"/>
        <v>1</v>
      </c>
      <c r="H23" s="6">
        <f t="shared" si="2"/>
        <v>8</v>
      </c>
      <c r="I23" s="6">
        <f t="shared" si="3"/>
        <v>8</v>
      </c>
      <c r="J23" s="6">
        <f t="shared" si="4"/>
        <v>0</v>
      </c>
      <c r="K23" s="6">
        <f t="shared" si="5"/>
        <v>0</v>
      </c>
      <c r="L23" s="6">
        <f t="shared" si="6"/>
        <v>0</v>
      </c>
      <c r="M23" s="6">
        <f t="shared" si="7"/>
        <v>0</v>
      </c>
      <c r="N23" s="6">
        <f t="shared" si="8"/>
        <v>0</v>
      </c>
      <c r="O23" s="6">
        <f t="shared" si="9"/>
        <v>0</v>
      </c>
      <c r="P23" s="6">
        <f t="shared" si="10"/>
        <v>0</v>
      </c>
      <c r="Q23" s="6">
        <f t="shared" si="11"/>
        <v>0</v>
      </c>
      <c r="R23" s="7">
        <f t="shared" si="12"/>
        <v>1</v>
      </c>
      <c r="S23" s="7">
        <f t="shared" si="13"/>
        <v>0</v>
      </c>
      <c r="T23" s="7">
        <v>0.4</v>
      </c>
      <c r="U23" s="11"/>
      <c r="V23" s="10"/>
      <c r="W23" s="11"/>
      <c r="X23" s="10"/>
      <c r="Y23" s="7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4"/>
        <v>0</v>
      </c>
      <c r="AP23" s="11">
        <v>8</v>
      </c>
      <c r="AQ23" s="10" t="s">
        <v>61</v>
      </c>
      <c r="AR23" s="11"/>
      <c r="AS23" s="10"/>
      <c r="AT23" s="7">
        <v>1</v>
      </c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5"/>
        <v>1</v>
      </c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6"/>
        <v>0</v>
      </c>
      <c r="CF23" s="11"/>
      <c r="CG23" s="10"/>
      <c r="CH23" s="11"/>
      <c r="CI23" s="10"/>
      <c r="CJ23" s="7"/>
      <c r="CK23" s="11"/>
      <c r="CL23" s="10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7"/>
        <v>0</v>
      </c>
      <c r="DA23" s="11"/>
      <c r="DB23" s="10"/>
      <c r="DC23" s="11"/>
      <c r="DD23" s="10"/>
      <c r="DE23" s="7"/>
      <c r="DF23" s="11"/>
      <c r="DG23" s="10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8"/>
        <v>0</v>
      </c>
      <c r="DV23" s="11"/>
      <c r="DW23" s="10"/>
      <c r="DX23" s="11"/>
      <c r="DY23" s="10"/>
      <c r="DZ23" s="7"/>
      <c r="EA23" s="11"/>
      <c r="EB23" s="10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9"/>
        <v>0</v>
      </c>
      <c r="EQ23" s="11"/>
      <c r="ER23" s="10"/>
      <c r="ES23" s="11"/>
      <c r="ET23" s="10"/>
      <c r="EU23" s="7"/>
      <c r="EV23" s="11"/>
      <c r="EW23" s="10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20"/>
        <v>0</v>
      </c>
      <c r="FL23" s="11"/>
      <c r="FM23" s="10"/>
      <c r="FN23" s="11"/>
      <c r="FO23" s="10"/>
      <c r="FP23" s="7"/>
      <c r="FQ23" s="11"/>
      <c r="FR23" s="10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21"/>
        <v>0</v>
      </c>
    </row>
    <row r="24" spans="1:188" ht="12.75">
      <c r="A24" s="6"/>
      <c r="B24" s="6"/>
      <c r="C24" s="6"/>
      <c r="D24" s="6" t="s">
        <v>77</v>
      </c>
      <c r="E24" s="3" t="s">
        <v>78</v>
      </c>
      <c r="F24" s="6">
        <f t="shared" si="0"/>
        <v>0</v>
      </c>
      <c r="G24" s="6">
        <f t="shared" si="1"/>
        <v>1</v>
      </c>
      <c r="H24" s="6">
        <f t="shared" si="2"/>
        <v>8</v>
      </c>
      <c r="I24" s="6">
        <f t="shared" si="3"/>
        <v>0</v>
      </c>
      <c r="J24" s="6">
        <f t="shared" si="4"/>
        <v>8</v>
      </c>
      <c r="K24" s="6">
        <f t="shared" si="5"/>
        <v>0</v>
      </c>
      <c r="L24" s="6">
        <f t="shared" si="6"/>
        <v>0</v>
      </c>
      <c r="M24" s="6">
        <f t="shared" si="7"/>
        <v>0</v>
      </c>
      <c r="N24" s="6">
        <f t="shared" si="8"/>
        <v>0</v>
      </c>
      <c r="O24" s="6">
        <f t="shared" si="9"/>
        <v>0</v>
      </c>
      <c r="P24" s="6">
        <f t="shared" si="10"/>
        <v>0</v>
      </c>
      <c r="Q24" s="6">
        <f t="shared" si="11"/>
        <v>0</v>
      </c>
      <c r="R24" s="7">
        <f t="shared" si="12"/>
        <v>1</v>
      </c>
      <c r="S24" s="7">
        <f t="shared" si="13"/>
        <v>0</v>
      </c>
      <c r="T24" s="7">
        <v>0.4</v>
      </c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4"/>
        <v>0</v>
      </c>
      <c r="AP24" s="11"/>
      <c r="AQ24" s="10"/>
      <c r="AR24" s="11">
        <v>8</v>
      </c>
      <c r="AS24" s="10" t="s">
        <v>61</v>
      </c>
      <c r="AT24" s="7">
        <v>1</v>
      </c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5"/>
        <v>1</v>
      </c>
      <c r="BK24" s="11"/>
      <c r="BL24" s="10"/>
      <c r="BM24" s="11"/>
      <c r="BN24" s="10"/>
      <c r="BO24" s="7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6"/>
        <v>0</v>
      </c>
      <c r="CF24" s="11"/>
      <c r="CG24" s="10"/>
      <c r="CH24" s="11"/>
      <c r="CI24" s="10"/>
      <c r="CJ24" s="7"/>
      <c r="CK24" s="11"/>
      <c r="CL24" s="10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7"/>
        <v>0</v>
      </c>
      <c r="DA24" s="11"/>
      <c r="DB24" s="10"/>
      <c r="DC24" s="11"/>
      <c r="DD24" s="10"/>
      <c r="DE24" s="7"/>
      <c r="DF24" s="11"/>
      <c r="DG24" s="10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8"/>
        <v>0</v>
      </c>
      <c r="DV24" s="11"/>
      <c r="DW24" s="10"/>
      <c r="DX24" s="11"/>
      <c r="DY24" s="10"/>
      <c r="DZ24" s="7"/>
      <c r="EA24" s="11"/>
      <c r="EB24" s="10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9"/>
        <v>0</v>
      </c>
      <c r="EQ24" s="11"/>
      <c r="ER24" s="10"/>
      <c r="ES24" s="11"/>
      <c r="ET24" s="10"/>
      <c r="EU24" s="7"/>
      <c r="EV24" s="11"/>
      <c r="EW24" s="10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20"/>
        <v>0</v>
      </c>
      <c r="FL24" s="11"/>
      <c r="FM24" s="10"/>
      <c r="FN24" s="11"/>
      <c r="FO24" s="10"/>
      <c r="FP24" s="7"/>
      <c r="FQ24" s="11"/>
      <c r="FR24" s="10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21"/>
        <v>0</v>
      </c>
    </row>
    <row r="25" spans="1:188" ht="12.75">
      <c r="A25" s="6"/>
      <c r="B25" s="6"/>
      <c r="C25" s="6"/>
      <c r="D25" s="6" t="s">
        <v>79</v>
      </c>
      <c r="E25" s="3" t="s">
        <v>80</v>
      </c>
      <c r="F25" s="6">
        <f t="shared" si="0"/>
        <v>0</v>
      </c>
      <c r="G25" s="6">
        <f t="shared" si="1"/>
        <v>3</v>
      </c>
      <c r="H25" s="6">
        <f t="shared" si="2"/>
        <v>24</v>
      </c>
      <c r="I25" s="6">
        <f t="shared" si="3"/>
        <v>8</v>
      </c>
      <c r="J25" s="6">
        <f t="shared" si="4"/>
        <v>8</v>
      </c>
      <c r="K25" s="6">
        <f t="shared" si="5"/>
        <v>8</v>
      </c>
      <c r="L25" s="6">
        <f t="shared" si="6"/>
        <v>0</v>
      </c>
      <c r="M25" s="6">
        <f t="shared" si="7"/>
        <v>0</v>
      </c>
      <c r="N25" s="6">
        <f t="shared" si="8"/>
        <v>0</v>
      </c>
      <c r="O25" s="6">
        <f t="shared" si="9"/>
        <v>0</v>
      </c>
      <c r="P25" s="6">
        <f t="shared" si="10"/>
        <v>0</v>
      </c>
      <c r="Q25" s="6">
        <f t="shared" si="11"/>
        <v>0</v>
      </c>
      <c r="R25" s="7">
        <f t="shared" si="12"/>
        <v>3</v>
      </c>
      <c r="S25" s="7">
        <f t="shared" si="13"/>
        <v>1</v>
      </c>
      <c r="T25" s="7">
        <v>1.2</v>
      </c>
      <c r="U25" s="11"/>
      <c r="V25" s="10"/>
      <c r="W25" s="11"/>
      <c r="X25" s="10"/>
      <c r="Y25" s="7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4"/>
        <v>0</v>
      </c>
      <c r="AP25" s="11"/>
      <c r="AQ25" s="10"/>
      <c r="AR25" s="11"/>
      <c r="AS25" s="10"/>
      <c r="AT25" s="7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5"/>
        <v>0</v>
      </c>
      <c r="BK25" s="11"/>
      <c r="BL25" s="10"/>
      <c r="BM25" s="11"/>
      <c r="BN25" s="10"/>
      <c r="BO25" s="7"/>
      <c r="BP25" s="11"/>
      <c r="BQ25" s="10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6"/>
        <v>0</v>
      </c>
      <c r="CF25" s="11">
        <v>8</v>
      </c>
      <c r="CG25" s="10" t="s">
        <v>61</v>
      </c>
      <c r="CH25" s="11">
        <v>8</v>
      </c>
      <c r="CI25" s="10" t="s">
        <v>61</v>
      </c>
      <c r="CJ25" s="7">
        <v>2</v>
      </c>
      <c r="CK25" s="11">
        <v>8</v>
      </c>
      <c r="CL25" s="10" t="s">
        <v>61</v>
      </c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>
        <v>1</v>
      </c>
      <c r="CZ25" s="7">
        <f t="shared" si="17"/>
        <v>3</v>
      </c>
      <c r="DA25" s="11"/>
      <c r="DB25" s="10"/>
      <c r="DC25" s="11"/>
      <c r="DD25" s="10"/>
      <c r="DE25" s="7"/>
      <c r="DF25" s="11"/>
      <c r="DG25" s="10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8"/>
        <v>0</v>
      </c>
      <c r="DV25" s="11"/>
      <c r="DW25" s="10"/>
      <c r="DX25" s="11"/>
      <c r="DY25" s="10"/>
      <c r="DZ25" s="7"/>
      <c r="EA25" s="11"/>
      <c r="EB25" s="10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9"/>
        <v>0</v>
      </c>
      <c r="EQ25" s="11"/>
      <c r="ER25" s="10"/>
      <c r="ES25" s="11"/>
      <c r="ET25" s="10"/>
      <c r="EU25" s="7"/>
      <c r="EV25" s="11"/>
      <c r="EW25" s="10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20"/>
        <v>0</v>
      </c>
      <c r="FL25" s="11"/>
      <c r="FM25" s="10"/>
      <c r="FN25" s="11"/>
      <c r="FO25" s="10"/>
      <c r="FP25" s="7"/>
      <c r="FQ25" s="11"/>
      <c r="FR25" s="10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21"/>
        <v>0</v>
      </c>
    </row>
    <row r="26" spans="1:188" ht="12.75">
      <c r="A26" s="6">
        <v>6</v>
      </c>
      <c r="B26" s="6">
        <v>1</v>
      </c>
      <c r="C26" s="6"/>
      <c r="D26" s="6"/>
      <c r="E26" s="3" t="s">
        <v>81</v>
      </c>
      <c r="F26" s="6">
        <f>$B$26*COUNTIF(U26:GD26,"e")</f>
        <v>0</v>
      </c>
      <c r="G26" s="6">
        <f>$B$26*COUNTIF(U26:GD26,"z")</f>
        <v>1</v>
      </c>
      <c r="H26" s="6">
        <f t="shared" si="2"/>
        <v>30</v>
      </c>
      <c r="I26" s="6">
        <f t="shared" si="3"/>
        <v>0</v>
      </c>
      <c r="J26" s="6">
        <f t="shared" si="4"/>
        <v>0</v>
      </c>
      <c r="K26" s="6">
        <f t="shared" si="5"/>
        <v>0</v>
      </c>
      <c r="L26" s="6">
        <f t="shared" si="6"/>
        <v>30</v>
      </c>
      <c r="M26" s="6">
        <f t="shared" si="7"/>
        <v>0</v>
      </c>
      <c r="N26" s="6">
        <f t="shared" si="8"/>
        <v>0</v>
      </c>
      <c r="O26" s="6">
        <f t="shared" si="9"/>
        <v>0</v>
      </c>
      <c r="P26" s="6">
        <f t="shared" si="10"/>
        <v>0</v>
      </c>
      <c r="Q26" s="6">
        <f t="shared" si="11"/>
        <v>0</v>
      </c>
      <c r="R26" s="7">
        <f t="shared" si="12"/>
        <v>2</v>
      </c>
      <c r="S26" s="7">
        <f t="shared" si="13"/>
        <v>2</v>
      </c>
      <c r="T26" s="7">
        <f>$B$26*1.3</f>
        <v>1.3</v>
      </c>
      <c r="U26" s="11"/>
      <c r="V26" s="10"/>
      <c r="W26" s="11"/>
      <c r="X26" s="10"/>
      <c r="Y26" s="7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4"/>
        <v>0</v>
      </c>
      <c r="AP26" s="11"/>
      <c r="AQ26" s="10"/>
      <c r="AR26" s="11"/>
      <c r="AS26" s="10"/>
      <c r="AT26" s="7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5"/>
        <v>0</v>
      </c>
      <c r="BK26" s="11"/>
      <c r="BL26" s="10"/>
      <c r="BM26" s="11"/>
      <c r="BN26" s="10"/>
      <c r="BO26" s="7"/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6"/>
        <v>0</v>
      </c>
      <c r="CF26" s="11"/>
      <c r="CG26" s="10"/>
      <c r="CH26" s="11"/>
      <c r="CI26" s="10"/>
      <c r="CJ26" s="7"/>
      <c r="CK26" s="11"/>
      <c r="CL26" s="10"/>
      <c r="CM26" s="11">
        <f>$B$26*30</f>
        <v>30</v>
      </c>
      <c r="CN26" s="10" t="s">
        <v>61</v>
      </c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>
        <f>$B$26*2</f>
        <v>2</v>
      </c>
      <c r="CZ26" s="7">
        <f t="shared" si="17"/>
        <v>2</v>
      </c>
      <c r="DA26" s="11"/>
      <c r="DB26" s="10"/>
      <c r="DC26" s="11"/>
      <c r="DD26" s="10"/>
      <c r="DE26" s="7"/>
      <c r="DF26" s="11"/>
      <c r="DG26" s="10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8"/>
        <v>0</v>
      </c>
      <c r="DV26" s="11"/>
      <c r="DW26" s="10"/>
      <c r="DX26" s="11"/>
      <c r="DY26" s="10"/>
      <c r="DZ26" s="7"/>
      <c r="EA26" s="11"/>
      <c r="EB26" s="10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9"/>
        <v>0</v>
      </c>
      <c r="EQ26" s="11"/>
      <c r="ER26" s="10"/>
      <c r="ES26" s="11"/>
      <c r="ET26" s="10"/>
      <c r="EU26" s="7"/>
      <c r="EV26" s="11"/>
      <c r="EW26" s="10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20"/>
        <v>0</v>
      </c>
      <c r="FL26" s="11"/>
      <c r="FM26" s="10"/>
      <c r="FN26" s="11"/>
      <c r="FO26" s="10"/>
      <c r="FP26" s="7"/>
      <c r="FQ26" s="11"/>
      <c r="FR26" s="10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21"/>
        <v>0</v>
      </c>
    </row>
    <row r="27" spans="1:188" ht="12.75">
      <c r="A27" s="6">
        <v>8</v>
      </c>
      <c r="B27" s="6">
        <v>1</v>
      </c>
      <c r="C27" s="6"/>
      <c r="D27" s="6"/>
      <c r="E27" s="3" t="s">
        <v>82</v>
      </c>
      <c r="F27" s="6">
        <f>$B$27*COUNTIF(U27:GD27,"e")</f>
        <v>0</v>
      </c>
      <c r="G27" s="6">
        <f>$B$27*COUNTIF(U27:GD27,"z")</f>
        <v>1</v>
      </c>
      <c r="H27" s="6">
        <f t="shared" si="2"/>
        <v>30</v>
      </c>
      <c r="I27" s="6">
        <f t="shared" si="3"/>
        <v>0</v>
      </c>
      <c r="J27" s="6">
        <f t="shared" si="4"/>
        <v>0</v>
      </c>
      <c r="K27" s="6">
        <f t="shared" si="5"/>
        <v>0</v>
      </c>
      <c r="L27" s="6">
        <f t="shared" si="6"/>
        <v>30</v>
      </c>
      <c r="M27" s="6">
        <f t="shared" si="7"/>
        <v>0</v>
      </c>
      <c r="N27" s="6">
        <f t="shared" si="8"/>
        <v>0</v>
      </c>
      <c r="O27" s="6">
        <f t="shared" si="9"/>
        <v>0</v>
      </c>
      <c r="P27" s="6">
        <f t="shared" si="10"/>
        <v>0</v>
      </c>
      <c r="Q27" s="6">
        <f t="shared" si="11"/>
        <v>0</v>
      </c>
      <c r="R27" s="7">
        <f t="shared" si="12"/>
        <v>3</v>
      </c>
      <c r="S27" s="7">
        <f t="shared" si="13"/>
        <v>3</v>
      </c>
      <c r="T27" s="7">
        <f>$B$27*1.3</f>
        <v>1.3</v>
      </c>
      <c r="U27" s="11"/>
      <c r="V27" s="10"/>
      <c r="W27" s="11"/>
      <c r="X27" s="10"/>
      <c r="Y27" s="7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4"/>
        <v>0</v>
      </c>
      <c r="AP27" s="11"/>
      <c r="AQ27" s="10"/>
      <c r="AR27" s="11"/>
      <c r="AS27" s="10"/>
      <c r="AT27" s="7"/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5"/>
        <v>0</v>
      </c>
      <c r="BK27" s="11"/>
      <c r="BL27" s="10"/>
      <c r="BM27" s="11"/>
      <c r="BN27" s="10"/>
      <c r="BO27" s="7"/>
      <c r="BP27" s="11"/>
      <c r="BQ27" s="10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6"/>
        <v>0</v>
      </c>
      <c r="CF27" s="11"/>
      <c r="CG27" s="10"/>
      <c r="CH27" s="11"/>
      <c r="CI27" s="10"/>
      <c r="CJ27" s="7"/>
      <c r="CK27" s="11"/>
      <c r="CL27" s="10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7"/>
        <v>0</v>
      </c>
      <c r="DA27" s="11"/>
      <c r="DB27" s="10"/>
      <c r="DC27" s="11"/>
      <c r="DD27" s="10"/>
      <c r="DE27" s="7"/>
      <c r="DF27" s="11"/>
      <c r="DG27" s="10"/>
      <c r="DH27" s="11">
        <f>$B$27*30</f>
        <v>30</v>
      </c>
      <c r="DI27" s="10" t="s">
        <v>61</v>
      </c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>
        <f>$B$27*3</f>
        <v>3</v>
      </c>
      <c r="DU27" s="7">
        <f t="shared" si="18"/>
        <v>3</v>
      </c>
      <c r="DV27" s="11"/>
      <c r="DW27" s="10"/>
      <c r="DX27" s="11"/>
      <c r="DY27" s="10"/>
      <c r="DZ27" s="7"/>
      <c r="EA27" s="11"/>
      <c r="EB27" s="10"/>
      <c r="EC27" s="11"/>
      <c r="ED27" s="10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9"/>
        <v>0</v>
      </c>
      <c r="EQ27" s="11"/>
      <c r="ER27" s="10"/>
      <c r="ES27" s="11"/>
      <c r="ET27" s="10"/>
      <c r="EU27" s="7"/>
      <c r="EV27" s="11"/>
      <c r="EW27" s="10"/>
      <c r="EX27" s="11"/>
      <c r="EY27" s="10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si="20"/>
        <v>0</v>
      </c>
      <c r="FL27" s="11"/>
      <c r="FM27" s="10"/>
      <c r="FN27" s="11"/>
      <c r="FO27" s="10"/>
      <c r="FP27" s="7"/>
      <c r="FQ27" s="11"/>
      <c r="FR27" s="10"/>
      <c r="FS27" s="11"/>
      <c r="FT27" s="10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si="21"/>
        <v>0</v>
      </c>
    </row>
    <row r="28" spans="1:188" ht="12.75">
      <c r="A28" s="6">
        <v>9</v>
      </c>
      <c r="B28" s="6">
        <v>1</v>
      </c>
      <c r="C28" s="6"/>
      <c r="D28" s="6"/>
      <c r="E28" s="3" t="s">
        <v>83</v>
      </c>
      <c r="F28" s="6">
        <f>$B$28*COUNTIF(U28:GD28,"e")</f>
        <v>1</v>
      </c>
      <c r="G28" s="6">
        <f>$B$28*COUNTIF(U28:GD28,"z")</f>
        <v>0</v>
      </c>
      <c r="H28" s="6">
        <f t="shared" si="2"/>
        <v>40</v>
      </c>
      <c r="I28" s="6">
        <f t="shared" si="3"/>
        <v>0</v>
      </c>
      <c r="J28" s="6">
        <f t="shared" si="4"/>
        <v>0</v>
      </c>
      <c r="K28" s="6">
        <f t="shared" si="5"/>
        <v>0</v>
      </c>
      <c r="L28" s="6">
        <f t="shared" si="6"/>
        <v>40</v>
      </c>
      <c r="M28" s="6">
        <f t="shared" si="7"/>
        <v>0</v>
      </c>
      <c r="N28" s="6">
        <f t="shared" si="8"/>
        <v>0</v>
      </c>
      <c r="O28" s="6">
        <f t="shared" si="9"/>
        <v>0</v>
      </c>
      <c r="P28" s="6">
        <f t="shared" si="10"/>
        <v>0</v>
      </c>
      <c r="Q28" s="6">
        <f t="shared" si="11"/>
        <v>0</v>
      </c>
      <c r="R28" s="7">
        <f t="shared" si="12"/>
        <v>4</v>
      </c>
      <c r="S28" s="7">
        <f t="shared" si="13"/>
        <v>4</v>
      </c>
      <c r="T28" s="7">
        <f>$B$28*1.8</f>
        <v>1.8</v>
      </c>
      <c r="U28" s="11"/>
      <c r="V28" s="10"/>
      <c r="W28" s="11"/>
      <c r="X28" s="10"/>
      <c r="Y28" s="7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4"/>
        <v>0</v>
      </c>
      <c r="AP28" s="11"/>
      <c r="AQ28" s="10"/>
      <c r="AR28" s="11"/>
      <c r="AS28" s="10"/>
      <c r="AT28" s="7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5"/>
        <v>0</v>
      </c>
      <c r="BK28" s="11"/>
      <c r="BL28" s="10"/>
      <c r="BM28" s="11"/>
      <c r="BN28" s="10"/>
      <c r="BO28" s="7"/>
      <c r="BP28" s="11"/>
      <c r="BQ28" s="10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6"/>
        <v>0</v>
      </c>
      <c r="CF28" s="11"/>
      <c r="CG28" s="10"/>
      <c r="CH28" s="11"/>
      <c r="CI28" s="10"/>
      <c r="CJ28" s="7"/>
      <c r="CK28" s="11"/>
      <c r="CL28" s="10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7"/>
        <v>0</v>
      </c>
      <c r="DA28" s="11"/>
      <c r="DB28" s="10"/>
      <c r="DC28" s="11"/>
      <c r="DD28" s="10"/>
      <c r="DE28" s="7"/>
      <c r="DF28" s="11"/>
      <c r="DG28" s="10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8"/>
        <v>0</v>
      </c>
      <c r="DV28" s="11"/>
      <c r="DW28" s="10"/>
      <c r="DX28" s="11"/>
      <c r="DY28" s="10"/>
      <c r="DZ28" s="7"/>
      <c r="EA28" s="11"/>
      <c r="EB28" s="10"/>
      <c r="EC28" s="11">
        <f>$B$28*40</f>
        <v>40</v>
      </c>
      <c r="ED28" s="10" t="s">
        <v>72</v>
      </c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>
        <f>$B$28*4</f>
        <v>4</v>
      </c>
      <c r="EP28" s="7">
        <f t="shared" si="19"/>
        <v>4</v>
      </c>
      <c r="EQ28" s="11"/>
      <c r="ER28" s="10"/>
      <c r="ES28" s="11"/>
      <c r="ET28" s="10"/>
      <c r="EU28" s="7"/>
      <c r="EV28" s="11"/>
      <c r="EW28" s="10"/>
      <c r="EX28" s="11"/>
      <c r="EY28" s="10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si="20"/>
        <v>0</v>
      </c>
      <c r="FL28" s="11"/>
      <c r="FM28" s="10"/>
      <c r="FN28" s="11"/>
      <c r="FO28" s="10"/>
      <c r="FP28" s="7"/>
      <c r="FQ28" s="11"/>
      <c r="FR28" s="10"/>
      <c r="FS28" s="11"/>
      <c r="FT28" s="10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si="21"/>
        <v>0</v>
      </c>
    </row>
    <row r="29" spans="1:188" ht="12.75">
      <c r="A29" s="6">
        <v>13</v>
      </c>
      <c r="B29" s="6">
        <v>1</v>
      </c>
      <c r="C29" s="6"/>
      <c r="D29" s="6"/>
      <c r="E29" s="3" t="s">
        <v>84</v>
      </c>
      <c r="F29" s="6">
        <f>$B$29*COUNTIF(U29:GD29,"e")</f>
        <v>0</v>
      </c>
      <c r="G29" s="6">
        <f>$B$29*COUNTIF(U29:GD29,"z")</f>
        <v>2</v>
      </c>
      <c r="H29" s="6">
        <f t="shared" si="2"/>
        <v>14</v>
      </c>
      <c r="I29" s="6">
        <f t="shared" si="3"/>
        <v>8</v>
      </c>
      <c r="J29" s="6">
        <f t="shared" si="4"/>
        <v>6</v>
      </c>
      <c r="K29" s="6">
        <f t="shared" si="5"/>
        <v>0</v>
      </c>
      <c r="L29" s="6">
        <f t="shared" si="6"/>
        <v>0</v>
      </c>
      <c r="M29" s="6">
        <f t="shared" si="7"/>
        <v>0</v>
      </c>
      <c r="N29" s="6">
        <f t="shared" si="8"/>
        <v>0</v>
      </c>
      <c r="O29" s="6">
        <f t="shared" si="9"/>
        <v>0</v>
      </c>
      <c r="P29" s="6">
        <f t="shared" si="10"/>
        <v>0</v>
      </c>
      <c r="Q29" s="6">
        <f t="shared" si="11"/>
        <v>0</v>
      </c>
      <c r="R29" s="7">
        <f t="shared" si="12"/>
        <v>2</v>
      </c>
      <c r="S29" s="7">
        <f t="shared" si="13"/>
        <v>0</v>
      </c>
      <c r="T29" s="7">
        <f>$B$29*0.7</f>
        <v>0.7</v>
      </c>
      <c r="U29" s="11"/>
      <c r="V29" s="10"/>
      <c r="W29" s="11"/>
      <c r="X29" s="10"/>
      <c r="Y29" s="7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14"/>
        <v>0</v>
      </c>
      <c r="AP29" s="11"/>
      <c r="AQ29" s="10"/>
      <c r="AR29" s="11"/>
      <c r="AS29" s="10"/>
      <c r="AT29" s="7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15"/>
        <v>0</v>
      </c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16"/>
        <v>0</v>
      </c>
      <c r="CF29" s="11"/>
      <c r="CG29" s="10"/>
      <c r="CH29" s="11"/>
      <c r="CI29" s="10"/>
      <c r="CJ29" s="7"/>
      <c r="CK29" s="11"/>
      <c r="CL29" s="10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17"/>
        <v>0</v>
      </c>
      <c r="DA29" s="11"/>
      <c r="DB29" s="10"/>
      <c r="DC29" s="11"/>
      <c r="DD29" s="10"/>
      <c r="DE29" s="7"/>
      <c r="DF29" s="11"/>
      <c r="DG29" s="10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18"/>
        <v>0</v>
      </c>
      <c r="DV29" s="11"/>
      <c r="DW29" s="10"/>
      <c r="DX29" s="11"/>
      <c r="DY29" s="10"/>
      <c r="DZ29" s="7"/>
      <c r="EA29" s="11"/>
      <c r="EB29" s="10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19"/>
        <v>0</v>
      </c>
      <c r="EQ29" s="11"/>
      <c r="ER29" s="10"/>
      <c r="ES29" s="11"/>
      <c r="ET29" s="10"/>
      <c r="EU29" s="7"/>
      <c r="EV29" s="11"/>
      <c r="EW29" s="10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20"/>
        <v>0</v>
      </c>
      <c r="FL29" s="11">
        <f>$B$29*8</f>
        <v>8</v>
      </c>
      <c r="FM29" s="10" t="s">
        <v>61</v>
      </c>
      <c r="FN29" s="11">
        <f>$B$29*6</f>
        <v>6</v>
      </c>
      <c r="FO29" s="10" t="s">
        <v>61</v>
      </c>
      <c r="FP29" s="7">
        <f>$B$29*2</f>
        <v>2</v>
      </c>
      <c r="FQ29" s="11"/>
      <c r="FR29" s="10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21"/>
        <v>2</v>
      </c>
    </row>
    <row r="30" spans="1:188" ht="12.75">
      <c r="A30" s="6">
        <v>14</v>
      </c>
      <c r="B30" s="6">
        <v>1</v>
      </c>
      <c r="C30" s="6"/>
      <c r="D30" s="6"/>
      <c r="E30" s="3" t="s">
        <v>85</v>
      </c>
      <c r="F30" s="6">
        <f>$B$30*COUNTIF(U30:GD30,"e")</f>
        <v>0</v>
      </c>
      <c r="G30" s="6">
        <f>$B$30*COUNTIF(U30:GD30,"z")</f>
        <v>2</v>
      </c>
      <c r="H30" s="6">
        <f t="shared" si="2"/>
        <v>16</v>
      </c>
      <c r="I30" s="6">
        <f t="shared" si="3"/>
        <v>8</v>
      </c>
      <c r="J30" s="6">
        <f t="shared" si="4"/>
        <v>8</v>
      </c>
      <c r="K30" s="6">
        <f t="shared" si="5"/>
        <v>0</v>
      </c>
      <c r="L30" s="6">
        <f t="shared" si="6"/>
        <v>0</v>
      </c>
      <c r="M30" s="6">
        <f t="shared" si="7"/>
        <v>0</v>
      </c>
      <c r="N30" s="6">
        <f t="shared" si="8"/>
        <v>0</v>
      </c>
      <c r="O30" s="6">
        <f t="shared" si="9"/>
        <v>0</v>
      </c>
      <c r="P30" s="6">
        <f t="shared" si="10"/>
        <v>0</v>
      </c>
      <c r="Q30" s="6">
        <f t="shared" si="11"/>
        <v>0</v>
      </c>
      <c r="R30" s="7">
        <f t="shared" si="12"/>
        <v>2</v>
      </c>
      <c r="S30" s="7">
        <f t="shared" si="13"/>
        <v>0</v>
      </c>
      <c r="T30" s="7">
        <f>$B$30*0.8</f>
        <v>0.8</v>
      </c>
      <c r="U30" s="11"/>
      <c r="V30" s="10"/>
      <c r="W30" s="11"/>
      <c r="X30" s="10"/>
      <c r="Y30" s="7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14"/>
        <v>0</v>
      </c>
      <c r="AP30" s="11"/>
      <c r="AQ30" s="10"/>
      <c r="AR30" s="11"/>
      <c r="AS30" s="10"/>
      <c r="AT30" s="7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15"/>
        <v>0</v>
      </c>
      <c r="BK30" s="11"/>
      <c r="BL30" s="10"/>
      <c r="BM30" s="11"/>
      <c r="BN30" s="10"/>
      <c r="BO30" s="7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16"/>
        <v>0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17"/>
        <v>0</v>
      </c>
      <c r="DA30" s="11"/>
      <c r="DB30" s="10"/>
      <c r="DC30" s="11"/>
      <c r="DD30" s="10"/>
      <c r="DE30" s="7"/>
      <c r="DF30" s="11"/>
      <c r="DG30" s="10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18"/>
        <v>0</v>
      </c>
      <c r="DV30" s="11"/>
      <c r="DW30" s="10"/>
      <c r="DX30" s="11"/>
      <c r="DY30" s="10"/>
      <c r="DZ30" s="7"/>
      <c r="EA30" s="11"/>
      <c r="EB30" s="10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19"/>
        <v>0</v>
      </c>
      <c r="EQ30" s="11"/>
      <c r="ER30" s="10"/>
      <c r="ES30" s="11"/>
      <c r="ET30" s="10"/>
      <c r="EU30" s="7"/>
      <c r="EV30" s="11"/>
      <c r="EW30" s="10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20"/>
        <v>0</v>
      </c>
      <c r="FL30" s="11">
        <f>$B$30*8</f>
        <v>8</v>
      </c>
      <c r="FM30" s="10" t="s">
        <v>61</v>
      </c>
      <c r="FN30" s="11">
        <f>$B$30*8</f>
        <v>8</v>
      </c>
      <c r="FO30" s="10" t="s">
        <v>61</v>
      </c>
      <c r="FP30" s="7">
        <f>$B$30*2</f>
        <v>2</v>
      </c>
      <c r="FQ30" s="11"/>
      <c r="FR30" s="10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21"/>
        <v>2</v>
      </c>
    </row>
    <row r="31" spans="1:188" ht="12.75">
      <c r="A31" s="6">
        <v>15</v>
      </c>
      <c r="B31" s="6">
        <v>1</v>
      </c>
      <c r="C31" s="6"/>
      <c r="D31" s="6"/>
      <c r="E31" s="3" t="s">
        <v>86</v>
      </c>
      <c r="F31" s="6">
        <f>$B$31*COUNTIF(U31:GD31,"e")</f>
        <v>0</v>
      </c>
      <c r="G31" s="6">
        <f>$B$31*COUNTIF(U31:GD31,"z")</f>
        <v>1</v>
      </c>
      <c r="H31" s="6">
        <f t="shared" si="2"/>
        <v>8</v>
      </c>
      <c r="I31" s="6">
        <f t="shared" si="3"/>
        <v>0</v>
      </c>
      <c r="J31" s="6">
        <f t="shared" si="4"/>
        <v>8</v>
      </c>
      <c r="K31" s="6">
        <f t="shared" si="5"/>
        <v>0</v>
      </c>
      <c r="L31" s="6">
        <f t="shared" si="6"/>
        <v>0</v>
      </c>
      <c r="M31" s="6">
        <f t="shared" si="7"/>
        <v>0</v>
      </c>
      <c r="N31" s="6">
        <f t="shared" si="8"/>
        <v>0</v>
      </c>
      <c r="O31" s="6">
        <f t="shared" si="9"/>
        <v>0</v>
      </c>
      <c r="P31" s="6">
        <f t="shared" si="10"/>
        <v>0</v>
      </c>
      <c r="Q31" s="6">
        <f t="shared" si="11"/>
        <v>0</v>
      </c>
      <c r="R31" s="7">
        <f t="shared" si="12"/>
        <v>1</v>
      </c>
      <c r="S31" s="7">
        <f t="shared" si="13"/>
        <v>0</v>
      </c>
      <c r="T31" s="7">
        <f>$B$31*0.4</f>
        <v>0.4</v>
      </c>
      <c r="U31" s="11"/>
      <c r="V31" s="10"/>
      <c r="W31" s="11"/>
      <c r="X31" s="10"/>
      <c r="Y31" s="7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14"/>
        <v>0</v>
      </c>
      <c r="AP31" s="11"/>
      <c r="AQ31" s="10"/>
      <c r="AR31" s="11"/>
      <c r="AS31" s="10"/>
      <c r="AT31" s="7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15"/>
        <v>0</v>
      </c>
      <c r="BK31" s="11"/>
      <c r="BL31" s="10"/>
      <c r="BM31" s="11"/>
      <c r="BN31" s="10"/>
      <c r="BO31" s="7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16"/>
        <v>0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17"/>
        <v>0</v>
      </c>
      <c r="DA31" s="11"/>
      <c r="DB31" s="10"/>
      <c r="DC31" s="11"/>
      <c r="DD31" s="10"/>
      <c r="DE31" s="7"/>
      <c r="DF31" s="11"/>
      <c r="DG31" s="10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18"/>
        <v>0</v>
      </c>
      <c r="DV31" s="11"/>
      <c r="DW31" s="10"/>
      <c r="DX31" s="11"/>
      <c r="DY31" s="10"/>
      <c r="DZ31" s="7"/>
      <c r="EA31" s="11"/>
      <c r="EB31" s="10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19"/>
        <v>0</v>
      </c>
      <c r="EQ31" s="11"/>
      <c r="ER31" s="10"/>
      <c r="ES31" s="11"/>
      <c r="ET31" s="10"/>
      <c r="EU31" s="7"/>
      <c r="EV31" s="11"/>
      <c r="EW31" s="10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20"/>
        <v>0</v>
      </c>
      <c r="FL31" s="11"/>
      <c r="FM31" s="10"/>
      <c r="FN31" s="11">
        <f>$B$31*8</f>
        <v>8</v>
      </c>
      <c r="FO31" s="10" t="s">
        <v>61</v>
      </c>
      <c r="FP31" s="7">
        <f>$B$31*1</f>
        <v>1</v>
      </c>
      <c r="FQ31" s="11"/>
      <c r="FR31" s="10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21"/>
        <v>1</v>
      </c>
    </row>
    <row r="32" spans="1:188" ht="12.75">
      <c r="A32" s="6"/>
      <c r="B32" s="6"/>
      <c r="C32" s="6"/>
      <c r="D32" s="6" t="s">
        <v>87</v>
      </c>
      <c r="E32" s="3" t="s">
        <v>88</v>
      </c>
      <c r="F32" s="6">
        <f>COUNTIF(U32:GD32,"e")</f>
        <v>0</v>
      </c>
      <c r="G32" s="6">
        <f>COUNTIF(U32:GD32,"z")</f>
        <v>1</v>
      </c>
      <c r="H32" s="6">
        <f t="shared" si="2"/>
        <v>5</v>
      </c>
      <c r="I32" s="6">
        <f t="shared" si="3"/>
        <v>5</v>
      </c>
      <c r="J32" s="6">
        <f t="shared" si="4"/>
        <v>0</v>
      </c>
      <c r="K32" s="6">
        <f t="shared" si="5"/>
        <v>0</v>
      </c>
      <c r="L32" s="6">
        <f t="shared" si="6"/>
        <v>0</v>
      </c>
      <c r="M32" s="6">
        <f t="shared" si="7"/>
        <v>0</v>
      </c>
      <c r="N32" s="6">
        <f t="shared" si="8"/>
        <v>0</v>
      </c>
      <c r="O32" s="6">
        <f t="shared" si="9"/>
        <v>0</v>
      </c>
      <c r="P32" s="6">
        <f t="shared" si="10"/>
        <v>0</v>
      </c>
      <c r="Q32" s="6">
        <f t="shared" si="11"/>
        <v>0</v>
      </c>
      <c r="R32" s="7">
        <f t="shared" si="12"/>
        <v>0</v>
      </c>
      <c r="S32" s="7">
        <f t="shared" si="13"/>
        <v>0</v>
      </c>
      <c r="T32" s="7">
        <v>0</v>
      </c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14"/>
        <v>0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15"/>
        <v>0</v>
      </c>
      <c r="BK32" s="11"/>
      <c r="BL32" s="10"/>
      <c r="BM32" s="11"/>
      <c r="BN32" s="10"/>
      <c r="BO32" s="7"/>
      <c r="BP32" s="11"/>
      <c r="BQ32" s="10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16"/>
        <v>0</v>
      </c>
      <c r="CF32" s="11"/>
      <c r="CG32" s="10"/>
      <c r="CH32" s="11"/>
      <c r="CI32" s="10"/>
      <c r="CJ32" s="7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17"/>
        <v>0</v>
      </c>
      <c r="DA32" s="11"/>
      <c r="DB32" s="10"/>
      <c r="DC32" s="11"/>
      <c r="DD32" s="10"/>
      <c r="DE32" s="7"/>
      <c r="DF32" s="11"/>
      <c r="DG32" s="10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18"/>
        <v>0</v>
      </c>
      <c r="DV32" s="11"/>
      <c r="DW32" s="10"/>
      <c r="DX32" s="11"/>
      <c r="DY32" s="10"/>
      <c r="DZ32" s="7"/>
      <c r="EA32" s="11"/>
      <c r="EB32" s="10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19"/>
        <v>0</v>
      </c>
      <c r="EQ32" s="11"/>
      <c r="ER32" s="10"/>
      <c r="ES32" s="11"/>
      <c r="ET32" s="10"/>
      <c r="EU32" s="7"/>
      <c r="EV32" s="11"/>
      <c r="EW32" s="10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20"/>
        <v>0</v>
      </c>
      <c r="FL32" s="11">
        <v>5</v>
      </c>
      <c r="FM32" s="10" t="s">
        <v>61</v>
      </c>
      <c r="FN32" s="11"/>
      <c r="FO32" s="10"/>
      <c r="FP32" s="7">
        <v>0</v>
      </c>
      <c r="FQ32" s="11"/>
      <c r="FR32" s="10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21"/>
        <v>0</v>
      </c>
    </row>
    <row r="33" spans="1:188" ht="15.75" customHeight="1">
      <c r="A33" s="6"/>
      <c r="B33" s="6"/>
      <c r="C33" s="6"/>
      <c r="D33" s="6"/>
      <c r="E33" s="6" t="s">
        <v>89</v>
      </c>
      <c r="F33" s="6">
        <f aca="true" t="shared" si="22" ref="F33:AK33">SUM(F17:F32)</f>
        <v>2</v>
      </c>
      <c r="G33" s="6">
        <f t="shared" si="22"/>
        <v>27</v>
      </c>
      <c r="H33" s="6">
        <f t="shared" si="22"/>
        <v>367</v>
      </c>
      <c r="I33" s="6">
        <f t="shared" si="22"/>
        <v>125</v>
      </c>
      <c r="J33" s="6">
        <f t="shared" si="22"/>
        <v>96</v>
      </c>
      <c r="K33" s="6">
        <f t="shared" si="22"/>
        <v>46</v>
      </c>
      <c r="L33" s="6">
        <f t="shared" si="22"/>
        <v>100</v>
      </c>
      <c r="M33" s="6">
        <f t="shared" si="22"/>
        <v>0</v>
      </c>
      <c r="N33" s="6">
        <f t="shared" si="22"/>
        <v>0</v>
      </c>
      <c r="O33" s="6">
        <f t="shared" si="22"/>
        <v>0</v>
      </c>
      <c r="P33" s="6">
        <f t="shared" si="22"/>
        <v>0</v>
      </c>
      <c r="Q33" s="6">
        <f t="shared" si="22"/>
        <v>0</v>
      </c>
      <c r="R33" s="7">
        <f t="shared" si="22"/>
        <v>46</v>
      </c>
      <c r="S33" s="7">
        <f t="shared" si="22"/>
        <v>16</v>
      </c>
      <c r="T33" s="7">
        <f t="shared" si="22"/>
        <v>16.7</v>
      </c>
      <c r="U33" s="11">
        <f t="shared" si="22"/>
        <v>40</v>
      </c>
      <c r="V33" s="10">
        <f t="shared" si="22"/>
        <v>0</v>
      </c>
      <c r="W33" s="11">
        <f t="shared" si="22"/>
        <v>34</v>
      </c>
      <c r="X33" s="10">
        <f t="shared" si="22"/>
        <v>0</v>
      </c>
      <c r="Y33" s="7">
        <f t="shared" si="22"/>
        <v>12</v>
      </c>
      <c r="Z33" s="11">
        <f t="shared" si="22"/>
        <v>14</v>
      </c>
      <c r="AA33" s="10">
        <f t="shared" si="22"/>
        <v>0</v>
      </c>
      <c r="AB33" s="11">
        <f t="shared" si="22"/>
        <v>0</v>
      </c>
      <c r="AC33" s="10">
        <f t="shared" si="22"/>
        <v>0</v>
      </c>
      <c r="AD33" s="11">
        <f t="shared" si="22"/>
        <v>0</v>
      </c>
      <c r="AE33" s="10">
        <f t="shared" si="22"/>
        <v>0</v>
      </c>
      <c r="AF33" s="11">
        <f t="shared" si="22"/>
        <v>0</v>
      </c>
      <c r="AG33" s="10">
        <f t="shared" si="22"/>
        <v>0</v>
      </c>
      <c r="AH33" s="11">
        <f t="shared" si="22"/>
        <v>0</v>
      </c>
      <c r="AI33" s="10">
        <f t="shared" si="22"/>
        <v>0</v>
      </c>
      <c r="AJ33" s="11">
        <f t="shared" si="22"/>
        <v>0</v>
      </c>
      <c r="AK33" s="10">
        <f t="shared" si="22"/>
        <v>0</v>
      </c>
      <c r="AL33" s="11">
        <f aca="true" t="shared" si="23" ref="AL33:BQ33">SUM(AL17:AL32)</f>
        <v>0</v>
      </c>
      <c r="AM33" s="10">
        <f t="shared" si="23"/>
        <v>0</v>
      </c>
      <c r="AN33" s="7">
        <f t="shared" si="23"/>
        <v>3</v>
      </c>
      <c r="AO33" s="7">
        <f t="shared" si="23"/>
        <v>15</v>
      </c>
      <c r="AP33" s="11">
        <f t="shared" si="23"/>
        <v>56</v>
      </c>
      <c r="AQ33" s="10">
        <f t="shared" si="23"/>
        <v>0</v>
      </c>
      <c r="AR33" s="11">
        <f t="shared" si="23"/>
        <v>32</v>
      </c>
      <c r="AS33" s="10">
        <f t="shared" si="23"/>
        <v>0</v>
      </c>
      <c r="AT33" s="7">
        <f t="shared" si="23"/>
        <v>11</v>
      </c>
      <c r="AU33" s="11">
        <f t="shared" si="23"/>
        <v>24</v>
      </c>
      <c r="AV33" s="10">
        <f t="shared" si="23"/>
        <v>0</v>
      </c>
      <c r="AW33" s="11">
        <f t="shared" si="23"/>
        <v>0</v>
      </c>
      <c r="AX33" s="10">
        <f t="shared" si="23"/>
        <v>0</v>
      </c>
      <c r="AY33" s="11">
        <f t="shared" si="23"/>
        <v>0</v>
      </c>
      <c r="AZ33" s="10">
        <f t="shared" si="23"/>
        <v>0</v>
      </c>
      <c r="BA33" s="11">
        <f t="shared" si="23"/>
        <v>0</v>
      </c>
      <c r="BB33" s="10">
        <f t="shared" si="23"/>
        <v>0</v>
      </c>
      <c r="BC33" s="11">
        <f t="shared" si="23"/>
        <v>0</v>
      </c>
      <c r="BD33" s="10">
        <f t="shared" si="23"/>
        <v>0</v>
      </c>
      <c r="BE33" s="11">
        <f t="shared" si="23"/>
        <v>0</v>
      </c>
      <c r="BF33" s="10">
        <f t="shared" si="23"/>
        <v>0</v>
      </c>
      <c r="BG33" s="11">
        <f t="shared" si="23"/>
        <v>0</v>
      </c>
      <c r="BH33" s="10">
        <f t="shared" si="23"/>
        <v>0</v>
      </c>
      <c r="BI33" s="7">
        <f t="shared" si="23"/>
        <v>3</v>
      </c>
      <c r="BJ33" s="7">
        <f t="shared" si="23"/>
        <v>14</v>
      </c>
      <c r="BK33" s="11">
        <f t="shared" si="23"/>
        <v>0</v>
      </c>
      <c r="BL33" s="10">
        <f t="shared" si="23"/>
        <v>0</v>
      </c>
      <c r="BM33" s="11">
        <f t="shared" si="23"/>
        <v>0</v>
      </c>
      <c r="BN33" s="10">
        <f t="shared" si="23"/>
        <v>0</v>
      </c>
      <c r="BO33" s="7">
        <f t="shared" si="23"/>
        <v>0</v>
      </c>
      <c r="BP33" s="11">
        <f t="shared" si="23"/>
        <v>0</v>
      </c>
      <c r="BQ33" s="10">
        <f t="shared" si="23"/>
        <v>0</v>
      </c>
      <c r="BR33" s="11">
        <f aca="true" t="shared" si="24" ref="BR33:CW33">SUM(BR17:BR32)</f>
        <v>0</v>
      </c>
      <c r="BS33" s="10">
        <f t="shared" si="24"/>
        <v>0</v>
      </c>
      <c r="BT33" s="11">
        <f t="shared" si="24"/>
        <v>0</v>
      </c>
      <c r="BU33" s="10">
        <f t="shared" si="24"/>
        <v>0</v>
      </c>
      <c r="BV33" s="11">
        <f t="shared" si="24"/>
        <v>0</v>
      </c>
      <c r="BW33" s="10">
        <f t="shared" si="24"/>
        <v>0</v>
      </c>
      <c r="BX33" s="11">
        <f t="shared" si="24"/>
        <v>0</v>
      </c>
      <c r="BY33" s="10">
        <f t="shared" si="24"/>
        <v>0</v>
      </c>
      <c r="BZ33" s="11">
        <f t="shared" si="24"/>
        <v>0</v>
      </c>
      <c r="CA33" s="10">
        <f t="shared" si="24"/>
        <v>0</v>
      </c>
      <c r="CB33" s="11">
        <f t="shared" si="24"/>
        <v>0</v>
      </c>
      <c r="CC33" s="10">
        <f t="shared" si="24"/>
        <v>0</v>
      </c>
      <c r="CD33" s="7">
        <f t="shared" si="24"/>
        <v>0</v>
      </c>
      <c r="CE33" s="7">
        <f t="shared" si="24"/>
        <v>0</v>
      </c>
      <c r="CF33" s="11">
        <f t="shared" si="24"/>
        <v>8</v>
      </c>
      <c r="CG33" s="10">
        <f t="shared" si="24"/>
        <v>0</v>
      </c>
      <c r="CH33" s="11">
        <f t="shared" si="24"/>
        <v>8</v>
      </c>
      <c r="CI33" s="10">
        <f t="shared" si="24"/>
        <v>0</v>
      </c>
      <c r="CJ33" s="7">
        <f t="shared" si="24"/>
        <v>2</v>
      </c>
      <c r="CK33" s="11">
        <f t="shared" si="24"/>
        <v>8</v>
      </c>
      <c r="CL33" s="10">
        <f t="shared" si="24"/>
        <v>0</v>
      </c>
      <c r="CM33" s="11">
        <f t="shared" si="24"/>
        <v>30</v>
      </c>
      <c r="CN33" s="10">
        <f t="shared" si="24"/>
        <v>0</v>
      </c>
      <c r="CO33" s="11">
        <f t="shared" si="24"/>
        <v>0</v>
      </c>
      <c r="CP33" s="10">
        <f t="shared" si="24"/>
        <v>0</v>
      </c>
      <c r="CQ33" s="11">
        <f t="shared" si="24"/>
        <v>0</v>
      </c>
      <c r="CR33" s="10">
        <f t="shared" si="24"/>
        <v>0</v>
      </c>
      <c r="CS33" s="11">
        <f t="shared" si="24"/>
        <v>0</v>
      </c>
      <c r="CT33" s="10">
        <f t="shared" si="24"/>
        <v>0</v>
      </c>
      <c r="CU33" s="11">
        <f t="shared" si="24"/>
        <v>0</v>
      </c>
      <c r="CV33" s="10">
        <f t="shared" si="24"/>
        <v>0</v>
      </c>
      <c r="CW33" s="11">
        <f t="shared" si="24"/>
        <v>0</v>
      </c>
      <c r="CX33" s="10">
        <f aca="true" t="shared" si="25" ref="CX33:EC33">SUM(CX17:CX32)</f>
        <v>0</v>
      </c>
      <c r="CY33" s="7">
        <f t="shared" si="25"/>
        <v>3</v>
      </c>
      <c r="CZ33" s="7">
        <f t="shared" si="25"/>
        <v>5</v>
      </c>
      <c r="DA33" s="11">
        <f t="shared" si="25"/>
        <v>0</v>
      </c>
      <c r="DB33" s="10">
        <f t="shared" si="25"/>
        <v>0</v>
      </c>
      <c r="DC33" s="11">
        <f t="shared" si="25"/>
        <v>0</v>
      </c>
      <c r="DD33" s="10">
        <f t="shared" si="25"/>
        <v>0</v>
      </c>
      <c r="DE33" s="7">
        <f t="shared" si="25"/>
        <v>0</v>
      </c>
      <c r="DF33" s="11">
        <f t="shared" si="25"/>
        <v>0</v>
      </c>
      <c r="DG33" s="10">
        <f t="shared" si="25"/>
        <v>0</v>
      </c>
      <c r="DH33" s="11">
        <f t="shared" si="25"/>
        <v>30</v>
      </c>
      <c r="DI33" s="10">
        <f t="shared" si="25"/>
        <v>0</v>
      </c>
      <c r="DJ33" s="11">
        <f t="shared" si="25"/>
        <v>0</v>
      </c>
      <c r="DK33" s="10">
        <f t="shared" si="25"/>
        <v>0</v>
      </c>
      <c r="DL33" s="11">
        <f t="shared" si="25"/>
        <v>0</v>
      </c>
      <c r="DM33" s="10">
        <f t="shared" si="25"/>
        <v>0</v>
      </c>
      <c r="DN33" s="11">
        <f t="shared" si="25"/>
        <v>0</v>
      </c>
      <c r="DO33" s="10">
        <f t="shared" si="25"/>
        <v>0</v>
      </c>
      <c r="DP33" s="11">
        <f t="shared" si="25"/>
        <v>0</v>
      </c>
      <c r="DQ33" s="10">
        <f t="shared" si="25"/>
        <v>0</v>
      </c>
      <c r="DR33" s="11">
        <f t="shared" si="25"/>
        <v>0</v>
      </c>
      <c r="DS33" s="10">
        <f t="shared" si="25"/>
        <v>0</v>
      </c>
      <c r="DT33" s="7">
        <f t="shared" si="25"/>
        <v>3</v>
      </c>
      <c r="DU33" s="7">
        <f t="shared" si="25"/>
        <v>3</v>
      </c>
      <c r="DV33" s="11">
        <f t="shared" si="25"/>
        <v>0</v>
      </c>
      <c r="DW33" s="10">
        <f t="shared" si="25"/>
        <v>0</v>
      </c>
      <c r="DX33" s="11">
        <f t="shared" si="25"/>
        <v>0</v>
      </c>
      <c r="DY33" s="10">
        <f t="shared" si="25"/>
        <v>0</v>
      </c>
      <c r="DZ33" s="7">
        <f t="shared" si="25"/>
        <v>0</v>
      </c>
      <c r="EA33" s="11">
        <f t="shared" si="25"/>
        <v>0</v>
      </c>
      <c r="EB33" s="10">
        <f t="shared" si="25"/>
        <v>0</v>
      </c>
      <c r="EC33" s="11">
        <f t="shared" si="25"/>
        <v>40</v>
      </c>
      <c r="ED33" s="10">
        <f aca="true" t="shared" si="26" ref="ED33:FI33">SUM(ED17:ED32)</f>
        <v>0</v>
      </c>
      <c r="EE33" s="11">
        <f t="shared" si="26"/>
        <v>0</v>
      </c>
      <c r="EF33" s="10">
        <f t="shared" si="26"/>
        <v>0</v>
      </c>
      <c r="EG33" s="11">
        <f t="shared" si="26"/>
        <v>0</v>
      </c>
      <c r="EH33" s="10">
        <f t="shared" si="26"/>
        <v>0</v>
      </c>
      <c r="EI33" s="11">
        <f t="shared" si="26"/>
        <v>0</v>
      </c>
      <c r="EJ33" s="10">
        <f t="shared" si="26"/>
        <v>0</v>
      </c>
      <c r="EK33" s="11">
        <f t="shared" si="26"/>
        <v>0</v>
      </c>
      <c r="EL33" s="10">
        <f t="shared" si="26"/>
        <v>0</v>
      </c>
      <c r="EM33" s="11">
        <f t="shared" si="26"/>
        <v>0</v>
      </c>
      <c r="EN33" s="10">
        <f t="shared" si="26"/>
        <v>0</v>
      </c>
      <c r="EO33" s="7">
        <f t="shared" si="26"/>
        <v>4</v>
      </c>
      <c r="EP33" s="7">
        <f t="shared" si="26"/>
        <v>4</v>
      </c>
      <c r="EQ33" s="11">
        <f t="shared" si="26"/>
        <v>0</v>
      </c>
      <c r="ER33" s="10">
        <f t="shared" si="26"/>
        <v>0</v>
      </c>
      <c r="ES33" s="11">
        <f t="shared" si="26"/>
        <v>0</v>
      </c>
      <c r="ET33" s="10">
        <f t="shared" si="26"/>
        <v>0</v>
      </c>
      <c r="EU33" s="7">
        <f t="shared" si="26"/>
        <v>0</v>
      </c>
      <c r="EV33" s="11">
        <f t="shared" si="26"/>
        <v>0</v>
      </c>
      <c r="EW33" s="10">
        <f t="shared" si="26"/>
        <v>0</v>
      </c>
      <c r="EX33" s="11">
        <f t="shared" si="26"/>
        <v>0</v>
      </c>
      <c r="EY33" s="10">
        <f t="shared" si="26"/>
        <v>0</v>
      </c>
      <c r="EZ33" s="11">
        <f t="shared" si="26"/>
        <v>0</v>
      </c>
      <c r="FA33" s="10">
        <f t="shared" si="26"/>
        <v>0</v>
      </c>
      <c r="FB33" s="11">
        <f t="shared" si="26"/>
        <v>0</v>
      </c>
      <c r="FC33" s="10">
        <f t="shared" si="26"/>
        <v>0</v>
      </c>
      <c r="FD33" s="11">
        <f t="shared" si="26"/>
        <v>0</v>
      </c>
      <c r="FE33" s="10">
        <f t="shared" si="26"/>
        <v>0</v>
      </c>
      <c r="FF33" s="11">
        <f t="shared" si="26"/>
        <v>0</v>
      </c>
      <c r="FG33" s="10">
        <f t="shared" si="26"/>
        <v>0</v>
      </c>
      <c r="FH33" s="11">
        <f t="shared" si="26"/>
        <v>0</v>
      </c>
      <c r="FI33" s="10">
        <f t="shared" si="26"/>
        <v>0</v>
      </c>
      <c r="FJ33" s="7">
        <f aca="true" t="shared" si="27" ref="FJ33:GF33">SUM(FJ17:FJ32)</f>
        <v>0</v>
      </c>
      <c r="FK33" s="7">
        <f t="shared" si="27"/>
        <v>0</v>
      </c>
      <c r="FL33" s="11">
        <f t="shared" si="27"/>
        <v>21</v>
      </c>
      <c r="FM33" s="10">
        <f t="shared" si="27"/>
        <v>0</v>
      </c>
      <c r="FN33" s="11">
        <f t="shared" si="27"/>
        <v>22</v>
      </c>
      <c r="FO33" s="10">
        <f t="shared" si="27"/>
        <v>0</v>
      </c>
      <c r="FP33" s="7">
        <f t="shared" si="27"/>
        <v>5</v>
      </c>
      <c r="FQ33" s="11">
        <f t="shared" si="27"/>
        <v>0</v>
      </c>
      <c r="FR33" s="10">
        <f t="shared" si="27"/>
        <v>0</v>
      </c>
      <c r="FS33" s="11">
        <f t="shared" si="27"/>
        <v>0</v>
      </c>
      <c r="FT33" s="10">
        <f t="shared" si="27"/>
        <v>0</v>
      </c>
      <c r="FU33" s="11">
        <f t="shared" si="27"/>
        <v>0</v>
      </c>
      <c r="FV33" s="10">
        <f t="shared" si="27"/>
        <v>0</v>
      </c>
      <c r="FW33" s="11">
        <f t="shared" si="27"/>
        <v>0</v>
      </c>
      <c r="FX33" s="10">
        <f t="shared" si="27"/>
        <v>0</v>
      </c>
      <c r="FY33" s="11">
        <f t="shared" si="27"/>
        <v>0</v>
      </c>
      <c r="FZ33" s="10">
        <f t="shared" si="27"/>
        <v>0</v>
      </c>
      <c r="GA33" s="11">
        <f t="shared" si="27"/>
        <v>0</v>
      </c>
      <c r="GB33" s="10">
        <f t="shared" si="27"/>
        <v>0</v>
      </c>
      <c r="GC33" s="11">
        <f t="shared" si="27"/>
        <v>0</v>
      </c>
      <c r="GD33" s="10">
        <f t="shared" si="27"/>
        <v>0</v>
      </c>
      <c r="GE33" s="7">
        <f t="shared" si="27"/>
        <v>0</v>
      </c>
      <c r="GF33" s="7">
        <f t="shared" si="27"/>
        <v>5</v>
      </c>
    </row>
    <row r="34" spans="1:188" ht="19.5" customHeight="1">
      <c r="A34" s="19" t="s">
        <v>90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9"/>
      <c r="GF34" s="13"/>
    </row>
    <row r="35" spans="1:188" ht="12.75">
      <c r="A35" s="6"/>
      <c r="B35" s="6"/>
      <c r="C35" s="6"/>
      <c r="D35" s="6" t="s">
        <v>91</v>
      </c>
      <c r="E35" s="3" t="s">
        <v>92</v>
      </c>
      <c r="F35" s="6">
        <f aca="true" t="shared" si="28" ref="F35:F47">COUNTIF(U35:GD35,"e")</f>
        <v>1</v>
      </c>
      <c r="G35" s="6">
        <f aca="true" t="shared" si="29" ref="G35:G47">COUNTIF(U35:GD35,"z")</f>
        <v>2</v>
      </c>
      <c r="H35" s="6">
        <f aca="true" t="shared" si="30" ref="H35:H60">SUM(I35:Q35)</f>
        <v>32</v>
      </c>
      <c r="I35" s="6">
        <f aca="true" t="shared" si="31" ref="I35:I60">U35+AP35+BK35+CF35+DA35+DV35+EQ35+FL35</f>
        <v>16</v>
      </c>
      <c r="J35" s="6">
        <f aca="true" t="shared" si="32" ref="J35:J60">W35+AR35+BM35+CH35+DC35+DX35+ES35+FN35</f>
        <v>6</v>
      </c>
      <c r="K35" s="6">
        <f aca="true" t="shared" si="33" ref="K35:K60">Z35+AU35+BP35+CK35+DF35+EA35+EV35+FQ35</f>
        <v>10</v>
      </c>
      <c r="L35" s="6">
        <f aca="true" t="shared" si="34" ref="L35:L60">AB35+AW35+BR35+CM35+DH35+EC35+EX35+FS35</f>
        <v>0</v>
      </c>
      <c r="M35" s="6">
        <f aca="true" t="shared" si="35" ref="M35:M60">AD35+AY35+BT35+CO35+DJ35+EE35+EZ35+FU35</f>
        <v>0</v>
      </c>
      <c r="N35" s="6">
        <f aca="true" t="shared" si="36" ref="N35:N60">AF35+BA35+BV35+CQ35+DL35+EG35+FB35+FW35</f>
        <v>0</v>
      </c>
      <c r="O35" s="6">
        <f aca="true" t="shared" si="37" ref="O35:O60">AH35+BC35+BX35+CS35+DN35+EI35+FD35+FY35</f>
        <v>0</v>
      </c>
      <c r="P35" s="6">
        <f aca="true" t="shared" si="38" ref="P35:P60">AJ35+BE35+BZ35+CU35+DP35+EK35+FF35+GA35</f>
        <v>0</v>
      </c>
      <c r="Q35" s="6">
        <f aca="true" t="shared" si="39" ref="Q35:Q60">AL35+BG35+CB35+CW35+DR35+EM35+FH35+GC35</f>
        <v>0</v>
      </c>
      <c r="R35" s="7">
        <f aca="true" t="shared" si="40" ref="R35:R60">AO35+BJ35+CE35+CZ35+DU35+EP35+FK35+GF35</f>
        <v>6</v>
      </c>
      <c r="S35" s="7">
        <f aca="true" t="shared" si="41" ref="S35:S60">AN35+BI35+CD35+CY35+DT35+EO35+FJ35+GE35</f>
        <v>2</v>
      </c>
      <c r="T35" s="7">
        <v>1.6</v>
      </c>
      <c r="U35" s="11">
        <v>16</v>
      </c>
      <c r="V35" s="10" t="s">
        <v>72</v>
      </c>
      <c r="W35" s="11">
        <v>6</v>
      </c>
      <c r="X35" s="10" t="s">
        <v>61</v>
      </c>
      <c r="Y35" s="7">
        <v>4</v>
      </c>
      <c r="Z35" s="11">
        <v>10</v>
      </c>
      <c r="AA35" s="10" t="s">
        <v>61</v>
      </c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>
        <v>2</v>
      </c>
      <c r="AO35" s="7">
        <f aca="true" t="shared" si="42" ref="AO35:AO60">Y35+AN35</f>
        <v>6</v>
      </c>
      <c r="AP35" s="11"/>
      <c r="AQ35" s="10"/>
      <c r="AR35" s="11"/>
      <c r="AS35" s="10"/>
      <c r="AT35" s="7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aca="true" t="shared" si="43" ref="BJ35:BJ60">AT35+BI35</f>
        <v>0</v>
      </c>
      <c r="BK35" s="11"/>
      <c r="BL35" s="10"/>
      <c r="BM35" s="11"/>
      <c r="BN35" s="10"/>
      <c r="BO35" s="7"/>
      <c r="BP35" s="11"/>
      <c r="BQ35" s="10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aca="true" t="shared" si="44" ref="CE35:CE60">BO35+CD35</f>
        <v>0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aca="true" t="shared" si="45" ref="CZ35:CZ60">CJ35+CY35</f>
        <v>0</v>
      </c>
      <c r="DA35" s="11"/>
      <c r="DB35" s="10"/>
      <c r="DC35" s="11"/>
      <c r="DD35" s="10"/>
      <c r="DE35" s="7"/>
      <c r="DF35" s="11"/>
      <c r="DG35" s="10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aca="true" t="shared" si="46" ref="DU35:DU60">DE35+DT35</f>
        <v>0</v>
      </c>
      <c r="DV35" s="11"/>
      <c r="DW35" s="10"/>
      <c r="DX35" s="11"/>
      <c r="DY35" s="10"/>
      <c r="DZ35" s="7"/>
      <c r="EA35" s="11"/>
      <c r="EB35" s="10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aca="true" t="shared" si="47" ref="EP35:EP60">DZ35+EO35</f>
        <v>0</v>
      </c>
      <c r="EQ35" s="11"/>
      <c r="ER35" s="10"/>
      <c r="ES35" s="11"/>
      <c r="ET35" s="10"/>
      <c r="EU35" s="7"/>
      <c r="EV35" s="11"/>
      <c r="EW35" s="10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aca="true" t="shared" si="48" ref="FK35:FK60">EU35+FJ35</f>
        <v>0</v>
      </c>
      <c r="FL35" s="11"/>
      <c r="FM35" s="10"/>
      <c r="FN35" s="11"/>
      <c r="FO35" s="10"/>
      <c r="FP35" s="7"/>
      <c r="FQ35" s="11"/>
      <c r="FR35" s="10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aca="true" t="shared" si="49" ref="GF35:GF60">FP35+GE35</f>
        <v>0</v>
      </c>
    </row>
    <row r="36" spans="1:188" ht="12.75">
      <c r="A36" s="6"/>
      <c r="B36" s="6"/>
      <c r="C36" s="6"/>
      <c r="D36" s="6" t="s">
        <v>93</v>
      </c>
      <c r="E36" s="3" t="s">
        <v>94</v>
      </c>
      <c r="F36" s="6">
        <f t="shared" si="28"/>
        <v>0</v>
      </c>
      <c r="G36" s="6">
        <f t="shared" si="29"/>
        <v>2</v>
      </c>
      <c r="H36" s="6">
        <f t="shared" si="30"/>
        <v>16</v>
      </c>
      <c r="I36" s="6">
        <f t="shared" si="31"/>
        <v>8</v>
      </c>
      <c r="J36" s="6">
        <f t="shared" si="32"/>
        <v>8</v>
      </c>
      <c r="K36" s="6">
        <f t="shared" si="33"/>
        <v>0</v>
      </c>
      <c r="L36" s="6">
        <f t="shared" si="34"/>
        <v>0</v>
      </c>
      <c r="M36" s="6">
        <f t="shared" si="35"/>
        <v>0</v>
      </c>
      <c r="N36" s="6">
        <f t="shared" si="36"/>
        <v>0</v>
      </c>
      <c r="O36" s="6">
        <f t="shared" si="37"/>
        <v>0</v>
      </c>
      <c r="P36" s="6">
        <f t="shared" si="38"/>
        <v>0</v>
      </c>
      <c r="Q36" s="6">
        <f t="shared" si="39"/>
        <v>0</v>
      </c>
      <c r="R36" s="7">
        <f t="shared" si="40"/>
        <v>3</v>
      </c>
      <c r="S36" s="7">
        <f t="shared" si="41"/>
        <v>0</v>
      </c>
      <c r="T36" s="7">
        <v>0.8</v>
      </c>
      <c r="U36" s="11">
        <v>8</v>
      </c>
      <c r="V36" s="10" t="s">
        <v>61</v>
      </c>
      <c r="W36" s="11">
        <v>8</v>
      </c>
      <c r="X36" s="10" t="s">
        <v>61</v>
      </c>
      <c r="Y36" s="7">
        <v>3</v>
      </c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2"/>
        <v>3</v>
      </c>
      <c r="AP36" s="11"/>
      <c r="AQ36" s="10"/>
      <c r="AR36" s="11"/>
      <c r="AS36" s="10"/>
      <c r="AT36" s="7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3"/>
        <v>0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4"/>
        <v>0</v>
      </c>
      <c r="CF36" s="11"/>
      <c r="CG36" s="10"/>
      <c r="CH36" s="11"/>
      <c r="CI36" s="10"/>
      <c r="CJ36" s="7"/>
      <c r="CK36" s="11"/>
      <c r="CL36" s="10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5"/>
        <v>0</v>
      </c>
      <c r="DA36" s="11"/>
      <c r="DB36" s="10"/>
      <c r="DC36" s="11"/>
      <c r="DD36" s="10"/>
      <c r="DE36" s="7"/>
      <c r="DF36" s="11"/>
      <c r="DG36" s="10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6"/>
        <v>0</v>
      </c>
      <c r="DV36" s="11"/>
      <c r="DW36" s="10"/>
      <c r="DX36" s="11"/>
      <c r="DY36" s="10"/>
      <c r="DZ36" s="7"/>
      <c r="EA36" s="11"/>
      <c r="EB36" s="10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7"/>
        <v>0</v>
      </c>
      <c r="EQ36" s="11"/>
      <c r="ER36" s="10"/>
      <c r="ES36" s="11"/>
      <c r="ET36" s="10"/>
      <c r="EU36" s="7"/>
      <c r="EV36" s="11"/>
      <c r="EW36" s="10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8"/>
        <v>0</v>
      </c>
      <c r="FL36" s="11"/>
      <c r="FM36" s="10"/>
      <c r="FN36" s="11"/>
      <c r="FO36" s="10"/>
      <c r="FP36" s="7"/>
      <c r="FQ36" s="11"/>
      <c r="FR36" s="10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9"/>
        <v>0</v>
      </c>
    </row>
    <row r="37" spans="1:188" ht="12.75">
      <c r="A37" s="6"/>
      <c r="B37" s="6"/>
      <c r="C37" s="6"/>
      <c r="D37" s="6" t="s">
        <v>95</v>
      </c>
      <c r="E37" s="3" t="s">
        <v>96</v>
      </c>
      <c r="F37" s="6">
        <f t="shared" si="28"/>
        <v>0</v>
      </c>
      <c r="G37" s="6">
        <f t="shared" si="29"/>
        <v>2</v>
      </c>
      <c r="H37" s="6">
        <f t="shared" si="30"/>
        <v>16</v>
      </c>
      <c r="I37" s="6">
        <f t="shared" si="31"/>
        <v>8</v>
      </c>
      <c r="J37" s="6">
        <f t="shared" si="32"/>
        <v>8</v>
      </c>
      <c r="K37" s="6">
        <f t="shared" si="33"/>
        <v>0</v>
      </c>
      <c r="L37" s="6">
        <f t="shared" si="34"/>
        <v>0</v>
      </c>
      <c r="M37" s="6">
        <f t="shared" si="35"/>
        <v>0</v>
      </c>
      <c r="N37" s="6">
        <f t="shared" si="36"/>
        <v>0</v>
      </c>
      <c r="O37" s="6">
        <f t="shared" si="37"/>
        <v>0</v>
      </c>
      <c r="P37" s="6">
        <f t="shared" si="38"/>
        <v>0</v>
      </c>
      <c r="Q37" s="6">
        <f t="shared" si="39"/>
        <v>0</v>
      </c>
      <c r="R37" s="7">
        <f t="shared" si="40"/>
        <v>3</v>
      </c>
      <c r="S37" s="7">
        <f t="shared" si="41"/>
        <v>0</v>
      </c>
      <c r="T37" s="7">
        <v>0.8</v>
      </c>
      <c r="U37" s="11">
        <v>8</v>
      </c>
      <c r="V37" s="10" t="s">
        <v>61</v>
      </c>
      <c r="W37" s="11">
        <v>8</v>
      </c>
      <c r="X37" s="10" t="s">
        <v>61</v>
      </c>
      <c r="Y37" s="7">
        <v>3</v>
      </c>
      <c r="Z37" s="11"/>
      <c r="AA37" s="10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2"/>
        <v>3</v>
      </c>
      <c r="AP37" s="11"/>
      <c r="AQ37" s="10"/>
      <c r="AR37" s="11"/>
      <c r="AS37" s="10"/>
      <c r="AT37" s="7"/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43"/>
        <v>0</v>
      </c>
      <c r="BK37" s="11"/>
      <c r="BL37" s="10"/>
      <c r="BM37" s="11"/>
      <c r="BN37" s="10"/>
      <c r="BO37" s="7"/>
      <c r="BP37" s="11"/>
      <c r="BQ37" s="10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4"/>
        <v>0</v>
      </c>
      <c r="CF37" s="11"/>
      <c r="CG37" s="10"/>
      <c r="CH37" s="11"/>
      <c r="CI37" s="10"/>
      <c r="CJ37" s="7"/>
      <c r="CK37" s="11"/>
      <c r="CL37" s="10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5"/>
        <v>0</v>
      </c>
      <c r="DA37" s="11"/>
      <c r="DB37" s="10"/>
      <c r="DC37" s="11"/>
      <c r="DD37" s="10"/>
      <c r="DE37" s="7"/>
      <c r="DF37" s="11"/>
      <c r="DG37" s="10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6"/>
        <v>0</v>
      </c>
      <c r="DV37" s="11"/>
      <c r="DW37" s="10"/>
      <c r="DX37" s="11"/>
      <c r="DY37" s="10"/>
      <c r="DZ37" s="7"/>
      <c r="EA37" s="11"/>
      <c r="EB37" s="10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7"/>
        <v>0</v>
      </c>
      <c r="EQ37" s="11"/>
      <c r="ER37" s="10"/>
      <c r="ES37" s="11"/>
      <c r="ET37" s="10"/>
      <c r="EU37" s="7"/>
      <c r="EV37" s="11"/>
      <c r="EW37" s="10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8"/>
        <v>0</v>
      </c>
      <c r="FL37" s="11"/>
      <c r="FM37" s="10"/>
      <c r="FN37" s="11"/>
      <c r="FO37" s="10"/>
      <c r="FP37" s="7"/>
      <c r="FQ37" s="11"/>
      <c r="FR37" s="10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9"/>
        <v>0</v>
      </c>
    </row>
    <row r="38" spans="1:188" ht="12.75">
      <c r="A38" s="6"/>
      <c r="B38" s="6"/>
      <c r="C38" s="6"/>
      <c r="D38" s="6" t="s">
        <v>97</v>
      </c>
      <c r="E38" s="3" t="s">
        <v>98</v>
      </c>
      <c r="F38" s="6">
        <f t="shared" si="28"/>
        <v>0</v>
      </c>
      <c r="G38" s="6">
        <f t="shared" si="29"/>
        <v>2</v>
      </c>
      <c r="H38" s="6">
        <f t="shared" si="30"/>
        <v>24</v>
      </c>
      <c r="I38" s="6">
        <f t="shared" si="31"/>
        <v>16</v>
      </c>
      <c r="J38" s="6">
        <f t="shared" si="32"/>
        <v>8</v>
      </c>
      <c r="K38" s="6">
        <f t="shared" si="33"/>
        <v>0</v>
      </c>
      <c r="L38" s="6">
        <f t="shared" si="34"/>
        <v>0</v>
      </c>
      <c r="M38" s="6">
        <f t="shared" si="35"/>
        <v>0</v>
      </c>
      <c r="N38" s="6">
        <f t="shared" si="36"/>
        <v>0</v>
      </c>
      <c r="O38" s="6">
        <f t="shared" si="37"/>
        <v>0</v>
      </c>
      <c r="P38" s="6">
        <f t="shared" si="38"/>
        <v>0</v>
      </c>
      <c r="Q38" s="6">
        <f t="shared" si="39"/>
        <v>0</v>
      </c>
      <c r="R38" s="7">
        <f t="shared" si="40"/>
        <v>3</v>
      </c>
      <c r="S38" s="7">
        <f t="shared" si="41"/>
        <v>0</v>
      </c>
      <c r="T38" s="7">
        <v>1.1</v>
      </c>
      <c r="U38" s="11">
        <v>16</v>
      </c>
      <c r="V38" s="10" t="s">
        <v>61</v>
      </c>
      <c r="W38" s="11">
        <v>8</v>
      </c>
      <c r="X38" s="10" t="s">
        <v>61</v>
      </c>
      <c r="Y38" s="7">
        <v>3</v>
      </c>
      <c r="Z38" s="11"/>
      <c r="AA38" s="10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2"/>
        <v>3</v>
      </c>
      <c r="AP38" s="11"/>
      <c r="AQ38" s="10"/>
      <c r="AR38" s="11"/>
      <c r="AS38" s="10"/>
      <c r="AT38" s="7"/>
      <c r="AU38" s="11"/>
      <c r="AV38" s="10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3"/>
        <v>0</v>
      </c>
      <c r="BK38" s="11"/>
      <c r="BL38" s="10"/>
      <c r="BM38" s="11"/>
      <c r="BN38" s="10"/>
      <c r="BO38" s="7"/>
      <c r="BP38" s="11"/>
      <c r="BQ38" s="10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4"/>
        <v>0</v>
      </c>
      <c r="CF38" s="11"/>
      <c r="CG38" s="10"/>
      <c r="CH38" s="11"/>
      <c r="CI38" s="10"/>
      <c r="CJ38" s="7"/>
      <c r="CK38" s="11"/>
      <c r="CL38" s="10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5"/>
        <v>0</v>
      </c>
      <c r="DA38" s="11"/>
      <c r="DB38" s="10"/>
      <c r="DC38" s="11"/>
      <c r="DD38" s="10"/>
      <c r="DE38" s="7"/>
      <c r="DF38" s="11"/>
      <c r="DG38" s="10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6"/>
        <v>0</v>
      </c>
      <c r="DV38" s="11"/>
      <c r="DW38" s="10"/>
      <c r="DX38" s="11"/>
      <c r="DY38" s="10"/>
      <c r="DZ38" s="7"/>
      <c r="EA38" s="11"/>
      <c r="EB38" s="10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7"/>
        <v>0</v>
      </c>
      <c r="EQ38" s="11"/>
      <c r="ER38" s="10"/>
      <c r="ES38" s="11"/>
      <c r="ET38" s="10"/>
      <c r="EU38" s="7"/>
      <c r="EV38" s="11"/>
      <c r="EW38" s="10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8"/>
        <v>0</v>
      </c>
      <c r="FL38" s="11"/>
      <c r="FM38" s="10"/>
      <c r="FN38" s="11"/>
      <c r="FO38" s="10"/>
      <c r="FP38" s="7"/>
      <c r="FQ38" s="11"/>
      <c r="FR38" s="10"/>
      <c r="FS38" s="11"/>
      <c r="FT38" s="10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9"/>
        <v>0</v>
      </c>
    </row>
    <row r="39" spans="1:188" ht="12.75">
      <c r="A39" s="6"/>
      <c r="B39" s="6"/>
      <c r="C39" s="6"/>
      <c r="D39" s="6" t="s">
        <v>99</v>
      </c>
      <c r="E39" s="3" t="s">
        <v>100</v>
      </c>
      <c r="F39" s="6">
        <f t="shared" si="28"/>
        <v>0</v>
      </c>
      <c r="G39" s="6">
        <f t="shared" si="29"/>
        <v>2</v>
      </c>
      <c r="H39" s="6">
        <f t="shared" si="30"/>
        <v>16</v>
      </c>
      <c r="I39" s="6">
        <f t="shared" si="31"/>
        <v>8</v>
      </c>
      <c r="J39" s="6">
        <f t="shared" si="32"/>
        <v>0</v>
      </c>
      <c r="K39" s="6">
        <f t="shared" si="33"/>
        <v>8</v>
      </c>
      <c r="L39" s="6">
        <f t="shared" si="34"/>
        <v>0</v>
      </c>
      <c r="M39" s="6">
        <f t="shared" si="35"/>
        <v>0</v>
      </c>
      <c r="N39" s="6">
        <f t="shared" si="36"/>
        <v>0</v>
      </c>
      <c r="O39" s="6">
        <f t="shared" si="37"/>
        <v>0</v>
      </c>
      <c r="P39" s="6">
        <f t="shared" si="38"/>
        <v>0</v>
      </c>
      <c r="Q39" s="6">
        <f t="shared" si="39"/>
        <v>0</v>
      </c>
      <c r="R39" s="7">
        <f t="shared" si="40"/>
        <v>2</v>
      </c>
      <c r="S39" s="7">
        <f t="shared" si="41"/>
        <v>1</v>
      </c>
      <c r="T39" s="7">
        <v>0.8</v>
      </c>
      <c r="U39" s="11"/>
      <c r="V39" s="10"/>
      <c r="W39" s="11"/>
      <c r="X39" s="10"/>
      <c r="Y39" s="7"/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2"/>
        <v>0</v>
      </c>
      <c r="AP39" s="11">
        <v>8</v>
      </c>
      <c r="AQ39" s="10" t="s">
        <v>61</v>
      </c>
      <c r="AR39" s="11"/>
      <c r="AS39" s="10"/>
      <c r="AT39" s="7">
        <v>1</v>
      </c>
      <c r="AU39" s="11">
        <v>8</v>
      </c>
      <c r="AV39" s="10" t="s">
        <v>61</v>
      </c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>
        <v>1</v>
      </c>
      <c r="BJ39" s="7">
        <f t="shared" si="43"/>
        <v>2</v>
      </c>
      <c r="BK39" s="11"/>
      <c r="BL39" s="10"/>
      <c r="BM39" s="11"/>
      <c r="BN39" s="10"/>
      <c r="BO39" s="7"/>
      <c r="BP39" s="11"/>
      <c r="BQ39" s="10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4"/>
        <v>0</v>
      </c>
      <c r="CF39" s="11"/>
      <c r="CG39" s="10"/>
      <c r="CH39" s="11"/>
      <c r="CI39" s="10"/>
      <c r="CJ39" s="7"/>
      <c r="CK39" s="11"/>
      <c r="CL39" s="10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5"/>
        <v>0</v>
      </c>
      <c r="DA39" s="11"/>
      <c r="DB39" s="10"/>
      <c r="DC39" s="11"/>
      <c r="DD39" s="10"/>
      <c r="DE39" s="7"/>
      <c r="DF39" s="11"/>
      <c r="DG39" s="10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6"/>
        <v>0</v>
      </c>
      <c r="DV39" s="11"/>
      <c r="DW39" s="10"/>
      <c r="DX39" s="11"/>
      <c r="DY39" s="10"/>
      <c r="DZ39" s="7"/>
      <c r="EA39" s="11"/>
      <c r="EB39" s="10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7"/>
        <v>0</v>
      </c>
      <c r="EQ39" s="11"/>
      <c r="ER39" s="10"/>
      <c r="ES39" s="11"/>
      <c r="ET39" s="10"/>
      <c r="EU39" s="7"/>
      <c r="EV39" s="11"/>
      <c r="EW39" s="10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8"/>
        <v>0</v>
      </c>
      <c r="FL39" s="11"/>
      <c r="FM39" s="10"/>
      <c r="FN39" s="11"/>
      <c r="FO39" s="10"/>
      <c r="FP39" s="7"/>
      <c r="FQ39" s="11"/>
      <c r="FR39" s="10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9"/>
        <v>0</v>
      </c>
    </row>
    <row r="40" spans="1:188" ht="12.75">
      <c r="A40" s="6"/>
      <c r="B40" s="6"/>
      <c r="C40" s="6"/>
      <c r="D40" s="6" t="s">
        <v>101</v>
      </c>
      <c r="E40" s="3" t="s">
        <v>102</v>
      </c>
      <c r="F40" s="6">
        <f t="shared" si="28"/>
        <v>0</v>
      </c>
      <c r="G40" s="6">
        <f t="shared" si="29"/>
        <v>2</v>
      </c>
      <c r="H40" s="6">
        <f t="shared" si="30"/>
        <v>16</v>
      </c>
      <c r="I40" s="6">
        <f t="shared" si="31"/>
        <v>8</v>
      </c>
      <c r="J40" s="6">
        <f t="shared" si="32"/>
        <v>0</v>
      </c>
      <c r="K40" s="6">
        <f t="shared" si="33"/>
        <v>8</v>
      </c>
      <c r="L40" s="6">
        <f t="shared" si="34"/>
        <v>0</v>
      </c>
      <c r="M40" s="6">
        <f t="shared" si="35"/>
        <v>0</v>
      </c>
      <c r="N40" s="6">
        <f t="shared" si="36"/>
        <v>0</v>
      </c>
      <c r="O40" s="6">
        <f t="shared" si="37"/>
        <v>0</v>
      </c>
      <c r="P40" s="6">
        <f t="shared" si="38"/>
        <v>0</v>
      </c>
      <c r="Q40" s="6">
        <f t="shared" si="39"/>
        <v>0</v>
      </c>
      <c r="R40" s="7">
        <f t="shared" si="40"/>
        <v>2</v>
      </c>
      <c r="S40" s="7">
        <f t="shared" si="41"/>
        <v>1</v>
      </c>
      <c r="T40" s="7">
        <v>0.8</v>
      </c>
      <c r="U40" s="11"/>
      <c r="V40" s="10"/>
      <c r="W40" s="11"/>
      <c r="X40" s="10"/>
      <c r="Y40" s="7"/>
      <c r="Z40" s="11"/>
      <c r="AA40" s="10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2"/>
        <v>0</v>
      </c>
      <c r="AP40" s="11">
        <v>8</v>
      </c>
      <c r="AQ40" s="10" t="s">
        <v>61</v>
      </c>
      <c r="AR40" s="11"/>
      <c r="AS40" s="10"/>
      <c r="AT40" s="7">
        <v>1</v>
      </c>
      <c r="AU40" s="11">
        <v>8</v>
      </c>
      <c r="AV40" s="10" t="s">
        <v>61</v>
      </c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>
        <v>1</v>
      </c>
      <c r="BJ40" s="7">
        <f t="shared" si="43"/>
        <v>2</v>
      </c>
      <c r="BK40" s="11"/>
      <c r="BL40" s="10"/>
      <c r="BM40" s="11"/>
      <c r="BN40" s="10"/>
      <c r="BO40" s="7"/>
      <c r="BP40" s="11"/>
      <c r="BQ40" s="10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4"/>
        <v>0</v>
      </c>
      <c r="CF40" s="11"/>
      <c r="CG40" s="10"/>
      <c r="CH40" s="11"/>
      <c r="CI40" s="10"/>
      <c r="CJ40" s="7"/>
      <c r="CK40" s="11"/>
      <c r="CL40" s="10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5"/>
        <v>0</v>
      </c>
      <c r="DA40" s="11"/>
      <c r="DB40" s="10"/>
      <c r="DC40" s="11"/>
      <c r="DD40" s="10"/>
      <c r="DE40" s="7"/>
      <c r="DF40" s="11"/>
      <c r="DG40" s="10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6"/>
        <v>0</v>
      </c>
      <c r="DV40" s="11"/>
      <c r="DW40" s="10"/>
      <c r="DX40" s="11"/>
      <c r="DY40" s="10"/>
      <c r="DZ40" s="7"/>
      <c r="EA40" s="11"/>
      <c r="EB40" s="10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7"/>
        <v>0</v>
      </c>
      <c r="EQ40" s="11"/>
      <c r="ER40" s="10"/>
      <c r="ES40" s="11"/>
      <c r="ET40" s="10"/>
      <c r="EU40" s="7"/>
      <c r="EV40" s="11"/>
      <c r="EW40" s="10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8"/>
        <v>0</v>
      </c>
      <c r="FL40" s="11"/>
      <c r="FM40" s="10"/>
      <c r="FN40" s="11"/>
      <c r="FO40" s="10"/>
      <c r="FP40" s="7"/>
      <c r="FQ40" s="11"/>
      <c r="FR40" s="10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9"/>
        <v>0</v>
      </c>
    </row>
    <row r="41" spans="1:188" ht="12.75">
      <c r="A41" s="6"/>
      <c r="B41" s="6"/>
      <c r="C41" s="6"/>
      <c r="D41" s="6" t="s">
        <v>103</v>
      </c>
      <c r="E41" s="3" t="s">
        <v>104</v>
      </c>
      <c r="F41" s="6">
        <f t="shared" si="28"/>
        <v>0</v>
      </c>
      <c r="G41" s="6">
        <f t="shared" si="29"/>
        <v>2</v>
      </c>
      <c r="H41" s="6">
        <f t="shared" si="30"/>
        <v>16</v>
      </c>
      <c r="I41" s="6">
        <f t="shared" si="31"/>
        <v>8</v>
      </c>
      <c r="J41" s="6">
        <f t="shared" si="32"/>
        <v>8</v>
      </c>
      <c r="K41" s="6">
        <f t="shared" si="33"/>
        <v>0</v>
      </c>
      <c r="L41" s="6">
        <f t="shared" si="34"/>
        <v>0</v>
      </c>
      <c r="M41" s="6">
        <f t="shared" si="35"/>
        <v>0</v>
      </c>
      <c r="N41" s="6">
        <f t="shared" si="36"/>
        <v>0</v>
      </c>
      <c r="O41" s="6">
        <f t="shared" si="37"/>
        <v>0</v>
      </c>
      <c r="P41" s="6">
        <f t="shared" si="38"/>
        <v>0</v>
      </c>
      <c r="Q41" s="6">
        <f t="shared" si="39"/>
        <v>0</v>
      </c>
      <c r="R41" s="7">
        <f t="shared" si="40"/>
        <v>2</v>
      </c>
      <c r="S41" s="7">
        <f t="shared" si="41"/>
        <v>0</v>
      </c>
      <c r="T41" s="7">
        <v>0.8</v>
      </c>
      <c r="U41" s="11"/>
      <c r="V41" s="10"/>
      <c r="W41" s="11"/>
      <c r="X41" s="10"/>
      <c r="Y41" s="7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42"/>
        <v>0</v>
      </c>
      <c r="AP41" s="11">
        <v>8</v>
      </c>
      <c r="AQ41" s="10" t="s">
        <v>61</v>
      </c>
      <c r="AR41" s="11">
        <v>8</v>
      </c>
      <c r="AS41" s="10" t="s">
        <v>61</v>
      </c>
      <c r="AT41" s="7">
        <v>2</v>
      </c>
      <c r="AU41" s="11"/>
      <c r="AV41" s="10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43"/>
        <v>2</v>
      </c>
      <c r="BK41" s="11"/>
      <c r="BL41" s="10"/>
      <c r="BM41" s="11"/>
      <c r="BN41" s="10"/>
      <c r="BO41" s="7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44"/>
        <v>0</v>
      </c>
      <c r="CF41" s="11"/>
      <c r="CG41" s="10"/>
      <c r="CH41" s="11"/>
      <c r="CI41" s="10"/>
      <c r="CJ41" s="7"/>
      <c r="CK41" s="11"/>
      <c r="CL41" s="10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5"/>
        <v>0</v>
      </c>
      <c r="DA41" s="11"/>
      <c r="DB41" s="10"/>
      <c r="DC41" s="11"/>
      <c r="DD41" s="10"/>
      <c r="DE41" s="7"/>
      <c r="DF41" s="11"/>
      <c r="DG41" s="10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46"/>
        <v>0</v>
      </c>
      <c r="DV41" s="11"/>
      <c r="DW41" s="10"/>
      <c r="DX41" s="11"/>
      <c r="DY41" s="10"/>
      <c r="DZ41" s="7"/>
      <c r="EA41" s="11"/>
      <c r="EB41" s="10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47"/>
        <v>0</v>
      </c>
      <c r="EQ41" s="11"/>
      <c r="ER41" s="10"/>
      <c r="ES41" s="11"/>
      <c r="ET41" s="10"/>
      <c r="EU41" s="7"/>
      <c r="EV41" s="11"/>
      <c r="EW41" s="10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48"/>
        <v>0</v>
      </c>
      <c r="FL41" s="11"/>
      <c r="FM41" s="10"/>
      <c r="FN41" s="11"/>
      <c r="FO41" s="10"/>
      <c r="FP41" s="7"/>
      <c r="FQ41" s="11"/>
      <c r="FR41" s="10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49"/>
        <v>0</v>
      </c>
    </row>
    <row r="42" spans="1:188" ht="12.75">
      <c r="A42" s="6"/>
      <c r="B42" s="6"/>
      <c r="C42" s="6"/>
      <c r="D42" s="6" t="s">
        <v>105</v>
      </c>
      <c r="E42" s="3" t="s">
        <v>106</v>
      </c>
      <c r="F42" s="6">
        <f t="shared" si="28"/>
        <v>1</v>
      </c>
      <c r="G42" s="6">
        <f t="shared" si="29"/>
        <v>2</v>
      </c>
      <c r="H42" s="6">
        <f t="shared" si="30"/>
        <v>32</v>
      </c>
      <c r="I42" s="6">
        <f t="shared" si="31"/>
        <v>16</v>
      </c>
      <c r="J42" s="6">
        <f t="shared" si="32"/>
        <v>8</v>
      </c>
      <c r="K42" s="6">
        <f t="shared" si="33"/>
        <v>8</v>
      </c>
      <c r="L42" s="6">
        <f t="shared" si="34"/>
        <v>0</v>
      </c>
      <c r="M42" s="6">
        <f t="shared" si="35"/>
        <v>0</v>
      </c>
      <c r="N42" s="6">
        <f t="shared" si="36"/>
        <v>0</v>
      </c>
      <c r="O42" s="6">
        <f t="shared" si="37"/>
        <v>0</v>
      </c>
      <c r="P42" s="6">
        <f t="shared" si="38"/>
        <v>0</v>
      </c>
      <c r="Q42" s="6">
        <f t="shared" si="39"/>
        <v>0</v>
      </c>
      <c r="R42" s="7">
        <f t="shared" si="40"/>
        <v>5</v>
      </c>
      <c r="S42" s="7">
        <f t="shared" si="41"/>
        <v>1</v>
      </c>
      <c r="T42" s="7">
        <v>1.6</v>
      </c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42"/>
        <v>0</v>
      </c>
      <c r="AP42" s="11">
        <v>16</v>
      </c>
      <c r="AQ42" s="10" t="s">
        <v>72</v>
      </c>
      <c r="AR42" s="11">
        <v>8</v>
      </c>
      <c r="AS42" s="10" t="s">
        <v>61</v>
      </c>
      <c r="AT42" s="7">
        <v>4</v>
      </c>
      <c r="AU42" s="11">
        <v>8</v>
      </c>
      <c r="AV42" s="10" t="s">
        <v>61</v>
      </c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>
        <v>1</v>
      </c>
      <c r="BJ42" s="7">
        <f t="shared" si="43"/>
        <v>5</v>
      </c>
      <c r="BK42" s="11"/>
      <c r="BL42" s="10"/>
      <c r="BM42" s="11"/>
      <c r="BN42" s="10"/>
      <c r="BO42" s="7"/>
      <c r="BP42" s="11"/>
      <c r="BQ42" s="10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44"/>
        <v>0</v>
      </c>
      <c r="CF42" s="11"/>
      <c r="CG42" s="10"/>
      <c r="CH42" s="11"/>
      <c r="CI42" s="10"/>
      <c r="CJ42" s="7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45"/>
        <v>0</v>
      </c>
      <c r="DA42" s="11"/>
      <c r="DB42" s="10"/>
      <c r="DC42" s="11"/>
      <c r="DD42" s="10"/>
      <c r="DE42" s="7"/>
      <c r="DF42" s="11"/>
      <c r="DG42" s="10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46"/>
        <v>0</v>
      </c>
      <c r="DV42" s="11"/>
      <c r="DW42" s="10"/>
      <c r="DX42" s="11"/>
      <c r="DY42" s="10"/>
      <c r="DZ42" s="7"/>
      <c r="EA42" s="11"/>
      <c r="EB42" s="10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47"/>
        <v>0</v>
      </c>
      <c r="EQ42" s="11"/>
      <c r="ER42" s="10"/>
      <c r="ES42" s="11"/>
      <c r="ET42" s="10"/>
      <c r="EU42" s="7"/>
      <c r="EV42" s="11"/>
      <c r="EW42" s="10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48"/>
        <v>0</v>
      </c>
      <c r="FL42" s="11"/>
      <c r="FM42" s="10"/>
      <c r="FN42" s="11"/>
      <c r="FO42" s="10"/>
      <c r="FP42" s="7"/>
      <c r="FQ42" s="11"/>
      <c r="FR42" s="10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49"/>
        <v>0</v>
      </c>
    </row>
    <row r="43" spans="1:188" ht="12.75">
      <c r="A43" s="6"/>
      <c r="B43" s="6"/>
      <c r="C43" s="6"/>
      <c r="D43" s="6" t="s">
        <v>107</v>
      </c>
      <c r="E43" s="3" t="s">
        <v>108</v>
      </c>
      <c r="F43" s="6">
        <f t="shared" si="28"/>
        <v>0</v>
      </c>
      <c r="G43" s="6">
        <f t="shared" si="29"/>
        <v>2</v>
      </c>
      <c r="H43" s="6">
        <f t="shared" si="30"/>
        <v>16</v>
      </c>
      <c r="I43" s="6">
        <f t="shared" si="31"/>
        <v>8</v>
      </c>
      <c r="J43" s="6">
        <f t="shared" si="32"/>
        <v>0</v>
      </c>
      <c r="K43" s="6">
        <f t="shared" si="33"/>
        <v>8</v>
      </c>
      <c r="L43" s="6">
        <f t="shared" si="34"/>
        <v>0</v>
      </c>
      <c r="M43" s="6">
        <f t="shared" si="35"/>
        <v>0</v>
      </c>
      <c r="N43" s="6">
        <f t="shared" si="36"/>
        <v>0</v>
      </c>
      <c r="O43" s="6">
        <f t="shared" si="37"/>
        <v>0</v>
      </c>
      <c r="P43" s="6">
        <f t="shared" si="38"/>
        <v>0</v>
      </c>
      <c r="Q43" s="6">
        <f t="shared" si="39"/>
        <v>0</v>
      </c>
      <c r="R43" s="7">
        <f t="shared" si="40"/>
        <v>3</v>
      </c>
      <c r="S43" s="7">
        <f t="shared" si="41"/>
        <v>2</v>
      </c>
      <c r="T43" s="7">
        <v>0.8</v>
      </c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42"/>
        <v>0</v>
      </c>
      <c r="AP43" s="11">
        <v>8</v>
      </c>
      <c r="AQ43" s="10" t="s">
        <v>61</v>
      </c>
      <c r="AR43" s="11"/>
      <c r="AS43" s="10"/>
      <c r="AT43" s="7">
        <v>1</v>
      </c>
      <c r="AU43" s="11">
        <v>8</v>
      </c>
      <c r="AV43" s="10" t="s">
        <v>61</v>
      </c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>
        <v>2</v>
      </c>
      <c r="BJ43" s="7">
        <f t="shared" si="43"/>
        <v>3</v>
      </c>
      <c r="BK43" s="11"/>
      <c r="BL43" s="10"/>
      <c r="BM43" s="11"/>
      <c r="BN43" s="10"/>
      <c r="BO43" s="7"/>
      <c r="BP43" s="11"/>
      <c r="BQ43" s="10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44"/>
        <v>0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45"/>
        <v>0</v>
      </c>
      <c r="DA43" s="11"/>
      <c r="DB43" s="10"/>
      <c r="DC43" s="11"/>
      <c r="DD43" s="10"/>
      <c r="DE43" s="7"/>
      <c r="DF43" s="11"/>
      <c r="DG43" s="10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46"/>
        <v>0</v>
      </c>
      <c r="DV43" s="11"/>
      <c r="DW43" s="10"/>
      <c r="DX43" s="11"/>
      <c r="DY43" s="10"/>
      <c r="DZ43" s="7"/>
      <c r="EA43" s="11"/>
      <c r="EB43" s="10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47"/>
        <v>0</v>
      </c>
      <c r="EQ43" s="11"/>
      <c r="ER43" s="10"/>
      <c r="ES43" s="11"/>
      <c r="ET43" s="10"/>
      <c r="EU43" s="7"/>
      <c r="EV43" s="11"/>
      <c r="EW43" s="10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48"/>
        <v>0</v>
      </c>
      <c r="FL43" s="11"/>
      <c r="FM43" s="10"/>
      <c r="FN43" s="11"/>
      <c r="FO43" s="10"/>
      <c r="FP43" s="7"/>
      <c r="FQ43" s="11"/>
      <c r="FR43" s="10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49"/>
        <v>0</v>
      </c>
    </row>
    <row r="44" spans="1:188" ht="12.75">
      <c r="A44" s="6"/>
      <c r="B44" s="6"/>
      <c r="C44" s="6"/>
      <c r="D44" s="6" t="s">
        <v>109</v>
      </c>
      <c r="E44" s="3" t="s">
        <v>110</v>
      </c>
      <c r="F44" s="6">
        <f t="shared" si="28"/>
        <v>0</v>
      </c>
      <c r="G44" s="6">
        <f t="shared" si="29"/>
        <v>2</v>
      </c>
      <c r="H44" s="6">
        <f t="shared" si="30"/>
        <v>16</v>
      </c>
      <c r="I44" s="6">
        <f t="shared" si="31"/>
        <v>8</v>
      </c>
      <c r="J44" s="6">
        <f t="shared" si="32"/>
        <v>8</v>
      </c>
      <c r="K44" s="6">
        <f t="shared" si="33"/>
        <v>0</v>
      </c>
      <c r="L44" s="6">
        <f t="shared" si="34"/>
        <v>0</v>
      </c>
      <c r="M44" s="6">
        <f t="shared" si="35"/>
        <v>0</v>
      </c>
      <c r="N44" s="6">
        <f t="shared" si="36"/>
        <v>0</v>
      </c>
      <c r="O44" s="6">
        <f t="shared" si="37"/>
        <v>0</v>
      </c>
      <c r="P44" s="6">
        <f t="shared" si="38"/>
        <v>0</v>
      </c>
      <c r="Q44" s="6">
        <f t="shared" si="39"/>
        <v>0</v>
      </c>
      <c r="R44" s="7">
        <f t="shared" si="40"/>
        <v>2</v>
      </c>
      <c r="S44" s="7">
        <f t="shared" si="41"/>
        <v>0</v>
      </c>
      <c r="T44" s="7">
        <v>0.8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42"/>
        <v>0</v>
      </c>
      <c r="AP44" s="11">
        <v>8</v>
      </c>
      <c r="AQ44" s="10" t="s">
        <v>61</v>
      </c>
      <c r="AR44" s="11">
        <v>8</v>
      </c>
      <c r="AS44" s="10" t="s">
        <v>61</v>
      </c>
      <c r="AT44" s="7">
        <v>2</v>
      </c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43"/>
        <v>2</v>
      </c>
      <c r="BK44" s="11"/>
      <c r="BL44" s="10"/>
      <c r="BM44" s="11"/>
      <c r="BN44" s="10"/>
      <c r="BO44" s="7"/>
      <c r="BP44" s="11"/>
      <c r="BQ44" s="10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44"/>
        <v>0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45"/>
        <v>0</v>
      </c>
      <c r="DA44" s="11"/>
      <c r="DB44" s="10"/>
      <c r="DC44" s="11"/>
      <c r="DD44" s="10"/>
      <c r="DE44" s="7"/>
      <c r="DF44" s="11"/>
      <c r="DG44" s="10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46"/>
        <v>0</v>
      </c>
      <c r="DV44" s="11"/>
      <c r="DW44" s="10"/>
      <c r="DX44" s="11"/>
      <c r="DY44" s="10"/>
      <c r="DZ44" s="7"/>
      <c r="EA44" s="11"/>
      <c r="EB44" s="10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47"/>
        <v>0</v>
      </c>
      <c r="EQ44" s="11"/>
      <c r="ER44" s="10"/>
      <c r="ES44" s="11"/>
      <c r="ET44" s="10"/>
      <c r="EU44" s="7"/>
      <c r="EV44" s="11"/>
      <c r="EW44" s="10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48"/>
        <v>0</v>
      </c>
      <c r="FL44" s="11"/>
      <c r="FM44" s="10"/>
      <c r="FN44" s="11"/>
      <c r="FO44" s="10"/>
      <c r="FP44" s="7"/>
      <c r="FQ44" s="11"/>
      <c r="FR44" s="10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49"/>
        <v>0</v>
      </c>
    </row>
    <row r="45" spans="1:188" ht="12.75">
      <c r="A45" s="6"/>
      <c r="B45" s="6"/>
      <c r="C45" s="6"/>
      <c r="D45" s="6" t="s">
        <v>111</v>
      </c>
      <c r="E45" s="3" t="s">
        <v>112</v>
      </c>
      <c r="F45" s="6">
        <f t="shared" si="28"/>
        <v>0</v>
      </c>
      <c r="G45" s="6">
        <f t="shared" si="29"/>
        <v>2</v>
      </c>
      <c r="H45" s="6">
        <f t="shared" si="30"/>
        <v>32</v>
      </c>
      <c r="I45" s="6">
        <f t="shared" si="31"/>
        <v>16</v>
      </c>
      <c r="J45" s="6">
        <f t="shared" si="32"/>
        <v>0</v>
      </c>
      <c r="K45" s="6">
        <f t="shared" si="33"/>
        <v>16</v>
      </c>
      <c r="L45" s="6">
        <f t="shared" si="34"/>
        <v>0</v>
      </c>
      <c r="M45" s="6">
        <f t="shared" si="35"/>
        <v>0</v>
      </c>
      <c r="N45" s="6">
        <f t="shared" si="36"/>
        <v>0</v>
      </c>
      <c r="O45" s="6">
        <f t="shared" si="37"/>
        <v>0</v>
      </c>
      <c r="P45" s="6">
        <f t="shared" si="38"/>
        <v>0</v>
      </c>
      <c r="Q45" s="6">
        <f t="shared" si="39"/>
        <v>0</v>
      </c>
      <c r="R45" s="7">
        <f t="shared" si="40"/>
        <v>4</v>
      </c>
      <c r="S45" s="7">
        <f t="shared" si="41"/>
        <v>2</v>
      </c>
      <c r="T45" s="7">
        <v>1.4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42"/>
        <v>0</v>
      </c>
      <c r="AP45" s="11"/>
      <c r="AQ45" s="10"/>
      <c r="AR45" s="11"/>
      <c r="AS45" s="10"/>
      <c r="AT45" s="7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43"/>
        <v>0</v>
      </c>
      <c r="BK45" s="11">
        <v>16</v>
      </c>
      <c r="BL45" s="10" t="s">
        <v>61</v>
      </c>
      <c r="BM45" s="11"/>
      <c r="BN45" s="10"/>
      <c r="BO45" s="7">
        <v>2</v>
      </c>
      <c r="BP45" s="11">
        <v>16</v>
      </c>
      <c r="BQ45" s="10" t="s">
        <v>61</v>
      </c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>
        <v>2</v>
      </c>
      <c r="CE45" s="7">
        <f t="shared" si="44"/>
        <v>4</v>
      </c>
      <c r="CF45" s="11"/>
      <c r="CG45" s="10"/>
      <c r="CH45" s="11"/>
      <c r="CI45" s="10"/>
      <c r="CJ45" s="7"/>
      <c r="CK45" s="11"/>
      <c r="CL45" s="10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45"/>
        <v>0</v>
      </c>
      <c r="DA45" s="11"/>
      <c r="DB45" s="10"/>
      <c r="DC45" s="11"/>
      <c r="DD45" s="10"/>
      <c r="DE45" s="7"/>
      <c r="DF45" s="11"/>
      <c r="DG45" s="10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46"/>
        <v>0</v>
      </c>
      <c r="DV45" s="11"/>
      <c r="DW45" s="10"/>
      <c r="DX45" s="11"/>
      <c r="DY45" s="10"/>
      <c r="DZ45" s="7"/>
      <c r="EA45" s="11"/>
      <c r="EB45" s="10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47"/>
        <v>0</v>
      </c>
      <c r="EQ45" s="11"/>
      <c r="ER45" s="10"/>
      <c r="ES45" s="11"/>
      <c r="ET45" s="10"/>
      <c r="EU45" s="7"/>
      <c r="EV45" s="11"/>
      <c r="EW45" s="10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48"/>
        <v>0</v>
      </c>
      <c r="FL45" s="11"/>
      <c r="FM45" s="10"/>
      <c r="FN45" s="11"/>
      <c r="FO45" s="10"/>
      <c r="FP45" s="7"/>
      <c r="FQ45" s="11"/>
      <c r="FR45" s="10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49"/>
        <v>0</v>
      </c>
    </row>
    <row r="46" spans="1:188" ht="12.75">
      <c r="A46" s="6"/>
      <c r="B46" s="6"/>
      <c r="C46" s="6"/>
      <c r="D46" s="6" t="s">
        <v>113</v>
      </c>
      <c r="E46" s="3" t="s">
        <v>114</v>
      </c>
      <c r="F46" s="6">
        <f t="shared" si="28"/>
        <v>0</v>
      </c>
      <c r="G46" s="6">
        <f t="shared" si="29"/>
        <v>2</v>
      </c>
      <c r="H46" s="6">
        <f t="shared" si="30"/>
        <v>24</v>
      </c>
      <c r="I46" s="6">
        <f t="shared" si="31"/>
        <v>8</v>
      </c>
      <c r="J46" s="6">
        <f t="shared" si="32"/>
        <v>0</v>
      </c>
      <c r="K46" s="6">
        <f t="shared" si="33"/>
        <v>16</v>
      </c>
      <c r="L46" s="6">
        <f t="shared" si="34"/>
        <v>0</v>
      </c>
      <c r="M46" s="6">
        <f t="shared" si="35"/>
        <v>0</v>
      </c>
      <c r="N46" s="6">
        <f t="shared" si="36"/>
        <v>0</v>
      </c>
      <c r="O46" s="6">
        <f t="shared" si="37"/>
        <v>0</v>
      </c>
      <c r="P46" s="6">
        <f t="shared" si="38"/>
        <v>0</v>
      </c>
      <c r="Q46" s="6">
        <f t="shared" si="39"/>
        <v>0</v>
      </c>
      <c r="R46" s="7">
        <f t="shared" si="40"/>
        <v>5</v>
      </c>
      <c r="S46" s="7">
        <f t="shared" si="41"/>
        <v>3</v>
      </c>
      <c r="T46" s="7">
        <v>1.1</v>
      </c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42"/>
        <v>0</v>
      </c>
      <c r="AP46" s="11"/>
      <c r="AQ46" s="10"/>
      <c r="AR46" s="11"/>
      <c r="AS46" s="10"/>
      <c r="AT46" s="7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43"/>
        <v>0</v>
      </c>
      <c r="BK46" s="11">
        <v>8</v>
      </c>
      <c r="BL46" s="10" t="s">
        <v>61</v>
      </c>
      <c r="BM46" s="11"/>
      <c r="BN46" s="10"/>
      <c r="BO46" s="7">
        <v>2</v>
      </c>
      <c r="BP46" s="11">
        <v>16</v>
      </c>
      <c r="BQ46" s="10" t="s">
        <v>61</v>
      </c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>
        <v>3</v>
      </c>
      <c r="CE46" s="7">
        <f t="shared" si="44"/>
        <v>5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45"/>
        <v>0</v>
      </c>
      <c r="DA46" s="11"/>
      <c r="DB46" s="10"/>
      <c r="DC46" s="11"/>
      <c r="DD46" s="10"/>
      <c r="DE46" s="7"/>
      <c r="DF46" s="11"/>
      <c r="DG46" s="10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46"/>
        <v>0</v>
      </c>
      <c r="DV46" s="11"/>
      <c r="DW46" s="10"/>
      <c r="DX46" s="11"/>
      <c r="DY46" s="10"/>
      <c r="DZ46" s="7"/>
      <c r="EA46" s="11"/>
      <c r="EB46" s="10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47"/>
        <v>0</v>
      </c>
      <c r="EQ46" s="11"/>
      <c r="ER46" s="10"/>
      <c r="ES46" s="11"/>
      <c r="ET46" s="10"/>
      <c r="EU46" s="7"/>
      <c r="EV46" s="11"/>
      <c r="EW46" s="10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48"/>
        <v>0</v>
      </c>
      <c r="FL46" s="11"/>
      <c r="FM46" s="10"/>
      <c r="FN46" s="11"/>
      <c r="FO46" s="10"/>
      <c r="FP46" s="7"/>
      <c r="FQ46" s="11"/>
      <c r="FR46" s="10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49"/>
        <v>0</v>
      </c>
    </row>
    <row r="47" spans="1:188" ht="12.75">
      <c r="A47" s="6"/>
      <c r="B47" s="6"/>
      <c r="C47" s="6"/>
      <c r="D47" s="6" t="s">
        <v>115</v>
      </c>
      <c r="E47" s="3" t="s">
        <v>116</v>
      </c>
      <c r="F47" s="6">
        <f t="shared" si="28"/>
        <v>1</v>
      </c>
      <c r="G47" s="6">
        <f t="shared" si="29"/>
        <v>2</v>
      </c>
      <c r="H47" s="6">
        <f t="shared" si="30"/>
        <v>56</v>
      </c>
      <c r="I47" s="6">
        <f t="shared" si="31"/>
        <v>24</v>
      </c>
      <c r="J47" s="6">
        <f t="shared" si="32"/>
        <v>8</v>
      </c>
      <c r="K47" s="6">
        <f t="shared" si="33"/>
        <v>24</v>
      </c>
      <c r="L47" s="6">
        <f t="shared" si="34"/>
        <v>0</v>
      </c>
      <c r="M47" s="6">
        <f t="shared" si="35"/>
        <v>0</v>
      </c>
      <c r="N47" s="6">
        <f t="shared" si="36"/>
        <v>0</v>
      </c>
      <c r="O47" s="6">
        <f t="shared" si="37"/>
        <v>0</v>
      </c>
      <c r="P47" s="6">
        <f t="shared" si="38"/>
        <v>0</v>
      </c>
      <c r="Q47" s="6">
        <f t="shared" si="39"/>
        <v>0</v>
      </c>
      <c r="R47" s="7">
        <f t="shared" si="40"/>
        <v>7</v>
      </c>
      <c r="S47" s="7">
        <f t="shared" si="41"/>
        <v>3</v>
      </c>
      <c r="T47" s="7">
        <v>2.5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42"/>
        <v>0</v>
      </c>
      <c r="AP47" s="11"/>
      <c r="AQ47" s="10"/>
      <c r="AR47" s="11"/>
      <c r="AS47" s="10"/>
      <c r="AT47" s="7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43"/>
        <v>0</v>
      </c>
      <c r="BK47" s="11">
        <v>24</v>
      </c>
      <c r="BL47" s="10" t="s">
        <v>72</v>
      </c>
      <c r="BM47" s="11">
        <v>8</v>
      </c>
      <c r="BN47" s="10" t="s">
        <v>61</v>
      </c>
      <c r="BO47" s="7">
        <v>4</v>
      </c>
      <c r="BP47" s="11">
        <v>24</v>
      </c>
      <c r="BQ47" s="10" t="s">
        <v>61</v>
      </c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>
        <v>3</v>
      </c>
      <c r="CE47" s="7">
        <f t="shared" si="44"/>
        <v>7</v>
      </c>
      <c r="CF47" s="11"/>
      <c r="CG47" s="10"/>
      <c r="CH47" s="11"/>
      <c r="CI47" s="10"/>
      <c r="CJ47" s="7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45"/>
        <v>0</v>
      </c>
      <c r="DA47" s="11"/>
      <c r="DB47" s="10"/>
      <c r="DC47" s="11"/>
      <c r="DD47" s="10"/>
      <c r="DE47" s="7"/>
      <c r="DF47" s="11"/>
      <c r="DG47" s="10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46"/>
        <v>0</v>
      </c>
      <c r="DV47" s="11"/>
      <c r="DW47" s="10"/>
      <c r="DX47" s="11"/>
      <c r="DY47" s="10"/>
      <c r="DZ47" s="7"/>
      <c r="EA47" s="11"/>
      <c r="EB47" s="10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47"/>
        <v>0</v>
      </c>
      <c r="EQ47" s="11"/>
      <c r="ER47" s="10"/>
      <c r="ES47" s="11"/>
      <c r="ET47" s="10"/>
      <c r="EU47" s="7"/>
      <c r="EV47" s="11"/>
      <c r="EW47" s="10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48"/>
        <v>0</v>
      </c>
      <c r="FL47" s="11"/>
      <c r="FM47" s="10"/>
      <c r="FN47" s="11"/>
      <c r="FO47" s="10"/>
      <c r="FP47" s="7"/>
      <c r="FQ47" s="11"/>
      <c r="FR47" s="10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49"/>
        <v>0</v>
      </c>
    </row>
    <row r="48" spans="1:188" ht="12.75">
      <c r="A48" s="6">
        <v>1</v>
      </c>
      <c r="B48" s="6">
        <v>1</v>
      </c>
      <c r="C48" s="6"/>
      <c r="D48" s="6"/>
      <c r="E48" s="3" t="s">
        <v>117</v>
      </c>
      <c r="F48" s="6">
        <f>$B$48*COUNTIF(U48:GD48,"e")</f>
        <v>0</v>
      </c>
      <c r="G48" s="6">
        <f>$B$48*COUNTIF(U48:GD48,"z")</f>
        <v>2</v>
      </c>
      <c r="H48" s="6">
        <f t="shared" si="30"/>
        <v>32</v>
      </c>
      <c r="I48" s="6">
        <f t="shared" si="31"/>
        <v>16</v>
      </c>
      <c r="J48" s="6">
        <f t="shared" si="32"/>
        <v>0</v>
      </c>
      <c r="K48" s="6">
        <f t="shared" si="33"/>
        <v>16</v>
      </c>
      <c r="L48" s="6">
        <f t="shared" si="34"/>
        <v>0</v>
      </c>
      <c r="M48" s="6">
        <f t="shared" si="35"/>
        <v>0</v>
      </c>
      <c r="N48" s="6">
        <f t="shared" si="36"/>
        <v>0</v>
      </c>
      <c r="O48" s="6">
        <f t="shared" si="37"/>
        <v>0</v>
      </c>
      <c r="P48" s="6">
        <f t="shared" si="38"/>
        <v>0</v>
      </c>
      <c r="Q48" s="6">
        <f t="shared" si="39"/>
        <v>0</v>
      </c>
      <c r="R48" s="7">
        <f t="shared" si="40"/>
        <v>4</v>
      </c>
      <c r="S48" s="7">
        <f t="shared" si="41"/>
        <v>2</v>
      </c>
      <c r="T48" s="7">
        <f>$B$48*1.4</f>
        <v>1.4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42"/>
        <v>0</v>
      </c>
      <c r="AP48" s="11"/>
      <c r="AQ48" s="10"/>
      <c r="AR48" s="11"/>
      <c r="AS48" s="10"/>
      <c r="AT48" s="7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43"/>
        <v>0</v>
      </c>
      <c r="BK48" s="11">
        <f>$B$48*16</f>
        <v>16</v>
      </c>
      <c r="BL48" s="10" t="s">
        <v>61</v>
      </c>
      <c r="BM48" s="11"/>
      <c r="BN48" s="10"/>
      <c r="BO48" s="7">
        <f>$B$48*2</f>
        <v>2</v>
      </c>
      <c r="BP48" s="11">
        <f>$B$48*16</f>
        <v>16</v>
      </c>
      <c r="BQ48" s="10" t="s">
        <v>61</v>
      </c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>
        <f>$B$48*2</f>
        <v>2</v>
      </c>
      <c r="CE48" s="7">
        <f t="shared" si="44"/>
        <v>4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45"/>
        <v>0</v>
      </c>
      <c r="DA48" s="11"/>
      <c r="DB48" s="10"/>
      <c r="DC48" s="11"/>
      <c r="DD48" s="10"/>
      <c r="DE48" s="7"/>
      <c r="DF48" s="11"/>
      <c r="DG48" s="10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46"/>
        <v>0</v>
      </c>
      <c r="DV48" s="11"/>
      <c r="DW48" s="10"/>
      <c r="DX48" s="11"/>
      <c r="DY48" s="10"/>
      <c r="DZ48" s="7"/>
      <c r="EA48" s="11"/>
      <c r="EB48" s="10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47"/>
        <v>0</v>
      </c>
      <c r="EQ48" s="11"/>
      <c r="ER48" s="10"/>
      <c r="ES48" s="11"/>
      <c r="ET48" s="10"/>
      <c r="EU48" s="7"/>
      <c r="EV48" s="11"/>
      <c r="EW48" s="10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48"/>
        <v>0</v>
      </c>
      <c r="FL48" s="11"/>
      <c r="FM48" s="10"/>
      <c r="FN48" s="11"/>
      <c r="FO48" s="10"/>
      <c r="FP48" s="7"/>
      <c r="FQ48" s="11"/>
      <c r="FR48" s="10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49"/>
        <v>0</v>
      </c>
    </row>
    <row r="49" spans="1:188" ht="12.75">
      <c r="A49" s="6"/>
      <c r="B49" s="6"/>
      <c r="C49" s="6"/>
      <c r="D49" s="6" t="s">
        <v>118</v>
      </c>
      <c r="E49" s="3" t="s">
        <v>119</v>
      </c>
      <c r="F49" s="6">
        <f>COUNTIF(U49:GD49,"e")</f>
        <v>0</v>
      </c>
      <c r="G49" s="6">
        <f>COUNTIF(U49:GD49,"z")</f>
        <v>3</v>
      </c>
      <c r="H49" s="6">
        <f t="shared" si="30"/>
        <v>24</v>
      </c>
      <c r="I49" s="6">
        <f t="shared" si="31"/>
        <v>8</v>
      </c>
      <c r="J49" s="6">
        <f t="shared" si="32"/>
        <v>0</v>
      </c>
      <c r="K49" s="6">
        <f t="shared" si="33"/>
        <v>8</v>
      </c>
      <c r="L49" s="6">
        <f t="shared" si="34"/>
        <v>0</v>
      </c>
      <c r="M49" s="6">
        <f t="shared" si="35"/>
        <v>8</v>
      </c>
      <c r="N49" s="6">
        <f t="shared" si="36"/>
        <v>0</v>
      </c>
      <c r="O49" s="6">
        <f t="shared" si="37"/>
        <v>0</v>
      </c>
      <c r="P49" s="6">
        <f t="shared" si="38"/>
        <v>0</v>
      </c>
      <c r="Q49" s="6">
        <f t="shared" si="39"/>
        <v>0</v>
      </c>
      <c r="R49" s="7">
        <f t="shared" si="40"/>
        <v>3</v>
      </c>
      <c r="S49" s="7">
        <f t="shared" si="41"/>
        <v>2</v>
      </c>
      <c r="T49" s="7">
        <v>1.2</v>
      </c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42"/>
        <v>0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43"/>
        <v>0</v>
      </c>
      <c r="BK49" s="11">
        <v>8</v>
      </c>
      <c r="BL49" s="10" t="s">
        <v>61</v>
      </c>
      <c r="BM49" s="11"/>
      <c r="BN49" s="10"/>
      <c r="BO49" s="7">
        <v>1</v>
      </c>
      <c r="BP49" s="11">
        <v>8</v>
      </c>
      <c r="BQ49" s="10" t="s">
        <v>61</v>
      </c>
      <c r="BR49" s="11"/>
      <c r="BS49" s="10"/>
      <c r="BT49" s="11">
        <v>8</v>
      </c>
      <c r="BU49" s="10" t="s">
        <v>61</v>
      </c>
      <c r="BV49" s="11"/>
      <c r="BW49" s="10"/>
      <c r="BX49" s="11"/>
      <c r="BY49" s="10"/>
      <c r="BZ49" s="11"/>
      <c r="CA49" s="10"/>
      <c r="CB49" s="11"/>
      <c r="CC49" s="10"/>
      <c r="CD49" s="7">
        <v>2</v>
      </c>
      <c r="CE49" s="7">
        <f t="shared" si="44"/>
        <v>3</v>
      </c>
      <c r="CF49" s="11"/>
      <c r="CG49" s="10"/>
      <c r="CH49" s="11"/>
      <c r="CI49" s="10"/>
      <c r="CJ49" s="7"/>
      <c r="CK49" s="11"/>
      <c r="CL49" s="10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45"/>
        <v>0</v>
      </c>
      <c r="DA49" s="11"/>
      <c r="DB49" s="10"/>
      <c r="DC49" s="11"/>
      <c r="DD49" s="10"/>
      <c r="DE49" s="7"/>
      <c r="DF49" s="11"/>
      <c r="DG49" s="10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46"/>
        <v>0</v>
      </c>
      <c r="DV49" s="11"/>
      <c r="DW49" s="10"/>
      <c r="DX49" s="11"/>
      <c r="DY49" s="10"/>
      <c r="DZ49" s="7"/>
      <c r="EA49" s="11"/>
      <c r="EB49" s="10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47"/>
        <v>0</v>
      </c>
      <c r="EQ49" s="11"/>
      <c r="ER49" s="10"/>
      <c r="ES49" s="11"/>
      <c r="ET49" s="10"/>
      <c r="EU49" s="7"/>
      <c r="EV49" s="11"/>
      <c r="EW49" s="10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48"/>
        <v>0</v>
      </c>
      <c r="FL49" s="11"/>
      <c r="FM49" s="10"/>
      <c r="FN49" s="11"/>
      <c r="FO49" s="10"/>
      <c r="FP49" s="7"/>
      <c r="FQ49" s="11"/>
      <c r="FR49" s="10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49"/>
        <v>0</v>
      </c>
    </row>
    <row r="50" spans="1:188" ht="12.75">
      <c r="A50" s="6"/>
      <c r="B50" s="6"/>
      <c r="C50" s="6"/>
      <c r="D50" s="6" t="s">
        <v>120</v>
      </c>
      <c r="E50" s="3" t="s">
        <v>121</v>
      </c>
      <c r="F50" s="6">
        <f>COUNTIF(U50:GD50,"e")</f>
        <v>0</v>
      </c>
      <c r="G50" s="6">
        <f>COUNTIF(U50:GD50,"z")</f>
        <v>2</v>
      </c>
      <c r="H50" s="6">
        <f t="shared" si="30"/>
        <v>40</v>
      </c>
      <c r="I50" s="6">
        <f t="shared" si="31"/>
        <v>16</v>
      </c>
      <c r="J50" s="6">
        <f t="shared" si="32"/>
        <v>0</v>
      </c>
      <c r="K50" s="6">
        <f t="shared" si="33"/>
        <v>24</v>
      </c>
      <c r="L50" s="6">
        <f t="shared" si="34"/>
        <v>0</v>
      </c>
      <c r="M50" s="6">
        <f t="shared" si="35"/>
        <v>0</v>
      </c>
      <c r="N50" s="6">
        <f t="shared" si="36"/>
        <v>0</v>
      </c>
      <c r="O50" s="6">
        <f t="shared" si="37"/>
        <v>0</v>
      </c>
      <c r="P50" s="6">
        <f t="shared" si="38"/>
        <v>0</v>
      </c>
      <c r="Q50" s="6">
        <f t="shared" si="39"/>
        <v>0</v>
      </c>
      <c r="R50" s="7">
        <f t="shared" si="40"/>
        <v>7</v>
      </c>
      <c r="S50" s="7">
        <f t="shared" si="41"/>
        <v>4</v>
      </c>
      <c r="T50" s="7">
        <v>1.7</v>
      </c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42"/>
        <v>0</v>
      </c>
      <c r="AP50" s="11"/>
      <c r="AQ50" s="10"/>
      <c r="AR50" s="11"/>
      <c r="AS50" s="10"/>
      <c r="AT50" s="7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43"/>
        <v>0</v>
      </c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44"/>
        <v>0</v>
      </c>
      <c r="CF50" s="11">
        <v>16</v>
      </c>
      <c r="CG50" s="10" t="s">
        <v>61</v>
      </c>
      <c r="CH50" s="11"/>
      <c r="CI50" s="10"/>
      <c r="CJ50" s="7">
        <v>3</v>
      </c>
      <c r="CK50" s="11">
        <v>24</v>
      </c>
      <c r="CL50" s="10" t="s">
        <v>61</v>
      </c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>
        <v>4</v>
      </c>
      <c r="CZ50" s="7">
        <f t="shared" si="45"/>
        <v>7</v>
      </c>
      <c r="DA50" s="11"/>
      <c r="DB50" s="10"/>
      <c r="DC50" s="11"/>
      <c r="DD50" s="10"/>
      <c r="DE50" s="7"/>
      <c r="DF50" s="11"/>
      <c r="DG50" s="10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46"/>
        <v>0</v>
      </c>
      <c r="DV50" s="11"/>
      <c r="DW50" s="10"/>
      <c r="DX50" s="11"/>
      <c r="DY50" s="10"/>
      <c r="DZ50" s="7"/>
      <c r="EA50" s="11"/>
      <c r="EB50" s="10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47"/>
        <v>0</v>
      </c>
      <c r="EQ50" s="11"/>
      <c r="ER50" s="10"/>
      <c r="ES50" s="11"/>
      <c r="ET50" s="10"/>
      <c r="EU50" s="7"/>
      <c r="EV50" s="11"/>
      <c r="EW50" s="10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48"/>
        <v>0</v>
      </c>
      <c r="FL50" s="11"/>
      <c r="FM50" s="10"/>
      <c r="FN50" s="11"/>
      <c r="FO50" s="10"/>
      <c r="FP50" s="7"/>
      <c r="FQ50" s="11"/>
      <c r="FR50" s="10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49"/>
        <v>0</v>
      </c>
    </row>
    <row r="51" spans="1:188" ht="12.75">
      <c r="A51" s="6"/>
      <c r="B51" s="6"/>
      <c r="C51" s="6"/>
      <c r="D51" s="6" t="s">
        <v>122</v>
      </c>
      <c r="E51" s="3" t="s">
        <v>123</v>
      </c>
      <c r="F51" s="6">
        <f>COUNTIF(U51:GD51,"e")</f>
        <v>1</v>
      </c>
      <c r="G51" s="6">
        <f>COUNTIF(U51:GD51,"z")</f>
        <v>1</v>
      </c>
      <c r="H51" s="6">
        <f t="shared" si="30"/>
        <v>32</v>
      </c>
      <c r="I51" s="6">
        <f t="shared" si="31"/>
        <v>16</v>
      </c>
      <c r="J51" s="6">
        <f t="shared" si="32"/>
        <v>0</v>
      </c>
      <c r="K51" s="6">
        <f t="shared" si="33"/>
        <v>16</v>
      </c>
      <c r="L51" s="6">
        <f t="shared" si="34"/>
        <v>0</v>
      </c>
      <c r="M51" s="6">
        <f t="shared" si="35"/>
        <v>0</v>
      </c>
      <c r="N51" s="6">
        <f t="shared" si="36"/>
        <v>0</v>
      </c>
      <c r="O51" s="6">
        <f t="shared" si="37"/>
        <v>0</v>
      </c>
      <c r="P51" s="6">
        <f t="shared" si="38"/>
        <v>0</v>
      </c>
      <c r="Q51" s="6">
        <f t="shared" si="39"/>
        <v>0</v>
      </c>
      <c r="R51" s="7">
        <f t="shared" si="40"/>
        <v>5</v>
      </c>
      <c r="S51" s="7">
        <f t="shared" si="41"/>
        <v>2</v>
      </c>
      <c r="T51" s="7">
        <v>1.5</v>
      </c>
      <c r="U51" s="11"/>
      <c r="V51" s="10"/>
      <c r="W51" s="11"/>
      <c r="X51" s="10"/>
      <c r="Y51" s="7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42"/>
        <v>0</v>
      </c>
      <c r="AP51" s="11"/>
      <c r="AQ51" s="10"/>
      <c r="AR51" s="11"/>
      <c r="AS51" s="10"/>
      <c r="AT51" s="7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43"/>
        <v>0</v>
      </c>
      <c r="BK51" s="11"/>
      <c r="BL51" s="10"/>
      <c r="BM51" s="11"/>
      <c r="BN51" s="10"/>
      <c r="BO51" s="7"/>
      <c r="BP51" s="11"/>
      <c r="BQ51" s="10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44"/>
        <v>0</v>
      </c>
      <c r="CF51" s="11">
        <v>16</v>
      </c>
      <c r="CG51" s="10" t="s">
        <v>72</v>
      </c>
      <c r="CH51" s="11"/>
      <c r="CI51" s="10"/>
      <c r="CJ51" s="7">
        <v>3</v>
      </c>
      <c r="CK51" s="11">
        <v>16</v>
      </c>
      <c r="CL51" s="10" t="s">
        <v>61</v>
      </c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>
        <v>2</v>
      </c>
      <c r="CZ51" s="7">
        <f t="shared" si="45"/>
        <v>5</v>
      </c>
      <c r="DA51" s="11"/>
      <c r="DB51" s="10"/>
      <c r="DC51" s="11"/>
      <c r="DD51" s="10"/>
      <c r="DE51" s="7"/>
      <c r="DF51" s="11"/>
      <c r="DG51" s="10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46"/>
        <v>0</v>
      </c>
      <c r="DV51" s="11"/>
      <c r="DW51" s="10"/>
      <c r="DX51" s="11"/>
      <c r="DY51" s="10"/>
      <c r="DZ51" s="7"/>
      <c r="EA51" s="11"/>
      <c r="EB51" s="10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47"/>
        <v>0</v>
      </c>
      <c r="EQ51" s="11"/>
      <c r="ER51" s="10"/>
      <c r="ES51" s="11"/>
      <c r="ET51" s="10"/>
      <c r="EU51" s="7"/>
      <c r="EV51" s="11"/>
      <c r="EW51" s="10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48"/>
        <v>0</v>
      </c>
      <c r="FL51" s="11"/>
      <c r="FM51" s="10"/>
      <c r="FN51" s="11"/>
      <c r="FO51" s="10"/>
      <c r="FP51" s="7"/>
      <c r="FQ51" s="11"/>
      <c r="FR51" s="10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49"/>
        <v>0</v>
      </c>
    </row>
    <row r="52" spans="1:188" ht="12.75">
      <c r="A52" s="6"/>
      <c r="B52" s="6"/>
      <c r="C52" s="6"/>
      <c r="D52" s="6" t="s">
        <v>124</v>
      </c>
      <c r="E52" s="3" t="s">
        <v>125</v>
      </c>
      <c r="F52" s="6">
        <f>COUNTIF(U52:GD52,"e")</f>
        <v>0</v>
      </c>
      <c r="G52" s="6">
        <f>COUNTIF(U52:GD52,"z")</f>
        <v>2</v>
      </c>
      <c r="H52" s="6">
        <f t="shared" si="30"/>
        <v>16</v>
      </c>
      <c r="I52" s="6">
        <f t="shared" si="31"/>
        <v>8</v>
      </c>
      <c r="J52" s="6">
        <f t="shared" si="32"/>
        <v>0</v>
      </c>
      <c r="K52" s="6">
        <f t="shared" si="33"/>
        <v>8</v>
      </c>
      <c r="L52" s="6">
        <f t="shared" si="34"/>
        <v>0</v>
      </c>
      <c r="M52" s="6">
        <f t="shared" si="35"/>
        <v>0</v>
      </c>
      <c r="N52" s="6">
        <f t="shared" si="36"/>
        <v>0</v>
      </c>
      <c r="O52" s="6">
        <f t="shared" si="37"/>
        <v>0</v>
      </c>
      <c r="P52" s="6">
        <f t="shared" si="38"/>
        <v>0</v>
      </c>
      <c r="Q52" s="6">
        <f t="shared" si="39"/>
        <v>0</v>
      </c>
      <c r="R52" s="7">
        <f t="shared" si="40"/>
        <v>4</v>
      </c>
      <c r="S52" s="7">
        <f t="shared" si="41"/>
        <v>2</v>
      </c>
      <c r="T52" s="7">
        <v>0.8</v>
      </c>
      <c r="U52" s="11"/>
      <c r="V52" s="10"/>
      <c r="W52" s="11"/>
      <c r="X52" s="10"/>
      <c r="Y52" s="7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42"/>
        <v>0</v>
      </c>
      <c r="AP52" s="11"/>
      <c r="AQ52" s="10"/>
      <c r="AR52" s="11"/>
      <c r="AS52" s="10"/>
      <c r="AT52" s="7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43"/>
        <v>0</v>
      </c>
      <c r="BK52" s="11"/>
      <c r="BL52" s="10"/>
      <c r="BM52" s="11"/>
      <c r="BN52" s="10"/>
      <c r="BO52" s="7"/>
      <c r="BP52" s="11"/>
      <c r="BQ52" s="10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44"/>
        <v>0</v>
      </c>
      <c r="CF52" s="11"/>
      <c r="CG52" s="10"/>
      <c r="CH52" s="11"/>
      <c r="CI52" s="10"/>
      <c r="CJ52" s="7"/>
      <c r="CK52" s="11"/>
      <c r="CL52" s="10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45"/>
        <v>0</v>
      </c>
      <c r="DA52" s="11">
        <v>8</v>
      </c>
      <c r="DB52" s="10" t="s">
        <v>61</v>
      </c>
      <c r="DC52" s="11"/>
      <c r="DD52" s="10"/>
      <c r="DE52" s="7">
        <v>2</v>
      </c>
      <c r="DF52" s="11">
        <v>8</v>
      </c>
      <c r="DG52" s="10" t="s">
        <v>61</v>
      </c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>
        <v>2</v>
      </c>
      <c r="DU52" s="7">
        <f t="shared" si="46"/>
        <v>4</v>
      </c>
      <c r="DV52" s="11"/>
      <c r="DW52" s="10"/>
      <c r="DX52" s="11"/>
      <c r="DY52" s="10"/>
      <c r="DZ52" s="7"/>
      <c r="EA52" s="11"/>
      <c r="EB52" s="10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47"/>
        <v>0</v>
      </c>
      <c r="EQ52" s="11"/>
      <c r="ER52" s="10"/>
      <c r="ES52" s="11"/>
      <c r="ET52" s="10"/>
      <c r="EU52" s="7"/>
      <c r="EV52" s="11"/>
      <c r="EW52" s="10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48"/>
        <v>0</v>
      </c>
      <c r="FL52" s="11"/>
      <c r="FM52" s="10"/>
      <c r="FN52" s="11"/>
      <c r="FO52" s="10"/>
      <c r="FP52" s="7"/>
      <c r="FQ52" s="11"/>
      <c r="FR52" s="10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49"/>
        <v>0</v>
      </c>
    </row>
    <row r="53" spans="1:188" ht="12.75">
      <c r="A53" s="6">
        <v>5</v>
      </c>
      <c r="B53" s="6">
        <v>1</v>
      </c>
      <c r="C53" s="6"/>
      <c r="D53" s="6"/>
      <c r="E53" s="3" t="s">
        <v>126</v>
      </c>
      <c r="F53" s="6">
        <f>$B$53*COUNTIF(U53:GD53,"e")</f>
        <v>1</v>
      </c>
      <c r="G53" s="6">
        <f>$B$53*COUNTIF(U53:GD53,"z")</f>
        <v>1</v>
      </c>
      <c r="H53" s="6">
        <f t="shared" si="30"/>
        <v>32</v>
      </c>
      <c r="I53" s="6">
        <f t="shared" si="31"/>
        <v>16</v>
      </c>
      <c r="J53" s="6">
        <f t="shared" si="32"/>
        <v>0</v>
      </c>
      <c r="K53" s="6">
        <f t="shared" si="33"/>
        <v>16</v>
      </c>
      <c r="L53" s="6">
        <f t="shared" si="34"/>
        <v>0</v>
      </c>
      <c r="M53" s="6">
        <f t="shared" si="35"/>
        <v>0</v>
      </c>
      <c r="N53" s="6">
        <f t="shared" si="36"/>
        <v>0</v>
      </c>
      <c r="O53" s="6">
        <f t="shared" si="37"/>
        <v>0</v>
      </c>
      <c r="P53" s="6">
        <f t="shared" si="38"/>
        <v>0</v>
      </c>
      <c r="Q53" s="6">
        <f t="shared" si="39"/>
        <v>0</v>
      </c>
      <c r="R53" s="7">
        <f t="shared" si="40"/>
        <v>4</v>
      </c>
      <c r="S53" s="7">
        <f t="shared" si="41"/>
        <v>2</v>
      </c>
      <c r="T53" s="7">
        <f>$B$53*1.5</f>
        <v>1.5</v>
      </c>
      <c r="U53" s="11"/>
      <c r="V53" s="10"/>
      <c r="W53" s="11"/>
      <c r="X53" s="10"/>
      <c r="Y53" s="7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42"/>
        <v>0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43"/>
        <v>0</v>
      </c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44"/>
        <v>0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45"/>
        <v>0</v>
      </c>
      <c r="DA53" s="11">
        <f>$B$53*16</f>
        <v>16</v>
      </c>
      <c r="DB53" s="10" t="s">
        <v>72</v>
      </c>
      <c r="DC53" s="11"/>
      <c r="DD53" s="10"/>
      <c r="DE53" s="7">
        <f>$B$53*2</f>
        <v>2</v>
      </c>
      <c r="DF53" s="11">
        <f>$B$53*16</f>
        <v>16</v>
      </c>
      <c r="DG53" s="10" t="s">
        <v>61</v>
      </c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>
        <f>$B$53*2</f>
        <v>2</v>
      </c>
      <c r="DU53" s="7">
        <f t="shared" si="46"/>
        <v>4</v>
      </c>
      <c r="DV53" s="11"/>
      <c r="DW53" s="10"/>
      <c r="DX53" s="11"/>
      <c r="DY53" s="10"/>
      <c r="DZ53" s="7"/>
      <c r="EA53" s="11"/>
      <c r="EB53" s="10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47"/>
        <v>0</v>
      </c>
      <c r="EQ53" s="11"/>
      <c r="ER53" s="10"/>
      <c r="ES53" s="11"/>
      <c r="ET53" s="10"/>
      <c r="EU53" s="7"/>
      <c r="EV53" s="11"/>
      <c r="EW53" s="10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48"/>
        <v>0</v>
      </c>
      <c r="FL53" s="11"/>
      <c r="FM53" s="10"/>
      <c r="FN53" s="11"/>
      <c r="FO53" s="10"/>
      <c r="FP53" s="7"/>
      <c r="FQ53" s="11"/>
      <c r="FR53" s="10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49"/>
        <v>0</v>
      </c>
    </row>
    <row r="54" spans="1:188" ht="12.75">
      <c r="A54" s="6"/>
      <c r="B54" s="6"/>
      <c r="C54" s="6"/>
      <c r="D54" s="6" t="s">
        <v>127</v>
      </c>
      <c r="E54" s="3" t="s">
        <v>128</v>
      </c>
      <c r="F54" s="6">
        <f>COUNTIF(U54:GD54,"e")</f>
        <v>1</v>
      </c>
      <c r="G54" s="6">
        <f>COUNTIF(U54:GD54,"z")</f>
        <v>1</v>
      </c>
      <c r="H54" s="6">
        <f t="shared" si="30"/>
        <v>24</v>
      </c>
      <c r="I54" s="6">
        <f t="shared" si="31"/>
        <v>16</v>
      </c>
      <c r="J54" s="6">
        <f t="shared" si="32"/>
        <v>0</v>
      </c>
      <c r="K54" s="6">
        <f t="shared" si="33"/>
        <v>8</v>
      </c>
      <c r="L54" s="6">
        <f t="shared" si="34"/>
        <v>0</v>
      </c>
      <c r="M54" s="6">
        <f t="shared" si="35"/>
        <v>0</v>
      </c>
      <c r="N54" s="6">
        <f t="shared" si="36"/>
        <v>0</v>
      </c>
      <c r="O54" s="6">
        <f t="shared" si="37"/>
        <v>0</v>
      </c>
      <c r="P54" s="6">
        <f t="shared" si="38"/>
        <v>0</v>
      </c>
      <c r="Q54" s="6">
        <f t="shared" si="39"/>
        <v>0</v>
      </c>
      <c r="R54" s="7">
        <f t="shared" si="40"/>
        <v>5</v>
      </c>
      <c r="S54" s="7">
        <f t="shared" si="41"/>
        <v>2</v>
      </c>
      <c r="T54" s="7">
        <v>1.2</v>
      </c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42"/>
        <v>0</v>
      </c>
      <c r="AP54" s="11"/>
      <c r="AQ54" s="10"/>
      <c r="AR54" s="11"/>
      <c r="AS54" s="10"/>
      <c r="AT54" s="7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43"/>
        <v>0</v>
      </c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44"/>
        <v>0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45"/>
        <v>0</v>
      </c>
      <c r="DA54" s="11"/>
      <c r="DB54" s="10"/>
      <c r="DC54" s="11"/>
      <c r="DD54" s="10"/>
      <c r="DE54" s="7"/>
      <c r="DF54" s="11"/>
      <c r="DG54" s="10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46"/>
        <v>0</v>
      </c>
      <c r="DV54" s="11">
        <v>16</v>
      </c>
      <c r="DW54" s="10" t="s">
        <v>72</v>
      </c>
      <c r="DX54" s="11"/>
      <c r="DY54" s="10"/>
      <c r="DZ54" s="7">
        <v>3</v>
      </c>
      <c r="EA54" s="11">
        <v>8</v>
      </c>
      <c r="EB54" s="10" t="s">
        <v>61</v>
      </c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>
        <v>2</v>
      </c>
      <c r="EP54" s="7">
        <f t="shared" si="47"/>
        <v>5</v>
      </c>
      <c r="EQ54" s="11"/>
      <c r="ER54" s="10"/>
      <c r="ES54" s="11"/>
      <c r="ET54" s="10"/>
      <c r="EU54" s="7"/>
      <c r="EV54" s="11"/>
      <c r="EW54" s="10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48"/>
        <v>0</v>
      </c>
      <c r="FL54" s="11"/>
      <c r="FM54" s="10"/>
      <c r="FN54" s="11"/>
      <c r="FO54" s="10"/>
      <c r="FP54" s="7"/>
      <c r="FQ54" s="11"/>
      <c r="FR54" s="10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49"/>
        <v>0</v>
      </c>
    </row>
    <row r="55" spans="1:188" ht="12.75">
      <c r="A55" s="6"/>
      <c r="B55" s="6"/>
      <c r="C55" s="6"/>
      <c r="D55" s="6" t="s">
        <v>129</v>
      </c>
      <c r="E55" s="3" t="s">
        <v>130</v>
      </c>
      <c r="F55" s="6">
        <f>COUNTIF(U55:GD55,"e")</f>
        <v>0</v>
      </c>
      <c r="G55" s="6">
        <f>COUNTIF(U55:GD55,"z")</f>
        <v>2</v>
      </c>
      <c r="H55" s="6">
        <f t="shared" si="30"/>
        <v>16</v>
      </c>
      <c r="I55" s="6">
        <f t="shared" si="31"/>
        <v>8</v>
      </c>
      <c r="J55" s="6">
        <f t="shared" si="32"/>
        <v>0</v>
      </c>
      <c r="K55" s="6">
        <f t="shared" si="33"/>
        <v>8</v>
      </c>
      <c r="L55" s="6">
        <f t="shared" si="34"/>
        <v>0</v>
      </c>
      <c r="M55" s="6">
        <f t="shared" si="35"/>
        <v>0</v>
      </c>
      <c r="N55" s="6">
        <f t="shared" si="36"/>
        <v>0</v>
      </c>
      <c r="O55" s="6">
        <f t="shared" si="37"/>
        <v>0</v>
      </c>
      <c r="P55" s="6">
        <f t="shared" si="38"/>
        <v>0</v>
      </c>
      <c r="Q55" s="6">
        <f t="shared" si="39"/>
        <v>0</v>
      </c>
      <c r="R55" s="7">
        <f t="shared" si="40"/>
        <v>3</v>
      </c>
      <c r="S55" s="7">
        <f t="shared" si="41"/>
        <v>1.6</v>
      </c>
      <c r="T55" s="7">
        <v>0.8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42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43"/>
        <v>0</v>
      </c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44"/>
        <v>0</v>
      </c>
      <c r="CF55" s="11"/>
      <c r="CG55" s="10"/>
      <c r="CH55" s="11"/>
      <c r="CI55" s="10"/>
      <c r="CJ55" s="7"/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45"/>
        <v>0</v>
      </c>
      <c r="DA55" s="11">
        <v>8</v>
      </c>
      <c r="DB55" s="10" t="s">
        <v>61</v>
      </c>
      <c r="DC55" s="11"/>
      <c r="DD55" s="10"/>
      <c r="DE55" s="7">
        <v>1.4</v>
      </c>
      <c r="DF55" s="11">
        <v>8</v>
      </c>
      <c r="DG55" s="10" t="s">
        <v>61</v>
      </c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>
        <v>1.6</v>
      </c>
      <c r="DU55" s="7">
        <f t="shared" si="46"/>
        <v>3</v>
      </c>
      <c r="DV55" s="11"/>
      <c r="DW55" s="10"/>
      <c r="DX55" s="11"/>
      <c r="DY55" s="10"/>
      <c r="DZ55" s="7"/>
      <c r="EA55" s="11"/>
      <c r="EB55" s="10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47"/>
        <v>0</v>
      </c>
      <c r="EQ55" s="11"/>
      <c r="ER55" s="10"/>
      <c r="ES55" s="11"/>
      <c r="ET55" s="10"/>
      <c r="EU55" s="7"/>
      <c r="EV55" s="11"/>
      <c r="EW55" s="10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48"/>
        <v>0</v>
      </c>
      <c r="FL55" s="11"/>
      <c r="FM55" s="10"/>
      <c r="FN55" s="11"/>
      <c r="FO55" s="10"/>
      <c r="FP55" s="7"/>
      <c r="FQ55" s="11"/>
      <c r="FR55" s="10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49"/>
        <v>0</v>
      </c>
    </row>
    <row r="56" spans="1:188" ht="12.75">
      <c r="A56" s="6">
        <v>7</v>
      </c>
      <c r="B56" s="6">
        <v>1</v>
      </c>
      <c r="C56" s="6"/>
      <c r="D56" s="6"/>
      <c r="E56" s="3" t="s">
        <v>131</v>
      </c>
      <c r="F56" s="6">
        <f>$B$56*COUNTIF(U56:GD56,"e")</f>
        <v>0</v>
      </c>
      <c r="G56" s="6">
        <f>$B$56*COUNTIF(U56:GD56,"z")</f>
        <v>2</v>
      </c>
      <c r="H56" s="6">
        <f t="shared" si="30"/>
        <v>32</v>
      </c>
      <c r="I56" s="6">
        <f t="shared" si="31"/>
        <v>16</v>
      </c>
      <c r="J56" s="6">
        <f t="shared" si="32"/>
        <v>0</v>
      </c>
      <c r="K56" s="6">
        <f t="shared" si="33"/>
        <v>16</v>
      </c>
      <c r="L56" s="6">
        <f t="shared" si="34"/>
        <v>0</v>
      </c>
      <c r="M56" s="6">
        <f t="shared" si="35"/>
        <v>0</v>
      </c>
      <c r="N56" s="6">
        <f t="shared" si="36"/>
        <v>0</v>
      </c>
      <c r="O56" s="6">
        <f t="shared" si="37"/>
        <v>0</v>
      </c>
      <c r="P56" s="6">
        <f t="shared" si="38"/>
        <v>0</v>
      </c>
      <c r="Q56" s="6">
        <f t="shared" si="39"/>
        <v>0</v>
      </c>
      <c r="R56" s="7">
        <f t="shared" si="40"/>
        <v>5</v>
      </c>
      <c r="S56" s="7">
        <f t="shared" si="41"/>
        <v>2</v>
      </c>
      <c r="T56" s="7">
        <f>$B$56*1.4</f>
        <v>1.4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42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43"/>
        <v>0</v>
      </c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44"/>
        <v>0</v>
      </c>
      <c r="CF56" s="11"/>
      <c r="CG56" s="10"/>
      <c r="CH56" s="11"/>
      <c r="CI56" s="10"/>
      <c r="CJ56" s="7"/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45"/>
        <v>0</v>
      </c>
      <c r="DA56" s="11"/>
      <c r="DB56" s="10"/>
      <c r="DC56" s="11"/>
      <c r="DD56" s="10"/>
      <c r="DE56" s="7"/>
      <c r="DF56" s="11"/>
      <c r="DG56" s="10"/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46"/>
        <v>0</v>
      </c>
      <c r="DV56" s="11"/>
      <c r="DW56" s="10"/>
      <c r="DX56" s="11"/>
      <c r="DY56" s="10"/>
      <c r="DZ56" s="7"/>
      <c r="EA56" s="11"/>
      <c r="EB56" s="10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47"/>
        <v>0</v>
      </c>
      <c r="EQ56" s="11">
        <f>$B$56*16</f>
        <v>16</v>
      </c>
      <c r="ER56" s="10" t="s">
        <v>61</v>
      </c>
      <c r="ES56" s="11"/>
      <c r="ET56" s="10"/>
      <c r="EU56" s="7">
        <f>$B$56*3</f>
        <v>3</v>
      </c>
      <c r="EV56" s="11">
        <f>$B$56*16</f>
        <v>16</v>
      </c>
      <c r="EW56" s="10" t="s">
        <v>61</v>
      </c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>
        <f>$B$56*2</f>
        <v>2</v>
      </c>
      <c r="FK56" s="7">
        <f t="shared" si="48"/>
        <v>5</v>
      </c>
      <c r="FL56" s="11"/>
      <c r="FM56" s="10"/>
      <c r="FN56" s="11"/>
      <c r="FO56" s="10"/>
      <c r="FP56" s="7"/>
      <c r="FQ56" s="11"/>
      <c r="FR56" s="10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49"/>
        <v>0</v>
      </c>
    </row>
    <row r="57" spans="1:188" ht="12.75">
      <c r="A57" s="6"/>
      <c r="B57" s="6"/>
      <c r="C57" s="6"/>
      <c r="D57" s="6" t="s">
        <v>132</v>
      </c>
      <c r="E57" s="3" t="s">
        <v>133</v>
      </c>
      <c r="F57" s="6">
        <f>COUNTIF(U57:GD57,"e")</f>
        <v>0</v>
      </c>
      <c r="G57" s="6">
        <f>COUNTIF(U57:GD57,"z")</f>
        <v>1</v>
      </c>
      <c r="H57" s="6">
        <f t="shared" si="30"/>
        <v>24</v>
      </c>
      <c r="I57" s="6">
        <f t="shared" si="31"/>
        <v>0</v>
      </c>
      <c r="J57" s="6">
        <f t="shared" si="32"/>
        <v>0</v>
      </c>
      <c r="K57" s="6">
        <f t="shared" si="33"/>
        <v>0</v>
      </c>
      <c r="L57" s="6">
        <f t="shared" si="34"/>
        <v>0</v>
      </c>
      <c r="M57" s="6">
        <f t="shared" si="35"/>
        <v>24</v>
      </c>
      <c r="N57" s="6">
        <f t="shared" si="36"/>
        <v>0</v>
      </c>
      <c r="O57" s="6">
        <f t="shared" si="37"/>
        <v>0</v>
      </c>
      <c r="P57" s="6">
        <f t="shared" si="38"/>
        <v>0</v>
      </c>
      <c r="Q57" s="6">
        <f t="shared" si="39"/>
        <v>0</v>
      </c>
      <c r="R57" s="7">
        <f t="shared" si="40"/>
        <v>4</v>
      </c>
      <c r="S57" s="7">
        <f t="shared" si="41"/>
        <v>4</v>
      </c>
      <c r="T57" s="7">
        <v>1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42"/>
        <v>0</v>
      </c>
      <c r="AP57" s="11"/>
      <c r="AQ57" s="10"/>
      <c r="AR57" s="11"/>
      <c r="AS57" s="10"/>
      <c r="AT57" s="7"/>
      <c r="AU57" s="11"/>
      <c r="AV57" s="10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43"/>
        <v>0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44"/>
        <v>0</v>
      </c>
      <c r="CF57" s="11"/>
      <c r="CG57" s="10"/>
      <c r="CH57" s="11"/>
      <c r="CI57" s="10"/>
      <c r="CJ57" s="7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45"/>
        <v>0</v>
      </c>
      <c r="DA57" s="11"/>
      <c r="DB57" s="10"/>
      <c r="DC57" s="11"/>
      <c r="DD57" s="10"/>
      <c r="DE57" s="7"/>
      <c r="DF57" s="11"/>
      <c r="DG57" s="10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46"/>
        <v>0</v>
      </c>
      <c r="DV57" s="11"/>
      <c r="DW57" s="10"/>
      <c r="DX57" s="11"/>
      <c r="DY57" s="10"/>
      <c r="DZ57" s="7"/>
      <c r="EA57" s="11"/>
      <c r="EB57" s="10"/>
      <c r="EC57" s="11"/>
      <c r="ED57" s="10"/>
      <c r="EE57" s="11">
        <v>24</v>
      </c>
      <c r="EF57" s="10" t="s">
        <v>61</v>
      </c>
      <c r="EG57" s="11"/>
      <c r="EH57" s="10"/>
      <c r="EI57" s="11"/>
      <c r="EJ57" s="10"/>
      <c r="EK57" s="11"/>
      <c r="EL57" s="10"/>
      <c r="EM57" s="11"/>
      <c r="EN57" s="10"/>
      <c r="EO57" s="7">
        <v>4</v>
      </c>
      <c r="EP57" s="7">
        <f t="shared" si="47"/>
        <v>4</v>
      </c>
      <c r="EQ57" s="11"/>
      <c r="ER57" s="10"/>
      <c r="ES57" s="11"/>
      <c r="ET57" s="10"/>
      <c r="EU57" s="7"/>
      <c r="EV57" s="11"/>
      <c r="EW57" s="10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48"/>
        <v>0</v>
      </c>
      <c r="FL57" s="11"/>
      <c r="FM57" s="10"/>
      <c r="FN57" s="11"/>
      <c r="FO57" s="10"/>
      <c r="FP57" s="7"/>
      <c r="FQ57" s="11"/>
      <c r="FR57" s="10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49"/>
        <v>0</v>
      </c>
    </row>
    <row r="58" spans="1:188" ht="12.75">
      <c r="A58" s="6"/>
      <c r="B58" s="6"/>
      <c r="C58" s="6"/>
      <c r="D58" s="6" t="s">
        <v>134</v>
      </c>
      <c r="E58" s="3" t="s">
        <v>135</v>
      </c>
      <c r="F58" s="6">
        <f>COUNTIF(U58:GD58,"e")</f>
        <v>0</v>
      </c>
      <c r="G58" s="6">
        <f>COUNTIF(U58:GD58,"z")</f>
        <v>2</v>
      </c>
      <c r="H58" s="6">
        <f t="shared" si="30"/>
        <v>16</v>
      </c>
      <c r="I58" s="6">
        <f t="shared" si="31"/>
        <v>8</v>
      </c>
      <c r="J58" s="6">
        <f t="shared" si="32"/>
        <v>0</v>
      </c>
      <c r="K58" s="6">
        <f t="shared" si="33"/>
        <v>8</v>
      </c>
      <c r="L58" s="6">
        <f t="shared" si="34"/>
        <v>0</v>
      </c>
      <c r="M58" s="6">
        <f t="shared" si="35"/>
        <v>0</v>
      </c>
      <c r="N58" s="6">
        <f t="shared" si="36"/>
        <v>0</v>
      </c>
      <c r="O58" s="6">
        <f t="shared" si="37"/>
        <v>0</v>
      </c>
      <c r="P58" s="6">
        <f t="shared" si="38"/>
        <v>0</v>
      </c>
      <c r="Q58" s="6">
        <f t="shared" si="39"/>
        <v>0</v>
      </c>
      <c r="R58" s="7">
        <f t="shared" si="40"/>
        <v>2</v>
      </c>
      <c r="S58" s="7">
        <f t="shared" si="41"/>
        <v>1</v>
      </c>
      <c r="T58" s="7">
        <v>0.8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42"/>
        <v>0</v>
      </c>
      <c r="AP58" s="11"/>
      <c r="AQ58" s="10"/>
      <c r="AR58" s="11"/>
      <c r="AS58" s="10"/>
      <c r="AT58" s="7"/>
      <c r="AU58" s="11"/>
      <c r="AV58" s="10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43"/>
        <v>0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44"/>
        <v>0</v>
      </c>
      <c r="CF58" s="11"/>
      <c r="CG58" s="10"/>
      <c r="CH58" s="11"/>
      <c r="CI58" s="10"/>
      <c r="CJ58" s="7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45"/>
        <v>0</v>
      </c>
      <c r="DA58" s="11"/>
      <c r="DB58" s="10"/>
      <c r="DC58" s="11"/>
      <c r="DD58" s="10"/>
      <c r="DE58" s="7"/>
      <c r="DF58" s="11"/>
      <c r="DG58" s="10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46"/>
        <v>0</v>
      </c>
      <c r="DV58" s="11"/>
      <c r="DW58" s="10"/>
      <c r="DX58" s="11"/>
      <c r="DY58" s="10"/>
      <c r="DZ58" s="7"/>
      <c r="EA58" s="11"/>
      <c r="EB58" s="10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47"/>
        <v>0</v>
      </c>
      <c r="EQ58" s="11">
        <v>8</v>
      </c>
      <c r="ER58" s="10" t="s">
        <v>61</v>
      </c>
      <c r="ES58" s="11"/>
      <c r="ET58" s="10"/>
      <c r="EU58" s="7">
        <v>1</v>
      </c>
      <c r="EV58" s="11">
        <v>8</v>
      </c>
      <c r="EW58" s="10" t="s">
        <v>61</v>
      </c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>
        <v>1</v>
      </c>
      <c r="FK58" s="7">
        <f t="shared" si="48"/>
        <v>2</v>
      </c>
      <c r="FL58" s="11"/>
      <c r="FM58" s="10"/>
      <c r="FN58" s="11"/>
      <c r="FO58" s="10"/>
      <c r="FP58" s="7"/>
      <c r="FQ58" s="11"/>
      <c r="FR58" s="10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49"/>
        <v>0</v>
      </c>
    </row>
    <row r="59" spans="1:188" ht="12.75">
      <c r="A59" s="6"/>
      <c r="B59" s="6"/>
      <c r="C59" s="6"/>
      <c r="D59" s="6" t="s">
        <v>136</v>
      </c>
      <c r="E59" s="3" t="s">
        <v>137</v>
      </c>
      <c r="F59" s="6">
        <f>COUNTIF(U59:GD59,"e")</f>
        <v>0</v>
      </c>
      <c r="G59" s="6">
        <f>COUNTIF(U59:GD59,"z")</f>
        <v>2</v>
      </c>
      <c r="H59" s="6">
        <f t="shared" si="30"/>
        <v>16</v>
      </c>
      <c r="I59" s="6">
        <f t="shared" si="31"/>
        <v>8</v>
      </c>
      <c r="J59" s="6">
        <f t="shared" si="32"/>
        <v>8</v>
      </c>
      <c r="K59" s="6">
        <f t="shared" si="33"/>
        <v>0</v>
      </c>
      <c r="L59" s="6">
        <f t="shared" si="34"/>
        <v>0</v>
      </c>
      <c r="M59" s="6">
        <f t="shared" si="35"/>
        <v>0</v>
      </c>
      <c r="N59" s="6">
        <f t="shared" si="36"/>
        <v>0</v>
      </c>
      <c r="O59" s="6">
        <f t="shared" si="37"/>
        <v>0</v>
      </c>
      <c r="P59" s="6">
        <f t="shared" si="38"/>
        <v>0</v>
      </c>
      <c r="Q59" s="6">
        <f t="shared" si="39"/>
        <v>0</v>
      </c>
      <c r="R59" s="7">
        <f t="shared" si="40"/>
        <v>2</v>
      </c>
      <c r="S59" s="7">
        <f t="shared" si="41"/>
        <v>0</v>
      </c>
      <c r="T59" s="7">
        <v>0.8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42"/>
        <v>0</v>
      </c>
      <c r="AP59" s="11"/>
      <c r="AQ59" s="10"/>
      <c r="AR59" s="11"/>
      <c r="AS59" s="10"/>
      <c r="AT59" s="7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43"/>
        <v>0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44"/>
        <v>0</v>
      </c>
      <c r="CF59" s="11"/>
      <c r="CG59" s="10"/>
      <c r="CH59" s="11"/>
      <c r="CI59" s="10"/>
      <c r="CJ59" s="7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45"/>
        <v>0</v>
      </c>
      <c r="DA59" s="11"/>
      <c r="DB59" s="10"/>
      <c r="DC59" s="11"/>
      <c r="DD59" s="10"/>
      <c r="DE59" s="7"/>
      <c r="DF59" s="11"/>
      <c r="DG59" s="10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46"/>
        <v>0</v>
      </c>
      <c r="DV59" s="11"/>
      <c r="DW59" s="10"/>
      <c r="DX59" s="11"/>
      <c r="DY59" s="10"/>
      <c r="DZ59" s="7"/>
      <c r="EA59" s="11"/>
      <c r="EB59" s="10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47"/>
        <v>0</v>
      </c>
      <c r="EQ59" s="11"/>
      <c r="ER59" s="10"/>
      <c r="ES59" s="11"/>
      <c r="ET59" s="10"/>
      <c r="EU59" s="7"/>
      <c r="EV59" s="11"/>
      <c r="EW59" s="10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48"/>
        <v>0</v>
      </c>
      <c r="FL59" s="11">
        <v>8</v>
      </c>
      <c r="FM59" s="10" t="s">
        <v>61</v>
      </c>
      <c r="FN59" s="11">
        <v>8</v>
      </c>
      <c r="FO59" s="10" t="s">
        <v>61</v>
      </c>
      <c r="FP59" s="7">
        <v>2</v>
      </c>
      <c r="FQ59" s="11"/>
      <c r="FR59" s="10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49"/>
        <v>2</v>
      </c>
    </row>
    <row r="60" spans="1:188" ht="12.75">
      <c r="A60" s="6"/>
      <c r="B60" s="6"/>
      <c r="C60" s="6"/>
      <c r="D60" s="6" t="s">
        <v>138</v>
      </c>
      <c r="E60" s="3" t="s">
        <v>139</v>
      </c>
      <c r="F60" s="6">
        <f>COUNTIF(U60:GD60,"e")</f>
        <v>0</v>
      </c>
      <c r="G60" s="6">
        <f>COUNTIF(U60:GD60,"z")</f>
        <v>1</v>
      </c>
      <c r="H60" s="6">
        <f t="shared" si="30"/>
        <v>24</v>
      </c>
      <c r="I60" s="6">
        <f t="shared" si="31"/>
        <v>0</v>
      </c>
      <c r="J60" s="6">
        <f t="shared" si="32"/>
        <v>0</v>
      </c>
      <c r="K60" s="6">
        <f t="shared" si="33"/>
        <v>0</v>
      </c>
      <c r="L60" s="6">
        <f t="shared" si="34"/>
        <v>0</v>
      </c>
      <c r="M60" s="6">
        <f t="shared" si="35"/>
        <v>24</v>
      </c>
      <c r="N60" s="6">
        <f t="shared" si="36"/>
        <v>0</v>
      </c>
      <c r="O60" s="6">
        <f t="shared" si="37"/>
        <v>0</v>
      </c>
      <c r="P60" s="6">
        <f t="shared" si="38"/>
        <v>0</v>
      </c>
      <c r="Q60" s="6">
        <f t="shared" si="39"/>
        <v>0</v>
      </c>
      <c r="R60" s="7">
        <f t="shared" si="40"/>
        <v>4</v>
      </c>
      <c r="S60" s="7">
        <f t="shared" si="41"/>
        <v>4</v>
      </c>
      <c r="T60" s="7">
        <v>1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42"/>
        <v>0</v>
      </c>
      <c r="AP60" s="11"/>
      <c r="AQ60" s="10"/>
      <c r="AR60" s="11"/>
      <c r="AS60" s="10"/>
      <c r="AT60" s="7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43"/>
        <v>0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44"/>
        <v>0</v>
      </c>
      <c r="CF60" s="11"/>
      <c r="CG60" s="10"/>
      <c r="CH60" s="11"/>
      <c r="CI60" s="10"/>
      <c r="CJ60" s="7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45"/>
        <v>0</v>
      </c>
      <c r="DA60" s="11"/>
      <c r="DB60" s="10"/>
      <c r="DC60" s="11"/>
      <c r="DD60" s="10"/>
      <c r="DE60" s="7"/>
      <c r="DF60" s="11"/>
      <c r="DG60" s="10"/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46"/>
        <v>0</v>
      </c>
      <c r="DV60" s="11"/>
      <c r="DW60" s="10"/>
      <c r="DX60" s="11"/>
      <c r="DY60" s="10"/>
      <c r="DZ60" s="7"/>
      <c r="EA60" s="11"/>
      <c r="EB60" s="10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47"/>
        <v>0</v>
      </c>
      <c r="EQ60" s="11"/>
      <c r="ER60" s="10"/>
      <c r="ES60" s="11"/>
      <c r="ET60" s="10"/>
      <c r="EU60" s="7"/>
      <c r="EV60" s="11"/>
      <c r="EW60" s="10"/>
      <c r="EX60" s="11"/>
      <c r="EY60" s="10"/>
      <c r="EZ60" s="11">
        <v>24</v>
      </c>
      <c r="FA60" s="10" t="s">
        <v>61</v>
      </c>
      <c r="FB60" s="11"/>
      <c r="FC60" s="10"/>
      <c r="FD60" s="11"/>
      <c r="FE60" s="10"/>
      <c r="FF60" s="11"/>
      <c r="FG60" s="10"/>
      <c r="FH60" s="11"/>
      <c r="FI60" s="10"/>
      <c r="FJ60" s="7">
        <v>4</v>
      </c>
      <c r="FK60" s="7">
        <f t="shared" si="48"/>
        <v>4</v>
      </c>
      <c r="FL60" s="11"/>
      <c r="FM60" s="10"/>
      <c r="FN60" s="11"/>
      <c r="FO60" s="10"/>
      <c r="FP60" s="7"/>
      <c r="FQ60" s="11"/>
      <c r="FR60" s="10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49"/>
        <v>0</v>
      </c>
    </row>
    <row r="61" spans="1:188" ht="15.75" customHeight="1">
      <c r="A61" s="6"/>
      <c r="B61" s="6"/>
      <c r="C61" s="6"/>
      <c r="D61" s="6"/>
      <c r="E61" s="6" t="s">
        <v>89</v>
      </c>
      <c r="F61" s="6">
        <f aca="true" t="shared" si="50" ref="F61:AK61">SUM(F35:F60)</f>
        <v>6</v>
      </c>
      <c r="G61" s="6">
        <f t="shared" si="50"/>
        <v>48</v>
      </c>
      <c r="H61" s="6">
        <f t="shared" si="50"/>
        <v>640</v>
      </c>
      <c r="I61" s="6">
        <f t="shared" si="50"/>
        <v>288</v>
      </c>
      <c r="J61" s="6">
        <f t="shared" si="50"/>
        <v>70</v>
      </c>
      <c r="K61" s="6">
        <f t="shared" si="50"/>
        <v>226</v>
      </c>
      <c r="L61" s="6">
        <f t="shared" si="50"/>
        <v>0</v>
      </c>
      <c r="M61" s="6">
        <f t="shared" si="50"/>
        <v>56</v>
      </c>
      <c r="N61" s="6">
        <f t="shared" si="50"/>
        <v>0</v>
      </c>
      <c r="O61" s="6">
        <f t="shared" si="50"/>
        <v>0</v>
      </c>
      <c r="P61" s="6">
        <f t="shared" si="50"/>
        <v>0</v>
      </c>
      <c r="Q61" s="6">
        <f t="shared" si="50"/>
        <v>0</v>
      </c>
      <c r="R61" s="7">
        <f t="shared" si="50"/>
        <v>99</v>
      </c>
      <c r="S61" s="7">
        <f t="shared" si="50"/>
        <v>43.6</v>
      </c>
      <c r="T61" s="7">
        <f t="shared" si="50"/>
        <v>30</v>
      </c>
      <c r="U61" s="11">
        <f t="shared" si="50"/>
        <v>48</v>
      </c>
      <c r="V61" s="10">
        <f t="shared" si="50"/>
        <v>0</v>
      </c>
      <c r="W61" s="11">
        <f t="shared" si="50"/>
        <v>30</v>
      </c>
      <c r="X61" s="10">
        <f t="shared" si="50"/>
        <v>0</v>
      </c>
      <c r="Y61" s="7">
        <f t="shared" si="50"/>
        <v>13</v>
      </c>
      <c r="Z61" s="11">
        <f t="shared" si="50"/>
        <v>10</v>
      </c>
      <c r="AA61" s="10">
        <f t="shared" si="50"/>
        <v>0</v>
      </c>
      <c r="AB61" s="11">
        <f t="shared" si="50"/>
        <v>0</v>
      </c>
      <c r="AC61" s="10">
        <f t="shared" si="50"/>
        <v>0</v>
      </c>
      <c r="AD61" s="11">
        <f t="shared" si="50"/>
        <v>0</v>
      </c>
      <c r="AE61" s="10">
        <f t="shared" si="50"/>
        <v>0</v>
      </c>
      <c r="AF61" s="11">
        <f t="shared" si="50"/>
        <v>0</v>
      </c>
      <c r="AG61" s="10">
        <f t="shared" si="50"/>
        <v>0</v>
      </c>
      <c r="AH61" s="11">
        <f t="shared" si="50"/>
        <v>0</v>
      </c>
      <c r="AI61" s="10">
        <f t="shared" si="50"/>
        <v>0</v>
      </c>
      <c r="AJ61" s="11">
        <f t="shared" si="50"/>
        <v>0</v>
      </c>
      <c r="AK61" s="10">
        <f t="shared" si="50"/>
        <v>0</v>
      </c>
      <c r="AL61" s="11">
        <f aca="true" t="shared" si="51" ref="AL61:BQ61">SUM(AL35:AL60)</f>
        <v>0</v>
      </c>
      <c r="AM61" s="10">
        <f t="shared" si="51"/>
        <v>0</v>
      </c>
      <c r="AN61" s="7">
        <f t="shared" si="51"/>
        <v>2</v>
      </c>
      <c r="AO61" s="7">
        <f t="shared" si="51"/>
        <v>15</v>
      </c>
      <c r="AP61" s="11">
        <f t="shared" si="51"/>
        <v>56</v>
      </c>
      <c r="AQ61" s="10">
        <f t="shared" si="51"/>
        <v>0</v>
      </c>
      <c r="AR61" s="11">
        <f t="shared" si="51"/>
        <v>24</v>
      </c>
      <c r="AS61" s="10">
        <f t="shared" si="51"/>
        <v>0</v>
      </c>
      <c r="AT61" s="7">
        <f t="shared" si="51"/>
        <v>11</v>
      </c>
      <c r="AU61" s="11">
        <f t="shared" si="51"/>
        <v>32</v>
      </c>
      <c r="AV61" s="10">
        <f t="shared" si="51"/>
        <v>0</v>
      </c>
      <c r="AW61" s="11">
        <f t="shared" si="51"/>
        <v>0</v>
      </c>
      <c r="AX61" s="10">
        <f t="shared" si="51"/>
        <v>0</v>
      </c>
      <c r="AY61" s="11">
        <f t="shared" si="51"/>
        <v>0</v>
      </c>
      <c r="AZ61" s="10">
        <f t="shared" si="51"/>
        <v>0</v>
      </c>
      <c r="BA61" s="11">
        <f t="shared" si="51"/>
        <v>0</v>
      </c>
      <c r="BB61" s="10">
        <f t="shared" si="51"/>
        <v>0</v>
      </c>
      <c r="BC61" s="11">
        <f t="shared" si="51"/>
        <v>0</v>
      </c>
      <c r="BD61" s="10">
        <f t="shared" si="51"/>
        <v>0</v>
      </c>
      <c r="BE61" s="11">
        <f t="shared" si="51"/>
        <v>0</v>
      </c>
      <c r="BF61" s="10">
        <f t="shared" si="51"/>
        <v>0</v>
      </c>
      <c r="BG61" s="11">
        <f t="shared" si="51"/>
        <v>0</v>
      </c>
      <c r="BH61" s="10">
        <f t="shared" si="51"/>
        <v>0</v>
      </c>
      <c r="BI61" s="7">
        <f t="shared" si="51"/>
        <v>5</v>
      </c>
      <c r="BJ61" s="7">
        <f t="shared" si="51"/>
        <v>16</v>
      </c>
      <c r="BK61" s="11">
        <f t="shared" si="51"/>
        <v>72</v>
      </c>
      <c r="BL61" s="10">
        <f t="shared" si="51"/>
        <v>0</v>
      </c>
      <c r="BM61" s="11">
        <f t="shared" si="51"/>
        <v>8</v>
      </c>
      <c r="BN61" s="10">
        <f t="shared" si="51"/>
        <v>0</v>
      </c>
      <c r="BO61" s="7">
        <f t="shared" si="51"/>
        <v>11</v>
      </c>
      <c r="BP61" s="11">
        <f t="shared" si="51"/>
        <v>80</v>
      </c>
      <c r="BQ61" s="10">
        <f t="shared" si="51"/>
        <v>0</v>
      </c>
      <c r="BR61" s="11">
        <f aca="true" t="shared" si="52" ref="BR61:CW61">SUM(BR35:BR60)</f>
        <v>0</v>
      </c>
      <c r="BS61" s="10">
        <f t="shared" si="52"/>
        <v>0</v>
      </c>
      <c r="BT61" s="11">
        <f t="shared" si="52"/>
        <v>8</v>
      </c>
      <c r="BU61" s="10">
        <f t="shared" si="52"/>
        <v>0</v>
      </c>
      <c r="BV61" s="11">
        <f t="shared" si="52"/>
        <v>0</v>
      </c>
      <c r="BW61" s="10">
        <f t="shared" si="52"/>
        <v>0</v>
      </c>
      <c r="BX61" s="11">
        <f t="shared" si="52"/>
        <v>0</v>
      </c>
      <c r="BY61" s="10">
        <f t="shared" si="52"/>
        <v>0</v>
      </c>
      <c r="BZ61" s="11">
        <f t="shared" si="52"/>
        <v>0</v>
      </c>
      <c r="CA61" s="10">
        <f t="shared" si="52"/>
        <v>0</v>
      </c>
      <c r="CB61" s="11">
        <f t="shared" si="52"/>
        <v>0</v>
      </c>
      <c r="CC61" s="10">
        <f t="shared" si="52"/>
        <v>0</v>
      </c>
      <c r="CD61" s="7">
        <f t="shared" si="52"/>
        <v>12</v>
      </c>
      <c r="CE61" s="7">
        <f t="shared" si="52"/>
        <v>23</v>
      </c>
      <c r="CF61" s="11">
        <f t="shared" si="52"/>
        <v>32</v>
      </c>
      <c r="CG61" s="10">
        <f t="shared" si="52"/>
        <v>0</v>
      </c>
      <c r="CH61" s="11">
        <f t="shared" si="52"/>
        <v>0</v>
      </c>
      <c r="CI61" s="10">
        <f t="shared" si="52"/>
        <v>0</v>
      </c>
      <c r="CJ61" s="7">
        <f t="shared" si="52"/>
        <v>6</v>
      </c>
      <c r="CK61" s="11">
        <f t="shared" si="52"/>
        <v>40</v>
      </c>
      <c r="CL61" s="10">
        <f t="shared" si="52"/>
        <v>0</v>
      </c>
      <c r="CM61" s="11">
        <f t="shared" si="52"/>
        <v>0</v>
      </c>
      <c r="CN61" s="10">
        <f t="shared" si="52"/>
        <v>0</v>
      </c>
      <c r="CO61" s="11">
        <f t="shared" si="52"/>
        <v>0</v>
      </c>
      <c r="CP61" s="10">
        <f t="shared" si="52"/>
        <v>0</v>
      </c>
      <c r="CQ61" s="11">
        <f t="shared" si="52"/>
        <v>0</v>
      </c>
      <c r="CR61" s="10">
        <f t="shared" si="52"/>
        <v>0</v>
      </c>
      <c r="CS61" s="11">
        <f t="shared" si="52"/>
        <v>0</v>
      </c>
      <c r="CT61" s="10">
        <f t="shared" si="52"/>
        <v>0</v>
      </c>
      <c r="CU61" s="11">
        <f t="shared" si="52"/>
        <v>0</v>
      </c>
      <c r="CV61" s="10">
        <f t="shared" si="52"/>
        <v>0</v>
      </c>
      <c r="CW61" s="11">
        <f t="shared" si="52"/>
        <v>0</v>
      </c>
      <c r="CX61" s="10">
        <f aca="true" t="shared" si="53" ref="CX61:EC61">SUM(CX35:CX60)</f>
        <v>0</v>
      </c>
      <c r="CY61" s="7">
        <f t="shared" si="53"/>
        <v>6</v>
      </c>
      <c r="CZ61" s="7">
        <f t="shared" si="53"/>
        <v>12</v>
      </c>
      <c r="DA61" s="11">
        <f t="shared" si="53"/>
        <v>32</v>
      </c>
      <c r="DB61" s="10">
        <f t="shared" si="53"/>
        <v>0</v>
      </c>
      <c r="DC61" s="11">
        <f t="shared" si="53"/>
        <v>0</v>
      </c>
      <c r="DD61" s="10">
        <f t="shared" si="53"/>
        <v>0</v>
      </c>
      <c r="DE61" s="7">
        <f t="shared" si="53"/>
        <v>5.4</v>
      </c>
      <c r="DF61" s="11">
        <f t="shared" si="53"/>
        <v>32</v>
      </c>
      <c r="DG61" s="10">
        <f t="shared" si="53"/>
        <v>0</v>
      </c>
      <c r="DH61" s="11">
        <f t="shared" si="53"/>
        <v>0</v>
      </c>
      <c r="DI61" s="10">
        <f t="shared" si="53"/>
        <v>0</v>
      </c>
      <c r="DJ61" s="11">
        <f t="shared" si="53"/>
        <v>0</v>
      </c>
      <c r="DK61" s="10">
        <f t="shared" si="53"/>
        <v>0</v>
      </c>
      <c r="DL61" s="11">
        <f t="shared" si="53"/>
        <v>0</v>
      </c>
      <c r="DM61" s="10">
        <f t="shared" si="53"/>
        <v>0</v>
      </c>
      <c r="DN61" s="11">
        <f t="shared" si="53"/>
        <v>0</v>
      </c>
      <c r="DO61" s="10">
        <f t="shared" si="53"/>
        <v>0</v>
      </c>
      <c r="DP61" s="11">
        <f t="shared" si="53"/>
        <v>0</v>
      </c>
      <c r="DQ61" s="10">
        <f t="shared" si="53"/>
        <v>0</v>
      </c>
      <c r="DR61" s="11">
        <f t="shared" si="53"/>
        <v>0</v>
      </c>
      <c r="DS61" s="10">
        <f t="shared" si="53"/>
        <v>0</v>
      </c>
      <c r="DT61" s="7">
        <f t="shared" si="53"/>
        <v>5.6</v>
      </c>
      <c r="DU61" s="7">
        <f t="shared" si="53"/>
        <v>11</v>
      </c>
      <c r="DV61" s="11">
        <f t="shared" si="53"/>
        <v>16</v>
      </c>
      <c r="DW61" s="10">
        <f t="shared" si="53"/>
        <v>0</v>
      </c>
      <c r="DX61" s="11">
        <f t="shared" si="53"/>
        <v>0</v>
      </c>
      <c r="DY61" s="10">
        <f t="shared" si="53"/>
        <v>0</v>
      </c>
      <c r="DZ61" s="7">
        <f t="shared" si="53"/>
        <v>3</v>
      </c>
      <c r="EA61" s="11">
        <f t="shared" si="53"/>
        <v>8</v>
      </c>
      <c r="EB61" s="10">
        <f t="shared" si="53"/>
        <v>0</v>
      </c>
      <c r="EC61" s="11">
        <f t="shared" si="53"/>
        <v>0</v>
      </c>
      <c r="ED61" s="10">
        <f aca="true" t="shared" si="54" ref="ED61:FI61">SUM(ED35:ED60)</f>
        <v>0</v>
      </c>
      <c r="EE61" s="11">
        <f t="shared" si="54"/>
        <v>24</v>
      </c>
      <c r="EF61" s="10">
        <f t="shared" si="54"/>
        <v>0</v>
      </c>
      <c r="EG61" s="11">
        <f t="shared" si="54"/>
        <v>0</v>
      </c>
      <c r="EH61" s="10">
        <f t="shared" si="54"/>
        <v>0</v>
      </c>
      <c r="EI61" s="11">
        <f t="shared" si="54"/>
        <v>0</v>
      </c>
      <c r="EJ61" s="10">
        <f t="shared" si="54"/>
        <v>0</v>
      </c>
      <c r="EK61" s="11">
        <f t="shared" si="54"/>
        <v>0</v>
      </c>
      <c r="EL61" s="10">
        <f t="shared" si="54"/>
        <v>0</v>
      </c>
      <c r="EM61" s="11">
        <f t="shared" si="54"/>
        <v>0</v>
      </c>
      <c r="EN61" s="10">
        <f t="shared" si="54"/>
        <v>0</v>
      </c>
      <c r="EO61" s="7">
        <f t="shared" si="54"/>
        <v>6</v>
      </c>
      <c r="EP61" s="7">
        <f t="shared" si="54"/>
        <v>9</v>
      </c>
      <c r="EQ61" s="11">
        <f t="shared" si="54"/>
        <v>24</v>
      </c>
      <c r="ER61" s="10">
        <f t="shared" si="54"/>
        <v>0</v>
      </c>
      <c r="ES61" s="11">
        <f t="shared" si="54"/>
        <v>0</v>
      </c>
      <c r="ET61" s="10">
        <f t="shared" si="54"/>
        <v>0</v>
      </c>
      <c r="EU61" s="7">
        <f t="shared" si="54"/>
        <v>4</v>
      </c>
      <c r="EV61" s="11">
        <f t="shared" si="54"/>
        <v>24</v>
      </c>
      <c r="EW61" s="10">
        <f t="shared" si="54"/>
        <v>0</v>
      </c>
      <c r="EX61" s="11">
        <f t="shared" si="54"/>
        <v>0</v>
      </c>
      <c r="EY61" s="10">
        <f t="shared" si="54"/>
        <v>0</v>
      </c>
      <c r="EZ61" s="11">
        <f t="shared" si="54"/>
        <v>24</v>
      </c>
      <c r="FA61" s="10">
        <f t="shared" si="54"/>
        <v>0</v>
      </c>
      <c r="FB61" s="11">
        <f t="shared" si="54"/>
        <v>0</v>
      </c>
      <c r="FC61" s="10">
        <f t="shared" si="54"/>
        <v>0</v>
      </c>
      <c r="FD61" s="11">
        <f t="shared" si="54"/>
        <v>0</v>
      </c>
      <c r="FE61" s="10">
        <f t="shared" si="54"/>
        <v>0</v>
      </c>
      <c r="FF61" s="11">
        <f t="shared" si="54"/>
        <v>0</v>
      </c>
      <c r="FG61" s="10">
        <f t="shared" si="54"/>
        <v>0</v>
      </c>
      <c r="FH61" s="11">
        <f t="shared" si="54"/>
        <v>0</v>
      </c>
      <c r="FI61" s="10">
        <f t="shared" si="54"/>
        <v>0</v>
      </c>
      <c r="FJ61" s="7">
        <f aca="true" t="shared" si="55" ref="FJ61:GF61">SUM(FJ35:FJ60)</f>
        <v>7</v>
      </c>
      <c r="FK61" s="7">
        <f t="shared" si="55"/>
        <v>11</v>
      </c>
      <c r="FL61" s="11">
        <f t="shared" si="55"/>
        <v>8</v>
      </c>
      <c r="FM61" s="10">
        <f t="shared" si="55"/>
        <v>0</v>
      </c>
      <c r="FN61" s="11">
        <f t="shared" si="55"/>
        <v>8</v>
      </c>
      <c r="FO61" s="10">
        <f t="shared" si="55"/>
        <v>0</v>
      </c>
      <c r="FP61" s="7">
        <f t="shared" si="55"/>
        <v>2</v>
      </c>
      <c r="FQ61" s="11">
        <f t="shared" si="55"/>
        <v>0</v>
      </c>
      <c r="FR61" s="10">
        <f t="shared" si="55"/>
        <v>0</v>
      </c>
      <c r="FS61" s="11">
        <f t="shared" si="55"/>
        <v>0</v>
      </c>
      <c r="FT61" s="10">
        <f t="shared" si="55"/>
        <v>0</v>
      </c>
      <c r="FU61" s="11">
        <f t="shared" si="55"/>
        <v>0</v>
      </c>
      <c r="FV61" s="10">
        <f t="shared" si="55"/>
        <v>0</v>
      </c>
      <c r="FW61" s="11">
        <f t="shared" si="55"/>
        <v>0</v>
      </c>
      <c r="FX61" s="10">
        <f t="shared" si="55"/>
        <v>0</v>
      </c>
      <c r="FY61" s="11">
        <f t="shared" si="55"/>
        <v>0</v>
      </c>
      <c r="FZ61" s="10">
        <f t="shared" si="55"/>
        <v>0</v>
      </c>
      <c r="GA61" s="11">
        <f t="shared" si="55"/>
        <v>0</v>
      </c>
      <c r="GB61" s="10">
        <f t="shared" si="55"/>
        <v>0</v>
      </c>
      <c r="GC61" s="11">
        <f t="shared" si="55"/>
        <v>0</v>
      </c>
      <c r="GD61" s="10">
        <f t="shared" si="55"/>
        <v>0</v>
      </c>
      <c r="GE61" s="7">
        <f t="shared" si="55"/>
        <v>0</v>
      </c>
      <c r="GF61" s="7">
        <f t="shared" si="55"/>
        <v>2</v>
      </c>
    </row>
    <row r="62" spans="1:188" ht="19.5" customHeight="1">
      <c r="A62" s="19" t="s">
        <v>140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9"/>
      <c r="GF62" s="13"/>
    </row>
    <row r="63" spans="1:188" ht="12.75">
      <c r="A63" s="6">
        <v>2</v>
      </c>
      <c r="B63" s="6">
        <v>1</v>
      </c>
      <c r="C63" s="6"/>
      <c r="D63" s="6"/>
      <c r="E63" s="3" t="s">
        <v>143</v>
      </c>
      <c r="F63" s="6">
        <f>$B$63*COUNTIF(U63:GD63,"e")</f>
        <v>0</v>
      </c>
      <c r="G63" s="6">
        <f>$B$63*COUNTIF(U63:GD63,"z")</f>
        <v>2</v>
      </c>
      <c r="H63" s="6">
        <f aca="true" t="shared" si="56" ref="H63:H76">SUM(I63:Q63)</f>
        <v>32</v>
      </c>
      <c r="I63" s="6">
        <f aca="true" t="shared" si="57" ref="I63:I76">U63+AP63+BK63+CF63+DA63+DV63+EQ63+FL63</f>
        <v>16</v>
      </c>
      <c r="J63" s="6">
        <f aca="true" t="shared" si="58" ref="J63:J76">W63+AR63+BM63+CH63+DC63+DX63+ES63+FN63</f>
        <v>0</v>
      </c>
      <c r="K63" s="6">
        <f aca="true" t="shared" si="59" ref="K63:K76">Z63+AU63+BP63+CK63+DF63+EA63+EV63+FQ63</f>
        <v>16</v>
      </c>
      <c r="L63" s="6">
        <f aca="true" t="shared" si="60" ref="L63:L76">AB63+AW63+BR63+CM63+DH63+EC63+EX63+FS63</f>
        <v>0</v>
      </c>
      <c r="M63" s="6">
        <f aca="true" t="shared" si="61" ref="M63:M76">AD63+AY63+BT63+CO63+DJ63+EE63+EZ63+FU63</f>
        <v>0</v>
      </c>
      <c r="N63" s="6">
        <f aca="true" t="shared" si="62" ref="N63:N76">AF63+BA63+BV63+CQ63+DL63+EG63+FB63+FW63</f>
        <v>0</v>
      </c>
      <c r="O63" s="6">
        <f aca="true" t="shared" si="63" ref="O63:O76">AH63+BC63+BX63+CS63+DN63+EI63+FD63+FY63</f>
        <v>0</v>
      </c>
      <c r="P63" s="6">
        <f aca="true" t="shared" si="64" ref="P63:P76">AJ63+BE63+BZ63+CU63+DP63+EK63+FF63+GA63</f>
        <v>0</v>
      </c>
      <c r="Q63" s="6">
        <f aca="true" t="shared" si="65" ref="Q63:Q76">AL63+BG63+CB63+CW63+DR63+EM63+FH63+GC63</f>
        <v>0</v>
      </c>
      <c r="R63" s="7">
        <f aca="true" t="shared" si="66" ref="R63:R76">AO63+BJ63+CE63+CZ63+DU63+EP63+FK63+GF63</f>
        <v>4</v>
      </c>
      <c r="S63" s="7">
        <f aca="true" t="shared" si="67" ref="S63:S76">AN63+BI63+CD63+CY63+DT63+EO63+FJ63+GE63</f>
        <v>2</v>
      </c>
      <c r="T63" s="7">
        <f>$B$63*1.4</f>
        <v>1.4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aca="true" t="shared" si="68" ref="AO63:AO76">Y63+AN63</f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aca="true" t="shared" si="69" ref="BJ63:BJ76">AT63+BI63</f>
        <v>0</v>
      </c>
      <c r="BK63" s="11">
        <f>$B$63*16</f>
        <v>16</v>
      </c>
      <c r="BL63" s="10" t="s">
        <v>61</v>
      </c>
      <c r="BM63" s="11"/>
      <c r="BN63" s="10"/>
      <c r="BO63" s="7">
        <f>$B$63*2</f>
        <v>2</v>
      </c>
      <c r="BP63" s="11">
        <f>$B$63*16</f>
        <v>16</v>
      </c>
      <c r="BQ63" s="10" t="s">
        <v>61</v>
      </c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>
        <f>$B$63*2</f>
        <v>2</v>
      </c>
      <c r="CE63" s="7">
        <f aca="true" t="shared" si="70" ref="CE63:CE76">BO63+CD63</f>
        <v>4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aca="true" t="shared" si="71" ref="CZ63:CZ76">CJ63+CY63</f>
        <v>0</v>
      </c>
      <c r="DA63" s="11"/>
      <c r="DB63" s="10"/>
      <c r="DC63" s="11"/>
      <c r="DD63" s="10"/>
      <c r="DE63" s="7"/>
      <c r="DF63" s="11"/>
      <c r="DG63" s="10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aca="true" t="shared" si="72" ref="DU63:DU76">DE63+DT63</f>
        <v>0</v>
      </c>
      <c r="DV63" s="11"/>
      <c r="DW63" s="10"/>
      <c r="DX63" s="11"/>
      <c r="DY63" s="10"/>
      <c r="DZ63" s="7"/>
      <c r="EA63" s="11"/>
      <c r="EB63" s="10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aca="true" t="shared" si="73" ref="EP63:EP76">DZ63+EO63</f>
        <v>0</v>
      </c>
      <c r="EQ63" s="11"/>
      <c r="ER63" s="10"/>
      <c r="ES63" s="11"/>
      <c r="ET63" s="10"/>
      <c r="EU63" s="7"/>
      <c r="EV63" s="11"/>
      <c r="EW63" s="10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aca="true" t="shared" si="74" ref="FK63:FK76">EU63+FJ63</f>
        <v>0</v>
      </c>
      <c r="FL63" s="11"/>
      <c r="FM63" s="10"/>
      <c r="FN63" s="11"/>
      <c r="FO63" s="10"/>
      <c r="FP63" s="7"/>
      <c r="FQ63" s="11"/>
      <c r="FR63" s="10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aca="true" t="shared" si="75" ref="GF63:GF76">FP63+GE63</f>
        <v>0</v>
      </c>
    </row>
    <row r="64" spans="1:188" ht="12.75">
      <c r="A64" s="6">
        <v>3</v>
      </c>
      <c r="B64" s="6">
        <v>1</v>
      </c>
      <c r="C64" s="6"/>
      <c r="D64" s="6"/>
      <c r="E64" s="3" t="s">
        <v>144</v>
      </c>
      <c r="F64" s="6">
        <f>$B$64*COUNTIF(U64:GD64,"e")</f>
        <v>0</v>
      </c>
      <c r="G64" s="6">
        <f>$B$64*COUNTIF(U64:GD64,"z")</f>
        <v>2</v>
      </c>
      <c r="H64" s="6">
        <f t="shared" si="56"/>
        <v>32</v>
      </c>
      <c r="I64" s="6">
        <f t="shared" si="57"/>
        <v>16</v>
      </c>
      <c r="J64" s="6">
        <f t="shared" si="58"/>
        <v>16</v>
      </c>
      <c r="K64" s="6">
        <f t="shared" si="59"/>
        <v>0</v>
      </c>
      <c r="L64" s="6">
        <f t="shared" si="60"/>
        <v>0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7">
        <f t="shared" si="66"/>
        <v>4</v>
      </c>
      <c r="S64" s="7">
        <f t="shared" si="67"/>
        <v>0</v>
      </c>
      <c r="T64" s="7">
        <f>$B$64*1.4</f>
        <v>1.4</v>
      </c>
      <c r="U64" s="11"/>
      <c r="V64" s="10"/>
      <c r="W64" s="11"/>
      <c r="X64" s="10"/>
      <c r="Y64" s="7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8"/>
        <v>0</v>
      </c>
      <c r="AP64" s="11"/>
      <c r="AQ64" s="10"/>
      <c r="AR64" s="11"/>
      <c r="AS64" s="10"/>
      <c r="AT64" s="7"/>
      <c r="AU64" s="11"/>
      <c r="AV64" s="10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7"/>
      <c r="BP64" s="11"/>
      <c r="BQ64" s="10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>
        <f>$B$64*16</f>
        <v>16</v>
      </c>
      <c r="CG64" s="10" t="s">
        <v>61</v>
      </c>
      <c r="CH64" s="11">
        <f>$B$64*16</f>
        <v>16</v>
      </c>
      <c r="CI64" s="10" t="s">
        <v>61</v>
      </c>
      <c r="CJ64" s="7">
        <f>$B$64*4</f>
        <v>4</v>
      </c>
      <c r="CK64" s="11"/>
      <c r="CL64" s="10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1"/>
        <v>4</v>
      </c>
      <c r="DA64" s="11"/>
      <c r="DB64" s="10"/>
      <c r="DC64" s="11"/>
      <c r="DD64" s="10"/>
      <c r="DE64" s="7"/>
      <c r="DF64" s="11"/>
      <c r="DG64" s="10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2"/>
        <v>0</v>
      </c>
      <c r="DV64" s="11"/>
      <c r="DW64" s="10"/>
      <c r="DX64" s="11"/>
      <c r="DY64" s="10"/>
      <c r="DZ64" s="7"/>
      <c r="EA64" s="11"/>
      <c r="EB64" s="10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3"/>
        <v>0</v>
      </c>
      <c r="EQ64" s="11"/>
      <c r="ER64" s="10"/>
      <c r="ES64" s="11"/>
      <c r="ET64" s="10"/>
      <c r="EU64" s="7"/>
      <c r="EV64" s="11"/>
      <c r="EW64" s="10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0</v>
      </c>
      <c r="FL64" s="11"/>
      <c r="FM64" s="10"/>
      <c r="FN64" s="11"/>
      <c r="FO64" s="10"/>
      <c r="FP64" s="7"/>
      <c r="FQ64" s="11"/>
      <c r="FR64" s="10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</row>
    <row r="65" spans="1:188" ht="12.75">
      <c r="A65" s="6">
        <v>4</v>
      </c>
      <c r="B65" s="6">
        <v>1</v>
      </c>
      <c r="C65" s="6"/>
      <c r="D65" s="6"/>
      <c r="E65" s="3" t="s">
        <v>145</v>
      </c>
      <c r="F65" s="6">
        <f>$B$65*COUNTIF(U65:GD65,"e")</f>
        <v>0</v>
      </c>
      <c r="G65" s="6">
        <f>$B$65*COUNTIF(U65:GD65,"z")</f>
        <v>2</v>
      </c>
      <c r="H65" s="6">
        <f t="shared" si="56"/>
        <v>32</v>
      </c>
      <c r="I65" s="6">
        <f t="shared" si="57"/>
        <v>16</v>
      </c>
      <c r="J65" s="6">
        <f t="shared" si="58"/>
        <v>0</v>
      </c>
      <c r="K65" s="6">
        <f t="shared" si="59"/>
        <v>16</v>
      </c>
      <c r="L65" s="6">
        <f t="shared" si="60"/>
        <v>0</v>
      </c>
      <c r="M65" s="6">
        <f t="shared" si="61"/>
        <v>0</v>
      </c>
      <c r="N65" s="6">
        <f t="shared" si="62"/>
        <v>0</v>
      </c>
      <c r="O65" s="6">
        <f t="shared" si="63"/>
        <v>0</v>
      </c>
      <c r="P65" s="6">
        <f t="shared" si="64"/>
        <v>0</v>
      </c>
      <c r="Q65" s="6">
        <f t="shared" si="65"/>
        <v>0</v>
      </c>
      <c r="R65" s="7">
        <f t="shared" si="66"/>
        <v>4</v>
      </c>
      <c r="S65" s="7">
        <f t="shared" si="67"/>
        <v>2</v>
      </c>
      <c r="T65" s="7">
        <f>$B$65*1.4</f>
        <v>1.4</v>
      </c>
      <c r="U65" s="11"/>
      <c r="V65" s="10"/>
      <c r="W65" s="11"/>
      <c r="X65" s="10"/>
      <c r="Y65" s="7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/>
      <c r="AQ65" s="10"/>
      <c r="AR65" s="11"/>
      <c r="AS65" s="10"/>
      <c r="AT65" s="7"/>
      <c r="AU65" s="11"/>
      <c r="AV65" s="10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9"/>
        <v>0</v>
      </c>
      <c r="BK65" s="11"/>
      <c r="BL65" s="10"/>
      <c r="BM65" s="11"/>
      <c r="BN65" s="10"/>
      <c r="BO65" s="7"/>
      <c r="BP65" s="11"/>
      <c r="BQ65" s="10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0"/>
        <v>0</v>
      </c>
      <c r="CF65" s="11">
        <f>$B$65*16</f>
        <v>16</v>
      </c>
      <c r="CG65" s="10" t="s">
        <v>61</v>
      </c>
      <c r="CH65" s="11"/>
      <c r="CI65" s="10"/>
      <c r="CJ65" s="7">
        <f>$B$65*2</f>
        <v>2</v>
      </c>
      <c r="CK65" s="11">
        <f>$B$65*16</f>
        <v>16</v>
      </c>
      <c r="CL65" s="10" t="s">
        <v>61</v>
      </c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>
        <f>$B$65*2</f>
        <v>2</v>
      </c>
      <c r="CZ65" s="7">
        <f t="shared" si="71"/>
        <v>4</v>
      </c>
      <c r="DA65" s="11"/>
      <c r="DB65" s="10"/>
      <c r="DC65" s="11"/>
      <c r="DD65" s="10"/>
      <c r="DE65" s="7"/>
      <c r="DF65" s="11"/>
      <c r="DG65" s="10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2"/>
        <v>0</v>
      </c>
      <c r="DV65" s="11"/>
      <c r="DW65" s="10"/>
      <c r="DX65" s="11"/>
      <c r="DY65" s="10"/>
      <c r="DZ65" s="7"/>
      <c r="EA65" s="11"/>
      <c r="EB65" s="10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3"/>
        <v>0</v>
      </c>
      <c r="EQ65" s="11"/>
      <c r="ER65" s="10"/>
      <c r="ES65" s="11"/>
      <c r="ET65" s="10"/>
      <c r="EU65" s="7"/>
      <c r="EV65" s="11"/>
      <c r="EW65" s="10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4"/>
        <v>0</v>
      </c>
      <c r="FL65" s="11"/>
      <c r="FM65" s="10"/>
      <c r="FN65" s="11"/>
      <c r="FO65" s="10"/>
      <c r="FP65" s="7"/>
      <c r="FQ65" s="11"/>
      <c r="FR65" s="10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</row>
    <row r="66" spans="1:188" ht="12.75">
      <c r="A66" s="6"/>
      <c r="B66" s="6"/>
      <c r="C66" s="6"/>
      <c r="D66" s="6" t="s">
        <v>241</v>
      </c>
      <c r="E66" s="3" t="s">
        <v>242</v>
      </c>
      <c r="F66" s="6">
        <f>COUNTIF(U66:GD66,"e")</f>
        <v>0</v>
      </c>
      <c r="G66" s="6">
        <f>COUNTIF(U66:GD66,"z")</f>
        <v>2</v>
      </c>
      <c r="H66" s="6">
        <f t="shared" si="56"/>
        <v>32</v>
      </c>
      <c r="I66" s="6">
        <f t="shared" si="57"/>
        <v>16</v>
      </c>
      <c r="J66" s="6">
        <f t="shared" si="58"/>
        <v>0</v>
      </c>
      <c r="K66" s="6">
        <f t="shared" si="59"/>
        <v>16</v>
      </c>
      <c r="L66" s="6">
        <f t="shared" si="60"/>
        <v>0</v>
      </c>
      <c r="M66" s="6">
        <f t="shared" si="61"/>
        <v>0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5</v>
      </c>
      <c r="S66" s="7">
        <f t="shared" si="67"/>
        <v>2</v>
      </c>
      <c r="T66" s="7">
        <v>1.4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/>
      <c r="BL66" s="10"/>
      <c r="BM66" s="11"/>
      <c r="BN66" s="10"/>
      <c r="BO66" s="7"/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0"/>
        <v>0</v>
      </c>
      <c r="CF66" s="11"/>
      <c r="CG66" s="10"/>
      <c r="CH66" s="11"/>
      <c r="CI66" s="10"/>
      <c r="CJ66" s="7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1"/>
        <v>0</v>
      </c>
      <c r="DA66" s="11">
        <v>16</v>
      </c>
      <c r="DB66" s="10" t="s">
        <v>61</v>
      </c>
      <c r="DC66" s="11"/>
      <c r="DD66" s="10"/>
      <c r="DE66" s="7">
        <v>3</v>
      </c>
      <c r="DF66" s="11">
        <v>16</v>
      </c>
      <c r="DG66" s="10" t="s">
        <v>61</v>
      </c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>
        <v>2</v>
      </c>
      <c r="DU66" s="7">
        <f t="shared" si="72"/>
        <v>5</v>
      </c>
      <c r="DV66" s="11"/>
      <c r="DW66" s="10"/>
      <c r="DX66" s="11"/>
      <c r="DY66" s="10"/>
      <c r="DZ66" s="7"/>
      <c r="EA66" s="11"/>
      <c r="EB66" s="10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3"/>
        <v>0</v>
      </c>
      <c r="EQ66" s="11"/>
      <c r="ER66" s="10"/>
      <c r="ES66" s="11"/>
      <c r="ET66" s="10"/>
      <c r="EU66" s="7"/>
      <c r="EV66" s="11"/>
      <c r="EW66" s="10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4"/>
        <v>0</v>
      </c>
      <c r="FL66" s="11"/>
      <c r="FM66" s="10"/>
      <c r="FN66" s="11"/>
      <c r="FO66" s="10"/>
      <c r="FP66" s="7"/>
      <c r="FQ66" s="11"/>
      <c r="FR66" s="10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</row>
    <row r="67" spans="1:188" ht="12.75">
      <c r="A67" s="6"/>
      <c r="B67" s="6"/>
      <c r="C67" s="6"/>
      <c r="D67" s="6" t="s">
        <v>243</v>
      </c>
      <c r="E67" s="3" t="s">
        <v>244</v>
      </c>
      <c r="F67" s="6">
        <f>COUNTIF(U67:GD67,"e")</f>
        <v>0</v>
      </c>
      <c r="G67" s="6">
        <f>COUNTIF(U67:GD67,"z")</f>
        <v>2</v>
      </c>
      <c r="H67" s="6">
        <f t="shared" si="56"/>
        <v>32</v>
      </c>
      <c r="I67" s="6">
        <f t="shared" si="57"/>
        <v>16</v>
      </c>
      <c r="J67" s="6">
        <f t="shared" si="58"/>
        <v>0</v>
      </c>
      <c r="K67" s="6">
        <f t="shared" si="59"/>
        <v>16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0</v>
      </c>
      <c r="R67" s="7">
        <f t="shared" si="66"/>
        <v>5</v>
      </c>
      <c r="S67" s="7">
        <f t="shared" si="67"/>
        <v>2</v>
      </c>
      <c r="T67" s="7">
        <v>1.4</v>
      </c>
      <c r="U67" s="11"/>
      <c r="V67" s="10"/>
      <c r="W67" s="11"/>
      <c r="X67" s="10"/>
      <c r="Y67" s="7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7"/>
      <c r="AU67" s="11"/>
      <c r="AV67" s="10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/>
      <c r="BL67" s="10"/>
      <c r="BM67" s="11"/>
      <c r="BN67" s="10"/>
      <c r="BO67" s="7"/>
      <c r="BP67" s="11"/>
      <c r="BQ67" s="10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0"/>
        <v>0</v>
      </c>
      <c r="CF67" s="11"/>
      <c r="CG67" s="10"/>
      <c r="CH67" s="11"/>
      <c r="CI67" s="10"/>
      <c r="CJ67" s="7"/>
      <c r="CK67" s="11"/>
      <c r="CL67" s="10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/>
      <c r="DB67" s="10"/>
      <c r="DC67" s="11"/>
      <c r="DD67" s="10"/>
      <c r="DE67" s="7"/>
      <c r="DF67" s="11"/>
      <c r="DG67" s="10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2"/>
        <v>0</v>
      </c>
      <c r="DV67" s="11">
        <v>16</v>
      </c>
      <c r="DW67" s="10" t="s">
        <v>61</v>
      </c>
      <c r="DX67" s="11"/>
      <c r="DY67" s="10"/>
      <c r="DZ67" s="7">
        <v>3</v>
      </c>
      <c r="EA67" s="11">
        <v>16</v>
      </c>
      <c r="EB67" s="10" t="s">
        <v>61</v>
      </c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>
        <v>2</v>
      </c>
      <c r="EP67" s="7">
        <f t="shared" si="73"/>
        <v>5</v>
      </c>
      <c r="EQ67" s="11"/>
      <c r="ER67" s="10"/>
      <c r="ES67" s="11"/>
      <c r="ET67" s="10"/>
      <c r="EU67" s="7"/>
      <c r="EV67" s="11"/>
      <c r="EW67" s="10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4"/>
        <v>0</v>
      </c>
      <c r="FL67" s="11"/>
      <c r="FM67" s="10"/>
      <c r="FN67" s="11"/>
      <c r="FO67" s="10"/>
      <c r="FP67" s="7"/>
      <c r="FQ67" s="11"/>
      <c r="FR67" s="10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</row>
    <row r="68" spans="1:188" ht="12.75">
      <c r="A68" s="6"/>
      <c r="B68" s="6"/>
      <c r="C68" s="6"/>
      <c r="D68" s="6" t="s">
        <v>245</v>
      </c>
      <c r="E68" s="3" t="s">
        <v>246</v>
      </c>
      <c r="F68" s="6">
        <f>COUNTIF(U68:GD68,"e")</f>
        <v>0</v>
      </c>
      <c r="G68" s="6">
        <f>COUNTIF(U68:GD68,"z")</f>
        <v>2</v>
      </c>
      <c r="H68" s="6">
        <f t="shared" si="56"/>
        <v>32</v>
      </c>
      <c r="I68" s="6">
        <f t="shared" si="57"/>
        <v>16</v>
      </c>
      <c r="J68" s="6">
        <f t="shared" si="58"/>
        <v>0</v>
      </c>
      <c r="K68" s="6">
        <f t="shared" si="59"/>
        <v>16</v>
      </c>
      <c r="L68" s="6">
        <f t="shared" si="60"/>
        <v>0</v>
      </c>
      <c r="M68" s="6">
        <f t="shared" si="61"/>
        <v>0</v>
      </c>
      <c r="N68" s="6">
        <f t="shared" si="62"/>
        <v>0</v>
      </c>
      <c r="O68" s="6">
        <f t="shared" si="63"/>
        <v>0</v>
      </c>
      <c r="P68" s="6">
        <f t="shared" si="64"/>
        <v>0</v>
      </c>
      <c r="Q68" s="6">
        <f t="shared" si="65"/>
        <v>0</v>
      </c>
      <c r="R68" s="7">
        <f t="shared" si="66"/>
        <v>5</v>
      </c>
      <c r="S68" s="7">
        <f t="shared" si="67"/>
        <v>2.6</v>
      </c>
      <c r="T68" s="7">
        <v>1.4</v>
      </c>
      <c r="U68" s="11"/>
      <c r="V68" s="10"/>
      <c r="W68" s="11"/>
      <c r="X68" s="10"/>
      <c r="Y68" s="7"/>
      <c r="Z68" s="11"/>
      <c r="AA68" s="10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8"/>
        <v>0</v>
      </c>
      <c r="AP68" s="11"/>
      <c r="AQ68" s="10"/>
      <c r="AR68" s="11"/>
      <c r="AS68" s="10"/>
      <c r="AT68" s="7"/>
      <c r="AU68" s="11"/>
      <c r="AV68" s="10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9"/>
        <v>0</v>
      </c>
      <c r="BK68" s="11"/>
      <c r="BL68" s="10"/>
      <c r="BM68" s="11"/>
      <c r="BN68" s="10"/>
      <c r="BO68" s="7"/>
      <c r="BP68" s="11"/>
      <c r="BQ68" s="10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70"/>
        <v>0</v>
      </c>
      <c r="CF68" s="11"/>
      <c r="CG68" s="10"/>
      <c r="CH68" s="11"/>
      <c r="CI68" s="10"/>
      <c r="CJ68" s="7"/>
      <c r="CK68" s="11"/>
      <c r="CL68" s="10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1"/>
        <v>0</v>
      </c>
      <c r="DA68" s="11">
        <v>16</v>
      </c>
      <c r="DB68" s="10" t="s">
        <v>61</v>
      </c>
      <c r="DC68" s="11"/>
      <c r="DD68" s="10"/>
      <c r="DE68" s="7">
        <v>2.4</v>
      </c>
      <c r="DF68" s="11">
        <v>16</v>
      </c>
      <c r="DG68" s="10" t="s">
        <v>61</v>
      </c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>
        <v>2.6</v>
      </c>
      <c r="DU68" s="7">
        <f t="shared" si="72"/>
        <v>5</v>
      </c>
      <c r="DV68" s="11"/>
      <c r="DW68" s="10"/>
      <c r="DX68" s="11"/>
      <c r="DY68" s="10"/>
      <c r="DZ68" s="7"/>
      <c r="EA68" s="11"/>
      <c r="EB68" s="10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73"/>
        <v>0</v>
      </c>
      <c r="EQ68" s="11"/>
      <c r="ER68" s="10"/>
      <c r="ES68" s="11"/>
      <c r="ET68" s="10"/>
      <c r="EU68" s="7"/>
      <c r="EV68" s="11"/>
      <c r="EW68" s="10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4"/>
        <v>0</v>
      </c>
      <c r="FL68" s="11"/>
      <c r="FM68" s="10"/>
      <c r="FN68" s="11"/>
      <c r="FO68" s="10"/>
      <c r="FP68" s="7"/>
      <c r="FQ68" s="11"/>
      <c r="FR68" s="10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5"/>
        <v>0</v>
      </c>
    </row>
    <row r="69" spans="1:188" ht="12.75">
      <c r="A69" s="6"/>
      <c r="B69" s="6"/>
      <c r="C69" s="6"/>
      <c r="D69" s="6" t="s">
        <v>247</v>
      </c>
      <c r="E69" s="3" t="s">
        <v>248</v>
      </c>
      <c r="F69" s="6">
        <f>COUNTIF(U69:GD69,"e")</f>
        <v>0</v>
      </c>
      <c r="G69" s="6">
        <f>COUNTIF(U69:GD69,"z")</f>
        <v>2</v>
      </c>
      <c r="H69" s="6">
        <f t="shared" si="56"/>
        <v>32</v>
      </c>
      <c r="I69" s="6">
        <f t="shared" si="57"/>
        <v>16</v>
      </c>
      <c r="J69" s="6">
        <f t="shared" si="58"/>
        <v>0</v>
      </c>
      <c r="K69" s="6">
        <f t="shared" si="59"/>
        <v>16</v>
      </c>
      <c r="L69" s="6">
        <f t="shared" si="60"/>
        <v>0</v>
      </c>
      <c r="M69" s="6">
        <f t="shared" si="61"/>
        <v>0</v>
      </c>
      <c r="N69" s="6">
        <f t="shared" si="62"/>
        <v>0</v>
      </c>
      <c r="O69" s="6">
        <f t="shared" si="63"/>
        <v>0</v>
      </c>
      <c r="P69" s="6">
        <f t="shared" si="64"/>
        <v>0</v>
      </c>
      <c r="Q69" s="6">
        <f t="shared" si="65"/>
        <v>0</v>
      </c>
      <c r="R69" s="7">
        <f t="shared" si="66"/>
        <v>5</v>
      </c>
      <c r="S69" s="7">
        <f t="shared" si="67"/>
        <v>3</v>
      </c>
      <c r="T69" s="7">
        <v>1.4</v>
      </c>
      <c r="U69" s="11"/>
      <c r="V69" s="10"/>
      <c r="W69" s="11"/>
      <c r="X69" s="10"/>
      <c r="Y69" s="7"/>
      <c r="Z69" s="11"/>
      <c r="AA69" s="10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8"/>
        <v>0</v>
      </c>
      <c r="AP69" s="11"/>
      <c r="AQ69" s="10"/>
      <c r="AR69" s="11"/>
      <c r="AS69" s="10"/>
      <c r="AT69" s="7"/>
      <c r="AU69" s="11"/>
      <c r="AV69" s="10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9"/>
        <v>0</v>
      </c>
      <c r="BK69" s="11"/>
      <c r="BL69" s="10"/>
      <c r="BM69" s="11"/>
      <c r="BN69" s="10"/>
      <c r="BO69" s="7"/>
      <c r="BP69" s="11"/>
      <c r="BQ69" s="10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70"/>
        <v>0</v>
      </c>
      <c r="CF69" s="11"/>
      <c r="CG69" s="10"/>
      <c r="CH69" s="11"/>
      <c r="CI69" s="10"/>
      <c r="CJ69" s="7"/>
      <c r="CK69" s="11"/>
      <c r="CL69" s="10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1"/>
        <v>0</v>
      </c>
      <c r="DA69" s="11"/>
      <c r="DB69" s="10"/>
      <c r="DC69" s="11"/>
      <c r="DD69" s="10"/>
      <c r="DE69" s="7"/>
      <c r="DF69" s="11"/>
      <c r="DG69" s="10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2"/>
        <v>0</v>
      </c>
      <c r="DV69" s="11">
        <v>16</v>
      </c>
      <c r="DW69" s="10" t="s">
        <v>61</v>
      </c>
      <c r="DX69" s="11"/>
      <c r="DY69" s="10"/>
      <c r="DZ69" s="7">
        <v>2</v>
      </c>
      <c r="EA69" s="11">
        <v>16</v>
      </c>
      <c r="EB69" s="10" t="s">
        <v>61</v>
      </c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>
        <v>3</v>
      </c>
      <c r="EP69" s="7">
        <f t="shared" si="73"/>
        <v>5</v>
      </c>
      <c r="EQ69" s="11"/>
      <c r="ER69" s="10"/>
      <c r="ES69" s="11"/>
      <c r="ET69" s="10"/>
      <c r="EU69" s="7"/>
      <c r="EV69" s="11"/>
      <c r="EW69" s="10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4"/>
        <v>0</v>
      </c>
      <c r="FL69" s="11"/>
      <c r="FM69" s="10"/>
      <c r="FN69" s="11"/>
      <c r="FO69" s="10"/>
      <c r="FP69" s="7"/>
      <c r="FQ69" s="11"/>
      <c r="FR69" s="10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5"/>
        <v>0</v>
      </c>
    </row>
    <row r="70" spans="1:188" ht="12.75">
      <c r="A70" s="6">
        <v>10</v>
      </c>
      <c r="B70" s="6">
        <v>1</v>
      </c>
      <c r="C70" s="6"/>
      <c r="D70" s="6"/>
      <c r="E70" s="3" t="s">
        <v>249</v>
      </c>
      <c r="F70" s="6">
        <f>$B$70*COUNTIF(U70:GD70,"e")</f>
        <v>0</v>
      </c>
      <c r="G70" s="6">
        <f>$B$70*COUNTIF(U70:GD70,"z")</f>
        <v>2</v>
      </c>
      <c r="H70" s="6">
        <f t="shared" si="56"/>
        <v>24</v>
      </c>
      <c r="I70" s="6">
        <f t="shared" si="57"/>
        <v>16</v>
      </c>
      <c r="J70" s="6">
        <f t="shared" si="58"/>
        <v>0</v>
      </c>
      <c r="K70" s="6">
        <f t="shared" si="59"/>
        <v>8</v>
      </c>
      <c r="L70" s="6">
        <f t="shared" si="60"/>
        <v>0</v>
      </c>
      <c r="M70" s="6">
        <f t="shared" si="61"/>
        <v>0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6">
        <f t="shared" si="65"/>
        <v>0</v>
      </c>
      <c r="R70" s="7">
        <f t="shared" si="66"/>
        <v>3</v>
      </c>
      <c r="S70" s="7">
        <f t="shared" si="67"/>
        <v>1.4</v>
      </c>
      <c r="T70" s="7">
        <f>$B$70*1.1</f>
        <v>1.1</v>
      </c>
      <c r="U70" s="11"/>
      <c r="V70" s="10"/>
      <c r="W70" s="11"/>
      <c r="X70" s="10"/>
      <c r="Y70" s="7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8"/>
        <v>0</v>
      </c>
      <c r="AP70" s="11"/>
      <c r="AQ70" s="10"/>
      <c r="AR70" s="11"/>
      <c r="AS70" s="10"/>
      <c r="AT70" s="7"/>
      <c r="AU70" s="11"/>
      <c r="AV70" s="10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9"/>
        <v>0</v>
      </c>
      <c r="BK70" s="11"/>
      <c r="BL70" s="10"/>
      <c r="BM70" s="11"/>
      <c r="BN70" s="10"/>
      <c r="BO70" s="7"/>
      <c r="BP70" s="11"/>
      <c r="BQ70" s="10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70"/>
        <v>0</v>
      </c>
      <c r="CF70" s="11"/>
      <c r="CG70" s="10"/>
      <c r="CH70" s="11"/>
      <c r="CI70" s="10"/>
      <c r="CJ70" s="7"/>
      <c r="CK70" s="11"/>
      <c r="CL70" s="10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71"/>
        <v>0</v>
      </c>
      <c r="DA70" s="11"/>
      <c r="DB70" s="10"/>
      <c r="DC70" s="11"/>
      <c r="DD70" s="10"/>
      <c r="DE70" s="7"/>
      <c r="DF70" s="11"/>
      <c r="DG70" s="10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2"/>
        <v>0</v>
      </c>
      <c r="DV70" s="11">
        <f>$B$70*16</f>
        <v>16</v>
      </c>
      <c r="DW70" s="10" t="s">
        <v>61</v>
      </c>
      <c r="DX70" s="11"/>
      <c r="DY70" s="10"/>
      <c r="DZ70" s="7">
        <f>$B$70*1.6</f>
        <v>1.6</v>
      </c>
      <c r="EA70" s="11">
        <f>$B$70*8</f>
        <v>8</v>
      </c>
      <c r="EB70" s="10" t="s">
        <v>61</v>
      </c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>
        <f>$B$70*1.4</f>
        <v>1.4</v>
      </c>
      <c r="EP70" s="7">
        <f t="shared" si="73"/>
        <v>3</v>
      </c>
      <c r="EQ70" s="11"/>
      <c r="ER70" s="10"/>
      <c r="ES70" s="11"/>
      <c r="ET70" s="10"/>
      <c r="EU70" s="7"/>
      <c r="EV70" s="11"/>
      <c r="EW70" s="10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4"/>
        <v>0</v>
      </c>
      <c r="FL70" s="11"/>
      <c r="FM70" s="10"/>
      <c r="FN70" s="11"/>
      <c r="FO70" s="10"/>
      <c r="FP70" s="7"/>
      <c r="FQ70" s="11"/>
      <c r="FR70" s="10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5"/>
        <v>0</v>
      </c>
    </row>
    <row r="71" spans="1:188" ht="12.75">
      <c r="A71" s="6"/>
      <c r="B71" s="6"/>
      <c r="C71" s="6"/>
      <c r="D71" s="6" t="s">
        <v>250</v>
      </c>
      <c r="E71" s="3" t="s">
        <v>156</v>
      </c>
      <c r="F71" s="6">
        <f>COUNTIF(U71:GD71,"e")</f>
        <v>0</v>
      </c>
      <c r="G71" s="6">
        <f>COUNTIF(U71:GD71,"z")</f>
        <v>1</v>
      </c>
      <c r="H71" s="6">
        <f t="shared" si="56"/>
        <v>8</v>
      </c>
      <c r="I71" s="6">
        <f t="shared" si="57"/>
        <v>0</v>
      </c>
      <c r="J71" s="6">
        <f t="shared" si="58"/>
        <v>0</v>
      </c>
      <c r="K71" s="6">
        <f t="shared" si="59"/>
        <v>0</v>
      </c>
      <c r="L71" s="6">
        <f t="shared" si="60"/>
        <v>0</v>
      </c>
      <c r="M71" s="6">
        <f t="shared" si="61"/>
        <v>0</v>
      </c>
      <c r="N71" s="6">
        <f t="shared" si="62"/>
        <v>0</v>
      </c>
      <c r="O71" s="6">
        <f t="shared" si="63"/>
        <v>0</v>
      </c>
      <c r="P71" s="6">
        <f t="shared" si="64"/>
        <v>0</v>
      </c>
      <c r="Q71" s="6">
        <f t="shared" si="65"/>
        <v>8</v>
      </c>
      <c r="R71" s="7">
        <f t="shared" si="66"/>
        <v>1</v>
      </c>
      <c r="S71" s="7">
        <f t="shared" si="67"/>
        <v>1</v>
      </c>
      <c r="T71" s="7">
        <v>0.4</v>
      </c>
      <c r="U71" s="11"/>
      <c r="V71" s="10"/>
      <c r="W71" s="11"/>
      <c r="X71" s="10"/>
      <c r="Y71" s="7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8"/>
        <v>0</v>
      </c>
      <c r="AP71" s="11"/>
      <c r="AQ71" s="10"/>
      <c r="AR71" s="11"/>
      <c r="AS71" s="10"/>
      <c r="AT71" s="7"/>
      <c r="AU71" s="11"/>
      <c r="AV71" s="10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9"/>
        <v>0</v>
      </c>
      <c r="BK71" s="11"/>
      <c r="BL71" s="10"/>
      <c r="BM71" s="11"/>
      <c r="BN71" s="10"/>
      <c r="BO71" s="7"/>
      <c r="BP71" s="11"/>
      <c r="BQ71" s="10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70"/>
        <v>0</v>
      </c>
      <c r="CF71" s="11"/>
      <c r="CG71" s="10"/>
      <c r="CH71" s="11"/>
      <c r="CI71" s="10"/>
      <c r="CJ71" s="7"/>
      <c r="CK71" s="11"/>
      <c r="CL71" s="10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71"/>
        <v>0</v>
      </c>
      <c r="DA71" s="11"/>
      <c r="DB71" s="10"/>
      <c r="DC71" s="11"/>
      <c r="DD71" s="10"/>
      <c r="DE71" s="7"/>
      <c r="DF71" s="11"/>
      <c r="DG71" s="10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2"/>
        <v>0</v>
      </c>
      <c r="DV71" s="11"/>
      <c r="DW71" s="10"/>
      <c r="DX71" s="11"/>
      <c r="DY71" s="10"/>
      <c r="DZ71" s="7"/>
      <c r="EA71" s="11"/>
      <c r="EB71" s="10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3"/>
        <v>0</v>
      </c>
      <c r="EQ71" s="11"/>
      <c r="ER71" s="10"/>
      <c r="ES71" s="11"/>
      <c r="ET71" s="10"/>
      <c r="EU71" s="7"/>
      <c r="EV71" s="11"/>
      <c r="EW71" s="10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>
        <v>8</v>
      </c>
      <c r="FI71" s="10" t="s">
        <v>61</v>
      </c>
      <c r="FJ71" s="7">
        <v>1</v>
      </c>
      <c r="FK71" s="7">
        <f t="shared" si="74"/>
        <v>1</v>
      </c>
      <c r="FL71" s="11"/>
      <c r="FM71" s="10"/>
      <c r="FN71" s="11"/>
      <c r="FO71" s="10"/>
      <c r="FP71" s="7"/>
      <c r="FQ71" s="11"/>
      <c r="FR71" s="10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5"/>
        <v>0</v>
      </c>
    </row>
    <row r="72" spans="1:188" ht="12.75">
      <c r="A72" s="6"/>
      <c r="B72" s="6"/>
      <c r="C72" s="6"/>
      <c r="D72" s="6" t="s">
        <v>251</v>
      </c>
      <c r="E72" s="3" t="s">
        <v>252</v>
      </c>
      <c r="F72" s="6">
        <f>COUNTIF(U72:GD72,"e")</f>
        <v>0</v>
      </c>
      <c r="G72" s="6">
        <f>COUNTIF(U72:GD72,"z")</f>
        <v>2</v>
      </c>
      <c r="H72" s="6">
        <f t="shared" si="56"/>
        <v>24</v>
      </c>
      <c r="I72" s="6">
        <f t="shared" si="57"/>
        <v>8</v>
      </c>
      <c r="J72" s="6">
        <f t="shared" si="58"/>
        <v>0</v>
      </c>
      <c r="K72" s="6">
        <f t="shared" si="59"/>
        <v>0</v>
      </c>
      <c r="L72" s="6">
        <f t="shared" si="60"/>
        <v>0</v>
      </c>
      <c r="M72" s="6">
        <f t="shared" si="61"/>
        <v>0</v>
      </c>
      <c r="N72" s="6">
        <f t="shared" si="62"/>
        <v>0</v>
      </c>
      <c r="O72" s="6">
        <f t="shared" si="63"/>
        <v>0</v>
      </c>
      <c r="P72" s="6">
        <f t="shared" si="64"/>
        <v>16</v>
      </c>
      <c r="Q72" s="6">
        <f t="shared" si="65"/>
        <v>0</v>
      </c>
      <c r="R72" s="7">
        <f t="shared" si="66"/>
        <v>3</v>
      </c>
      <c r="S72" s="7">
        <f t="shared" si="67"/>
        <v>2</v>
      </c>
      <c r="T72" s="7">
        <v>1.1</v>
      </c>
      <c r="U72" s="11"/>
      <c r="V72" s="10"/>
      <c r="W72" s="11"/>
      <c r="X72" s="10"/>
      <c r="Y72" s="7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8"/>
        <v>0</v>
      </c>
      <c r="AP72" s="11"/>
      <c r="AQ72" s="10"/>
      <c r="AR72" s="11"/>
      <c r="AS72" s="10"/>
      <c r="AT72" s="7"/>
      <c r="AU72" s="11"/>
      <c r="AV72" s="10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9"/>
        <v>0</v>
      </c>
      <c r="BK72" s="11"/>
      <c r="BL72" s="10"/>
      <c r="BM72" s="11"/>
      <c r="BN72" s="10"/>
      <c r="BO72" s="7"/>
      <c r="BP72" s="11"/>
      <c r="BQ72" s="10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70"/>
        <v>0</v>
      </c>
      <c r="CF72" s="11"/>
      <c r="CG72" s="10"/>
      <c r="CH72" s="11"/>
      <c r="CI72" s="10"/>
      <c r="CJ72" s="7"/>
      <c r="CK72" s="11"/>
      <c r="CL72" s="10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71"/>
        <v>0</v>
      </c>
      <c r="DA72" s="11"/>
      <c r="DB72" s="10"/>
      <c r="DC72" s="11"/>
      <c r="DD72" s="10"/>
      <c r="DE72" s="7"/>
      <c r="DF72" s="11"/>
      <c r="DG72" s="10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72"/>
        <v>0</v>
      </c>
      <c r="DV72" s="11"/>
      <c r="DW72" s="10"/>
      <c r="DX72" s="11"/>
      <c r="DY72" s="10"/>
      <c r="DZ72" s="7"/>
      <c r="EA72" s="11"/>
      <c r="EB72" s="10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73"/>
        <v>0</v>
      </c>
      <c r="EQ72" s="11"/>
      <c r="ER72" s="10"/>
      <c r="ES72" s="11"/>
      <c r="ET72" s="10"/>
      <c r="EU72" s="7"/>
      <c r="EV72" s="11"/>
      <c r="EW72" s="10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4"/>
        <v>0</v>
      </c>
      <c r="FL72" s="11">
        <v>8</v>
      </c>
      <c r="FM72" s="10" t="s">
        <v>61</v>
      </c>
      <c r="FN72" s="11"/>
      <c r="FO72" s="10"/>
      <c r="FP72" s="7">
        <v>1</v>
      </c>
      <c r="FQ72" s="11"/>
      <c r="FR72" s="10"/>
      <c r="FS72" s="11"/>
      <c r="FT72" s="10"/>
      <c r="FU72" s="11"/>
      <c r="FV72" s="10"/>
      <c r="FW72" s="11"/>
      <c r="FX72" s="10"/>
      <c r="FY72" s="11"/>
      <c r="FZ72" s="10"/>
      <c r="GA72" s="11">
        <v>16</v>
      </c>
      <c r="GB72" s="10" t="s">
        <v>61</v>
      </c>
      <c r="GC72" s="11"/>
      <c r="GD72" s="10"/>
      <c r="GE72" s="7">
        <v>2</v>
      </c>
      <c r="GF72" s="7">
        <f t="shared" si="75"/>
        <v>3</v>
      </c>
    </row>
    <row r="73" spans="1:188" ht="12.75">
      <c r="A73" s="6">
        <v>16</v>
      </c>
      <c r="B73" s="6">
        <v>1</v>
      </c>
      <c r="C73" s="6"/>
      <c r="D73" s="6"/>
      <c r="E73" s="3" t="s">
        <v>253</v>
      </c>
      <c r="F73" s="6">
        <f>$B$73*COUNTIF(U73:GD73,"e")</f>
        <v>0</v>
      </c>
      <c r="G73" s="6">
        <f>$B$73*COUNTIF(U73:GD73,"z")</f>
        <v>2</v>
      </c>
      <c r="H73" s="6">
        <f t="shared" si="56"/>
        <v>32</v>
      </c>
      <c r="I73" s="6">
        <f t="shared" si="57"/>
        <v>16</v>
      </c>
      <c r="J73" s="6">
        <f t="shared" si="58"/>
        <v>0</v>
      </c>
      <c r="K73" s="6">
        <f t="shared" si="59"/>
        <v>0</v>
      </c>
      <c r="L73" s="6">
        <f t="shared" si="60"/>
        <v>0</v>
      </c>
      <c r="M73" s="6">
        <f t="shared" si="61"/>
        <v>16</v>
      </c>
      <c r="N73" s="6">
        <f t="shared" si="62"/>
        <v>0</v>
      </c>
      <c r="O73" s="6">
        <f t="shared" si="63"/>
        <v>0</v>
      </c>
      <c r="P73" s="6">
        <f t="shared" si="64"/>
        <v>0</v>
      </c>
      <c r="Q73" s="6">
        <f t="shared" si="65"/>
        <v>0</v>
      </c>
      <c r="R73" s="7">
        <f t="shared" si="66"/>
        <v>4</v>
      </c>
      <c r="S73" s="7">
        <f t="shared" si="67"/>
        <v>2.4</v>
      </c>
      <c r="T73" s="7">
        <f>$B$73*1.4</f>
        <v>1.4</v>
      </c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8"/>
        <v>0</v>
      </c>
      <c r="AP73" s="11"/>
      <c r="AQ73" s="10"/>
      <c r="AR73" s="11"/>
      <c r="AS73" s="10"/>
      <c r="AT73" s="7"/>
      <c r="AU73" s="11"/>
      <c r="AV73" s="10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9"/>
        <v>0</v>
      </c>
      <c r="BK73" s="11"/>
      <c r="BL73" s="10"/>
      <c r="BM73" s="11"/>
      <c r="BN73" s="10"/>
      <c r="BO73" s="7"/>
      <c r="BP73" s="11"/>
      <c r="BQ73" s="10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70"/>
        <v>0</v>
      </c>
      <c r="CF73" s="11"/>
      <c r="CG73" s="10"/>
      <c r="CH73" s="11"/>
      <c r="CI73" s="10"/>
      <c r="CJ73" s="7"/>
      <c r="CK73" s="11"/>
      <c r="CL73" s="10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71"/>
        <v>0</v>
      </c>
      <c r="DA73" s="11"/>
      <c r="DB73" s="10"/>
      <c r="DC73" s="11"/>
      <c r="DD73" s="10"/>
      <c r="DE73" s="7"/>
      <c r="DF73" s="11"/>
      <c r="DG73" s="10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2"/>
        <v>0</v>
      </c>
      <c r="DV73" s="11"/>
      <c r="DW73" s="10"/>
      <c r="DX73" s="11"/>
      <c r="DY73" s="10"/>
      <c r="DZ73" s="7"/>
      <c r="EA73" s="11"/>
      <c r="EB73" s="10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73"/>
        <v>0</v>
      </c>
      <c r="EQ73" s="11">
        <f>$B$73*16</f>
        <v>16</v>
      </c>
      <c r="ER73" s="10" t="s">
        <v>61</v>
      </c>
      <c r="ES73" s="11"/>
      <c r="ET73" s="10"/>
      <c r="EU73" s="7">
        <f>$B$73*1.6</f>
        <v>1.6</v>
      </c>
      <c r="EV73" s="11"/>
      <c r="EW73" s="10"/>
      <c r="EX73" s="11"/>
      <c r="EY73" s="10"/>
      <c r="EZ73" s="11">
        <f>$B$73*16</f>
        <v>16</v>
      </c>
      <c r="FA73" s="10" t="s">
        <v>61</v>
      </c>
      <c r="FB73" s="11"/>
      <c r="FC73" s="10"/>
      <c r="FD73" s="11"/>
      <c r="FE73" s="10"/>
      <c r="FF73" s="11"/>
      <c r="FG73" s="10"/>
      <c r="FH73" s="11"/>
      <c r="FI73" s="10"/>
      <c r="FJ73" s="7">
        <f>$B$73*2.4</f>
        <v>2.4</v>
      </c>
      <c r="FK73" s="7">
        <f t="shared" si="74"/>
        <v>4</v>
      </c>
      <c r="FL73" s="11"/>
      <c r="FM73" s="10"/>
      <c r="FN73" s="11"/>
      <c r="FO73" s="10"/>
      <c r="FP73" s="7"/>
      <c r="FQ73" s="11"/>
      <c r="FR73" s="10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5"/>
        <v>0</v>
      </c>
    </row>
    <row r="74" spans="1:188" ht="12.75">
      <c r="A74" s="6"/>
      <c r="B74" s="6"/>
      <c r="C74" s="6"/>
      <c r="D74" s="6" t="s">
        <v>254</v>
      </c>
      <c r="E74" s="3" t="s">
        <v>161</v>
      </c>
      <c r="F74" s="6">
        <f>COUNTIF(U74:GD74,"e")</f>
        <v>0</v>
      </c>
      <c r="G74" s="6">
        <f>COUNTIF(U74:GD74,"z")</f>
        <v>1</v>
      </c>
      <c r="H74" s="6">
        <f t="shared" si="56"/>
        <v>16</v>
      </c>
      <c r="I74" s="6">
        <f t="shared" si="57"/>
        <v>0</v>
      </c>
      <c r="J74" s="6">
        <f t="shared" si="58"/>
        <v>0</v>
      </c>
      <c r="K74" s="6">
        <f t="shared" si="59"/>
        <v>0</v>
      </c>
      <c r="L74" s="6">
        <f t="shared" si="60"/>
        <v>0</v>
      </c>
      <c r="M74" s="6">
        <f t="shared" si="61"/>
        <v>16</v>
      </c>
      <c r="N74" s="6">
        <f t="shared" si="62"/>
        <v>0</v>
      </c>
      <c r="O74" s="6">
        <f t="shared" si="63"/>
        <v>0</v>
      </c>
      <c r="P74" s="6">
        <f t="shared" si="64"/>
        <v>0</v>
      </c>
      <c r="Q74" s="6">
        <f t="shared" si="65"/>
        <v>0</v>
      </c>
      <c r="R74" s="7">
        <f t="shared" si="66"/>
        <v>2</v>
      </c>
      <c r="S74" s="7">
        <f t="shared" si="67"/>
        <v>2</v>
      </c>
      <c r="T74" s="7">
        <v>0.7</v>
      </c>
      <c r="U74" s="11"/>
      <c r="V74" s="10"/>
      <c r="W74" s="11"/>
      <c r="X74" s="10"/>
      <c r="Y74" s="7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8"/>
        <v>0</v>
      </c>
      <c r="AP74" s="11"/>
      <c r="AQ74" s="10"/>
      <c r="AR74" s="11"/>
      <c r="AS74" s="10"/>
      <c r="AT74" s="7"/>
      <c r="AU74" s="11"/>
      <c r="AV74" s="10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9"/>
        <v>0</v>
      </c>
      <c r="BK74" s="11"/>
      <c r="BL74" s="10"/>
      <c r="BM74" s="11"/>
      <c r="BN74" s="10"/>
      <c r="BO74" s="7"/>
      <c r="BP74" s="11"/>
      <c r="BQ74" s="10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70"/>
        <v>0</v>
      </c>
      <c r="CF74" s="11"/>
      <c r="CG74" s="10"/>
      <c r="CH74" s="11"/>
      <c r="CI74" s="10"/>
      <c r="CJ74" s="7"/>
      <c r="CK74" s="11"/>
      <c r="CL74" s="10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71"/>
        <v>0</v>
      </c>
      <c r="DA74" s="11"/>
      <c r="DB74" s="10"/>
      <c r="DC74" s="11"/>
      <c r="DD74" s="10"/>
      <c r="DE74" s="7"/>
      <c r="DF74" s="11"/>
      <c r="DG74" s="10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2"/>
        <v>0</v>
      </c>
      <c r="DV74" s="11"/>
      <c r="DW74" s="10"/>
      <c r="DX74" s="11"/>
      <c r="DY74" s="10"/>
      <c r="DZ74" s="7"/>
      <c r="EA74" s="11"/>
      <c r="EB74" s="10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73"/>
        <v>0</v>
      </c>
      <c r="EQ74" s="11"/>
      <c r="ER74" s="10"/>
      <c r="ES74" s="11"/>
      <c r="ET74" s="10"/>
      <c r="EU74" s="7"/>
      <c r="EV74" s="11"/>
      <c r="EW74" s="10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74"/>
        <v>0</v>
      </c>
      <c r="FL74" s="11"/>
      <c r="FM74" s="10"/>
      <c r="FN74" s="11"/>
      <c r="FO74" s="10"/>
      <c r="FP74" s="7"/>
      <c r="FQ74" s="11"/>
      <c r="FR74" s="10"/>
      <c r="FS74" s="11"/>
      <c r="FT74" s="10"/>
      <c r="FU74" s="11">
        <v>16</v>
      </c>
      <c r="FV74" s="10" t="s">
        <v>61</v>
      </c>
      <c r="FW74" s="11"/>
      <c r="FX74" s="10"/>
      <c r="FY74" s="11"/>
      <c r="FZ74" s="10"/>
      <c r="GA74" s="11"/>
      <c r="GB74" s="10"/>
      <c r="GC74" s="11"/>
      <c r="GD74" s="10"/>
      <c r="GE74" s="7">
        <v>2</v>
      </c>
      <c r="GF74" s="7">
        <f t="shared" si="75"/>
        <v>2</v>
      </c>
    </row>
    <row r="75" spans="1:188" ht="12.75">
      <c r="A75" s="6"/>
      <c r="B75" s="6"/>
      <c r="C75" s="6"/>
      <c r="D75" s="6" t="s">
        <v>255</v>
      </c>
      <c r="E75" s="3" t="s">
        <v>163</v>
      </c>
      <c r="F75" s="6">
        <f>COUNTIF(U75:GD75,"e")</f>
        <v>0</v>
      </c>
      <c r="G75" s="6">
        <f>COUNTIF(U75:GD75,"z")</f>
        <v>1</v>
      </c>
      <c r="H75" s="6">
        <f t="shared" si="56"/>
        <v>0</v>
      </c>
      <c r="I75" s="6">
        <f t="shared" si="57"/>
        <v>0</v>
      </c>
      <c r="J75" s="6">
        <f t="shared" si="58"/>
        <v>0</v>
      </c>
      <c r="K75" s="6">
        <f t="shared" si="59"/>
        <v>0</v>
      </c>
      <c r="L75" s="6">
        <f t="shared" si="60"/>
        <v>0</v>
      </c>
      <c r="M75" s="6">
        <f t="shared" si="61"/>
        <v>0</v>
      </c>
      <c r="N75" s="6">
        <f t="shared" si="62"/>
        <v>0</v>
      </c>
      <c r="O75" s="6">
        <f t="shared" si="63"/>
        <v>0</v>
      </c>
      <c r="P75" s="6">
        <f t="shared" si="64"/>
        <v>0</v>
      </c>
      <c r="Q75" s="6">
        <f t="shared" si="65"/>
        <v>0</v>
      </c>
      <c r="R75" s="7">
        <f t="shared" si="66"/>
        <v>15</v>
      </c>
      <c r="S75" s="7">
        <f t="shared" si="67"/>
        <v>15</v>
      </c>
      <c r="T75" s="7">
        <v>0.5</v>
      </c>
      <c r="U75" s="11"/>
      <c r="V75" s="10"/>
      <c r="W75" s="11"/>
      <c r="X75" s="10"/>
      <c r="Y75" s="7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8"/>
        <v>0</v>
      </c>
      <c r="AP75" s="11"/>
      <c r="AQ75" s="10"/>
      <c r="AR75" s="11"/>
      <c r="AS75" s="10"/>
      <c r="AT75" s="7"/>
      <c r="AU75" s="11"/>
      <c r="AV75" s="10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9"/>
        <v>0</v>
      </c>
      <c r="BK75" s="11"/>
      <c r="BL75" s="10"/>
      <c r="BM75" s="11"/>
      <c r="BN75" s="10"/>
      <c r="BO75" s="7"/>
      <c r="BP75" s="11"/>
      <c r="BQ75" s="10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70"/>
        <v>0</v>
      </c>
      <c r="CF75" s="11"/>
      <c r="CG75" s="10"/>
      <c r="CH75" s="11"/>
      <c r="CI75" s="10"/>
      <c r="CJ75" s="7"/>
      <c r="CK75" s="11"/>
      <c r="CL75" s="10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71"/>
        <v>0</v>
      </c>
      <c r="DA75" s="11"/>
      <c r="DB75" s="10"/>
      <c r="DC75" s="11"/>
      <c r="DD75" s="10"/>
      <c r="DE75" s="7"/>
      <c r="DF75" s="11"/>
      <c r="DG75" s="10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72"/>
        <v>0</v>
      </c>
      <c r="DV75" s="11"/>
      <c r="DW75" s="10"/>
      <c r="DX75" s="11"/>
      <c r="DY75" s="10"/>
      <c r="DZ75" s="7"/>
      <c r="EA75" s="11"/>
      <c r="EB75" s="10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73"/>
        <v>0</v>
      </c>
      <c r="EQ75" s="11"/>
      <c r="ER75" s="10"/>
      <c r="ES75" s="11"/>
      <c r="ET75" s="10"/>
      <c r="EU75" s="7"/>
      <c r="EV75" s="11"/>
      <c r="EW75" s="10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74"/>
        <v>0</v>
      </c>
      <c r="FL75" s="11"/>
      <c r="FM75" s="10"/>
      <c r="FN75" s="11"/>
      <c r="FO75" s="10"/>
      <c r="FP75" s="7"/>
      <c r="FQ75" s="11"/>
      <c r="FR75" s="10"/>
      <c r="FS75" s="11"/>
      <c r="FT75" s="10"/>
      <c r="FU75" s="11"/>
      <c r="FV75" s="10"/>
      <c r="FW75" s="11">
        <v>0</v>
      </c>
      <c r="FX75" s="10" t="s">
        <v>61</v>
      </c>
      <c r="FY75" s="11"/>
      <c r="FZ75" s="10"/>
      <c r="GA75" s="11"/>
      <c r="GB75" s="10"/>
      <c r="GC75" s="11"/>
      <c r="GD75" s="10"/>
      <c r="GE75" s="7">
        <v>15</v>
      </c>
      <c r="GF75" s="7">
        <f t="shared" si="75"/>
        <v>15</v>
      </c>
    </row>
    <row r="76" spans="1:188" ht="12.75">
      <c r="A76" s="6"/>
      <c r="B76" s="6"/>
      <c r="C76" s="6"/>
      <c r="D76" s="6" t="s">
        <v>256</v>
      </c>
      <c r="E76" s="3" t="s">
        <v>165</v>
      </c>
      <c r="F76" s="6">
        <f>COUNTIF(U76:GD76,"e")</f>
        <v>0</v>
      </c>
      <c r="G76" s="6">
        <f>COUNTIF(U76:GD76,"z")</f>
        <v>1</v>
      </c>
      <c r="H76" s="6">
        <f t="shared" si="56"/>
        <v>8</v>
      </c>
      <c r="I76" s="6">
        <f t="shared" si="57"/>
        <v>0</v>
      </c>
      <c r="J76" s="6">
        <f t="shared" si="58"/>
        <v>0</v>
      </c>
      <c r="K76" s="6">
        <f t="shared" si="59"/>
        <v>0</v>
      </c>
      <c r="L76" s="6">
        <f t="shared" si="60"/>
        <v>0</v>
      </c>
      <c r="M76" s="6">
        <f t="shared" si="61"/>
        <v>0</v>
      </c>
      <c r="N76" s="6">
        <f t="shared" si="62"/>
        <v>0</v>
      </c>
      <c r="O76" s="6">
        <f t="shared" si="63"/>
        <v>0</v>
      </c>
      <c r="P76" s="6">
        <f t="shared" si="64"/>
        <v>0</v>
      </c>
      <c r="Q76" s="6">
        <f t="shared" si="65"/>
        <v>8</v>
      </c>
      <c r="R76" s="7">
        <f t="shared" si="66"/>
        <v>1</v>
      </c>
      <c r="S76" s="7">
        <f t="shared" si="67"/>
        <v>1</v>
      </c>
      <c r="T76" s="7">
        <v>0.4</v>
      </c>
      <c r="U76" s="11"/>
      <c r="V76" s="10"/>
      <c r="W76" s="11"/>
      <c r="X76" s="10"/>
      <c r="Y76" s="7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68"/>
        <v>0</v>
      </c>
      <c r="AP76" s="11"/>
      <c r="AQ76" s="10"/>
      <c r="AR76" s="11"/>
      <c r="AS76" s="10"/>
      <c r="AT76" s="7"/>
      <c r="AU76" s="11"/>
      <c r="AV76" s="10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69"/>
        <v>0</v>
      </c>
      <c r="BK76" s="11"/>
      <c r="BL76" s="10"/>
      <c r="BM76" s="11"/>
      <c r="BN76" s="10"/>
      <c r="BO76" s="7"/>
      <c r="BP76" s="11"/>
      <c r="BQ76" s="10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70"/>
        <v>0</v>
      </c>
      <c r="CF76" s="11"/>
      <c r="CG76" s="10"/>
      <c r="CH76" s="11"/>
      <c r="CI76" s="10"/>
      <c r="CJ76" s="7"/>
      <c r="CK76" s="11"/>
      <c r="CL76" s="10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71"/>
        <v>0</v>
      </c>
      <c r="DA76" s="11"/>
      <c r="DB76" s="10"/>
      <c r="DC76" s="11"/>
      <c r="DD76" s="10"/>
      <c r="DE76" s="7"/>
      <c r="DF76" s="11"/>
      <c r="DG76" s="10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72"/>
        <v>0</v>
      </c>
      <c r="DV76" s="11"/>
      <c r="DW76" s="10"/>
      <c r="DX76" s="11"/>
      <c r="DY76" s="10"/>
      <c r="DZ76" s="7"/>
      <c r="EA76" s="11"/>
      <c r="EB76" s="10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73"/>
        <v>0</v>
      </c>
      <c r="EQ76" s="11"/>
      <c r="ER76" s="10"/>
      <c r="ES76" s="11"/>
      <c r="ET76" s="10"/>
      <c r="EU76" s="7"/>
      <c r="EV76" s="11"/>
      <c r="EW76" s="10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74"/>
        <v>0</v>
      </c>
      <c r="FL76" s="11"/>
      <c r="FM76" s="10"/>
      <c r="FN76" s="11"/>
      <c r="FO76" s="10"/>
      <c r="FP76" s="7"/>
      <c r="FQ76" s="11"/>
      <c r="FR76" s="10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>
        <v>8</v>
      </c>
      <c r="GD76" s="10" t="s">
        <v>61</v>
      </c>
      <c r="GE76" s="7">
        <v>1</v>
      </c>
      <c r="GF76" s="7">
        <f t="shared" si="75"/>
        <v>1</v>
      </c>
    </row>
    <row r="77" spans="1:188" ht="15.75" customHeight="1">
      <c r="A77" s="6"/>
      <c r="B77" s="6"/>
      <c r="C77" s="6"/>
      <c r="D77" s="6"/>
      <c r="E77" s="6" t="s">
        <v>89</v>
      </c>
      <c r="F77" s="6">
        <f aca="true" t="shared" si="76" ref="F77:AK77">SUM(F63:F76)</f>
        <v>0</v>
      </c>
      <c r="G77" s="6">
        <f t="shared" si="76"/>
        <v>24</v>
      </c>
      <c r="H77" s="6">
        <f t="shared" si="76"/>
        <v>336</v>
      </c>
      <c r="I77" s="6">
        <f t="shared" si="76"/>
        <v>152</v>
      </c>
      <c r="J77" s="6">
        <f t="shared" si="76"/>
        <v>16</v>
      </c>
      <c r="K77" s="6">
        <f t="shared" si="76"/>
        <v>104</v>
      </c>
      <c r="L77" s="6">
        <f t="shared" si="76"/>
        <v>0</v>
      </c>
      <c r="M77" s="6">
        <f t="shared" si="76"/>
        <v>32</v>
      </c>
      <c r="N77" s="6">
        <f t="shared" si="76"/>
        <v>0</v>
      </c>
      <c r="O77" s="6">
        <f t="shared" si="76"/>
        <v>0</v>
      </c>
      <c r="P77" s="6">
        <f t="shared" si="76"/>
        <v>16</v>
      </c>
      <c r="Q77" s="6">
        <f t="shared" si="76"/>
        <v>16</v>
      </c>
      <c r="R77" s="7">
        <f t="shared" si="76"/>
        <v>61</v>
      </c>
      <c r="S77" s="7">
        <f t="shared" si="76"/>
        <v>38.4</v>
      </c>
      <c r="T77" s="7">
        <f t="shared" si="76"/>
        <v>15.4</v>
      </c>
      <c r="U77" s="11">
        <f t="shared" si="76"/>
        <v>0</v>
      </c>
      <c r="V77" s="10">
        <f t="shared" si="76"/>
        <v>0</v>
      </c>
      <c r="W77" s="11">
        <f t="shared" si="76"/>
        <v>0</v>
      </c>
      <c r="X77" s="10">
        <f t="shared" si="76"/>
        <v>0</v>
      </c>
      <c r="Y77" s="7">
        <f t="shared" si="76"/>
        <v>0</v>
      </c>
      <c r="Z77" s="11">
        <f t="shared" si="76"/>
        <v>0</v>
      </c>
      <c r="AA77" s="10">
        <f t="shared" si="76"/>
        <v>0</v>
      </c>
      <c r="AB77" s="11">
        <f t="shared" si="76"/>
        <v>0</v>
      </c>
      <c r="AC77" s="10">
        <f t="shared" si="76"/>
        <v>0</v>
      </c>
      <c r="AD77" s="11">
        <f t="shared" si="76"/>
        <v>0</v>
      </c>
      <c r="AE77" s="10">
        <f t="shared" si="76"/>
        <v>0</v>
      </c>
      <c r="AF77" s="11">
        <f t="shared" si="76"/>
        <v>0</v>
      </c>
      <c r="AG77" s="10">
        <f t="shared" si="76"/>
        <v>0</v>
      </c>
      <c r="AH77" s="11">
        <f t="shared" si="76"/>
        <v>0</v>
      </c>
      <c r="AI77" s="10">
        <f t="shared" si="76"/>
        <v>0</v>
      </c>
      <c r="AJ77" s="11">
        <f t="shared" si="76"/>
        <v>0</v>
      </c>
      <c r="AK77" s="10">
        <f t="shared" si="76"/>
        <v>0</v>
      </c>
      <c r="AL77" s="11">
        <f aca="true" t="shared" si="77" ref="AL77:BQ77">SUM(AL63:AL76)</f>
        <v>0</v>
      </c>
      <c r="AM77" s="10">
        <f t="shared" si="77"/>
        <v>0</v>
      </c>
      <c r="AN77" s="7">
        <f t="shared" si="77"/>
        <v>0</v>
      </c>
      <c r="AO77" s="7">
        <f t="shared" si="77"/>
        <v>0</v>
      </c>
      <c r="AP77" s="11">
        <f t="shared" si="77"/>
        <v>0</v>
      </c>
      <c r="AQ77" s="10">
        <f t="shared" si="77"/>
        <v>0</v>
      </c>
      <c r="AR77" s="11">
        <f t="shared" si="77"/>
        <v>0</v>
      </c>
      <c r="AS77" s="10">
        <f t="shared" si="77"/>
        <v>0</v>
      </c>
      <c r="AT77" s="7">
        <f t="shared" si="77"/>
        <v>0</v>
      </c>
      <c r="AU77" s="11">
        <f t="shared" si="77"/>
        <v>0</v>
      </c>
      <c r="AV77" s="10">
        <f t="shared" si="77"/>
        <v>0</v>
      </c>
      <c r="AW77" s="11">
        <f t="shared" si="77"/>
        <v>0</v>
      </c>
      <c r="AX77" s="10">
        <f t="shared" si="77"/>
        <v>0</v>
      </c>
      <c r="AY77" s="11">
        <f t="shared" si="77"/>
        <v>0</v>
      </c>
      <c r="AZ77" s="10">
        <f t="shared" si="77"/>
        <v>0</v>
      </c>
      <c r="BA77" s="11">
        <f t="shared" si="77"/>
        <v>0</v>
      </c>
      <c r="BB77" s="10">
        <f t="shared" si="77"/>
        <v>0</v>
      </c>
      <c r="BC77" s="11">
        <f t="shared" si="77"/>
        <v>0</v>
      </c>
      <c r="BD77" s="10">
        <f t="shared" si="77"/>
        <v>0</v>
      </c>
      <c r="BE77" s="11">
        <f t="shared" si="77"/>
        <v>0</v>
      </c>
      <c r="BF77" s="10">
        <f t="shared" si="77"/>
        <v>0</v>
      </c>
      <c r="BG77" s="11">
        <f t="shared" si="77"/>
        <v>0</v>
      </c>
      <c r="BH77" s="10">
        <f t="shared" si="77"/>
        <v>0</v>
      </c>
      <c r="BI77" s="7">
        <f t="shared" si="77"/>
        <v>0</v>
      </c>
      <c r="BJ77" s="7">
        <f t="shared" si="77"/>
        <v>0</v>
      </c>
      <c r="BK77" s="11">
        <f t="shared" si="77"/>
        <v>16</v>
      </c>
      <c r="BL77" s="10">
        <f t="shared" si="77"/>
        <v>0</v>
      </c>
      <c r="BM77" s="11">
        <f t="shared" si="77"/>
        <v>0</v>
      </c>
      <c r="BN77" s="10">
        <f t="shared" si="77"/>
        <v>0</v>
      </c>
      <c r="BO77" s="7">
        <f t="shared" si="77"/>
        <v>2</v>
      </c>
      <c r="BP77" s="11">
        <f t="shared" si="77"/>
        <v>16</v>
      </c>
      <c r="BQ77" s="10">
        <f t="shared" si="77"/>
        <v>0</v>
      </c>
      <c r="BR77" s="11">
        <f aca="true" t="shared" si="78" ref="BR77:CW77">SUM(BR63:BR76)</f>
        <v>0</v>
      </c>
      <c r="BS77" s="10">
        <f t="shared" si="78"/>
        <v>0</v>
      </c>
      <c r="BT77" s="11">
        <f t="shared" si="78"/>
        <v>0</v>
      </c>
      <c r="BU77" s="10">
        <f t="shared" si="78"/>
        <v>0</v>
      </c>
      <c r="BV77" s="11">
        <f t="shared" si="78"/>
        <v>0</v>
      </c>
      <c r="BW77" s="10">
        <f t="shared" si="78"/>
        <v>0</v>
      </c>
      <c r="BX77" s="11">
        <f t="shared" si="78"/>
        <v>0</v>
      </c>
      <c r="BY77" s="10">
        <f t="shared" si="78"/>
        <v>0</v>
      </c>
      <c r="BZ77" s="11">
        <f t="shared" si="78"/>
        <v>0</v>
      </c>
      <c r="CA77" s="10">
        <f t="shared" si="78"/>
        <v>0</v>
      </c>
      <c r="CB77" s="11">
        <f t="shared" si="78"/>
        <v>0</v>
      </c>
      <c r="CC77" s="10">
        <f t="shared" si="78"/>
        <v>0</v>
      </c>
      <c r="CD77" s="7">
        <f t="shared" si="78"/>
        <v>2</v>
      </c>
      <c r="CE77" s="7">
        <f t="shared" si="78"/>
        <v>4</v>
      </c>
      <c r="CF77" s="11">
        <f t="shared" si="78"/>
        <v>32</v>
      </c>
      <c r="CG77" s="10">
        <f t="shared" si="78"/>
        <v>0</v>
      </c>
      <c r="CH77" s="11">
        <f t="shared" si="78"/>
        <v>16</v>
      </c>
      <c r="CI77" s="10">
        <f t="shared" si="78"/>
        <v>0</v>
      </c>
      <c r="CJ77" s="7">
        <f t="shared" si="78"/>
        <v>6</v>
      </c>
      <c r="CK77" s="11">
        <f t="shared" si="78"/>
        <v>16</v>
      </c>
      <c r="CL77" s="10">
        <f t="shared" si="78"/>
        <v>0</v>
      </c>
      <c r="CM77" s="11">
        <f t="shared" si="78"/>
        <v>0</v>
      </c>
      <c r="CN77" s="10">
        <f t="shared" si="78"/>
        <v>0</v>
      </c>
      <c r="CO77" s="11">
        <f t="shared" si="78"/>
        <v>0</v>
      </c>
      <c r="CP77" s="10">
        <f t="shared" si="78"/>
        <v>0</v>
      </c>
      <c r="CQ77" s="11">
        <f t="shared" si="78"/>
        <v>0</v>
      </c>
      <c r="CR77" s="10">
        <f t="shared" si="78"/>
        <v>0</v>
      </c>
      <c r="CS77" s="11">
        <f t="shared" si="78"/>
        <v>0</v>
      </c>
      <c r="CT77" s="10">
        <f t="shared" si="78"/>
        <v>0</v>
      </c>
      <c r="CU77" s="11">
        <f t="shared" si="78"/>
        <v>0</v>
      </c>
      <c r="CV77" s="10">
        <f t="shared" si="78"/>
        <v>0</v>
      </c>
      <c r="CW77" s="11">
        <f t="shared" si="78"/>
        <v>0</v>
      </c>
      <c r="CX77" s="10">
        <f aca="true" t="shared" si="79" ref="CX77:EC77">SUM(CX63:CX76)</f>
        <v>0</v>
      </c>
      <c r="CY77" s="7">
        <f t="shared" si="79"/>
        <v>2</v>
      </c>
      <c r="CZ77" s="7">
        <f t="shared" si="79"/>
        <v>8</v>
      </c>
      <c r="DA77" s="11">
        <f t="shared" si="79"/>
        <v>32</v>
      </c>
      <c r="DB77" s="10">
        <f t="shared" si="79"/>
        <v>0</v>
      </c>
      <c r="DC77" s="11">
        <f t="shared" si="79"/>
        <v>0</v>
      </c>
      <c r="DD77" s="10">
        <f t="shared" si="79"/>
        <v>0</v>
      </c>
      <c r="DE77" s="7">
        <f t="shared" si="79"/>
        <v>5.4</v>
      </c>
      <c r="DF77" s="11">
        <f t="shared" si="79"/>
        <v>32</v>
      </c>
      <c r="DG77" s="10">
        <f t="shared" si="79"/>
        <v>0</v>
      </c>
      <c r="DH77" s="11">
        <f t="shared" si="79"/>
        <v>0</v>
      </c>
      <c r="DI77" s="10">
        <f t="shared" si="79"/>
        <v>0</v>
      </c>
      <c r="DJ77" s="11">
        <f t="shared" si="79"/>
        <v>0</v>
      </c>
      <c r="DK77" s="10">
        <f t="shared" si="79"/>
        <v>0</v>
      </c>
      <c r="DL77" s="11">
        <f t="shared" si="79"/>
        <v>0</v>
      </c>
      <c r="DM77" s="10">
        <f t="shared" si="79"/>
        <v>0</v>
      </c>
      <c r="DN77" s="11">
        <f t="shared" si="79"/>
        <v>0</v>
      </c>
      <c r="DO77" s="10">
        <f t="shared" si="79"/>
        <v>0</v>
      </c>
      <c r="DP77" s="11">
        <f t="shared" si="79"/>
        <v>0</v>
      </c>
      <c r="DQ77" s="10">
        <f t="shared" si="79"/>
        <v>0</v>
      </c>
      <c r="DR77" s="11">
        <f t="shared" si="79"/>
        <v>0</v>
      </c>
      <c r="DS77" s="10">
        <f t="shared" si="79"/>
        <v>0</v>
      </c>
      <c r="DT77" s="7">
        <f t="shared" si="79"/>
        <v>4.6</v>
      </c>
      <c r="DU77" s="7">
        <f t="shared" si="79"/>
        <v>10</v>
      </c>
      <c r="DV77" s="11">
        <f t="shared" si="79"/>
        <v>48</v>
      </c>
      <c r="DW77" s="10">
        <f t="shared" si="79"/>
        <v>0</v>
      </c>
      <c r="DX77" s="11">
        <f t="shared" si="79"/>
        <v>0</v>
      </c>
      <c r="DY77" s="10">
        <f t="shared" si="79"/>
        <v>0</v>
      </c>
      <c r="DZ77" s="7">
        <f t="shared" si="79"/>
        <v>6.6</v>
      </c>
      <c r="EA77" s="11">
        <f t="shared" si="79"/>
        <v>40</v>
      </c>
      <c r="EB77" s="10">
        <f t="shared" si="79"/>
        <v>0</v>
      </c>
      <c r="EC77" s="11">
        <f t="shared" si="79"/>
        <v>0</v>
      </c>
      <c r="ED77" s="10">
        <f aca="true" t="shared" si="80" ref="ED77:FI77">SUM(ED63:ED76)</f>
        <v>0</v>
      </c>
      <c r="EE77" s="11">
        <f t="shared" si="80"/>
        <v>0</v>
      </c>
      <c r="EF77" s="10">
        <f t="shared" si="80"/>
        <v>0</v>
      </c>
      <c r="EG77" s="11">
        <f t="shared" si="80"/>
        <v>0</v>
      </c>
      <c r="EH77" s="10">
        <f t="shared" si="80"/>
        <v>0</v>
      </c>
      <c r="EI77" s="11">
        <f t="shared" si="80"/>
        <v>0</v>
      </c>
      <c r="EJ77" s="10">
        <f t="shared" si="80"/>
        <v>0</v>
      </c>
      <c r="EK77" s="11">
        <f t="shared" si="80"/>
        <v>0</v>
      </c>
      <c r="EL77" s="10">
        <f t="shared" si="80"/>
        <v>0</v>
      </c>
      <c r="EM77" s="11">
        <f t="shared" si="80"/>
        <v>0</v>
      </c>
      <c r="EN77" s="10">
        <f t="shared" si="80"/>
        <v>0</v>
      </c>
      <c r="EO77" s="7">
        <f t="shared" si="80"/>
        <v>6.4</v>
      </c>
      <c r="EP77" s="7">
        <f t="shared" si="80"/>
        <v>13</v>
      </c>
      <c r="EQ77" s="11">
        <f t="shared" si="80"/>
        <v>16</v>
      </c>
      <c r="ER77" s="10">
        <f t="shared" si="80"/>
        <v>0</v>
      </c>
      <c r="ES77" s="11">
        <f t="shared" si="80"/>
        <v>0</v>
      </c>
      <c r="ET77" s="10">
        <f t="shared" si="80"/>
        <v>0</v>
      </c>
      <c r="EU77" s="7">
        <f t="shared" si="80"/>
        <v>1.6</v>
      </c>
      <c r="EV77" s="11">
        <f t="shared" si="80"/>
        <v>0</v>
      </c>
      <c r="EW77" s="10">
        <f t="shared" si="80"/>
        <v>0</v>
      </c>
      <c r="EX77" s="11">
        <f t="shared" si="80"/>
        <v>0</v>
      </c>
      <c r="EY77" s="10">
        <f t="shared" si="80"/>
        <v>0</v>
      </c>
      <c r="EZ77" s="11">
        <f t="shared" si="80"/>
        <v>16</v>
      </c>
      <c r="FA77" s="10">
        <f t="shared" si="80"/>
        <v>0</v>
      </c>
      <c r="FB77" s="11">
        <f t="shared" si="80"/>
        <v>0</v>
      </c>
      <c r="FC77" s="10">
        <f t="shared" si="80"/>
        <v>0</v>
      </c>
      <c r="FD77" s="11">
        <f t="shared" si="80"/>
        <v>0</v>
      </c>
      <c r="FE77" s="10">
        <f t="shared" si="80"/>
        <v>0</v>
      </c>
      <c r="FF77" s="11">
        <f t="shared" si="80"/>
        <v>0</v>
      </c>
      <c r="FG77" s="10">
        <f t="shared" si="80"/>
        <v>0</v>
      </c>
      <c r="FH77" s="11">
        <f t="shared" si="80"/>
        <v>8</v>
      </c>
      <c r="FI77" s="10">
        <f t="shared" si="80"/>
        <v>0</v>
      </c>
      <c r="FJ77" s="7">
        <f aca="true" t="shared" si="81" ref="FJ77:GF77">SUM(FJ63:FJ76)</f>
        <v>3.4</v>
      </c>
      <c r="FK77" s="7">
        <f t="shared" si="81"/>
        <v>5</v>
      </c>
      <c r="FL77" s="11">
        <f t="shared" si="81"/>
        <v>8</v>
      </c>
      <c r="FM77" s="10">
        <f t="shared" si="81"/>
        <v>0</v>
      </c>
      <c r="FN77" s="11">
        <f t="shared" si="81"/>
        <v>0</v>
      </c>
      <c r="FO77" s="10">
        <f t="shared" si="81"/>
        <v>0</v>
      </c>
      <c r="FP77" s="7">
        <f t="shared" si="81"/>
        <v>1</v>
      </c>
      <c r="FQ77" s="11">
        <f t="shared" si="81"/>
        <v>0</v>
      </c>
      <c r="FR77" s="10">
        <f t="shared" si="81"/>
        <v>0</v>
      </c>
      <c r="FS77" s="11">
        <f t="shared" si="81"/>
        <v>0</v>
      </c>
      <c r="FT77" s="10">
        <f t="shared" si="81"/>
        <v>0</v>
      </c>
      <c r="FU77" s="11">
        <f t="shared" si="81"/>
        <v>16</v>
      </c>
      <c r="FV77" s="10">
        <f t="shared" si="81"/>
        <v>0</v>
      </c>
      <c r="FW77" s="11">
        <f t="shared" si="81"/>
        <v>0</v>
      </c>
      <c r="FX77" s="10">
        <f t="shared" si="81"/>
        <v>0</v>
      </c>
      <c r="FY77" s="11">
        <f t="shared" si="81"/>
        <v>0</v>
      </c>
      <c r="FZ77" s="10">
        <f t="shared" si="81"/>
        <v>0</v>
      </c>
      <c r="GA77" s="11">
        <f t="shared" si="81"/>
        <v>16</v>
      </c>
      <c r="GB77" s="10">
        <f t="shared" si="81"/>
        <v>0</v>
      </c>
      <c r="GC77" s="11">
        <f t="shared" si="81"/>
        <v>8</v>
      </c>
      <c r="GD77" s="10">
        <f t="shared" si="81"/>
        <v>0</v>
      </c>
      <c r="GE77" s="7">
        <f t="shared" si="81"/>
        <v>20</v>
      </c>
      <c r="GF77" s="7">
        <f t="shared" si="81"/>
        <v>21</v>
      </c>
    </row>
    <row r="78" spans="1:188" ht="19.5" customHeight="1">
      <c r="A78" s="19" t="s">
        <v>166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9"/>
      <c r="GF78" s="13"/>
    </row>
    <row r="79" spans="1:188" ht="12.75">
      <c r="A79" s="20">
        <v>6</v>
      </c>
      <c r="B79" s="20">
        <v>1</v>
      </c>
      <c r="C79" s="20"/>
      <c r="D79" s="6" t="s">
        <v>167</v>
      </c>
      <c r="E79" s="3" t="s">
        <v>168</v>
      </c>
      <c r="F79" s="6">
        <f aca="true" t="shared" si="82" ref="F79:F104">COUNTIF(U79:GD79,"e")</f>
        <v>0</v>
      </c>
      <c r="G79" s="6">
        <f aca="true" t="shared" si="83" ref="G79:G104">COUNTIF(U79:GD79,"z")</f>
        <v>1</v>
      </c>
      <c r="H79" s="6">
        <f aca="true" t="shared" si="84" ref="H79:H104">SUM(I79:Q79)</f>
        <v>30</v>
      </c>
      <c r="I79" s="6">
        <f aca="true" t="shared" si="85" ref="I79:I104">U79+AP79+BK79+CF79+DA79+DV79+EQ79+FL79</f>
        <v>0</v>
      </c>
      <c r="J79" s="6">
        <f aca="true" t="shared" si="86" ref="J79:J104">W79+AR79+BM79+CH79+DC79+DX79+ES79+FN79</f>
        <v>0</v>
      </c>
      <c r="K79" s="6">
        <f aca="true" t="shared" si="87" ref="K79:K104">Z79+AU79+BP79+CK79+DF79+EA79+EV79+FQ79</f>
        <v>0</v>
      </c>
      <c r="L79" s="6">
        <f aca="true" t="shared" si="88" ref="L79:L104">AB79+AW79+BR79+CM79+DH79+EC79+EX79+FS79</f>
        <v>30</v>
      </c>
      <c r="M79" s="6">
        <f aca="true" t="shared" si="89" ref="M79:M104">AD79+AY79+BT79+CO79+DJ79+EE79+EZ79+FU79</f>
        <v>0</v>
      </c>
      <c r="N79" s="6">
        <f aca="true" t="shared" si="90" ref="N79:N104">AF79+BA79+BV79+CQ79+DL79+EG79+FB79+FW79</f>
        <v>0</v>
      </c>
      <c r="O79" s="6">
        <f aca="true" t="shared" si="91" ref="O79:O104">AH79+BC79+BX79+CS79+DN79+EI79+FD79+FY79</f>
        <v>0</v>
      </c>
      <c r="P79" s="6">
        <f aca="true" t="shared" si="92" ref="P79:P104">AJ79+BE79+BZ79+CU79+DP79+EK79+FF79+GA79</f>
        <v>0</v>
      </c>
      <c r="Q79" s="6">
        <f aca="true" t="shared" si="93" ref="Q79:Q104">AL79+BG79+CB79+CW79+DR79+EM79+FH79+GC79</f>
        <v>0</v>
      </c>
      <c r="R79" s="7">
        <f aca="true" t="shared" si="94" ref="R79:R104">AO79+BJ79+CE79+CZ79+DU79+EP79+FK79+GF79</f>
        <v>2</v>
      </c>
      <c r="S79" s="7">
        <f aca="true" t="shared" si="95" ref="S79:S104">AN79+BI79+CD79+CY79+DT79+EO79+FJ79+GE79</f>
        <v>2</v>
      </c>
      <c r="T79" s="7">
        <v>1.3</v>
      </c>
      <c r="U79" s="11"/>
      <c r="V79" s="10"/>
      <c r="W79" s="11"/>
      <c r="X79" s="10"/>
      <c r="Y79" s="7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aca="true" t="shared" si="96" ref="AO79:AO104">Y79+AN79</f>
        <v>0</v>
      </c>
      <c r="AP79" s="11"/>
      <c r="AQ79" s="10"/>
      <c r="AR79" s="11"/>
      <c r="AS79" s="10"/>
      <c r="AT79" s="7"/>
      <c r="AU79" s="11"/>
      <c r="AV79" s="10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aca="true" t="shared" si="97" ref="BJ79:BJ104">AT79+BI79</f>
        <v>0</v>
      </c>
      <c r="BK79" s="11"/>
      <c r="BL79" s="10"/>
      <c r="BM79" s="11"/>
      <c r="BN79" s="10"/>
      <c r="BO79" s="7"/>
      <c r="BP79" s="11"/>
      <c r="BQ79" s="10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aca="true" t="shared" si="98" ref="CE79:CE104">BO79+CD79</f>
        <v>0</v>
      </c>
      <c r="CF79" s="11"/>
      <c r="CG79" s="10"/>
      <c r="CH79" s="11"/>
      <c r="CI79" s="10"/>
      <c r="CJ79" s="7"/>
      <c r="CK79" s="11"/>
      <c r="CL79" s="10"/>
      <c r="CM79" s="11">
        <v>30</v>
      </c>
      <c r="CN79" s="10" t="s">
        <v>61</v>
      </c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>
        <v>2</v>
      </c>
      <c r="CZ79" s="7">
        <f aca="true" t="shared" si="99" ref="CZ79:CZ104">CJ79+CY79</f>
        <v>2</v>
      </c>
      <c r="DA79" s="11"/>
      <c r="DB79" s="10"/>
      <c r="DC79" s="11"/>
      <c r="DD79" s="10"/>
      <c r="DE79" s="7"/>
      <c r="DF79" s="11"/>
      <c r="DG79" s="10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aca="true" t="shared" si="100" ref="DU79:DU104">DE79+DT79</f>
        <v>0</v>
      </c>
      <c r="DV79" s="11"/>
      <c r="DW79" s="10"/>
      <c r="DX79" s="11"/>
      <c r="DY79" s="10"/>
      <c r="DZ79" s="7"/>
      <c r="EA79" s="11"/>
      <c r="EB79" s="10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aca="true" t="shared" si="101" ref="EP79:EP104">DZ79+EO79</f>
        <v>0</v>
      </c>
      <c r="EQ79" s="11"/>
      <c r="ER79" s="10"/>
      <c r="ES79" s="11"/>
      <c r="ET79" s="10"/>
      <c r="EU79" s="7"/>
      <c r="EV79" s="11"/>
      <c r="EW79" s="10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aca="true" t="shared" si="102" ref="FK79:FK104">EU79+FJ79</f>
        <v>0</v>
      </c>
      <c r="FL79" s="11"/>
      <c r="FM79" s="10"/>
      <c r="FN79" s="11"/>
      <c r="FO79" s="10"/>
      <c r="FP79" s="7"/>
      <c r="FQ79" s="11"/>
      <c r="FR79" s="10"/>
      <c r="FS79" s="11"/>
      <c r="FT79" s="10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aca="true" t="shared" si="103" ref="GF79:GF104">FP79+GE79</f>
        <v>0</v>
      </c>
    </row>
    <row r="80" spans="1:188" ht="12.75">
      <c r="A80" s="20">
        <v>6</v>
      </c>
      <c r="B80" s="20">
        <v>1</v>
      </c>
      <c r="C80" s="20"/>
      <c r="D80" s="6" t="s">
        <v>169</v>
      </c>
      <c r="E80" s="3" t="s">
        <v>170</v>
      </c>
      <c r="F80" s="6">
        <f t="shared" si="82"/>
        <v>0</v>
      </c>
      <c r="G80" s="6">
        <f t="shared" si="83"/>
        <v>1</v>
      </c>
      <c r="H80" s="6">
        <f t="shared" si="84"/>
        <v>30</v>
      </c>
      <c r="I80" s="6">
        <f t="shared" si="85"/>
        <v>0</v>
      </c>
      <c r="J80" s="6">
        <f t="shared" si="86"/>
        <v>0</v>
      </c>
      <c r="K80" s="6">
        <f t="shared" si="87"/>
        <v>0</v>
      </c>
      <c r="L80" s="6">
        <f t="shared" si="88"/>
        <v>30</v>
      </c>
      <c r="M80" s="6">
        <f t="shared" si="89"/>
        <v>0</v>
      </c>
      <c r="N80" s="6">
        <f t="shared" si="90"/>
        <v>0</v>
      </c>
      <c r="O80" s="6">
        <f t="shared" si="91"/>
        <v>0</v>
      </c>
      <c r="P80" s="6">
        <f t="shared" si="92"/>
        <v>0</v>
      </c>
      <c r="Q80" s="6">
        <f t="shared" si="93"/>
        <v>0</v>
      </c>
      <c r="R80" s="7">
        <f t="shared" si="94"/>
        <v>2</v>
      </c>
      <c r="S80" s="7">
        <f t="shared" si="95"/>
        <v>2</v>
      </c>
      <c r="T80" s="7">
        <v>1.3</v>
      </c>
      <c r="U80" s="11"/>
      <c r="V80" s="10"/>
      <c r="W80" s="11"/>
      <c r="X80" s="10"/>
      <c r="Y80" s="7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96"/>
        <v>0</v>
      </c>
      <c r="AP80" s="11"/>
      <c r="AQ80" s="10"/>
      <c r="AR80" s="11"/>
      <c r="AS80" s="10"/>
      <c r="AT80" s="7"/>
      <c r="AU80" s="11"/>
      <c r="AV80" s="10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7"/>
        <v>0</v>
      </c>
      <c r="BK80" s="11"/>
      <c r="BL80" s="10"/>
      <c r="BM80" s="11"/>
      <c r="BN80" s="10"/>
      <c r="BO80" s="7"/>
      <c r="BP80" s="11"/>
      <c r="BQ80" s="10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8"/>
        <v>0</v>
      </c>
      <c r="CF80" s="11"/>
      <c r="CG80" s="10"/>
      <c r="CH80" s="11"/>
      <c r="CI80" s="10"/>
      <c r="CJ80" s="7"/>
      <c r="CK80" s="11"/>
      <c r="CL80" s="10"/>
      <c r="CM80" s="11">
        <v>30</v>
      </c>
      <c r="CN80" s="10" t="s">
        <v>61</v>
      </c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>
        <v>2</v>
      </c>
      <c r="CZ80" s="7">
        <f t="shared" si="99"/>
        <v>2</v>
      </c>
      <c r="DA80" s="11"/>
      <c r="DB80" s="10"/>
      <c r="DC80" s="11"/>
      <c r="DD80" s="10"/>
      <c r="DE80" s="7"/>
      <c r="DF80" s="11"/>
      <c r="DG80" s="10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100"/>
        <v>0</v>
      </c>
      <c r="DV80" s="11"/>
      <c r="DW80" s="10"/>
      <c r="DX80" s="11"/>
      <c r="DY80" s="10"/>
      <c r="DZ80" s="7"/>
      <c r="EA80" s="11"/>
      <c r="EB80" s="10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101"/>
        <v>0</v>
      </c>
      <c r="EQ80" s="11"/>
      <c r="ER80" s="10"/>
      <c r="ES80" s="11"/>
      <c r="ET80" s="10"/>
      <c r="EU80" s="7"/>
      <c r="EV80" s="11"/>
      <c r="EW80" s="10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102"/>
        <v>0</v>
      </c>
      <c r="FL80" s="11"/>
      <c r="FM80" s="10"/>
      <c r="FN80" s="11"/>
      <c r="FO80" s="10"/>
      <c r="FP80" s="7"/>
      <c r="FQ80" s="11"/>
      <c r="FR80" s="10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103"/>
        <v>0</v>
      </c>
    </row>
    <row r="81" spans="1:188" ht="12.75">
      <c r="A81" s="20">
        <v>8</v>
      </c>
      <c r="B81" s="20">
        <v>1</v>
      </c>
      <c r="C81" s="20"/>
      <c r="D81" s="6" t="s">
        <v>171</v>
      </c>
      <c r="E81" s="3" t="s">
        <v>172</v>
      </c>
      <c r="F81" s="6">
        <f t="shared" si="82"/>
        <v>0</v>
      </c>
      <c r="G81" s="6">
        <f t="shared" si="83"/>
        <v>1</v>
      </c>
      <c r="H81" s="6">
        <f t="shared" si="84"/>
        <v>30</v>
      </c>
      <c r="I81" s="6">
        <f t="shared" si="85"/>
        <v>0</v>
      </c>
      <c r="J81" s="6">
        <f t="shared" si="86"/>
        <v>0</v>
      </c>
      <c r="K81" s="6">
        <f t="shared" si="87"/>
        <v>0</v>
      </c>
      <c r="L81" s="6">
        <f t="shared" si="88"/>
        <v>30</v>
      </c>
      <c r="M81" s="6">
        <f t="shared" si="89"/>
        <v>0</v>
      </c>
      <c r="N81" s="6">
        <f t="shared" si="90"/>
        <v>0</v>
      </c>
      <c r="O81" s="6">
        <f t="shared" si="91"/>
        <v>0</v>
      </c>
      <c r="P81" s="6">
        <f t="shared" si="92"/>
        <v>0</v>
      </c>
      <c r="Q81" s="6">
        <f t="shared" si="93"/>
        <v>0</v>
      </c>
      <c r="R81" s="7">
        <f t="shared" si="94"/>
        <v>3</v>
      </c>
      <c r="S81" s="7">
        <f t="shared" si="95"/>
        <v>3</v>
      </c>
      <c r="T81" s="7">
        <v>1.3</v>
      </c>
      <c r="U81" s="11"/>
      <c r="V81" s="10"/>
      <c r="W81" s="11"/>
      <c r="X81" s="10"/>
      <c r="Y81" s="7"/>
      <c r="Z81" s="11"/>
      <c r="AA81" s="10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96"/>
        <v>0</v>
      </c>
      <c r="AP81" s="11"/>
      <c r="AQ81" s="10"/>
      <c r="AR81" s="11"/>
      <c r="AS81" s="10"/>
      <c r="AT81" s="7"/>
      <c r="AU81" s="11"/>
      <c r="AV81" s="10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7"/>
        <v>0</v>
      </c>
      <c r="BK81" s="11"/>
      <c r="BL81" s="10"/>
      <c r="BM81" s="11"/>
      <c r="BN81" s="10"/>
      <c r="BO81" s="7"/>
      <c r="BP81" s="11"/>
      <c r="BQ81" s="10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8"/>
        <v>0</v>
      </c>
      <c r="CF81" s="11"/>
      <c r="CG81" s="10"/>
      <c r="CH81" s="11"/>
      <c r="CI81" s="10"/>
      <c r="CJ81" s="7"/>
      <c r="CK81" s="11"/>
      <c r="CL81" s="10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9"/>
        <v>0</v>
      </c>
      <c r="DA81" s="11"/>
      <c r="DB81" s="10"/>
      <c r="DC81" s="11"/>
      <c r="DD81" s="10"/>
      <c r="DE81" s="7"/>
      <c r="DF81" s="11"/>
      <c r="DG81" s="10"/>
      <c r="DH81" s="11">
        <v>30</v>
      </c>
      <c r="DI81" s="10" t="s">
        <v>61</v>
      </c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>
        <v>3</v>
      </c>
      <c r="DU81" s="7">
        <f t="shared" si="100"/>
        <v>3</v>
      </c>
      <c r="DV81" s="11"/>
      <c r="DW81" s="10"/>
      <c r="DX81" s="11"/>
      <c r="DY81" s="10"/>
      <c r="DZ81" s="7"/>
      <c r="EA81" s="11"/>
      <c r="EB81" s="10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101"/>
        <v>0</v>
      </c>
      <c r="EQ81" s="11"/>
      <c r="ER81" s="10"/>
      <c r="ES81" s="11"/>
      <c r="ET81" s="10"/>
      <c r="EU81" s="7"/>
      <c r="EV81" s="11"/>
      <c r="EW81" s="10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102"/>
        <v>0</v>
      </c>
      <c r="FL81" s="11"/>
      <c r="FM81" s="10"/>
      <c r="FN81" s="11"/>
      <c r="FO81" s="10"/>
      <c r="FP81" s="7"/>
      <c r="FQ81" s="11"/>
      <c r="FR81" s="10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103"/>
        <v>0</v>
      </c>
    </row>
    <row r="82" spans="1:188" ht="12.75">
      <c r="A82" s="20">
        <v>8</v>
      </c>
      <c r="B82" s="20">
        <v>1</v>
      </c>
      <c r="C82" s="20"/>
      <c r="D82" s="6" t="s">
        <v>173</v>
      </c>
      <c r="E82" s="3" t="s">
        <v>174</v>
      </c>
      <c r="F82" s="6">
        <f t="shared" si="82"/>
        <v>0</v>
      </c>
      <c r="G82" s="6">
        <f t="shared" si="83"/>
        <v>1</v>
      </c>
      <c r="H82" s="6">
        <f t="shared" si="84"/>
        <v>30</v>
      </c>
      <c r="I82" s="6">
        <f t="shared" si="85"/>
        <v>0</v>
      </c>
      <c r="J82" s="6">
        <f t="shared" si="86"/>
        <v>0</v>
      </c>
      <c r="K82" s="6">
        <f t="shared" si="87"/>
        <v>0</v>
      </c>
      <c r="L82" s="6">
        <f t="shared" si="88"/>
        <v>30</v>
      </c>
      <c r="M82" s="6">
        <f t="shared" si="89"/>
        <v>0</v>
      </c>
      <c r="N82" s="6">
        <f t="shared" si="90"/>
        <v>0</v>
      </c>
      <c r="O82" s="6">
        <f t="shared" si="91"/>
        <v>0</v>
      </c>
      <c r="P82" s="6">
        <f t="shared" si="92"/>
        <v>0</v>
      </c>
      <c r="Q82" s="6">
        <f t="shared" si="93"/>
        <v>0</v>
      </c>
      <c r="R82" s="7">
        <f t="shared" si="94"/>
        <v>3</v>
      </c>
      <c r="S82" s="7">
        <f t="shared" si="95"/>
        <v>3</v>
      </c>
      <c r="T82" s="7">
        <v>1.3</v>
      </c>
      <c r="U82" s="11"/>
      <c r="V82" s="10"/>
      <c r="W82" s="11"/>
      <c r="X82" s="10"/>
      <c r="Y82" s="7"/>
      <c r="Z82" s="11"/>
      <c r="AA82" s="10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96"/>
        <v>0</v>
      </c>
      <c r="AP82" s="11"/>
      <c r="AQ82" s="10"/>
      <c r="AR82" s="11"/>
      <c r="AS82" s="10"/>
      <c r="AT82" s="7"/>
      <c r="AU82" s="11"/>
      <c r="AV82" s="10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7"/>
        <v>0</v>
      </c>
      <c r="BK82" s="11"/>
      <c r="BL82" s="10"/>
      <c r="BM82" s="11"/>
      <c r="BN82" s="10"/>
      <c r="BO82" s="7"/>
      <c r="BP82" s="11"/>
      <c r="BQ82" s="10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98"/>
        <v>0</v>
      </c>
      <c r="CF82" s="11"/>
      <c r="CG82" s="10"/>
      <c r="CH82" s="11"/>
      <c r="CI82" s="10"/>
      <c r="CJ82" s="7"/>
      <c r="CK82" s="11"/>
      <c r="CL82" s="10"/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99"/>
        <v>0</v>
      </c>
      <c r="DA82" s="11"/>
      <c r="DB82" s="10"/>
      <c r="DC82" s="11"/>
      <c r="DD82" s="10"/>
      <c r="DE82" s="7"/>
      <c r="DF82" s="11"/>
      <c r="DG82" s="10"/>
      <c r="DH82" s="11">
        <v>30</v>
      </c>
      <c r="DI82" s="10" t="s">
        <v>61</v>
      </c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>
        <v>3</v>
      </c>
      <c r="DU82" s="7">
        <f t="shared" si="100"/>
        <v>3</v>
      </c>
      <c r="DV82" s="11"/>
      <c r="DW82" s="10"/>
      <c r="DX82" s="11"/>
      <c r="DY82" s="10"/>
      <c r="DZ82" s="7"/>
      <c r="EA82" s="11"/>
      <c r="EB82" s="10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101"/>
        <v>0</v>
      </c>
      <c r="EQ82" s="11"/>
      <c r="ER82" s="10"/>
      <c r="ES82" s="11"/>
      <c r="ET82" s="10"/>
      <c r="EU82" s="7"/>
      <c r="EV82" s="11"/>
      <c r="EW82" s="10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102"/>
        <v>0</v>
      </c>
      <c r="FL82" s="11"/>
      <c r="FM82" s="10"/>
      <c r="FN82" s="11"/>
      <c r="FO82" s="10"/>
      <c r="FP82" s="7"/>
      <c r="FQ82" s="11"/>
      <c r="FR82" s="10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103"/>
        <v>0</v>
      </c>
    </row>
    <row r="83" spans="1:188" ht="12.75">
      <c r="A83" s="20">
        <v>9</v>
      </c>
      <c r="B83" s="20">
        <v>1</v>
      </c>
      <c r="C83" s="20"/>
      <c r="D83" s="6" t="s">
        <v>175</v>
      </c>
      <c r="E83" s="3" t="s">
        <v>176</v>
      </c>
      <c r="F83" s="6">
        <f t="shared" si="82"/>
        <v>1</v>
      </c>
      <c r="G83" s="6">
        <f t="shared" si="83"/>
        <v>0</v>
      </c>
      <c r="H83" s="6">
        <f t="shared" si="84"/>
        <v>40</v>
      </c>
      <c r="I83" s="6">
        <f t="shared" si="85"/>
        <v>0</v>
      </c>
      <c r="J83" s="6">
        <f t="shared" si="86"/>
        <v>0</v>
      </c>
      <c r="K83" s="6">
        <f t="shared" si="87"/>
        <v>0</v>
      </c>
      <c r="L83" s="6">
        <f t="shared" si="88"/>
        <v>40</v>
      </c>
      <c r="M83" s="6">
        <f t="shared" si="89"/>
        <v>0</v>
      </c>
      <c r="N83" s="6">
        <f t="shared" si="90"/>
        <v>0</v>
      </c>
      <c r="O83" s="6">
        <f t="shared" si="91"/>
        <v>0</v>
      </c>
      <c r="P83" s="6">
        <f t="shared" si="92"/>
        <v>0</v>
      </c>
      <c r="Q83" s="6">
        <f t="shared" si="93"/>
        <v>0</v>
      </c>
      <c r="R83" s="7">
        <f t="shared" si="94"/>
        <v>4</v>
      </c>
      <c r="S83" s="7">
        <f t="shared" si="95"/>
        <v>4</v>
      </c>
      <c r="T83" s="7">
        <v>1.8</v>
      </c>
      <c r="U83" s="11"/>
      <c r="V83" s="10"/>
      <c r="W83" s="11"/>
      <c r="X83" s="10"/>
      <c r="Y83" s="7"/>
      <c r="Z83" s="11"/>
      <c r="AA83" s="10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96"/>
        <v>0</v>
      </c>
      <c r="AP83" s="11"/>
      <c r="AQ83" s="10"/>
      <c r="AR83" s="11"/>
      <c r="AS83" s="10"/>
      <c r="AT83" s="7"/>
      <c r="AU83" s="11"/>
      <c r="AV83" s="10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7"/>
        <v>0</v>
      </c>
      <c r="BK83" s="11"/>
      <c r="BL83" s="10"/>
      <c r="BM83" s="11"/>
      <c r="BN83" s="10"/>
      <c r="BO83" s="7"/>
      <c r="BP83" s="11"/>
      <c r="BQ83" s="10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98"/>
        <v>0</v>
      </c>
      <c r="CF83" s="11"/>
      <c r="CG83" s="10"/>
      <c r="CH83" s="11"/>
      <c r="CI83" s="10"/>
      <c r="CJ83" s="7"/>
      <c r="CK83" s="11"/>
      <c r="CL83" s="10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99"/>
        <v>0</v>
      </c>
      <c r="DA83" s="11"/>
      <c r="DB83" s="10"/>
      <c r="DC83" s="11"/>
      <c r="DD83" s="10"/>
      <c r="DE83" s="7"/>
      <c r="DF83" s="11"/>
      <c r="DG83" s="10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100"/>
        <v>0</v>
      </c>
      <c r="DV83" s="11"/>
      <c r="DW83" s="10"/>
      <c r="DX83" s="11"/>
      <c r="DY83" s="10"/>
      <c r="DZ83" s="7"/>
      <c r="EA83" s="11"/>
      <c r="EB83" s="10"/>
      <c r="EC83" s="11">
        <v>40</v>
      </c>
      <c r="ED83" s="10" t="s">
        <v>72</v>
      </c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>
        <v>4</v>
      </c>
      <c r="EP83" s="7">
        <f t="shared" si="101"/>
        <v>4</v>
      </c>
      <c r="EQ83" s="11"/>
      <c r="ER83" s="10"/>
      <c r="ES83" s="11"/>
      <c r="ET83" s="10"/>
      <c r="EU83" s="7"/>
      <c r="EV83" s="11"/>
      <c r="EW83" s="10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102"/>
        <v>0</v>
      </c>
      <c r="FL83" s="11"/>
      <c r="FM83" s="10"/>
      <c r="FN83" s="11"/>
      <c r="FO83" s="10"/>
      <c r="FP83" s="7"/>
      <c r="FQ83" s="11"/>
      <c r="FR83" s="10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103"/>
        <v>0</v>
      </c>
    </row>
    <row r="84" spans="1:188" ht="12.75">
      <c r="A84" s="20">
        <v>9</v>
      </c>
      <c r="B84" s="20">
        <v>1</v>
      </c>
      <c r="C84" s="20"/>
      <c r="D84" s="6" t="s">
        <v>177</v>
      </c>
      <c r="E84" s="3" t="s">
        <v>178</v>
      </c>
      <c r="F84" s="6">
        <f t="shared" si="82"/>
        <v>1</v>
      </c>
      <c r="G84" s="6">
        <f t="shared" si="83"/>
        <v>0</v>
      </c>
      <c r="H84" s="6">
        <f t="shared" si="84"/>
        <v>40</v>
      </c>
      <c r="I84" s="6">
        <f t="shared" si="85"/>
        <v>0</v>
      </c>
      <c r="J84" s="6">
        <f t="shared" si="86"/>
        <v>0</v>
      </c>
      <c r="K84" s="6">
        <f t="shared" si="87"/>
        <v>0</v>
      </c>
      <c r="L84" s="6">
        <f t="shared" si="88"/>
        <v>40</v>
      </c>
      <c r="M84" s="6">
        <f t="shared" si="89"/>
        <v>0</v>
      </c>
      <c r="N84" s="6">
        <f t="shared" si="90"/>
        <v>0</v>
      </c>
      <c r="O84" s="6">
        <f t="shared" si="91"/>
        <v>0</v>
      </c>
      <c r="P84" s="6">
        <f t="shared" si="92"/>
        <v>0</v>
      </c>
      <c r="Q84" s="6">
        <f t="shared" si="93"/>
        <v>0</v>
      </c>
      <c r="R84" s="7">
        <f t="shared" si="94"/>
        <v>4</v>
      </c>
      <c r="S84" s="7">
        <f t="shared" si="95"/>
        <v>4</v>
      </c>
      <c r="T84" s="7">
        <v>1.8</v>
      </c>
      <c r="U84" s="11"/>
      <c r="V84" s="10"/>
      <c r="W84" s="11"/>
      <c r="X84" s="10"/>
      <c r="Y84" s="7"/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96"/>
        <v>0</v>
      </c>
      <c r="AP84" s="11"/>
      <c r="AQ84" s="10"/>
      <c r="AR84" s="11"/>
      <c r="AS84" s="10"/>
      <c r="AT84" s="7"/>
      <c r="AU84" s="11"/>
      <c r="AV84" s="10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7"/>
        <v>0</v>
      </c>
      <c r="BK84" s="11"/>
      <c r="BL84" s="10"/>
      <c r="BM84" s="11"/>
      <c r="BN84" s="10"/>
      <c r="BO84" s="7"/>
      <c r="BP84" s="11"/>
      <c r="BQ84" s="10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98"/>
        <v>0</v>
      </c>
      <c r="CF84" s="11"/>
      <c r="CG84" s="10"/>
      <c r="CH84" s="11"/>
      <c r="CI84" s="10"/>
      <c r="CJ84" s="7"/>
      <c r="CK84" s="11"/>
      <c r="CL84" s="10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99"/>
        <v>0</v>
      </c>
      <c r="DA84" s="11"/>
      <c r="DB84" s="10"/>
      <c r="DC84" s="11"/>
      <c r="DD84" s="10"/>
      <c r="DE84" s="7"/>
      <c r="DF84" s="11"/>
      <c r="DG84" s="10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100"/>
        <v>0</v>
      </c>
      <c r="DV84" s="11"/>
      <c r="DW84" s="10"/>
      <c r="DX84" s="11"/>
      <c r="DY84" s="10"/>
      <c r="DZ84" s="7"/>
      <c r="EA84" s="11"/>
      <c r="EB84" s="10"/>
      <c r="EC84" s="11">
        <v>40</v>
      </c>
      <c r="ED84" s="10" t="s">
        <v>72</v>
      </c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>
        <v>4</v>
      </c>
      <c r="EP84" s="7">
        <f t="shared" si="101"/>
        <v>4</v>
      </c>
      <c r="EQ84" s="11"/>
      <c r="ER84" s="10"/>
      <c r="ES84" s="11"/>
      <c r="ET84" s="10"/>
      <c r="EU84" s="7"/>
      <c r="EV84" s="11"/>
      <c r="EW84" s="10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02"/>
        <v>0</v>
      </c>
      <c r="FL84" s="11"/>
      <c r="FM84" s="10"/>
      <c r="FN84" s="11"/>
      <c r="FO84" s="10"/>
      <c r="FP84" s="7"/>
      <c r="FQ84" s="11"/>
      <c r="FR84" s="10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03"/>
        <v>0</v>
      </c>
    </row>
    <row r="85" spans="1:188" ht="12.75">
      <c r="A85" s="20">
        <v>13</v>
      </c>
      <c r="B85" s="20">
        <v>1</v>
      </c>
      <c r="C85" s="20"/>
      <c r="D85" s="6" t="s">
        <v>179</v>
      </c>
      <c r="E85" s="3" t="s">
        <v>180</v>
      </c>
      <c r="F85" s="6">
        <f t="shared" si="82"/>
        <v>0</v>
      </c>
      <c r="G85" s="6">
        <f t="shared" si="83"/>
        <v>2</v>
      </c>
      <c r="H85" s="6">
        <f t="shared" si="84"/>
        <v>14</v>
      </c>
      <c r="I85" s="6">
        <f t="shared" si="85"/>
        <v>8</v>
      </c>
      <c r="J85" s="6">
        <f t="shared" si="86"/>
        <v>6</v>
      </c>
      <c r="K85" s="6">
        <f t="shared" si="87"/>
        <v>0</v>
      </c>
      <c r="L85" s="6">
        <f t="shared" si="88"/>
        <v>0</v>
      </c>
      <c r="M85" s="6">
        <f t="shared" si="89"/>
        <v>0</v>
      </c>
      <c r="N85" s="6">
        <f t="shared" si="90"/>
        <v>0</v>
      </c>
      <c r="O85" s="6">
        <f t="shared" si="91"/>
        <v>0</v>
      </c>
      <c r="P85" s="6">
        <f t="shared" si="92"/>
        <v>0</v>
      </c>
      <c r="Q85" s="6">
        <f t="shared" si="93"/>
        <v>0</v>
      </c>
      <c r="R85" s="7">
        <f t="shared" si="94"/>
        <v>2</v>
      </c>
      <c r="S85" s="7">
        <f t="shared" si="95"/>
        <v>0</v>
      </c>
      <c r="T85" s="7">
        <v>0.7</v>
      </c>
      <c r="U85" s="11"/>
      <c r="V85" s="10"/>
      <c r="W85" s="11"/>
      <c r="X85" s="10"/>
      <c r="Y85" s="7"/>
      <c r="Z85" s="11"/>
      <c r="AA85" s="10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96"/>
        <v>0</v>
      </c>
      <c r="AP85" s="11"/>
      <c r="AQ85" s="10"/>
      <c r="AR85" s="11"/>
      <c r="AS85" s="10"/>
      <c r="AT85" s="7"/>
      <c r="AU85" s="11"/>
      <c r="AV85" s="10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7"/>
        <v>0</v>
      </c>
      <c r="BK85" s="11"/>
      <c r="BL85" s="10"/>
      <c r="BM85" s="11"/>
      <c r="BN85" s="10"/>
      <c r="BO85" s="7"/>
      <c r="BP85" s="11"/>
      <c r="BQ85" s="10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98"/>
        <v>0</v>
      </c>
      <c r="CF85" s="11"/>
      <c r="CG85" s="10"/>
      <c r="CH85" s="11"/>
      <c r="CI85" s="10"/>
      <c r="CJ85" s="7"/>
      <c r="CK85" s="11"/>
      <c r="CL85" s="10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9"/>
        <v>0</v>
      </c>
      <c r="DA85" s="11"/>
      <c r="DB85" s="10"/>
      <c r="DC85" s="11"/>
      <c r="DD85" s="10"/>
      <c r="DE85" s="7"/>
      <c r="DF85" s="11"/>
      <c r="DG85" s="10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100"/>
        <v>0</v>
      </c>
      <c r="DV85" s="11"/>
      <c r="DW85" s="10"/>
      <c r="DX85" s="11"/>
      <c r="DY85" s="10"/>
      <c r="DZ85" s="7"/>
      <c r="EA85" s="11"/>
      <c r="EB85" s="10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01"/>
        <v>0</v>
      </c>
      <c r="EQ85" s="11"/>
      <c r="ER85" s="10"/>
      <c r="ES85" s="11"/>
      <c r="ET85" s="10"/>
      <c r="EU85" s="7"/>
      <c r="EV85" s="11"/>
      <c r="EW85" s="10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02"/>
        <v>0</v>
      </c>
      <c r="FL85" s="11">
        <v>8</v>
      </c>
      <c r="FM85" s="10" t="s">
        <v>61</v>
      </c>
      <c r="FN85" s="11">
        <v>6</v>
      </c>
      <c r="FO85" s="10" t="s">
        <v>61</v>
      </c>
      <c r="FP85" s="7">
        <v>2</v>
      </c>
      <c r="FQ85" s="11"/>
      <c r="FR85" s="10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03"/>
        <v>2</v>
      </c>
    </row>
    <row r="86" spans="1:188" ht="12.75">
      <c r="A86" s="20">
        <v>13</v>
      </c>
      <c r="B86" s="20">
        <v>1</v>
      </c>
      <c r="C86" s="20"/>
      <c r="D86" s="6" t="s">
        <v>181</v>
      </c>
      <c r="E86" s="3" t="s">
        <v>182</v>
      </c>
      <c r="F86" s="6">
        <f t="shared" si="82"/>
        <v>0</v>
      </c>
      <c r="G86" s="6">
        <f t="shared" si="83"/>
        <v>2</v>
      </c>
      <c r="H86" s="6">
        <f t="shared" si="84"/>
        <v>14</v>
      </c>
      <c r="I86" s="6">
        <f t="shared" si="85"/>
        <v>8</v>
      </c>
      <c r="J86" s="6">
        <f t="shared" si="86"/>
        <v>6</v>
      </c>
      <c r="K86" s="6">
        <f t="shared" si="87"/>
        <v>0</v>
      </c>
      <c r="L86" s="6">
        <f t="shared" si="88"/>
        <v>0</v>
      </c>
      <c r="M86" s="6">
        <f t="shared" si="89"/>
        <v>0</v>
      </c>
      <c r="N86" s="6">
        <f t="shared" si="90"/>
        <v>0</v>
      </c>
      <c r="O86" s="6">
        <f t="shared" si="91"/>
        <v>0</v>
      </c>
      <c r="P86" s="6">
        <f t="shared" si="92"/>
        <v>0</v>
      </c>
      <c r="Q86" s="6">
        <f t="shared" si="93"/>
        <v>0</v>
      </c>
      <c r="R86" s="7">
        <f t="shared" si="94"/>
        <v>2</v>
      </c>
      <c r="S86" s="7">
        <f t="shared" si="95"/>
        <v>0</v>
      </c>
      <c r="T86" s="7">
        <v>0.7</v>
      </c>
      <c r="U86" s="11"/>
      <c r="V86" s="10"/>
      <c r="W86" s="11"/>
      <c r="X86" s="10"/>
      <c r="Y86" s="7"/>
      <c r="Z86" s="11"/>
      <c r="AA86" s="10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96"/>
        <v>0</v>
      </c>
      <c r="AP86" s="11"/>
      <c r="AQ86" s="10"/>
      <c r="AR86" s="11"/>
      <c r="AS86" s="10"/>
      <c r="AT86" s="7"/>
      <c r="AU86" s="11"/>
      <c r="AV86" s="10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7"/>
        <v>0</v>
      </c>
      <c r="BK86" s="11"/>
      <c r="BL86" s="10"/>
      <c r="BM86" s="11"/>
      <c r="BN86" s="10"/>
      <c r="BO86" s="7"/>
      <c r="BP86" s="11"/>
      <c r="BQ86" s="10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98"/>
        <v>0</v>
      </c>
      <c r="CF86" s="11"/>
      <c r="CG86" s="10"/>
      <c r="CH86" s="11"/>
      <c r="CI86" s="10"/>
      <c r="CJ86" s="7"/>
      <c r="CK86" s="11"/>
      <c r="CL86" s="10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99"/>
        <v>0</v>
      </c>
      <c r="DA86" s="11"/>
      <c r="DB86" s="10"/>
      <c r="DC86" s="11"/>
      <c r="DD86" s="10"/>
      <c r="DE86" s="7"/>
      <c r="DF86" s="11"/>
      <c r="DG86" s="10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00"/>
        <v>0</v>
      </c>
      <c r="DV86" s="11"/>
      <c r="DW86" s="10"/>
      <c r="DX86" s="11"/>
      <c r="DY86" s="10"/>
      <c r="DZ86" s="7"/>
      <c r="EA86" s="11"/>
      <c r="EB86" s="10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01"/>
        <v>0</v>
      </c>
      <c r="EQ86" s="11"/>
      <c r="ER86" s="10"/>
      <c r="ES86" s="11"/>
      <c r="ET86" s="10"/>
      <c r="EU86" s="7"/>
      <c r="EV86" s="11"/>
      <c r="EW86" s="10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102"/>
        <v>0</v>
      </c>
      <c r="FL86" s="11">
        <v>8</v>
      </c>
      <c r="FM86" s="10" t="s">
        <v>61</v>
      </c>
      <c r="FN86" s="11">
        <v>6</v>
      </c>
      <c r="FO86" s="10" t="s">
        <v>61</v>
      </c>
      <c r="FP86" s="7">
        <v>2</v>
      </c>
      <c r="FQ86" s="11"/>
      <c r="FR86" s="10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03"/>
        <v>2</v>
      </c>
    </row>
    <row r="87" spans="1:188" ht="12.75">
      <c r="A87" s="20">
        <v>14</v>
      </c>
      <c r="B87" s="20">
        <v>1</v>
      </c>
      <c r="C87" s="20"/>
      <c r="D87" s="6" t="s">
        <v>183</v>
      </c>
      <c r="E87" s="3" t="s">
        <v>184</v>
      </c>
      <c r="F87" s="6">
        <f t="shared" si="82"/>
        <v>0</v>
      </c>
      <c r="G87" s="6">
        <f t="shared" si="83"/>
        <v>2</v>
      </c>
      <c r="H87" s="6">
        <f t="shared" si="84"/>
        <v>16</v>
      </c>
      <c r="I87" s="6">
        <f t="shared" si="85"/>
        <v>8</v>
      </c>
      <c r="J87" s="6">
        <f t="shared" si="86"/>
        <v>8</v>
      </c>
      <c r="K87" s="6">
        <f t="shared" si="87"/>
        <v>0</v>
      </c>
      <c r="L87" s="6">
        <f t="shared" si="88"/>
        <v>0</v>
      </c>
      <c r="M87" s="6">
        <f t="shared" si="89"/>
        <v>0</v>
      </c>
      <c r="N87" s="6">
        <f t="shared" si="90"/>
        <v>0</v>
      </c>
      <c r="O87" s="6">
        <f t="shared" si="91"/>
        <v>0</v>
      </c>
      <c r="P87" s="6">
        <f t="shared" si="92"/>
        <v>0</v>
      </c>
      <c r="Q87" s="6">
        <f t="shared" si="93"/>
        <v>0</v>
      </c>
      <c r="R87" s="7">
        <f t="shared" si="94"/>
        <v>2</v>
      </c>
      <c r="S87" s="7">
        <f t="shared" si="95"/>
        <v>0</v>
      </c>
      <c r="T87" s="7">
        <v>0.8</v>
      </c>
      <c r="U87" s="11"/>
      <c r="V87" s="10"/>
      <c r="W87" s="11"/>
      <c r="X87" s="10"/>
      <c r="Y87" s="7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96"/>
        <v>0</v>
      </c>
      <c r="AP87" s="11"/>
      <c r="AQ87" s="10"/>
      <c r="AR87" s="11"/>
      <c r="AS87" s="10"/>
      <c r="AT87" s="7"/>
      <c r="AU87" s="11"/>
      <c r="AV87" s="10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7"/>
        <v>0</v>
      </c>
      <c r="BK87" s="11"/>
      <c r="BL87" s="10"/>
      <c r="BM87" s="11"/>
      <c r="BN87" s="10"/>
      <c r="BO87" s="7"/>
      <c r="BP87" s="11"/>
      <c r="BQ87" s="10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98"/>
        <v>0</v>
      </c>
      <c r="CF87" s="11"/>
      <c r="CG87" s="10"/>
      <c r="CH87" s="11"/>
      <c r="CI87" s="10"/>
      <c r="CJ87" s="7"/>
      <c r="CK87" s="11"/>
      <c r="CL87" s="10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99"/>
        <v>0</v>
      </c>
      <c r="DA87" s="11"/>
      <c r="DB87" s="10"/>
      <c r="DC87" s="11"/>
      <c r="DD87" s="10"/>
      <c r="DE87" s="7"/>
      <c r="DF87" s="11"/>
      <c r="DG87" s="10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00"/>
        <v>0</v>
      </c>
      <c r="DV87" s="11"/>
      <c r="DW87" s="10"/>
      <c r="DX87" s="11"/>
      <c r="DY87" s="10"/>
      <c r="DZ87" s="7"/>
      <c r="EA87" s="11"/>
      <c r="EB87" s="10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01"/>
        <v>0</v>
      </c>
      <c r="EQ87" s="11"/>
      <c r="ER87" s="10"/>
      <c r="ES87" s="11"/>
      <c r="ET87" s="10"/>
      <c r="EU87" s="7"/>
      <c r="EV87" s="11"/>
      <c r="EW87" s="10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02"/>
        <v>0</v>
      </c>
      <c r="FL87" s="11">
        <v>8</v>
      </c>
      <c r="FM87" s="10" t="s">
        <v>61</v>
      </c>
      <c r="FN87" s="11">
        <v>8</v>
      </c>
      <c r="FO87" s="10" t="s">
        <v>61</v>
      </c>
      <c r="FP87" s="7">
        <v>2</v>
      </c>
      <c r="FQ87" s="11"/>
      <c r="FR87" s="10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03"/>
        <v>2</v>
      </c>
    </row>
    <row r="88" spans="1:188" ht="12.75">
      <c r="A88" s="20">
        <v>14</v>
      </c>
      <c r="B88" s="20">
        <v>1</v>
      </c>
      <c r="C88" s="20"/>
      <c r="D88" s="6" t="s">
        <v>185</v>
      </c>
      <c r="E88" s="3" t="s">
        <v>186</v>
      </c>
      <c r="F88" s="6">
        <f t="shared" si="82"/>
        <v>0</v>
      </c>
      <c r="G88" s="6">
        <f t="shared" si="83"/>
        <v>2</v>
      </c>
      <c r="H88" s="6">
        <f t="shared" si="84"/>
        <v>16</v>
      </c>
      <c r="I88" s="6">
        <f t="shared" si="85"/>
        <v>8</v>
      </c>
      <c r="J88" s="6">
        <f t="shared" si="86"/>
        <v>8</v>
      </c>
      <c r="K88" s="6">
        <f t="shared" si="87"/>
        <v>0</v>
      </c>
      <c r="L88" s="6">
        <f t="shared" si="88"/>
        <v>0</v>
      </c>
      <c r="M88" s="6">
        <f t="shared" si="89"/>
        <v>0</v>
      </c>
      <c r="N88" s="6">
        <f t="shared" si="90"/>
        <v>0</v>
      </c>
      <c r="O88" s="6">
        <f t="shared" si="91"/>
        <v>0</v>
      </c>
      <c r="P88" s="6">
        <f t="shared" si="92"/>
        <v>0</v>
      </c>
      <c r="Q88" s="6">
        <f t="shared" si="93"/>
        <v>0</v>
      </c>
      <c r="R88" s="7">
        <f t="shared" si="94"/>
        <v>2</v>
      </c>
      <c r="S88" s="7">
        <f t="shared" si="95"/>
        <v>0</v>
      </c>
      <c r="T88" s="7">
        <v>0.8</v>
      </c>
      <c r="U88" s="11"/>
      <c r="V88" s="10"/>
      <c r="W88" s="11"/>
      <c r="X88" s="10"/>
      <c r="Y88" s="7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96"/>
        <v>0</v>
      </c>
      <c r="AP88" s="11"/>
      <c r="AQ88" s="10"/>
      <c r="AR88" s="11"/>
      <c r="AS88" s="10"/>
      <c r="AT88" s="7"/>
      <c r="AU88" s="11"/>
      <c r="AV88" s="10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7"/>
        <v>0</v>
      </c>
      <c r="BK88" s="11"/>
      <c r="BL88" s="10"/>
      <c r="BM88" s="11"/>
      <c r="BN88" s="10"/>
      <c r="BO88" s="7"/>
      <c r="BP88" s="11"/>
      <c r="BQ88" s="10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98"/>
        <v>0</v>
      </c>
      <c r="CF88" s="11"/>
      <c r="CG88" s="10"/>
      <c r="CH88" s="11"/>
      <c r="CI88" s="10"/>
      <c r="CJ88" s="7"/>
      <c r="CK88" s="11"/>
      <c r="CL88" s="10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99"/>
        <v>0</v>
      </c>
      <c r="DA88" s="11"/>
      <c r="DB88" s="10"/>
      <c r="DC88" s="11"/>
      <c r="DD88" s="10"/>
      <c r="DE88" s="7"/>
      <c r="DF88" s="11"/>
      <c r="DG88" s="10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00"/>
        <v>0</v>
      </c>
      <c r="DV88" s="11"/>
      <c r="DW88" s="10"/>
      <c r="DX88" s="11"/>
      <c r="DY88" s="10"/>
      <c r="DZ88" s="7"/>
      <c r="EA88" s="11"/>
      <c r="EB88" s="10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01"/>
        <v>0</v>
      </c>
      <c r="EQ88" s="11"/>
      <c r="ER88" s="10"/>
      <c r="ES88" s="11"/>
      <c r="ET88" s="10"/>
      <c r="EU88" s="7"/>
      <c r="EV88" s="11"/>
      <c r="EW88" s="10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02"/>
        <v>0</v>
      </c>
      <c r="FL88" s="11">
        <v>8</v>
      </c>
      <c r="FM88" s="10" t="s">
        <v>61</v>
      </c>
      <c r="FN88" s="11">
        <v>8</v>
      </c>
      <c r="FO88" s="10" t="s">
        <v>61</v>
      </c>
      <c r="FP88" s="7">
        <v>2</v>
      </c>
      <c r="FQ88" s="11"/>
      <c r="FR88" s="10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03"/>
        <v>2</v>
      </c>
    </row>
    <row r="89" spans="1:188" ht="12.75">
      <c r="A89" s="20">
        <v>15</v>
      </c>
      <c r="B89" s="20">
        <v>1</v>
      </c>
      <c r="C89" s="20"/>
      <c r="D89" s="6" t="s">
        <v>187</v>
      </c>
      <c r="E89" s="3" t="s">
        <v>188</v>
      </c>
      <c r="F89" s="6">
        <f t="shared" si="82"/>
        <v>0</v>
      </c>
      <c r="G89" s="6">
        <f t="shared" si="83"/>
        <v>1</v>
      </c>
      <c r="H89" s="6">
        <f t="shared" si="84"/>
        <v>8</v>
      </c>
      <c r="I89" s="6">
        <f t="shared" si="85"/>
        <v>0</v>
      </c>
      <c r="J89" s="6">
        <f t="shared" si="86"/>
        <v>8</v>
      </c>
      <c r="K89" s="6">
        <f t="shared" si="87"/>
        <v>0</v>
      </c>
      <c r="L89" s="6">
        <f t="shared" si="88"/>
        <v>0</v>
      </c>
      <c r="M89" s="6">
        <f t="shared" si="89"/>
        <v>0</v>
      </c>
      <c r="N89" s="6">
        <f t="shared" si="90"/>
        <v>0</v>
      </c>
      <c r="O89" s="6">
        <f t="shared" si="91"/>
        <v>0</v>
      </c>
      <c r="P89" s="6">
        <f t="shared" si="92"/>
        <v>0</v>
      </c>
      <c r="Q89" s="6">
        <f t="shared" si="93"/>
        <v>0</v>
      </c>
      <c r="R89" s="7">
        <f t="shared" si="94"/>
        <v>1</v>
      </c>
      <c r="S89" s="7">
        <f t="shared" si="95"/>
        <v>0</v>
      </c>
      <c r="T89" s="7">
        <v>0.4</v>
      </c>
      <c r="U89" s="11"/>
      <c r="V89" s="10"/>
      <c r="W89" s="11"/>
      <c r="X89" s="10"/>
      <c r="Y89" s="7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96"/>
        <v>0</v>
      </c>
      <c r="AP89" s="11"/>
      <c r="AQ89" s="10"/>
      <c r="AR89" s="11"/>
      <c r="AS89" s="10"/>
      <c r="AT89" s="7"/>
      <c r="AU89" s="11"/>
      <c r="AV89" s="10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7"/>
        <v>0</v>
      </c>
      <c r="BK89" s="11"/>
      <c r="BL89" s="10"/>
      <c r="BM89" s="11"/>
      <c r="BN89" s="10"/>
      <c r="BO89" s="7"/>
      <c r="BP89" s="11"/>
      <c r="BQ89" s="10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98"/>
        <v>0</v>
      </c>
      <c r="CF89" s="11"/>
      <c r="CG89" s="10"/>
      <c r="CH89" s="11"/>
      <c r="CI89" s="10"/>
      <c r="CJ89" s="7"/>
      <c r="CK89" s="11"/>
      <c r="CL89" s="10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99"/>
        <v>0</v>
      </c>
      <c r="DA89" s="11"/>
      <c r="DB89" s="10"/>
      <c r="DC89" s="11"/>
      <c r="DD89" s="10"/>
      <c r="DE89" s="7"/>
      <c r="DF89" s="11"/>
      <c r="DG89" s="10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00"/>
        <v>0</v>
      </c>
      <c r="DV89" s="11"/>
      <c r="DW89" s="10"/>
      <c r="DX89" s="11"/>
      <c r="DY89" s="10"/>
      <c r="DZ89" s="7"/>
      <c r="EA89" s="11"/>
      <c r="EB89" s="10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1"/>
        <v>0</v>
      </c>
      <c r="EQ89" s="11"/>
      <c r="ER89" s="10"/>
      <c r="ES89" s="11"/>
      <c r="ET89" s="10"/>
      <c r="EU89" s="7"/>
      <c r="EV89" s="11"/>
      <c r="EW89" s="10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2"/>
        <v>0</v>
      </c>
      <c r="FL89" s="11"/>
      <c r="FM89" s="10"/>
      <c r="FN89" s="11">
        <v>8</v>
      </c>
      <c r="FO89" s="10" t="s">
        <v>61</v>
      </c>
      <c r="FP89" s="7">
        <v>1</v>
      </c>
      <c r="FQ89" s="11"/>
      <c r="FR89" s="10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3"/>
        <v>1</v>
      </c>
    </row>
    <row r="90" spans="1:188" ht="12.75">
      <c r="A90" s="20">
        <v>15</v>
      </c>
      <c r="B90" s="20">
        <v>1</v>
      </c>
      <c r="C90" s="20"/>
      <c r="D90" s="6" t="s">
        <v>189</v>
      </c>
      <c r="E90" s="3" t="s">
        <v>190</v>
      </c>
      <c r="F90" s="6">
        <f t="shared" si="82"/>
        <v>0</v>
      </c>
      <c r="G90" s="6">
        <f t="shared" si="83"/>
        <v>1</v>
      </c>
      <c r="H90" s="6">
        <f t="shared" si="84"/>
        <v>8</v>
      </c>
      <c r="I90" s="6">
        <f t="shared" si="85"/>
        <v>0</v>
      </c>
      <c r="J90" s="6">
        <f t="shared" si="86"/>
        <v>8</v>
      </c>
      <c r="K90" s="6">
        <f t="shared" si="87"/>
        <v>0</v>
      </c>
      <c r="L90" s="6">
        <f t="shared" si="88"/>
        <v>0</v>
      </c>
      <c r="M90" s="6">
        <f t="shared" si="89"/>
        <v>0</v>
      </c>
      <c r="N90" s="6">
        <f t="shared" si="90"/>
        <v>0</v>
      </c>
      <c r="O90" s="6">
        <f t="shared" si="91"/>
        <v>0</v>
      </c>
      <c r="P90" s="6">
        <f t="shared" si="92"/>
        <v>0</v>
      </c>
      <c r="Q90" s="6">
        <f t="shared" si="93"/>
        <v>0</v>
      </c>
      <c r="R90" s="7">
        <f t="shared" si="94"/>
        <v>1</v>
      </c>
      <c r="S90" s="7">
        <f t="shared" si="95"/>
        <v>0</v>
      </c>
      <c r="T90" s="7">
        <v>0.4</v>
      </c>
      <c r="U90" s="11"/>
      <c r="V90" s="10"/>
      <c r="W90" s="11"/>
      <c r="X90" s="10"/>
      <c r="Y90" s="7"/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96"/>
        <v>0</v>
      </c>
      <c r="AP90" s="11"/>
      <c r="AQ90" s="10"/>
      <c r="AR90" s="11"/>
      <c r="AS90" s="10"/>
      <c r="AT90" s="7"/>
      <c r="AU90" s="11"/>
      <c r="AV90" s="10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7"/>
        <v>0</v>
      </c>
      <c r="BK90" s="11"/>
      <c r="BL90" s="10"/>
      <c r="BM90" s="11"/>
      <c r="BN90" s="10"/>
      <c r="BO90" s="7"/>
      <c r="BP90" s="11"/>
      <c r="BQ90" s="10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98"/>
        <v>0</v>
      </c>
      <c r="CF90" s="11"/>
      <c r="CG90" s="10"/>
      <c r="CH90" s="11"/>
      <c r="CI90" s="10"/>
      <c r="CJ90" s="7"/>
      <c r="CK90" s="11"/>
      <c r="CL90" s="10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99"/>
        <v>0</v>
      </c>
      <c r="DA90" s="11"/>
      <c r="DB90" s="10"/>
      <c r="DC90" s="11"/>
      <c r="DD90" s="10"/>
      <c r="DE90" s="7"/>
      <c r="DF90" s="11"/>
      <c r="DG90" s="10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00"/>
        <v>0</v>
      </c>
      <c r="DV90" s="11"/>
      <c r="DW90" s="10"/>
      <c r="DX90" s="11"/>
      <c r="DY90" s="10"/>
      <c r="DZ90" s="7"/>
      <c r="EA90" s="11"/>
      <c r="EB90" s="10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01"/>
        <v>0</v>
      </c>
      <c r="EQ90" s="11"/>
      <c r="ER90" s="10"/>
      <c r="ES90" s="11"/>
      <c r="ET90" s="10"/>
      <c r="EU90" s="7"/>
      <c r="EV90" s="11"/>
      <c r="EW90" s="10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02"/>
        <v>0</v>
      </c>
      <c r="FL90" s="11"/>
      <c r="FM90" s="10"/>
      <c r="FN90" s="11">
        <v>8</v>
      </c>
      <c r="FO90" s="10" t="s">
        <v>61</v>
      </c>
      <c r="FP90" s="7">
        <v>1</v>
      </c>
      <c r="FQ90" s="11"/>
      <c r="FR90" s="10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03"/>
        <v>1</v>
      </c>
    </row>
    <row r="91" spans="1:188" ht="12.75">
      <c r="A91" s="20">
        <v>1</v>
      </c>
      <c r="B91" s="20">
        <v>1</v>
      </c>
      <c r="C91" s="20"/>
      <c r="D91" s="6" t="s">
        <v>191</v>
      </c>
      <c r="E91" s="3" t="s">
        <v>192</v>
      </c>
      <c r="F91" s="6">
        <f t="shared" si="82"/>
        <v>0</v>
      </c>
      <c r="G91" s="6">
        <f t="shared" si="83"/>
        <v>2</v>
      </c>
      <c r="H91" s="6">
        <f t="shared" si="84"/>
        <v>32</v>
      </c>
      <c r="I91" s="6">
        <f t="shared" si="85"/>
        <v>16</v>
      </c>
      <c r="J91" s="6">
        <f t="shared" si="86"/>
        <v>0</v>
      </c>
      <c r="K91" s="6">
        <f t="shared" si="87"/>
        <v>16</v>
      </c>
      <c r="L91" s="6">
        <f t="shared" si="88"/>
        <v>0</v>
      </c>
      <c r="M91" s="6">
        <f t="shared" si="89"/>
        <v>0</v>
      </c>
      <c r="N91" s="6">
        <f t="shared" si="90"/>
        <v>0</v>
      </c>
      <c r="O91" s="6">
        <f t="shared" si="91"/>
        <v>0</v>
      </c>
      <c r="P91" s="6">
        <f t="shared" si="92"/>
        <v>0</v>
      </c>
      <c r="Q91" s="6">
        <f t="shared" si="93"/>
        <v>0</v>
      </c>
      <c r="R91" s="7">
        <f t="shared" si="94"/>
        <v>4</v>
      </c>
      <c r="S91" s="7">
        <f t="shared" si="95"/>
        <v>2</v>
      </c>
      <c r="T91" s="7">
        <v>1.4</v>
      </c>
      <c r="U91" s="11"/>
      <c r="V91" s="10"/>
      <c r="W91" s="11"/>
      <c r="X91" s="10"/>
      <c r="Y91" s="7"/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96"/>
        <v>0</v>
      </c>
      <c r="AP91" s="11"/>
      <c r="AQ91" s="10"/>
      <c r="AR91" s="11"/>
      <c r="AS91" s="10"/>
      <c r="AT91" s="7"/>
      <c r="AU91" s="11"/>
      <c r="AV91" s="10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97"/>
        <v>0</v>
      </c>
      <c r="BK91" s="11">
        <v>16</v>
      </c>
      <c r="BL91" s="10" t="s">
        <v>61</v>
      </c>
      <c r="BM91" s="11"/>
      <c r="BN91" s="10"/>
      <c r="BO91" s="7">
        <v>2</v>
      </c>
      <c r="BP91" s="11">
        <v>16</v>
      </c>
      <c r="BQ91" s="10" t="s">
        <v>61</v>
      </c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>
        <v>2</v>
      </c>
      <c r="CE91" s="7">
        <f t="shared" si="98"/>
        <v>4</v>
      </c>
      <c r="CF91" s="11"/>
      <c r="CG91" s="10"/>
      <c r="CH91" s="11"/>
      <c r="CI91" s="10"/>
      <c r="CJ91" s="7"/>
      <c r="CK91" s="11"/>
      <c r="CL91" s="10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99"/>
        <v>0</v>
      </c>
      <c r="DA91" s="11"/>
      <c r="DB91" s="10"/>
      <c r="DC91" s="11"/>
      <c r="DD91" s="10"/>
      <c r="DE91" s="7"/>
      <c r="DF91" s="11"/>
      <c r="DG91" s="10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00"/>
        <v>0</v>
      </c>
      <c r="DV91" s="11"/>
      <c r="DW91" s="10"/>
      <c r="DX91" s="11"/>
      <c r="DY91" s="10"/>
      <c r="DZ91" s="7"/>
      <c r="EA91" s="11"/>
      <c r="EB91" s="10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01"/>
        <v>0</v>
      </c>
      <c r="EQ91" s="11"/>
      <c r="ER91" s="10"/>
      <c r="ES91" s="11"/>
      <c r="ET91" s="10"/>
      <c r="EU91" s="7"/>
      <c r="EV91" s="11"/>
      <c r="EW91" s="10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02"/>
        <v>0</v>
      </c>
      <c r="FL91" s="11"/>
      <c r="FM91" s="10"/>
      <c r="FN91" s="11"/>
      <c r="FO91" s="10"/>
      <c r="FP91" s="7"/>
      <c r="FQ91" s="11"/>
      <c r="FR91" s="10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03"/>
        <v>0</v>
      </c>
    </row>
    <row r="92" spans="1:188" ht="12.75">
      <c r="A92" s="20">
        <v>1</v>
      </c>
      <c r="B92" s="20">
        <v>1</v>
      </c>
      <c r="C92" s="20"/>
      <c r="D92" s="6" t="s">
        <v>193</v>
      </c>
      <c r="E92" s="3" t="s">
        <v>194</v>
      </c>
      <c r="F92" s="6">
        <f t="shared" si="82"/>
        <v>0</v>
      </c>
      <c r="G92" s="6">
        <f t="shared" si="83"/>
        <v>2</v>
      </c>
      <c r="H92" s="6">
        <f t="shared" si="84"/>
        <v>32</v>
      </c>
      <c r="I92" s="6">
        <f t="shared" si="85"/>
        <v>16</v>
      </c>
      <c r="J92" s="6">
        <f t="shared" si="86"/>
        <v>0</v>
      </c>
      <c r="K92" s="6">
        <f t="shared" si="87"/>
        <v>16</v>
      </c>
      <c r="L92" s="6">
        <f t="shared" si="88"/>
        <v>0</v>
      </c>
      <c r="M92" s="6">
        <f t="shared" si="89"/>
        <v>0</v>
      </c>
      <c r="N92" s="6">
        <f t="shared" si="90"/>
        <v>0</v>
      </c>
      <c r="O92" s="6">
        <f t="shared" si="91"/>
        <v>0</v>
      </c>
      <c r="P92" s="6">
        <f t="shared" si="92"/>
        <v>0</v>
      </c>
      <c r="Q92" s="6">
        <f t="shared" si="93"/>
        <v>0</v>
      </c>
      <c r="R92" s="7">
        <f t="shared" si="94"/>
        <v>4</v>
      </c>
      <c r="S92" s="7">
        <f t="shared" si="95"/>
        <v>2</v>
      </c>
      <c r="T92" s="7">
        <v>1.4</v>
      </c>
      <c r="U92" s="11"/>
      <c r="V92" s="10"/>
      <c r="W92" s="11"/>
      <c r="X92" s="10"/>
      <c r="Y92" s="7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96"/>
        <v>0</v>
      </c>
      <c r="AP92" s="11"/>
      <c r="AQ92" s="10"/>
      <c r="AR92" s="11"/>
      <c r="AS92" s="10"/>
      <c r="AT92" s="7"/>
      <c r="AU92" s="11"/>
      <c r="AV92" s="10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97"/>
        <v>0</v>
      </c>
      <c r="BK92" s="11">
        <v>16</v>
      </c>
      <c r="BL92" s="10" t="s">
        <v>61</v>
      </c>
      <c r="BM92" s="11"/>
      <c r="BN92" s="10"/>
      <c r="BO92" s="7">
        <v>2</v>
      </c>
      <c r="BP92" s="11">
        <v>16</v>
      </c>
      <c r="BQ92" s="10" t="s">
        <v>61</v>
      </c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>
        <v>2</v>
      </c>
      <c r="CE92" s="7">
        <f t="shared" si="98"/>
        <v>4</v>
      </c>
      <c r="CF92" s="11"/>
      <c r="CG92" s="10"/>
      <c r="CH92" s="11"/>
      <c r="CI92" s="10"/>
      <c r="CJ92" s="7"/>
      <c r="CK92" s="11"/>
      <c r="CL92" s="10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99"/>
        <v>0</v>
      </c>
      <c r="DA92" s="11"/>
      <c r="DB92" s="10"/>
      <c r="DC92" s="11"/>
      <c r="DD92" s="10"/>
      <c r="DE92" s="7"/>
      <c r="DF92" s="11"/>
      <c r="DG92" s="10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00"/>
        <v>0</v>
      </c>
      <c r="DV92" s="11"/>
      <c r="DW92" s="10"/>
      <c r="DX92" s="11"/>
      <c r="DY92" s="10"/>
      <c r="DZ92" s="7"/>
      <c r="EA92" s="11"/>
      <c r="EB92" s="10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01"/>
        <v>0</v>
      </c>
      <c r="EQ92" s="11"/>
      <c r="ER92" s="10"/>
      <c r="ES92" s="11"/>
      <c r="ET92" s="10"/>
      <c r="EU92" s="7"/>
      <c r="EV92" s="11"/>
      <c r="EW92" s="10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02"/>
        <v>0</v>
      </c>
      <c r="FL92" s="11"/>
      <c r="FM92" s="10"/>
      <c r="FN92" s="11"/>
      <c r="FO92" s="10"/>
      <c r="FP92" s="7"/>
      <c r="FQ92" s="11"/>
      <c r="FR92" s="10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03"/>
        <v>0</v>
      </c>
    </row>
    <row r="93" spans="1:188" ht="12.75">
      <c r="A93" s="20">
        <v>5</v>
      </c>
      <c r="B93" s="20">
        <v>1</v>
      </c>
      <c r="C93" s="20"/>
      <c r="D93" s="6" t="s">
        <v>195</v>
      </c>
      <c r="E93" s="3" t="s">
        <v>196</v>
      </c>
      <c r="F93" s="6">
        <f t="shared" si="82"/>
        <v>1</v>
      </c>
      <c r="G93" s="6">
        <f t="shared" si="83"/>
        <v>1</v>
      </c>
      <c r="H93" s="6">
        <f t="shared" si="84"/>
        <v>32</v>
      </c>
      <c r="I93" s="6">
        <f t="shared" si="85"/>
        <v>16</v>
      </c>
      <c r="J93" s="6">
        <f t="shared" si="86"/>
        <v>0</v>
      </c>
      <c r="K93" s="6">
        <f t="shared" si="87"/>
        <v>16</v>
      </c>
      <c r="L93" s="6">
        <f t="shared" si="88"/>
        <v>0</v>
      </c>
      <c r="M93" s="6">
        <f t="shared" si="89"/>
        <v>0</v>
      </c>
      <c r="N93" s="6">
        <f t="shared" si="90"/>
        <v>0</v>
      </c>
      <c r="O93" s="6">
        <f t="shared" si="91"/>
        <v>0</v>
      </c>
      <c r="P93" s="6">
        <f t="shared" si="92"/>
        <v>0</v>
      </c>
      <c r="Q93" s="6">
        <f t="shared" si="93"/>
        <v>0</v>
      </c>
      <c r="R93" s="7">
        <f t="shared" si="94"/>
        <v>4</v>
      </c>
      <c r="S93" s="7">
        <f t="shared" si="95"/>
        <v>2</v>
      </c>
      <c r="T93" s="7">
        <v>1.5</v>
      </c>
      <c r="U93" s="11"/>
      <c r="V93" s="10"/>
      <c r="W93" s="11"/>
      <c r="X93" s="10"/>
      <c r="Y93" s="7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96"/>
        <v>0</v>
      </c>
      <c r="AP93" s="11"/>
      <c r="AQ93" s="10"/>
      <c r="AR93" s="11"/>
      <c r="AS93" s="10"/>
      <c r="AT93" s="7"/>
      <c r="AU93" s="11"/>
      <c r="AV93" s="10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97"/>
        <v>0</v>
      </c>
      <c r="BK93" s="11"/>
      <c r="BL93" s="10"/>
      <c r="BM93" s="11"/>
      <c r="BN93" s="10"/>
      <c r="BO93" s="7"/>
      <c r="BP93" s="11"/>
      <c r="BQ93" s="10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98"/>
        <v>0</v>
      </c>
      <c r="CF93" s="11"/>
      <c r="CG93" s="10"/>
      <c r="CH93" s="11"/>
      <c r="CI93" s="10"/>
      <c r="CJ93" s="7"/>
      <c r="CK93" s="11"/>
      <c r="CL93" s="10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99"/>
        <v>0</v>
      </c>
      <c r="DA93" s="11">
        <v>16</v>
      </c>
      <c r="DB93" s="10" t="s">
        <v>72</v>
      </c>
      <c r="DC93" s="11"/>
      <c r="DD93" s="10"/>
      <c r="DE93" s="7">
        <v>2</v>
      </c>
      <c r="DF93" s="11">
        <v>16</v>
      </c>
      <c r="DG93" s="10" t="s">
        <v>61</v>
      </c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>
        <v>2</v>
      </c>
      <c r="DU93" s="7">
        <f t="shared" si="100"/>
        <v>4</v>
      </c>
      <c r="DV93" s="11"/>
      <c r="DW93" s="10"/>
      <c r="DX93" s="11"/>
      <c r="DY93" s="10"/>
      <c r="DZ93" s="7"/>
      <c r="EA93" s="11"/>
      <c r="EB93" s="10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01"/>
        <v>0</v>
      </c>
      <c r="EQ93" s="11"/>
      <c r="ER93" s="10"/>
      <c r="ES93" s="11"/>
      <c r="ET93" s="10"/>
      <c r="EU93" s="7"/>
      <c r="EV93" s="11"/>
      <c r="EW93" s="10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02"/>
        <v>0</v>
      </c>
      <c r="FL93" s="11"/>
      <c r="FM93" s="10"/>
      <c r="FN93" s="11"/>
      <c r="FO93" s="10"/>
      <c r="FP93" s="7"/>
      <c r="FQ93" s="11"/>
      <c r="FR93" s="10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03"/>
        <v>0</v>
      </c>
    </row>
    <row r="94" spans="1:188" ht="12.75">
      <c r="A94" s="20">
        <v>5</v>
      </c>
      <c r="B94" s="20">
        <v>1</v>
      </c>
      <c r="C94" s="20"/>
      <c r="D94" s="6" t="s">
        <v>197</v>
      </c>
      <c r="E94" s="3" t="s">
        <v>198</v>
      </c>
      <c r="F94" s="6">
        <f t="shared" si="82"/>
        <v>1</v>
      </c>
      <c r="G94" s="6">
        <f t="shared" si="83"/>
        <v>1</v>
      </c>
      <c r="H94" s="6">
        <f t="shared" si="84"/>
        <v>32</v>
      </c>
      <c r="I94" s="6">
        <f t="shared" si="85"/>
        <v>16</v>
      </c>
      <c r="J94" s="6">
        <f t="shared" si="86"/>
        <v>0</v>
      </c>
      <c r="K94" s="6">
        <f t="shared" si="87"/>
        <v>16</v>
      </c>
      <c r="L94" s="6">
        <f t="shared" si="88"/>
        <v>0</v>
      </c>
      <c r="M94" s="6">
        <f t="shared" si="89"/>
        <v>0</v>
      </c>
      <c r="N94" s="6">
        <f t="shared" si="90"/>
        <v>0</v>
      </c>
      <c r="O94" s="6">
        <f t="shared" si="91"/>
        <v>0</v>
      </c>
      <c r="P94" s="6">
        <f t="shared" si="92"/>
        <v>0</v>
      </c>
      <c r="Q94" s="6">
        <f t="shared" si="93"/>
        <v>0</v>
      </c>
      <c r="R94" s="7">
        <f t="shared" si="94"/>
        <v>4</v>
      </c>
      <c r="S94" s="7">
        <f t="shared" si="95"/>
        <v>2</v>
      </c>
      <c r="T94" s="7">
        <v>1.5</v>
      </c>
      <c r="U94" s="11"/>
      <c r="V94" s="10"/>
      <c r="W94" s="11"/>
      <c r="X94" s="10"/>
      <c r="Y94" s="7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96"/>
        <v>0</v>
      </c>
      <c r="AP94" s="11"/>
      <c r="AQ94" s="10"/>
      <c r="AR94" s="11"/>
      <c r="AS94" s="10"/>
      <c r="AT94" s="7"/>
      <c r="AU94" s="11"/>
      <c r="AV94" s="10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97"/>
        <v>0</v>
      </c>
      <c r="BK94" s="11"/>
      <c r="BL94" s="10"/>
      <c r="BM94" s="11"/>
      <c r="BN94" s="10"/>
      <c r="BO94" s="7"/>
      <c r="BP94" s="11"/>
      <c r="BQ94" s="10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98"/>
        <v>0</v>
      </c>
      <c r="CF94" s="11"/>
      <c r="CG94" s="10"/>
      <c r="CH94" s="11"/>
      <c r="CI94" s="10"/>
      <c r="CJ94" s="7"/>
      <c r="CK94" s="11"/>
      <c r="CL94" s="10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99"/>
        <v>0</v>
      </c>
      <c r="DA94" s="11">
        <v>16</v>
      </c>
      <c r="DB94" s="10" t="s">
        <v>72</v>
      </c>
      <c r="DC94" s="11"/>
      <c r="DD94" s="10"/>
      <c r="DE94" s="7">
        <v>2</v>
      </c>
      <c r="DF94" s="11">
        <v>16</v>
      </c>
      <c r="DG94" s="10" t="s">
        <v>61</v>
      </c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>
        <v>2</v>
      </c>
      <c r="DU94" s="7">
        <f t="shared" si="100"/>
        <v>4</v>
      </c>
      <c r="DV94" s="11"/>
      <c r="DW94" s="10"/>
      <c r="DX94" s="11"/>
      <c r="DY94" s="10"/>
      <c r="DZ94" s="7"/>
      <c r="EA94" s="11"/>
      <c r="EB94" s="10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01"/>
        <v>0</v>
      </c>
      <c r="EQ94" s="11"/>
      <c r="ER94" s="10"/>
      <c r="ES94" s="11"/>
      <c r="ET94" s="10"/>
      <c r="EU94" s="7"/>
      <c r="EV94" s="11"/>
      <c r="EW94" s="10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02"/>
        <v>0</v>
      </c>
      <c r="FL94" s="11"/>
      <c r="FM94" s="10"/>
      <c r="FN94" s="11"/>
      <c r="FO94" s="10"/>
      <c r="FP94" s="7"/>
      <c r="FQ94" s="11"/>
      <c r="FR94" s="10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03"/>
        <v>0</v>
      </c>
    </row>
    <row r="95" spans="1:188" ht="12.75">
      <c r="A95" s="20">
        <v>7</v>
      </c>
      <c r="B95" s="20">
        <v>1</v>
      </c>
      <c r="C95" s="20"/>
      <c r="D95" s="6" t="s">
        <v>199</v>
      </c>
      <c r="E95" s="3" t="s">
        <v>200</v>
      </c>
      <c r="F95" s="6">
        <f t="shared" si="82"/>
        <v>0</v>
      </c>
      <c r="G95" s="6">
        <f t="shared" si="83"/>
        <v>2</v>
      </c>
      <c r="H95" s="6">
        <f t="shared" si="84"/>
        <v>32</v>
      </c>
      <c r="I95" s="6">
        <f t="shared" si="85"/>
        <v>16</v>
      </c>
      <c r="J95" s="6">
        <f t="shared" si="86"/>
        <v>0</v>
      </c>
      <c r="K95" s="6">
        <f t="shared" si="87"/>
        <v>16</v>
      </c>
      <c r="L95" s="6">
        <f t="shared" si="88"/>
        <v>0</v>
      </c>
      <c r="M95" s="6">
        <f t="shared" si="89"/>
        <v>0</v>
      </c>
      <c r="N95" s="6">
        <f t="shared" si="90"/>
        <v>0</v>
      </c>
      <c r="O95" s="6">
        <f t="shared" si="91"/>
        <v>0</v>
      </c>
      <c r="P95" s="6">
        <f t="shared" si="92"/>
        <v>0</v>
      </c>
      <c r="Q95" s="6">
        <f t="shared" si="93"/>
        <v>0</v>
      </c>
      <c r="R95" s="7">
        <f t="shared" si="94"/>
        <v>5</v>
      </c>
      <c r="S95" s="7">
        <f t="shared" si="95"/>
        <v>2</v>
      </c>
      <c r="T95" s="7">
        <v>1.4</v>
      </c>
      <c r="U95" s="11"/>
      <c r="V95" s="10"/>
      <c r="W95" s="11"/>
      <c r="X95" s="10"/>
      <c r="Y95" s="7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96"/>
        <v>0</v>
      </c>
      <c r="AP95" s="11"/>
      <c r="AQ95" s="10"/>
      <c r="AR95" s="11"/>
      <c r="AS95" s="10"/>
      <c r="AT95" s="7"/>
      <c r="AU95" s="11"/>
      <c r="AV95" s="10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97"/>
        <v>0</v>
      </c>
      <c r="BK95" s="11"/>
      <c r="BL95" s="10"/>
      <c r="BM95" s="11"/>
      <c r="BN95" s="10"/>
      <c r="BO95" s="7"/>
      <c r="BP95" s="11"/>
      <c r="BQ95" s="10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98"/>
        <v>0</v>
      </c>
      <c r="CF95" s="11"/>
      <c r="CG95" s="10"/>
      <c r="CH95" s="11"/>
      <c r="CI95" s="10"/>
      <c r="CJ95" s="7"/>
      <c r="CK95" s="11"/>
      <c r="CL95" s="10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99"/>
        <v>0</v>
      </c>
      <c r="DA95" s="11"/>
      <c r="DB95" s="10"/>
      <c r="DC95" s="11"/>
      <c r="DD95" s="10"/>
      <c r="DE95" s="7"/>
      <c r="DF95" s="11"/>
      <c r="DG95" s="10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00"/>
        <v>0</v>
      </c>
      <c r="DV95" s="11"/>
      <c r="DW95" s="10"/>
      <c r="DX95" s="11"/>
      <c r="DY95" s="10"/>
      <c r="DZ95" s="7"/>
      <c r="EA95" s="11"/>
      <c r="EB95" s="10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01"/>
        <v>0</v>
      </c>
      <c r="EQ95" s="11">
        <v>16</v>
      </c>
      <c r="ER95" s="10" t="s">
        <v>61</v>
      </c>
      <c r="ES95" s="11"/>
      <c r="ET95" s="10"/>
      <c r="EU95" s="7">
        <v>3</v>
      </c>
      <c r="EV95" s="11">
        <v>16</v>
      </c>
      <c r="EW95" s="10" t="s">
        <v>61</v>
      </c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>
        <v>2</v>
      </c>
      <c r="FK95" s="7">
        <f t="shared" si="102"/>
        <v>5</v>
      </c>
      <c r="FL95" s="11"/>
      <c r="FM95" s="10"/>
      <c r="FN95" s="11"/>
      <c r="FO95" s="10"/>
      <c r="FP95" s="7"/>
      <c r="FQ95" s="11"/>
      <c r="FR95" s="10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03"/>
        <v>0</v>
      </c>
    </row>
    <row r="96" spans="1:188" ht="12.75">
      <c r="A96" s="20">
        <v>7</v>
      </c>
      <c r="B96" s="20">
        <v>1</v>
      </c>
      <c r="C96" s="20"/>
      <c r="D96" s="6" t="s">
        <v>201</v>
      </c>
      <c r="E96" s="3" t="s">
        <v>202</v>
      </c>
      <c r="F96" s="6">
        <f t="shared" si="82"/>
        <v>0</v>
      </c>
      <c r="G96" s="6">
        <f t="shared" si="83"/>
        <v>2</v>
      </c>
      <c r="H96" s="6">
        <f t="shared" si="84"/>
        <v>32</v>
      </c>
      <c r="I96" s="6">
        <f t="shared" si="85"/>
        <v>16</v>
      </c>
      <c r="J96" s="6">
        <f t="shared" si="86"/>
        <v>16</v>
      </c>
      <c r="K96" s="6">
        <f t="shared" si="87"/>
        <v>0</v>
      </c>
      <c r="L96" s="6">
        <f t="shared" si="88"/>
        <v>0</v>
      </c>
      <c r="M96" s="6">
        <f t="shared" si="89"/>
        <v>0</v>
      </c>
      <c r="N96" s="6">
        <f t="shared" si="90"/>
        <v>0</v>
      </c>
      <c r="O96" s="6">
        <f t="shared" si="91"/>
        <v>0</v>
      </c>
      <c r="P96" s="6">
        <f t="shared" si="92"/>
        <v>0</v>
      </c>
      <c r="Q96" s="6">
        <f t="shared" si="93"/>
        <v>0</v>
      </c>
      <c r="R96" s="7">
        <f t="shared" si="94"/>
        <v>5</v>
      </c>
      <c r="S96" s="7">
        <f t="shared" si="95"/>
        <v>0</v>
      </c>
      <c r="T96" s="7">
        <v>1.4</v>
      </c>
      <c r="U96" s="11"/>
      <c r="V96" s="10"/>
      <c r="W96" s="11"/>
      <c r="X96" s="10"/>
      <c r="Y96" s="7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96"/>
        <v>0</v>
      </c>
      <c r="AP96" s="11"/>
      <c r="AQ96" s="10"/>
      <c r="AR96" s="11"/>
      <c r="AS96" s="10"/>
      <c r="AT96" s="7"/>
      <c r="AU96" s="11"/>
      <c r="AV96" s="10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97"/>
        <v>0</v>
      </c>
      <c r="BK96" s="11"/>
      <c r="BL96" s="10"/>
      <c r="BM96" s="11"/>
      <c r="BN96" s="10"/>
      <c r="BO96" s="7"/>
      <c r="BP96" s="11"/>
      <c r="BQ96" s="10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98"/>
        <v>0</v>
      </c>
      <c r="CF96" s="11"/>
      <c r="CG96" s="10"/>
      <c r="CH96" s="11"/>
      <c r="CI96" s="10"/>
      <c r="CJ96" s="7"/>
      <c r="CK96" s="11"/>
      <c r="CL96" s="10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99"/>
        <v>0</v>
      </c>
      <c r="DA96" s="11"/>
      <c r="DB96" s="10"/>
      <c r="DC96" s="11"/>
      <c r="DD96" s="10"/>
      <c r="DE96" s="7"/>
      <c r="DF96" s="11"/>
      <c r="DG96" s="10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00"/>
        <v>0</v>
      </c>
      <c r="DV96" s="11"/>
      <c r="DW96" s="10"/>
      <c r="DX96" s="11"/>
      <c r="DY96" s="10"/>
      <c r="DZ96" s="7"/>
      <c r="EA96" s="11"/>
      <c r="EB96" s="10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01"/>
        <v>0</v>
      </c>
      <c r="EQ96" s="11">
        <v>16</v>
      </c>
      <c r="ER96" s="10" t="s">
        <v>61</v>
      </c>
      <c r="ES96" s="11">
        <v>16</v>
      </c>
      <c r="ET96" s="10" t="s">
        <v>61</v>
      </c>
      <c r="EU96" s="7">
        <v>5</v>
      </c>
      <c r="EV96" s="11"/>
      <c r="EW96" s="10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02"/>
        <v>5</v>
      </c>
      <c r="FL96" s="11"/>
      <c r="FM96" s="10"/>
      <c r="FN96" s="11"/>
      <c r="FO96" s="10"/>
      <c r="FP96" s="7"/>
      <c r="FQ96" s="11"/>
      <c r="FR96" s="10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03"/>
        <v>0</v>
      </c>
    </row>
    <row r="97" spans="1:188" ht="12.75">
      <c r="A97" s="20">
        <v>7</v>
      </c>
      <c r="B97" s="20">
        <v>1</v>
      </c>
      <c r="C97" s="20"/>
      <c r="D97" s="6" t="s">
        <v>203</v>
      </c>
      <c r="E97" s="3" t="s">
        <v>204</v>
      </c>
      <c r="F97" s="6">
        <f t="shared" si="82"/>
        <v>0</v>
      </c>
      <c r="G97" s="6">
        <f t="shared" si="83"/>
        <v>2</v>
      </c>
      <c r="H97" s="6">
        <f t="shared" si="84"/>
        <v>32</v>
      </c>
      <c r="I97" s="6">
        <f t="shared" si="85"/>
        <v>16</v>
      </c>
      <c r="J97" s="6">
        <f t="shared" si="86"/>
        <v>16</v>
      </c>
      <c r="K97" s="6">
        <f t="shared" si="87"/>
        <v>0</v>
      </c>
      <c r="L97" s="6">
        <f t="shared" si="88"/>
        <v>0</v>
      </c>
      <c r="M97" s="6">
        <f t="shared" si="89"/>
        <v>0</v>
      </c>
      <c r="N97" s="6">
        <f t="shared" si="90"/>
        <v>0</v>
      </c>
      <c r="O97" s="6">
        <f t="shared" si="91"/>
        <v>0</v>
      </c>
      <c r="P97" s="6">
        <f t="shared" si="92"/>
        <v>0</v>
      </c>
      <c r="Q97" s="6">
        <f t="shared" si="93"/>
        <v>0</v>
      </c>
      <c r="R97" s="7">
        <f t="shared" si="94"/>
        <v>5</v>
      </c>
      <c r="S97" s="7">
        <f t="shared" si="95"/>
        <v>0</v>
      </c>
      <c r="T97" s="7">
        <v>1.4</v>
      </c>
      <c r="U97" s="11"/>
      <c r="V97" s="10"/>
      <c r="W97" s="11"/>
      <c r="X97" s="10"/>
      <c r="Y97" s="7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96"/>
        <v>0</v>
      </c>
      <c r="AP97" s="11"/>
      <c r="AQ97" s="10"/>
      <c r="AR97" s="11"/>
      <c r="AS97" s="10"/>
      <c r="AT97" s="7"/>
      <c r="AU97" s="11"/>
      <c r="AV97" s="10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97"/>
        <v>0</v>
      </c>
      <c r="BK97" s="11"/>
      <c r="BL97" s="10"/>
      <c r="BM97" s="11"/>
      <c r="BN97" s="10"/>
      <c r="BO97" s="7"/>
      <c r="BP97" s="11"/>
      <c r="BQ97" s="10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98"/>
        <v>0</v>
      </c>
      <c r="CF97" s="11"/>
      <c r="CG97" s="10"/>
      <c r="CH97" s="11"/>
      <c r="CI97" s="10"/>
      <c r="CJ97" s="7"/>
      <c r="CK97" s="11"/>
      <c r="CL97" s="10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99"/>
        <v>0</v>
      </c>
      <c r="DA97" s="11"/>
      <c r="DB97" s="10"/>
      <c r="DC97" s="11"/>
      <c r="DD97" s="10"/>
      <c r="DE97" s="7"/>
      <c r="DF97" s="11"/>
      <c r="DG97" s="10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00"/>
        <v>0</v>
      </c>
      <c r="DV97" s="11"/>
      <c r="DW97" s="10"/>
      <c r="DX97" s="11"/>
      <c r="DY97" s="10"/>
      <c r="DZ97" s="7"/>
      <c r="EA97" s="11"/>
      <c r="EB97" s="10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01"/>
        <v>0</v>
      </c>
      <c r="EQ97" s="11">
        <v>16</v>
      </c>
      <c r="ER97" s="10" t="s">
        <v>61</v>
      </c>
      <c r="ES97" s="11">
        <v>16</v>
      </c>
      <c r="ET97" s="10" t="s">
        <v>61</v>
      </c>
      <c r="EU97" s="7">
        <v>5</v>
      </c>
      <c r="EV97" s="11"/>
      <c r="EW97" s="10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02"/>
        <v>5</v>
      </c>
      <c r="FL97" s="11"/>
      <c r="FM97" s="10"/>
      <c r="FN97" s="11"/>
      <c r="FO97" s="10"/>
      <c r="FP97" s="7"/>
      <c r="FQ97" s="11"/>
      <c r="FR97" s="10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03"/>
        <v>0</v>
      </c>
    </row>
    <row r="98" spans="1:188" ht="12.75">
      <c r="A98" s="6">
        <v>2</v>
      </c>
      <c r="B98" s="6">
        <v>1</v>
      </c>
      <c r="C98" s="6"/>
      <c r="D98" s="6" t="s">
        <v>257</v>
      </c>
      <c r="E98" s="3" t="s">
        <v>258</v>
      </c>
      <c r="F98" s="6">
        <f t="shared" si="82"/>
        <v>0</v>
      </c>
      <c r="G98" s="6">
        <f t="shared" si="83"/>
        <v>2</v>
      </c>
      <c r="H98" s="6">
        <f t="shared" si="84"/>
        <v>32</v>
      </c>
      <c r="I98" s="6">
        <f t="shared" si="85"/>
        <v>16</v>
      </c>
      <c r="J98" s="6">
        <f t="shared" si="86"/>
        <v>0</v>
      </c>
      <c r="K98" s="6">
        <f t="shared" si="87"/>
        <v>16</v>
      </c>
      <c r="L98" s="6">
        <f t="shared" si="88"/>
        <v>0</v>
      </c>
      <c r="M98" s="6">
        <f t="shared" si="89"/>
        <v>0</v>
      </c>
      <c r="N98" s="6">
        <f t="shared" si="90"/>
        <v>0</v>
      </c>
      <c r="O98" s="6">
        <f t="shared" si="91"/>
        <v>0</v>
      </c>
      <c r="P98" s="6">
        <f t="shared" si="92"/>
        <v>0</v>
      </c>
      <c r="Q98" s="6">
        <f t="shared" si="93"/>
        <v>0</v>
      </c>
      <c r="R98" s="7">
        <f t="shared" si="94"/>
        <v>4</v>
      </c>
      <c r="S98" s="7">
        <f t="shared" si="95"/>
        <v>2</v>
      </c>
      <c r="T98" s="7">
        <v>1.4</v>
      </c>
      <c r="U98" s="11"/>
      <c r="V98" s="10"/>
      <c r="W98" s="11"/>
      <c r="X98" s="10"/>
      <c r="Y98" s="7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96"/>
        <v>0</v>
      </c>
      <c r="AP98" s="11"/>
      <c r="AQ98" s="10"/>
      <c r="AR98" s="11"/>
      <c r="AS98" s="10"/>
      <c r="AT98" s="7"/>
      <c r="AU98" s="11"/>
      <c r="AV98" s="10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97"/>
        <v>0</v>
      </c>
      <c r="BK98" s="11">
        <v>16</v>
      </c>
      <c r="BL98" s="10" t="s">
        <v>61</v>
      </c>
      <c r="BM98" s="11"/>
      <c r="BN98" s="10"/>
      <c r="BO98" s="7">
        <v>2</v>
      </c>
      <c r="BP98" s="11">
        <v>16</v>
      </c>
      <c r="BQ98" s="10" t="s">
        <v>61</v>
      </c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>
        <v>2</v>
      </c>
      <c r="CE98" s="7">
        <f t="shared" si="98"/>
        <v>4</v>
      </c>
      <c r="CF98" s="11"/>
      <c r="CG98" s="10"/>
      <c r="CH98" s="11"/>
      <c r="CI98" s="10"/>
      <c r="CJ98" s="7"/>
      <c r="CK98" s="11"/>
      <c r="CL98" s="10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99"/>
        <v>0</v>
      </c>
      <c r="DA98" s="11"/>
      <c r="DB98" s="10"/>
      <c r="DC98" s="11"/>
      <c r="DD98" s="10"/>
      <c r="DE98" s="7"/>
      <c r="DF98" s="11"/>
      <c r="DG98" s="10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00"/>
        <v>0</v>
      </c>
      <c r="DV98" s="11"/>
      <c r="DW98" s="10"/>
      <c r="DX98" s="11"/>
      <c r="DY98" s="10"/>
      <c r="DZ98" s="7"/>
      <c r="EA98" s="11"/>
      <c r="EB98" s="10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01"/>
        <v>0</v>
      </c>
      <c r="EQ98" s="11"/>
      <c r="ER98" s="10"/>
      <c r="ES98" s="11"/>
      <c r="ET98" s="10"/>
      <c r="EU98" s="7"/>
      <c r="EV98" s="11"/>
      <c r="EW98" s="10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02"/>
        <v>0</v>
      </c>
      <c r="FL98" s="11"/>
      <c r="FM98" s="10"/>
      <c r="FN98" s="11"/>
      <c r="FO98" s="10"/>
      <c r="FP98" s="7"/>
      <c r="FQ98" s="11"/>
      <c r="FR98" s="10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03"/>
        <v>0</v>
      </c>
    </row>
    <row r="99" spans="1:188" ht="12.75">
      <c r="A99" s="6">
        <v>3</v>
      </c>
      <c r="B99" s="6">
        <v>1</v>
      </c>
      <c r="C99" s="6"/>
      <c r="D99" s="6" t="s">
        <v>259</v>
      </c>
      <c r="E99" s="3" t="s">
        <v>260</v>
      </c>
      <c r="F99" s="6">
        <f t="shared" si="82"/>
        <v>0</v>
      </c>
      <c r="G99" s="6">
        <f t="shared" si="83"/>
        <v>2</v>
      </c>
      <c r="H99" s="6">
        <f t="shared" si="84"/>
        <v>32</v>
      </c>
      <c r="I99" s="6">
        <f t="shared" si="85"/>
        <v>16</v>
      </c>
      <c r="J99" s="6">
        <f t="shared" si="86"/>
        <v>16</v>
      </c>
      <c r="K99" s="6">
        <f t="shared" si="87"/>
        <v>0</v>
      </c>
      <c r="L99" s="6">
        <f t="shared" si="88"/>
        <v>0</v>
      </c>
      <c r="M99" s="6">
        <f t="shared" si="89"/>
        <v>0</v>
      </c>
      <c r="N99" s="6">
        <f t="shared" si="90"/>
        <v>0</v>
      </c>
      <c r="O99" s="6">
        <f t="shared" si="91"/>
        <v>0</v>
      </c>
      <c r="P99" s="6">
        <f t="shared" si="92"/>
        <v>0</v>
      </c>
      <c r="Q99" s="6">
        <f t="shared" si="93"/>
        <v>0</v>
      </c>
      <c r="R99" s="7">
        <f t="shared" si="94"/>
        <v>4</v>
      </c>
      <c r="S99" s="7">
        <f t="shared" si="95"/>
        <v>0</v>
      </c>
      <c r="T99" s="7">
        <v>1.4</v>
      </c>
      <c r="U99" s="11"/>
      <c r="V99" s="10"/>
      <c r="W99" s="11"/>
      <c r="X99" s="10"/>
      <c r="Y99" s="7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96"/>
        <v>0</v>
      </c>
      <c r="AP99" s="11"/>
      <c r="AQ99" s="10"/>
      <c r="AR99" s="11"/>
      <c r="AS99" s="10"/>
      <c r="AT99" s="7"/>
      <c r="AU99" s="11"/>
      <c r="AV99" s="10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97"/>
        <v>0</v>
      </c>
      <c r="BK99" s="11"/>
      <c r="BL99" s="10"/>
      <c r="BM99" s="11"/>
      <c r="BN99" s="10"/>
      <c r="BO99" s="7"/>
      <c r="BP99" s="11"/>
      <c r="BQ99" s="10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98"/>
        <v>0</v>
      </c>
      <c r="CF99" s="11">
        <v>16</v>
      </c>
      <c r="CG99" s="10" t="s">
        <v>61</v>
      </c>
      <c r="CH99" s="11">
        <v>16</v>
      </c>
      <c r="CI99" s="10" t="s">
        <v>61</v>
      </c>
      <c r="CJ99" s="7">
        <v>4</v>
      </c>
      <c r="CK99" s="11"/>
      <c r="CL99" s="10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99"/>
        <v>4</v>
      </c>
      <c r="DA99" s="11"/>
      <c r="DB99" s="10"/>
      <c r="DC99" s="11"/>
      <c r="DD99" s="10"/>
      <c r="DE99" s="7"/>
      <c r="DF99" s="11"/>
      <c r="DG99" s="10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00"/>
        <v>0</v>
      </c>
      <c r="DV99" s="11"/>
      <c r="DW99" s="10"/>
      <c r="DX99" s="11"/>
      <c r="DY99" s="10"/>
      <c r="DZ99" s="7"/>
      <c r="EA99" s="11"/>
      <c r="EB99" s="10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01"/>
        <v>0</v>
      </c>
      <c r="EQ99" s="11"/>
      <c r="ER99" s="10"/>
      <c r="ES99" s="11"/>
      <c r="ET99" s="10"/>
      <c r="EU99" s="7"/>
      <c r="EV99" s="11"/>
      <c r="EW99" s="10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02"/>
        <v>0</v>
      </c>
      <c r="FL99" s="11"/>
      <c r="FM99" s="10"/>
      <c r="FN99" s="11"/>
      <c r="FO99" s="10"/>
      <c r="FP99" s="7"/>
      <c r="FQ99" s="11"/>
      <c r="FR99" s="10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03"/>
        <v>0</v>
      </c>
    </row>
    <row r="100" spans="1:188" ht="12.75">
      <c r="A100" s="6">
        <v>4</v>
      </c>
      <c r="B100" s="6">
        <v>1</v>
      </c>
      <c r="C100" s="6"/>
      <c r="D100" s="6" t="s">
        <v>261</v>
      </c>
      <c r="E100" s="3" t="s">
        <v>262</v>
      </c>
      <c r="F100" s="6">
        <f t="shared" si="82"/>
        <v>0</v>
      </c>
      <c r="G100" s="6">
        <f t="shared" si="83"/>
        <v>2</v>
      </c>
      <c r="H100" s="6">
        <f t="shared" si="84"/>
        <v>32</v>
      </c>
      <c r="I100" s="6">
        <f t="shared" si="85"/>
        <v>16</v>
      </c>
      <c r="J100" s="6">
        <f t="shared" si="86"/>
        <v>0</v>
      </c>
      <c r="K100" s="6">
        <f t="shared" si="87"/>
        <v>16</v>
      </c>
      <c r="L100" s="6">
        <f t="shared" si="88"/>
        <v>0</v>
      </c>
      <c r="M100" s="6">
        <f t="shared" si="89"/>
        <v>0</v>
      </c>
      <c r="N100" s="6">
        <f t="shared" si="90"/>
        <v>0</v>
      </c>
      <c r="O100" s="6">
        <f t="shared" si="91"/>
        <v>0</v>
      </c>
      <c r="P100" s="6">
        <f t="shared" si="92"/>
        <v>0</v>
      </c>
      <c r="Q100" s="6">
        <f t="shared" si="93"/>
        <v>0</v>
      </c>
      <c r="R100" s="7">
        <f t="shared" si="94"/>
        <v>4</v>
      </c>
      <c r="S100" s="7">
        <f t="shared" si="95"/>
        <v>2</v>
      </c>
      <c r="T100" s="7">
        <v>1.4</v>
      </c>
      <c r="U100" s="11"/>
      <c r="V100" s="10"/>
      <c r="W100" s="11"/>
      <c r="X100" s="10"/>
      <c r="Y100" s="7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96"/>
        <v>0</v>
      </c>
      <c r="AP100" s="11"/>
      <c r="AQ100" s="10"/>
      <c r="AR100" s="11"/>
      <c r="AS100" s="10"/>
      <c r="AT100" s="7"/>
      <c r="AU100" s="11"/>
      <c r="AV100" s="10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97"/>
        <v>0</v>
      </c>
      <c r="BK100" s="11"/>
      <c r="BL100" s="10"/>
      <c r="BM100" s="11"/>
      <c r="BN100" s="10"/>
      <c r="BO100" s="7"/>
      <c r="BP100" s="11"/>
      <c r="BQ100" s="10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98"/>
        <v>0</v>
      </c>
      <c r="CF100" s="11">
        <v>16</v>
      </c>
      <c r="CG100" s="10" t="s">
        <v>61</v>
      </c>
      <c r="CH100" s="11"/>
      <c r="CI100" s="10"/>
      <c r="CJ100" s="7">
        <v>2</v>
      </c>
      <c r="CK100" s="11">
        <v>16</v>
      </c>
      <c r="CL100" s="10" t="s">
        <v>61</v>
      </c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>
        <v>2</v>
      </c>
      <c r="CZ100" s="7">
        <f t="shared" si="99"/>
        <v>4</v>
      </c>
      <c r="DA100" s="11"/>
      <c r="DB100" s="10"/>
      <c r="DC100" s="11"/>
      <c r="DD100" s="10"/>
      <c r="DE100" s="7"/>
      <c r="DF100" s="11"/>
      <c r="DG100" s="10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00"/>
        <v>0</v>
      </c>
      <c r="DV100" s="11"/>
      <c r="DW100" s="10"/>
      <c r="DX100" s="11"/>
      <c r="DY100" s="10"/>
      <c r="DZ100" s="7"/>
      <c r="EA100" s="11"/>
      <c r="EB100" s="10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01"/>
        <v>0</v>
      </c>
      <c r="EQ100" s="11"/>
      <c r="ER100" s="10"/>
      <c r="ES100" s="11"/>
      <c r="ET100" s="10"/>
      <c r="EU100" s="7"/>
      <c r="EV100" s="11"/>
      <c r="EW100" s="10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02"/>
        <v>0</v>
      </c>
      <c r="FL100" s="11"/>
      <c r="FM100" s="10"/>
      <c r="FN100" s="11"/>
      <c r="FO100" s="10"/>
      <c r="FP100" s="7"/>
      <c r="FQ100" s="11"/>
      <c r="FR100" s="10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03"/>
        <v>0</v>
      </c>
    </row>
    <row r="101" spans="1:188" ht="12.75">
      <c r="A101" s="20">
        <v>10</v>
      </c>
      <c r="B101" s="20">
        <v>1</v>
      </c>
      <c r="C101" s="20"/>
      <c r="D101" s="6" t="s">
        <v>263</v>
      </c>
      <c r="E101" s="3" t="s">
        <v>264</v>
      </c>
      <c r="F101" s="6">
        <f t="shared" si="82"/>
        <v>0</v>
      </c>
      <c r="G101" s="6">
        <f t="shared" si="83"/>
        <v>2</v>
      </c>
      <c r="H101" s="6">
        <f t="shared" si="84"/>
        <v>24</v>
      </c>
      <c r="I101" s="6">
        <f t="shared" si="85"/>
        <v>16</v>
      </c>
      <c r="J101" s="6">
        <f t="shared" si="86"/>
        <v>0</v>
      </c>
      <c r="K101" s="6">
        <f t="shared" si="87"/>
        <v>8</v>
      </c>
      <c r="L101" s="6">
        <f t="shared" si="88"/>
        <v>0</v>
      </c>
      <c r="M101" s="6">
        <f t="shared" si="89"/>
        <v>0</v>
      </c>
      <c r="N101" s="6">
        <f t="shared" si="90"/>
        <v>0</v>
      </c>
      <c r="O101" s="6">
        <f t="shared" si="91"/>
        <v>0</v>
      </c>
      <c r="P101" s="6">
        <f t="shared" si="92"/>
        <v>0</v>
      </c>
      <c r="Q101" s="6">
        <f t="shared" si="93"/>
        <v>0</v>
      </c>
      <c r="R101" s="7">
        <f t="shared" si="94"/>
        <v>3</v>
      </c>
      <c r="S101" s="7">
        <f t="shared" si="95"/>
        <v>1.4</v>
      </c>
      <c r="T101" s="7">
        <v>1.1</v>
      </c>
      <c r="U101" s="11"/>
      <c r="V101" s="10"/>
      <c r="W101" s="11"/>
      <c r="X101" s="10"/>
      <c r="Y101" s="7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96"/>
        <v>0</v>
      </c>
      <c r="AP101" s="11"/>
      <c r="AQ101" s="10"/>
      <c r="AR101" s="11"/>
      <c r="AS101" s="10"/>
      <c r="AT101" s="7"/>
      <c r="AU101" s="11"/>
      <c r="AV101" s="10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97"/>
        <v>0</v>
      </c>
      <c r="BK101" s="11"/>
      <c r="BL101" s="10"/>
      <c r="BM101" s="11"/>
      <c r="BN101" s="10"/>
      <c r="BO101" s="7"/>
      <c r="BP101" s="11"/>
      <c r="BQ101" s="10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98"/>
        <v>0</v>
      </c>
      <c r="CF101" s="11"/>
      <c r="CG101" s="10"/>
      <c r="CH101" s="11"/>
      <c r="CI101" s="10"/>
      <c r="CJ101" s="7"/>
      <c r="CK101" s="11"/>
      <c r="CL101" s="10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99"/>
        <v>0</v>
      </c>
      <c r="DA101" s="11"/>
      <c r="DB101" s="10"/>
      <c r="DC101" s="11"/>
      <c r="DD101" s="10"/>
      <c r="DE101" s="7"/>
      <c r="DF101" s="11"/>
      <c r="DG101" s="10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00"/>
        <v>0</v>
      </c>
      <c r="DV101" s="11">
        <v>16</v>
      </c>
      <c r="DW101" s="10" t="s">
        <v>61</v>
      </c>
      <c r="DX101" s="11"/>
      <c r="DY101" s="10"/>
      <c r="DZ101" s="7">
        <v>1.6</v>
      </c>
      <c r="EA101" s="11">
        <v>8</v>
      </c>
      <c r="EB101" s="10" t="s">
        <v>61</v>
      </c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>
        <v>1.4</v>
      </c>
      <c r="EP101" s="7">
        <f t="shared" si="101"/>
        <v>3</v>
      </c>
      <c r="EQ101" s="11"/>
      <c r="ER101" s="10"/>
      <c r="ES101" s="11"/>
      <c r="ET101" s="10"/>
      <c r="EU101" s="7"/>
      <c r="EV101" s="11"/>
      <c r="EW101" s="10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02"/>
        <v>0</v>
      </c>
      <c r="FL101" s="11"/>
      <c r="FM101" s="10"/>
      <c r="FN101" s="11"/>
      <c r="FO101" s="10"/>
      <c r="FP101" s="7"/>
      <c r="FQ101" s="11"/>
      <c r="FR101" s="10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03"/>
        <v>0</v>
      </c>
    </row>
    <row r="102" spans="1:188" ht="12.75">
      <c r="A102" s="20">
        <v>10</v>
      </c>
      <c r="B102" s="20">
        <v>1</v>
      </c>
      <c r="C102" s="20"/>
      <c r="D102" s="6" t="s">
        <v>265</v>
      </c>
      <c r="E102" s="3" t="s">
        <v>266</v>
      </c>
      <c r="F102" s="6">
        <f t="shared" si="82"/>
        <v>0</v>
      </c>
      <c r="G102" s="6">
        <f t="shared" si="83"/>
        <v>2</v>
      </c>
      <c r="H102" s="6">
        <f t="shared" si="84"/>
        <v>24</v>
      </c>
      <c r="I102" s="6">
        <f t="shared" si="85"/>
        <v>16</v>
      </c>
      <c r="J102" s="6">
        <f t="shared" si="86"/>
        <v>0</v>
      </c>
      <c r="K102" s="6">
        <f t="shared" si="87"/>
        <v>8</v>
      </c>
      <c r="L102" s="6">
        <f t="shared" si="88"/>
        <v>0</v>
      </c>
      <c r="M102" s="6">
        <f t="shared" si="89"/>
        <v>0</v>
      </c>
      <c r="N102" s="6">
        <f t="shared" si="90"/>
        <v>0</v>
      </c>
      <c r="O102" s="6">
        <f t="shared" si="91"/>
        <v>0</v>
      </c>
      <c r="P102" s="6">
        <f t="shared" si="92"/>
        <v>0</v>
      </c>
      <c r="Q102" s="6">
        <f t="shared" si="93"/>
        <v>0</v>
      </c>
      <c r="R102" s="7">
        <f t="shared" si="94"/>
        <v>3</v>
      </c>
      <c r="S102" s="7">
        <f t="shared" si="95"/>
        <v>1.4</v>
      </c>
      <c r="T102" s="7">
        <v>1.1</v>
      </c>
      <c r="U102" s="11"/>
      <c r="V102" s="10"/>
      <c r="W102" s="11"/>
      <c r="X102" s="10"/>
      <c r="Y102" s="7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96"/>
        <v>0</v>
      </c>
      <c r="AP102" s="11"/>
      <c r="AQ102" s="10"/>
      <c r="AR102" s="11"/>
      <c r="AS102" s="10"/>
      <c r="AT102" s="7"/>
      <c r="AU102" s="11"/>
      <c r="AV102" s="10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97"/>
        <v>0</v>
      </c>
      <c r="BK102" s="11"/>
      <c r="BL102" s="10"/>
      <c r="BM102" s="11"/>
      <c r="BN102" s="10"/>
      <c r="BO102" s="7"/>
      <c r="BP102" s="11"/>
      <c r="BQ102" s="10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98"/>
        <v>0</v>
      </c>
      <c r="CF102" s="11"/>
      <c r="CG102" s="10"/>
      <c r="CH102" s="11"/>
      <c r="CI102" s="10"/>
      <c r="CJ102" s="7"/>
      <c r="CK102" s="11"/>
      <c r="CL102" s="10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99"/>
        <v>0</v>
      </c>
      <c r="DA102" s="11"/>
      <c r="DB102" s="10"/>
      <c r="DC102" s="11"/>
      <c r="DD102" s="10"/>
      <c r="DE102" s="7"/>
      <c r="DF102" s="11"/>
      <c r="DG102" s="10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00"/>
        <v>0</v>
      </c>
      <c r="DV102" s="11">
        <v>16</v>
      </c>
      <c r="DW102" s="10" t="s">
        <v>61</v>
      </c>
      <c r="DX102" s="11"/>
      <c r="DY102" s="10"/>
      <c r="DZ102" s="7">
        <v>1.6</v>
      </c>
      <c r="EA102" s="11">
        <v>8</v>
      </c>
      <c r="EB102" s="10" t="s">
        <v>61</v>
      </c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>
        <v>1.4</v>
      </c>
      <c r="EP102" s="7">
        <f t="shared" si="101"/>
        <v>3</v>
      </c>
      <c r="EQ102" s="11"/>
      <c r="ER102" s="10"/>
      <c r="ES102" s="11"/>
      <c r="ET102" s="10"/>
      <c r="EU102" s="7"/>
      <c r="EV102" s="11"/>
      <c r="EW102" s="10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02"/>
        <v>0</v>
      </c>
      <c r="FL102" s="11"/>
      <c r="FM102" s="10"/>
      <c r="FN102" s="11"/>
      <c r="FO102" s="10"/>
      <c r="FP102" s="7"/>
      <c r="FQ102" s="11"/>
      <c r="FR102" s="10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03"/>
        <v>0</v>
      </c>
    </row>
    <row r="103" spans="1:188" ht="12.75">
      <c r="A103" s="20">
        <v>16</v>
      </c>
      <c r="B103" s="20">
        <v>1</v>
      </c>
      <c r="C103" s="20"/>
      <c r="D103" s="6" t="s">
        <v>267</v>
      </c>
      <c r="E103" s="3" t="s">
        <v>268</v>
      </c>
      <c r="F103" s="6">
        <f t="shared" si="82"/>
        <v>0</v>
      </c>
      <c r="G103" s="6">
        <f t="shared" si="83"/>
        <v>2</v>
      </c>
      <c r="H103" s="6">
        <f t="shared" si="84"/>
        <v>32</v>
      </c>
      <c r="I103" s="6">
        <f t="shared" si="85"/>
        <v>16</v>
      </c>
      <c r="J103" s="6">
        <f t="shared" si="86"/>
        <v>0</v>
      </c>
      <c r="K103" s="6">
        <f t="shared" si="87"/>
        <v>0</v>
      </c>
      <c r="L103" s="6">
        <f t="shared" si="88"/>
        <v>0</v>
      </c>
      <c r="M103" s="6">
        <f t="shared" si="89"/>
        <v>16</v>
      </c>
      <c r="N103" s="6">
        <f t="shared" si="90"/>
        <v>0</v>
      </c>
      <c r="O103" s="6">
        <f t="shared" si="91"/>
        <v>0</v>
      </c>
      <c r="P103" s="6">
        <f t="shared" si="92"/>
        <v>0</v>
      </c>
      <c r="Q103" s="6">
        <f t="shared" si="93"/>
        <v>0</v>
      </c>
      <c r="R103" s="7">
        <f t="shared" si="94"/>
        <v>4</v>
      </c>
      <c r="S103" s="7">
        <f t="shared" si="95"/>
        <v>2.4</v>
      </c>
      <c r="T103" s="7">
        <v>1.4</v>
      </c>
      <c r="U103" s="11"/>
      <c r="V103" s="10"/>
      <c r="W103" s="11"/>
      <c r="X103" s="10"/>
      <c r="Y103" s="7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96"/>
        <v>0</v>
      </c>
      <c r="AP103" s="11"/>
      <c r="AQ103" s="10"/>
      <c r="AR103" s="11"/>
      <c r="AS103" s="10"/>
      <c r="AT103" s="7"/>
      <c r="AU103" s="11"/>
      <c r="AV103" s="10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97"/>
        <v>0</v>
      </c>
      <c r="BK103" s="11"/>
      <c r="BL103" s="10"/>
      <c r="BM103" s="11"/>
      <c r="BN103" s="10"/>
      <c r="BO103" s="7"/>
      <c r="BP103" s="11"/>
      <c r="BQ103" s="10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98"/>
        <v>0</v>
      </c>
      <c r="CF103" s="11"/>
      <c r="CG103" s="10"/>
      <c r="CH103" s="11"/>
      <c r="CI103" s="10"/>
      <c r="CJ103" s="7"/>
      <c r="CK103" s="11"/>
      <c r="CL103" s="10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99"/>
        <v>0</v>
      </c>
      <c r="DA103" s="11"/>
      <c r="DB103" s="10"/>
      <c r="DC103" s="11"/>
      <c r="DD103" s="10"/>
      <c r="DE103" s="7"/>
      <c r="DF103" s="11"/>
      <c r="DG103" s="10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00"/>
        <v>0</v>
      </c>
      <c r="DV103" s="11"/>
      <c r="DW103" s="10"/>
      <c r="DX103" s="11"/>
      <c r="DY103" s="10"/>
      <c r="DZ103" s="7"/>
      <c r="EA103" s="11"/>
      <c r="EB103" s="10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01"/>
        <v>0</v>
      </c>
      <c r="EQ103" s="11">
        <v>16</v>
      </c>
      <c r="ER103" s="10" t="s">
        <v>61</v>
      </c>
      <c r="ES103" s="11"/>
      <c r="ET103" s="10"/>
      <c r="EU103" s="7">
        <v>1.6</v>
      </c>
      <c r="EV103" s="11"/>
      <c r="EW103" s="10"/>
      <c r="EX103" s="11"/>
      <c r="EY103" s="10"/>
      <c r="EZ103" s="11">
        <v>16</v>
      </c>
      <c r="FA103" s="10" t="s">
        <v>61</v>
      </c>
      <c r="FB103" s="11"/>
      <c r="FC103" s="10"/>
      <c r="FD103" s="11"/>
      <c r="FE103" s="10"/>
      <c r="FF103" s="11"/>
      <c r="FG103" s="10"/>
      <c r="FH103" s="11"/>
      <c r="FI103" s="10"/>
      <c r="FJ103" s="7">
        <v>2.4</v>
      </c>
      <c r="FK103" s="7">
        <f t="shared" si="102"/>
        <v>4</v>
      </c>
      <c r="FL103" s="11"/>
      <c r="FM103" s="10"/>
      <c r="FN103" s="11"/>
      <c r="FO103" s="10"/>
      <c r="FP103" s="7"/>
      <c r="FQ103" s="11"/>
      <c r="FR103" s="10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03"/>
        <v>0</v>
      </c>
    </row>
    <row r="104" spans="1:188" ht="12.75">
      <c r="A104" s="20">
        <v>16</v>
      </c>
      <c r="B104" s="20">
        <v>1</v>
      </c>
      <c r="C104" s="20"/>
      <c r="D104" s="6" t="s">
        <v>269</v>
      </c>
      <c r="E104" s="3" t="s">
        <v>270</v>
      </c>
      <c r="F104" s="6">
        <f t="shared" si="82"/>
        <v>0</v>
      </c>
      <c r="G104" s="6">
        <f t="shared" si="83"/>
        <v>2</v>
      </c>
      <c r="H104" s="6">
        <f t="shared" si="84"/>
        <v>32</v>
      </c>
      <c r="I104" s="6">
        <f t="shared" si="85"/>
        <v>16</v>
      </c>
      <c r="J104" s="6">
        <f t="shared" si="86"/>
        <v>0</v>
      </c>
      <c r="K104" s="6">
        <f t="shared" si="87"/>
        <v>0</v>
      </c>
      <c r="L104" s="6">
        <f t="shared" si="88"/>
        <v>0</v>
      </c>
      <c r="M104" s="6">
        <f t="shared" si="89"/>
        <v>16</v>
      </c>
      <c r="N104" s="6">
        <f t="shared" si="90"/>
        <v>0</v>
      </c>
      <c r="O104" s="6">
        <f t="shared" si="91"/>
        <v>0</v>
      </c>
      <c r="P104" s="6">
        <f t="shared" si="92"/>
        <v>0</v>
      </c>
      <c r="Q104" s="6">
        <f t="shared" si="93"/>
        <v>0</v>
      </c>
      <c r="R104" s="7">
        <f t="shared" si="94"/>
        <v>4</v>
      </c>
      <c r="S104" s="7">
        <f t="shared" si="95"/>
        <v>2.4</v>
      </c>
      <c r="T104" s="7">
        <v>1.4</v>
      </c>
      <c r="U104" s="11"/>
      <c r="V104" s="10"/>
      <c r="W104" s="11"/>
      <c r="X104" s="10"/>
      <c r="Y104" s="7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96"/>
        <v>0</v>
      </c>
      <c r="AP104" s="11"/>
      <c r="AQ104" s="10"/>
      <c r="AR104" s="11"/>
      <c r="AS104" s="10"/>
      <c r="AT104" s="7"/>
      <c r="AU104" s="11"/>
      <c r="AV104" s="10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97"/>
        <v>0</v>
      </c>
      <c r="BK104" s="11"/>
      <c r="BL104" s="10"/>
      <c r="BM104" s="11"/>
      <c r="BN104" s="10"/>
      <c r="BO104" s="7"/>
      <c r="BP104" s="11"/>
      <c r="BQ104" s="10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98"/>
        <v>0</v>
      </c>
      <c r="CF104" s="11"/>
      <c r="CG104" s="10"/>
      <c r="CH104" s="11"/>
      <c r="CI104" s="10"/>
      <c r="CJ104" s="7"/>
      <c r="CK104" s="11"/>
      <c r="CL104" s="10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99"/>
        <v>0</v>
      </c>
      <c r="DA104" s="11"/>
      <c r="DB104" s="10"/>
      <c r="DC104" s="11"/>
      <c r="DD104" s="10"/>
      <c r="DE104" s="7"/>
      <c r="DF104" s="11"/>
      <c r="DG104" s="10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00"/>
        <v>0</v>
      </c>
      <c r="DV104" s="11"/>
      <c r="DW104" s="10"/>
      <c r="DX104" s="11"/>
      <c r="DY104" s="10"/>
      <c r="DZ104" s="7"/>
      <c r="EA104" s="11"/>
      <c r="EB104" s="10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01"/>
        <v>0</v>
      </c>
      <c r="EQ104" s="11">
        <v>16</v>
      </c>
      <c r="ER104" s="10" t="s">
        <v>61</v>
      </c>
      <c r="ES104" s="11"/>
      <c r="ET104" s="10"/>
      <c r="EU104" s="7">
        <v>1.6</v>
      </c>
      <c r="EV104" s="11"/>
      <c r="EW104" s="10"/>
      <c r="EX104" s="11"/>
      <c r="EY104" s="10"/>
      <c r="EZ104" s="11">
        <v>16</v>
      </c>
      <c r="FA104" s="10" t="s">
        <v>61</v>
      </c>
      <c r="FB104" s="11"/>
      <c r="FC104" s="10"/>
      <c r="FD104" s="11"/>
      <c r="FE104" s="10"/>
      <c r="FF104" s="11"/>
      <c r="FG104" s="10"/>
      <c r="FH104" s="11"/>
      <c r="FI104" s="10"/>
      <c r="FJ104" s="7">
        <v>2.4</v>
      </c>
      <c r="FK104" s="7">
        <f t="shared" si="102"/>
        <v>4</v>
      </c>
      <c r="FL104" s="11"/>
      <c r="FM104" s="10"/>
      <c r="FN104" s="11"/>
      <c r="FO104" s="10"/>
      <c r="FP104" s="7"/>
      <c r="FQ104" s="11"/>
      <c r="FR104" s="10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03"/>
        <v>0</v>
      </c>
    </row>
    <row r="105" spans="1:188" ht="19.5" customHeight="1">
      <c r="A105" s="19" t="s">
        <v>219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9"/>
      <c r="GF105" s="13"/>
    </row>
    <row r="106" spans="1:188" ht="12.75">
      <c r="A106" s="6"/>
      <c r="B106" s="6"/>
      <c r="C106" s="6"/>
      <c r="D106" s="6" t="s">
        <v>220</v>
      </c>
      <c r="E106" s="3" t="s">
        <v>221</v>
      </c>
      <c r="F106" s="6">
        <f>COUNTIF(U106:GD106,"e")</f>
        <v>0</v>
      </c>
      <c r="G106" s="6">
        <f>COUNTIF(U106:GD106,"z")</f>
        <v>1</v>
      </c>
      <c r="H106" s="6">
        <f>SUM(I106:Q106)</f>
        <v>120</v>
      </c>
      <c r="I106" s="6">
        <f>U106+AP106+BK106+CF106+DA106+DV106+EQ106+FL106</f>
        <v>0</v>
      </c>
      <c r="J106" s="6">
        <f>W106+AR106+BM106+CH106+DC106+DX106+ES106+FN106</f>
        <v>0</v>
      </c>
      <c r="K106" s="6">
        <f>Z106+AU106+BP106+CK106+DF106+EA106+EV106+FQ106</f>
        <v>0</v>
      </c>
      <c r="L106" s="6">
        <f>AB106+AW106+BR106+CM106+DH106+EC106+EX106+FS106</f>
        <v>0</v>
      </c>
      <c r="M106" s="6">
        <f>AD106+AY106+BT106+CO106+DJ106+EE106+EZ106+FU106</f>
        <v>0</v>
      </c>
      <c r="N106" s="6">
        <f>AF106+BA106+BV106+CQ106+DL106+EG106+FB106+FW106</f>
        <v>0</v>
      </c>
      <c r="O106" s="6">
        <f>AH106+BC106+BX106+CS106+DN106+EI106+FD106+FY106</f>
        <v>120</v>
      </c>
      <c r="P106" s="6">
        <f>AJ106+BE106+BZ106+CU106+DP106+EK106+FF106+GA106</f>
        <v>0</v>
      </c>
      <c r="Q106" s="6">
        <f>AL106+BG106+CB106+CW106+DR106+EM106+FH106+GC106</f>
        <v>0</v>
      </c>
      <c r="R106" s="7">
        <f>AO106+BJ106+CE106+CZ106+DU106+EP106+FK106+GF106</f>
        <v>4</v>
      </c>
      <c r="S106" s="7">
        <f>AN106+BI106+CD106+CY106+DT106+EO106+FJ106+GE106</f>
        <v>4</v>
      </c>
      <c r="T106" s="7">
        <v>0</v>
      </c>
      <c r="U106" s="11"/>
      <c r="V106" s="10"/>
      <c r="W106" s="11"/>
      <c r="X106" s="10"/>
      <c r="Y106" s="7"/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>Y106+AN106</f>
        <v>0</v>
      </c>
      <c r="AP106" s="11"/>
      <c r="AQ106" s="10"/>
      <c r="AR106" s="11"/>
      <c r="AS106" s="10"/>
      <c r="AT106" s="7"/>
      <c r="AU106" s="11"/>
      <c r="AV106" s="10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>AT106+BI106</f>
        <v>0</v>
      </c>
      <c r="BK106" s="11"/>
      <c r="BL106" s="10"/>
      <c r="BM106" s="11"/>
      <c r="BN106" s="10"/>
      <c r="BO106" s="7"/>
      <c r="BP106" s="11"/>
      <c r="BQ106" s="10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>BO106+CD106</f>
        <v>0</v>
      </c>
      <c r="CF106" s="11"/>
      <c r="CG106" s="10"/>
      <c r="CH106" s="11"/>
      <c r="CI106" s="10"/>
      <c r="CJ106" s="7"/>
      <c r="CK106" s="11"/>
      <c r="CL106" s="10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>CJ106+CY106</f>
        <v>0</v>
      </c>
      <c r="DA106" s="11"/>
      <c r="DB106" s="10"/>
      <c r="DC106" s="11"/>
      <c r="DD106" s="10"/>
      <c r="DE106" s="7"/>
      <c r="DF106" s="11"/>
      <c r="DG106" s="10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>DE106+DT106</f>
        <v>0</v>
      </c>
      <c r="DV106" s="11"/>
      <c r="DW106" s="10"/>
      <c r="DX106" s="11"/>
      <c r="DY106" s="10"/>
      <c r="DZ106" s="7"/>
      <c r="EA106" s="11"/>
      <c r="EB106" s="10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>DZ106+EO106</f>
        <v>0</v>
      </c>
      <c r="EQ106" s="11"/>
      <c r="ER106" s="10"/>
      <c r="ES106" s="11"/>
      <c r="ET106" s="10"/>
      <c r="EU106" s="7"/>
      <c r="EV106" s="11"/>
      <c r="EW106" s="10"/>
      <c r="EX106" s="11"/>
      <c r="EY106" s="10"/>
      <c r="EZ106" s="11"/>
      <c r="FA106" s="10"/>
      <c r="FB106" s="11"/>
      <c r="FC106" s="10"/>
      <c r="FD106" s="11">
        <v>120</v>
      </c>
      <c r="FE106" s="10" t="s">
        <v>61</v>
      </c>
      <c r="FF106" s="11"/>
      <c r="FG106" s="10"/>
      <c r="FH106" s="11"/>
      <c r="FI106" s="10"/>
      <c r="FJ106" s="7">
        <v>4</v>
      </c>
      <c r="FK106" s="7">
        <f>EU106+FJ106</f>
        <v>4</v>
      </c>
      <c r="FL106" s="11"/>
      <c r="FM106" s="10"/>
      <c r="FN106" s="11"/>
      <c r="FO106" s="10"/>
      <c r="FP106" s="7"/>
      <c r="FQ106" s="11"/>
      <c r="FR106" s="10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>FP106+GE106</f>
        <v>0</v>
      </c>
    </row>
    <row r="107" spans="1:188" ht="15.75" customHeight="1">
      <c r="A107" s="6"/>
      <c r="B107" s="6"/>
      <c r="C107" s="6"/>
      <c r="D107" s="6"/>
      <c r="E107" s="6" t="s">
        <v>89</v>
      </c>
      <c r="F107" s="6">
        <f aca="true" t="shared" si="104" ref="F107:AK107">SUM(F106:F106)</f>
        <v>0</v>
      </c>
      <c r="G107" s="6">
        <f t="shared" si="104"/>
        <v>1</v>
      </c>
      <c r="H107" s="6">
        <f t="shared" si="104"/>
        <v>120</v>
      </c>
      <c r="I107" s="6">
        <f t="shared" si="104"/>
        <v>0</v>
      </c>
      <c r="J107" s="6">
        <f t="shared" si="104"/>
        <v>0</v>
      </c>
      <c r="K107" s="6">
        <f t="shared" si="104"/>
        <v>0</v>
      </c>
      <c r="L107" s="6">
        <f t="shared" si="104"/>
        <v>0</v>
      </c>
      <c r="M107" s="6">
        <f t="shared" si="104"/>
        <v>0</v>
      </c>
      <c r="N107" s="6">
        <f t="shared" si="104"/>
        <v>0</v>
      </c>
      <c r="O107" s="6">
        <f t="shared" si="104"/>
        <v>120</v>
      </c>
      <c r="P107" s="6">
        <f t="shared" si="104"/>
        <v>0</v>
      </c>
      <c r="Q107" s="6">
        <f t="shared" si="104"/>
        <v>0</v>
      </c>
      <c r="R107" s="7">
        <f t="shared" si="104"/>
        <v>4</v>
      </c>
      <c r="S107" s="7">
        <f t="shared" si="104"/>
        <v>4</v>
      </c>
      <c r="T107" s="7">
        <f t="shared" si="104"/>
        <v>0</v>
      </c>
      <c r="U107" s="11">
        <f t="shared" si="104"/>
        <v>0</v>
      </c>
      <c r="V107" s="10">
        <f t="shared" si="104"/>
        <v>0</v>
      </c>
      <c r="W107" s="11">
        <f t="shared" si="104"/>
        <v>0</v>
      </c>
      <c r="X107" s="10">
        <f t="shared" si="104"/>
        <v>0</v>
      </c>
      <c r="Y107" s="7">
        <f t="shared" si="104"/>
        <v>0</v>
      </c>
      <c r="Z107" s="11">
        <f t="shared" si="104"/>
        <v>0</v>
      </c>
      <c r="AA107" s="10">
        <f t="shared" si="104"/>
        <v>0</v>
      </c>
      <c r="AB107" s="11">
        <f t="shared" si="104"/>
        <v>0</v>
      </c>
      <c r="AC107" s="10">
        <f t="shared" si="104"/>
        <v>0</v>
      </c>
      <c r="AD107" s="11">
        <f t="shared" si="104"/>
        <v>0</v>
      </c>
      <c r="AE107" s="10">
        <f t="shared" si="104"/>
        <v>0</v>
      </c>
      <c r="AF107" s="11">
        <f t="shared" si="104"/>
        <v>0</v>
      </c>
      <c r="AG107" s="10">
        <f t="shared" si="104"/>
        <v>0</v>
      </c>
      <c r="AH107" s="11">
        <f t="shared" si="104"/>
        <v>0</v>
      </c>
      <c r="AI107" s="10">
        <f t="shared" si="104"/>
        <v>0</v>
      </c>
      <c r="AJ107" s="11">
        <f t="shared" si="104"/>
        <v>0</v>
      </c>
      <c r="AK107" s="10">
        <f t="shared" si="104"/>
        <v>0</v>
      </c>
      <c r="AL107" s="11">
        <f aca="true" t="shared" si="105" ref="AL107:BQ107">SUM(AL106:AL106)</f>
        <v>0</v>
      </c>
      <c r="AM107" s="10">
        <f t="shared" si="105"/>
        <v>0</v>
      </c>
      <c r="AN107" s="7">
        <f t="shared" si="105"/>
        <v>0</v>
      </c>
      <c r="AO107" s="7">
        <f t="shared" si="105"/>
        <v>0</v>
      </c>
      <c r="AP107" s="11">
        <f t="shared" si="105"/>
        <v>0</v>
      </c>
      <c r="AQ107" s="10">
        <f t="shared" si="105"/>
        <v>0</v>
      </c>
      <c r="AR107" s="11">
        <f t="shared" si="105"/>
        <v>0</v>
      </c>
      <c r="AS107" s="10">
        <f t="shared" si="105"/>
        <v>0</v>
      </c>
      <c r="AT107" s="7">
        <f t="shared" si="105"/>
        <v>0</v>
      </c>
      <c r="AU107" s="11">
        <f t="shared" si="105"/>
        <v>0</v>
      </c>
      <c r="AV107" s="10">
        <f t="shared" si="105"/>
        <v>0</v>
      </c>
      <c r="AW107" s="11">
        <f t="shared" si="105"/>
        <v>0</v>
      </c>
      <c r="AX107" s="10">
        <f t="shared" si="105"/>
        <v>0</v>
      </c>
      <c r="AY107" s="11">
        <f t="shared" si="105"/>
        <v>0</v>
      </c>
      <c r="AZ107" s="10">
        <f t="shared" si="105"/>
        <v>0</v>
      </c>
      <c r="BA107" s="11">
        <f t="shared" si="105"/>
        <v>0</v>
      </c>
      <c r="BB107" s="10">
        <f t="shared" si="105"/>
        <v>0</v>
      </c>
      <c r="BC107" s="11">
        <f t="shared" si="105"/>
        <v>0</v>
      </c>
      <c r="BD107" s="10">
        <f t="shared" si="105"/>
        <v>0</v>
      </c>
      <c r="BE107" s="11">
        <f t="shared" si="105"/>
        <v>0</v>
      </c>
      <c r="BF107" s="10">
        <f t="shared" si="105"/>
        <v>0</v>
      </c>
      <c r="BG107" s="11">
        <f t="shared" si="105"/>
        <v>0</v>
      </c>
      <c r="BH107" s="10">
        <f t="shared" si="105"/>
        <v>0</v>
      </c>
      <c r="BI107" s="7">
        <f t="shared" si="105"/>
        <v>0</v>
      </c>
      <c r="BJ107" s="7">
        <f t="shared" si="105"/>
        <v>0</v>
      </c>
      <c r="BK107" s="11">
        <f t="shared" si="105"/>
        <v>0</v>
      </c>
      <c r="BL107" s="10">
        <f t="shared" si="105"/>
        <v>0</v>
      </c>
      <c r="BM107" s="11">
        <f t="shared" si="105"/>
        <v>0</v>
      </c>
      <c r="BN107" s="10">
        <f t="shared" si="105"/>
        <v>0</v>
      </c>
      <c r="BO107" s="7">
        <f t="shared" si="105"/>
        <v>0</v>
      </c>
      <c r="BP107" s="11">
        <f t="shared" si="105"/>
        <v>0</v>
      </c>
      <c r="BQ107" s="10">
        <f t="shared" si="105"/>
        <v>0</v>
      </c>
      <c r="BR107" s="11">
        <f aca="true" t="shared" si="106" ref="BR107:CW107">SUM(BR106:BR106)</f>
        <v>0</v>
      </c>
      <c r="BS107" s="10">
        <f t="shared" si="106"/>
        <v>0</v>
      </c>
      <c r="BT107" s="11">
        <f t="shared" si="106"/>
        <v>0</v>
      </c>
      <c r="BU107" s="10">
        <f t="shared" si="106"/>
        <v>0</v>
      </c>
      <c r="BV107" s="11">
        <f t="shared" si="106"/>
        <v>0</v>
      </c>
      <c r="BW107" s="10">
        <f t="shared" si="106"/>
        <v>0</v>
      </c>
      <c r="BX107" s="11">
        <f t="shared" si="106"/>
        <v>0</v>
      </c>
      <c r="BY107" s="10">
        <f t="shared" si="106"/>
        <v>0</v>
      </c>
      <c r="BZ107" s="11">
        <f t="shared" si="106"/>
        <v>0</v>
      </c>
      <c r="CA107" s="10">
        <f t="shared" si="106"/>
        <v>0</v>
      </c>
      <c r="CB107" s="11">
        <f t="shared" si="106"/>
        <v>0</v>
      </c>
      <c r="CC107" s="10">
        <f t="shared" si="106"/>
        <v>0</v>
      </c>
      <c r="CD107" s="7">
        <f t="shared" si="106"/>
        <v>0</v>
      </c>
      <c r="CE107" s="7">
        <f t="shared" si="106"/>
        <v>0</v>
      </c>
      <c r="CF107" s="11">
        <f t="shared" si="106"/>
        <v>0</v>
      </c>
      <c r="CG107" s="10">
        <f t="shared" si="106"/>
        <v>0</v>
      </c>
      <c r="CH107" s="11">
        <f t="shared" si="106"/>
        <v>0</v>
      </c>
      <c r="CI107" s="10">
        <f t="shared" si="106"/>
        <v>0</v>
      </c>
      <c r="CJ107" s="7">
        <f t="shared" si="106"/>
        <v>0</v>
      </c>
      <c r="CK107" s="11">
        <f t="shared" si="106"/>
        <v>0</v>
      </c>
      <c r="CL107" s="10">
        <f t="shared" si="106"/>
        <v>0</v>
      </c>
      <c r="CM107" s="11">
        <f t="shared" si="106"/>
        <v>0</v>
      </c>
      <c r="CN107" s="10">
        <f t="shared" si="106"/>
        <v>0</v>
      </c>
      <c r="CO107" s="11">
        <f t="shared" si="106"/>
        <v>0</v>
      </c>
      <c r="CP107" s="10">
        <f t="shared" si="106"/>
        <v>0</v>
      </c>
      <c r="CQ107" s="11">
        <f t="shared" si="106"/>
        <v>0</v>
      </c>
      <c r="CR107" s="10">
        <f t="shared" si="106"/>
        <v>0</v>
      </c>
      <c r="CS107" s="11">
        <f t="shared" si="106"/>
        <v>0</v>
      </c>
      <c r="CT107" s="10">
        <f t="shared" si="106"/>
        <v>0</v>
      </c>
      <c r="CU107" s="11">
        <f t="shared" si="106"/>
        <v>0</v>
      </c>
      <c r="CV107" s="10">
        <f t="shared" si="106"/>
        <v>0</v>
      </c>
      <c r="CW107" s="11">
        <f t="shared" si="106"/>
        <v>0</v>
      </c>
      <c r="CX107" s="10">
        <f aca="true" t="shared" si="107" ref="CX107:EC107">SUM(CX106:CX106)</f>
        <v>0</v>
      </c>
      <c r="CY107" s="7">
        <f t="shared" si="107"/>
        <v>0</v>
      </c>
      <c r="CZ107" s="7">
        <f t="shared" si="107"/>
        <v>0</v>
      </c>
      <c r="DA107" s="11">
        <f t="shared" si="107"/>
        <v>0</v>
      </c>
      <c r="DB107" s="10">
        <f t="shared" si="107"/>
        <v>0</v>
      </c>
      <c r="DC107" s="11">
        <f t="shared" si="107"/>
        <v>0</v>
      </c>
      <c r="DD107" s="10">
        <f t="shared" si="107"/>
        <v>0</v>
      </c>
      <c r="DE107" s="7">
        <f t="shared" si="107"/>
        <v>0</v>
      </c>
      <c r="DF107" s="11">
        <f t="shared" si="107"/>
        <v>0</v>
      </c>
      <c r="DG107" s="10">
        <f t="shared" si="107"/>
        <v>0</v>
      </c>
      <c r="DH107" s="11">
        <f t="shared" si="107"/>
        <v>0</v>
      </c>
      <c r="DI107" s="10">
        <f t="shared" si="107"/>
        <v>0</v>
      </c>
      <c r="DJ107" s="11">
        <f t="shared" si="107"/>
        <v>0</v>
      </c>
      <c r="DK107" s="10">
        <f t="shared" si="107"/>
        <v>0</v>
      </c>
      <c r="DL107" s="11">
        <f t="shared" si="107"/>
        <v>0</v>
      </c>
      <c r="DM107" s="10">
        <f t="shared" si="107"/>
        <v>0</v>
      </c>
      <c r="DN107" s="11">
        <f t="shared" si="107"/>
        <v>0</v>
      </c>
      <c r="DO107" s="10">
        <f t="shared" si="107"/>
        <v>0</v>
      </c>
      <c r="DP107" s="11">
        <f t="shared" si="107"/>
        <v>0</v>
      </c>
      <c r="DQ107" s="10">
        <f t="shared" si="107"/>
        <v>0</v>
      </c>
      <c r="DR107" s="11">
        <f t="shared" si="107"/>
        <v>0</v>
      </c>
      <c r="DS107" s="10">
        <f t="shared" si="107"/>
        <v>0</v>
      </c>
      <c r="DT107" s="7">
        <f t="shared" si="107"/>
        <v>0</v>
      </c>
      <c r="DU107" s="7">
        <f t="shared" si="107"/>
        <v>0</v>
      </c>
      <c r="DV107" s="11">
        <f t="shared" si="107"/>
        <v>0</v>
      </c>
      <c r="DW107" s="10">
        <f t="shared" si="107"/>
        <v>0</v>
      </c>
      <c r="DX107" s="11">
        <f t="shared" si="107"/>
        <v>0</v>
      </c>
      <c r="DY107" s="10">
        <f t="shared" si="107"/>
        <v>0</v>
      </c>
      <c r="DZ107" s="7">
        <f t="shared" si="107"/>
        <v>0</v>
      </c>
      <c r="EA107" s="11">
        <f t="shared" si="107"/>
        <v>0</v>
      </c>
      <c r="EB107" s="10">
        <f t="shared" si="107"/>
        <v>0</v>
      </c>
      <c r="EC107" s="11">
        <f t="shared" si="107"/>
        <v>0</v>
      </c>
      <c r="ED107" s="10">
        <f aca="true" t="shared" si="108" ref="ED107:FI107">SUM(ED106:ED106)</f>
        <v>0</v>
      </c>
      <c r="EE107" s="11">
        <f t="shared" si="108"/>
        <v>0</v>
      </c>
      <c r="EF107" s="10">
        <f t="shared" si="108"/>
        <v>0</v>
      </c>
      <c r="EG107" s="11">
        <f t="shared" si="108"/>
        <v>0</v>
      </c>
      <c r="EH107" s="10">
        <f t="shared" si="108"/>
        <v>0</v>
      </c>
      <c r="EI107" s="11">
        <f t="shared" si="108"/>
        <v>0</v>
      </c>
      <c r="EJ107" s="10">
        <f t="shared" si="108"/>
        <v>0</v>
      </c>
      <c r="EK107" s="11">
        <f t="shared" si="108"/>
        <v>0</v>
      </c>
      <c r="EL107" s="10">
        <f t="shared" si="108"/>
        <v>0</v>
      </c>
      <c r="EM107" s="11">
        <f t="shared" si="108"/>
        <v>0</v>
      </c>
      <c r="EN107" s="10">
        <f t="shared" si="108"/>
        <v>0</v>
      </c>
      <c r="EO107" s="7">
        <f t="shared" si="108"/>
        <v>0</v>
      </c>
      <c r="EP107" s="7">
        <f t="shared" si="108"/>
        <v>0</v>
      </c>
      <c r="EQ107" s="11">
        <f t="shared" si="108"/>
        <v>0</v>
      </c>
      <c r="ER107" s="10">
        <f t="shared" si="108"/>
        <v>0</v>
      </c>
      <c r="ES107" s="11">
        <f t="shared" si="108"/>
        <v>0</v>
      </c>
      <c r="ET107" s="10">
        <f t="shared" si="108"/>
        <v>0</v>
      </c>
      <c r="EU107" s="7">
        <f t="shared" si="108"/>
        <v>0</v>
      </c>
      <c r="EV107" s="11">
        <f t="shared" si="108"/>
        <v>0</v>
      </c>
      <c r="EW107" s="10">
        <f t="shared" si="108"/>
        <v>0</v>
      </c>
      <c r="EX107" s="11">
        <f t="shared" si="108"/>
        <v>0</v>
      </c>
      <c r="EY107" s="10">
        <f t="shared" si="108"/>
        <v>0</v>
      </c>
      <c r="EZ107" s="11">
        <f t="shared" si="108"/>
        <v>0</v>
      </c>
      <c r="FA107" s="10">
        <f t="shared" si="108"/>
        <v>0</v>
      </c>
      <c r="FB107" s="11">
        <f t="shared" si="108"/>
        <v>0</v>
      </c>
      <c r="FC107" s="10">
        <f t="shared" si="108"/>
        <v>0</v>
      </c>
      <c r="FD107" s="11">
        <f t="shared" si="108"/>
        <v>120</v>
      </c>
      <c r="FE107" s="10">
        <f t="shared" si="108"/>
        <v>0</v>
      </c>
      <c r="FF107" s="11">
        <f t="shared" si="108"/>
        <v>0</v>
      </c>
      <c r="FG107" s="10">
        <f t="shared" si="108"/>
        <v>0</v>
      </c>
      <c r="FH107" s="11">
        <f t="shared" si="108"/>
        <v>0</v>
      </c>
      <c r="FI107" s="10">
        <f t="shared" si="108"/>
        <v>0</v>
      </c>
      <c r="FJ107" s="7">
        <f aca="true" t="shared" si="109" ref="FJ107:GF107">SUM(FJ106:FJ106)</f>
        <v>4</v>
      </c>
      <c r="FK107" s="7">
        <f t="shared" si="109"/>
        <v>4</v>
      </c>
      <c r="FL107" s="11">
        <f t="shared" si="109"/>
        <v>0</v>
      </c>
      <c r="FM107" s="10">
        <f t="shared" si="109"/>
        <v>0</v>
      </c>
      <c r="FN107" s="11">
        <f t="shared" si="109"/>
        <v>0</v>
      </c>
      <c r="FO107" s="10">
        <f t="shared" si="109"/>
        <v>0</v>
      </c>
      <c r="FP107" s="7">
        <f t="shared" si="109"/>
        <v>0</v>
      </c>
      <c r="FQ107" s="11">
        <f t="shared" si="109"/>
        <v>0</v>
      </c>
      <c r="FR107" s="10">
        <f t="shared" si="109"/>
        <v>0</v>
      </c>
      <c r="FS107" s="11">
        <f t="shared" si="109"/>
        <v>0</v>
      </c>
      <c r="FT107" s="10">
        <f t="shared" si="109"/>
        <v>0</v>
      </c>
      <c r="FU107" s="11">
        <f t="shared" si="109"/>
        <v>0</v>
      </c>
      <c r="FV107" s="10">
        <f t="shared" si="109"/>
        <v>0</v>
      </c>
      <c r="FW107" s="11">
        <f t="shared" si="109"/>
        <v>0</v>
      </c>
      <c r="FX107" s="10">
        <f t="shared" si="109"/>
        <v>0</v>
      </c>
      <c r="FY107" s="11">
        <f t="shared" si="109"/>
        <v>0</v>
      </c>
      <c r="FZ107" s="10">
        <f t="shared" si="109"/>
        <v>0</v>
      </c>
      <c r="GA107" s="11">
        <f t="shared" si="109"/>
        <v>0</v>
      </c>
      <c r="GB107" s="10">
        <f t="shared" si="109"/>
        <v>0</v>
      </c>
      <c r="GC107" s="11">
        <f t="shared" si="109"/>
        <v>0</v>
      </c>
      <c r="GD107" s="10">
        <f t="shared" si="109"/>
        <v>0</v>
      </c>
      <c r="GE107" s="7">
        <f t="shared" si="109"/>
        <v>0</v>
      </c>
      <c r="GF107" s="7">
        <f t="shared" si="109"/>
        <v>0</v>
      </c>
    </row>
    <row r="108" spans="1:188" ht="19.5" customHeight="1">
      <c r="A108" s="19" t="s">
        <v>222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9"/>
      <c r="GF108" s="13"/>
    </row>
    <row r="109" spans="1:188" ht="12.75">
      <c r="A109" s="6"/>
      <c r="B109" s="6"/>
      <c r="C109" s="6"/>
      <c r="D109" s="6" t="s">
        <v>223</v>
      </c>
      <c r="E109" s="3" t="s">
        <v>224</v>
      </c>
      <c r="F109" s="6">
        <f>COUNTIF(U109:GD109,"e")</f>
        <v>0</v>
      </c>
      <c r="G109" s="6">
        <f>COUNTIF(U109:GD109,"z")</f>
        <v>1</v>
      </c>
      <c r="H109" s="6">
        <f>SUM(I109:Q109)</f>
        <v>2</v>
      </c>
      <c r="I109" s="6">
        <f>U109+AP109+BK109+CF109+DA109+DV109+EQ109+FL109</f>
        <v>2</v>
      </c>
      <c r="J109" s="6">
        <f>W109+AR109+BM109+CH109+DC109+DX109+ES109+FN109</f>
        <v>0</v>
      </c>
      <c r="K109" s="6">
        <f>Z109+AU109+BP109+CK109+DF109+EA109+EV109+FQ109</f>
        <v>0</v>
      </c>
      <c r="L109" s="6">
        <f>AB109+AW109+BR109+CM109+DH109+EC109+EX109+FS109</f>
        <v>0</v>
      </c>
      <c r="M109" s="6">
        <f>AD109+AY109+BT109+CO109+DJ109+EE109+EZ109+FU109</f>
        <v>0</v>
      </c>
      <c r="N109" s="6">
        <f>AF109+BA109+BV109+CQ109+DL109+EG109+FB109+FW109</f>
        <v>0</v>
      </c>
      <c r="O109" s="6">
        <f>AH109+BC109+BX109+CS109+DN109+EI109+FD109+FY109</f>
        <v>0</v>
      </c>
      <c r="P109" s="6">
        <f>AJ109+BE109+BZ109+CU109+DP109+EK109+FF109+GA109</f>
        <v>0</v>
      </c>
      <c r="Q109" s="6">
        <f>AL109+BG109+CB109+CW109+DR109+EM109+FH109+GC109</f>
        <v>0</v>
      </c>
      <c r="R109" s="7">
        <f>AO109+BJ109+CE109+CZ109+DU109+EP109+FK109+GF109</f>
        <v>0</v>
      </c>
      <c r="S109" s="7">
        <f>AN109+BI109+CD109+CY109+DT109+EO109+FJ109+GE109</f>
        <v>0</v>
      </c>
      <c r="T109" s="7">
        <v>0</v>
      </c>
      <c r="U109" s="11">
        <v>2</v>
      </c>
      <c r="V109" s="10" t="s">
        <v>61</v>
      </c>
      <c r="W109" s="11"/>
      <c r="X109" s="10"/>
      <c r="Y109" s="7">
        <v>0</v>
      </c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>Y109+AN109</f>
        <v>0</v>
      </c>
      <c r="AP109" s="11"/>
      <c r="AQ109" s="10"/>
      <c r="AR109" s="11"/>
      <c r="AS109" s="10"/>
      <c r="AT109" s="7"/>
      <c r="AU109" s="11"/>
      <c r="AV109" s="10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>AT109+BI109</f>
        <v>0</v>
      </c>
      <c r="BK109" s="11"/>
      <c r="BL109" s="10"/>
      <c r="BM109" s="11"/>
      <c r="BN109" s="10"/>
      <c r="BO109" s="7"/>
      <c r="BP109" s="11"/>
      <c r="BQ109" s="10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>BO109+CD109</f>
        <v>0</v>
      </c>
      <c r="CF109" s="11"/>
      <c r="CG109" s="10"/>
      <c r="CH109" s="11"/>
      <c r="CI109" s="10"/>
      <c r="CJ109" s="7"/>
      <c r="CK109" s="11"/>
      <c r="CL109" s="10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>CJ109+CY109</f>
        <v>0</v>
      </c>
      <c r="DA109" s="11"/>
      <c r="DB109" s="10"/>
      <c r="DC109" s="11"/>
      <c r="DD109" s="10"/>
      <c r="DE109" s="7"/>
      <c r="DF109" s="11"/>
      <c r="DG109" s="10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>DE109+DT109</f>
        <v>0</v>
      </c>
      <c r="DV109" s="11"/>
      <c r="DW109" s="10"/>
      <c r="DX109" s="11"/>
      <c r="DY109" s="10"/>
      <c r="DZ109" s="7"/>
      <c r="EA109" s="11"/>
      <c r="EB109" s="10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>DZ109+EO109</f>
        <v>0</v>
      </c>
      <c r="EQ109" s="11"/>
      <c r="ER109" s="10"/>
      <c r="ES109" s="11"/>
      <c r="ET109" s="10"/>
      <c r="EU109" s="7"/>
      <c r="EV109" s="11"/>
      <c r="EW109" s="10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>EU109+FJ109</f>
        <v>0</v>
      </c>
      <c r="FL109" s="11"/>
      <c r="FM109" s="10"/>
      <c r="FN109" s="11"/>
      <c r="FO109" s="10"/>
      <c r="FP109" s="7"/>
      <c r="FQ109" s="11"/>
      <c r="FR109" s="10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>FP109+GE109</f>
        <v>0</v>
      </c>
    </row>
    <row r="110" spans="1:188" ht="12.75">
      <c r="A110" s="6"/>
      <c r="B110" s="6"/>
      <c r="C110" s="6"/>
      <c r="D110" s="6" t="s">
        <v>225</v>
      </c>
      <c r="E110" s="3" t="s">
        <v>226</v>
      </c>
      <c r="F110" s="6">
        <f>COUNTIF(U110:GD110,"e")</f>
        <v>0</v>
      </c>
      <c r="G110" s="6">
        <f>COUNTIF(U110:GD110,"z")</f>
        <v>1</v>
      </c>
      <c r="H110" s="6">
        <f>SUM(I110:Q110)</f>
        <v>4</v>
      </c>
      <c r="I110" s="6">
        <f>U110+AP110+BK110+CF110+DA110+DV110+EQ110+FL110</f>
        <v>4</v>
      </c>
      <c r="J110" s="6">
        <f>W110+AR110+BM110+CH110+DC110+DX110+ES110+FN110</f>
        <v>0</v>
      </c>
      <c r="K110" s="6">
        <f>Z110+AU110+BP110+CK110+DF110+EA110+EV110+FQ110</f>
        <v>0</v>
      </c>
      <c r="L110" s="6">
        <f>AB110+AW110+BR110+CM110+DH110+EC110+EX110+FS110</f>
        <v>0</v>
      </c>
      <c r="M110" s="6">
        <f>AD110+AY110+BT110+CO110+DJ110+EE110+EZ110+FU110</f>
        <v>0</v>
      </c>
      <c r="N110" s="6">
        <f>AF110+BA110+BV110+CQ110+DL110+EG110+FB110+FW110</f>
        <v>0</v>
      </c>
      <c r="O110" s="6">
        <f>AH110+BC110+BX110+CS110+DN110+EI110+FD110+FY110</f>
        <v>0</v>
      </c>
      <c r="P110" s="6">
        <f>AJ110+BE110+BZ110+CU110+DP110+EK110+FF110+GA110</f>
        <v>0</v>
      </c>
      <c r="Q110" s="6">
        <f>AL110+BG110+CB110+CW110+DR110+EM110+FH110+GC110</f>
        <v>0</v>
      </c>
      <c r="R110" s="7">
        <f>AO110+BJ110+CE110+CZ110+DU110+EP110+FK110+GF110</f>
        <v>0</v>
      </c>
      <c r="S110" s="7">
        <f>AN110+BI110+CD110+CY110+DT110+EO110+FJ110+GE110</f>
        <v>0</v>
      </c>
      <c r="T110" s="7">
        <v>0</v>
      </c>
      <c r="U110" s="11">
        <v>4</v>
      </c>
      <c r="V110" s="10" t="s">
        <v>61</v>
      </c>
      <c r="W110" s="11"/>
      <c r="X110" s="10"/>
      <c r="Y110" s="7">
        <v>0</v>
      </c>
      <c r="Z110" s="11"/>
      <c r="AA110" s="10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>Y110+AN110</f>
        <v>0</v>
      </c>
      <c r="AP110" s="11"/>
      <c r="AQ110" s="10"/>
      <c r="AR110" s="11"/>
      <c r="AS110" s="10"/>
      <c r="AT110" s="7"/>
      <c r="AU110" s="11"/>
      <c r="AV110" s="10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>AT110+BI110</f>
        <v>0</v>
      </c>
      <c r="BK110" s="11"/>
      <c r="BL110" s="10"/>
      <c r="BM110" s="11"/>
      <c r="BN110" s="10"/>
      <c r="BO110" s="7"/>
      <c r="BP110" s="11"/>
      <c r="BQ110" s="10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>BO110+CD110</f>
        <v>0</v>
      </c>
      <c r="CF110" s="11"/>
      <c r="CG110" s="10"/>
      <c r="CH110" s="11"/>
      <c r="CI110" s="10"/>
      <c r="CJ110" s="7"/>
      <c r="CK110" s="11"/>
      <c r="CL110" s="10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>CJ110+CY110</f>
        <v>0</v>
      </c>
      <c r="DA110" s="11"/>
      <c r="DB110" s="10"/>
      <c r="DC110" s="11"/>
      <c r="DD110" s="10"/>
      <c r="DE110" s="7"/>
      <c r="DF110" s="11"/>
      <c r="DG110" s="10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>DE110+DT110</f>
        <v>0</v>
      </c>
      <c r="DV110" s="11"/>
      <c r="DW110" s="10"/>
      <c r="DX110" s="11"/>
      <c r="DY110" s="10"/>
      <c r="DZ110" s="7"/>
      <c r="EA110" s="11"/>
      <c r="EB110" s="10"/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>DZ110+EO110</f>
        <v>0</v>
      </c>
      <c r="EQ110" s="11"/>
      <c r="ER110" s="10"/>
      <c r="ES110" s="11"/>
      <c r="ET110" s="10"/>
      <c r="EU110" s="7"/>
      <c r="EV110" s="11"/>
      <c r="EW110" s="10"/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>EU110+FJ110</f>
        <v>0</v>
      </c>
      <c r="FL110" s="11"/>
      <c r="FM110" s="10"/>
      <c r="FN110" s="11"/>
      <c r="FO110" s="10"/>
      <c r="FP110" s="7"/>
      <c r="FQ110" s="11"/>
      <c r="FR110" s="10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>FP110+GE110</f>
        <v>0</v>
      </c>
    </row>
    <row r="111" spans="1:188" ht="12.75">
      <c r="A111" s="6"/>
      <c r="B111" s="6"/>
      <c r="C111" s="6"/>
      <c r="D111" s="6" t="s">
        <v>227</v>
      </c>
      <c r="E111" s="3" t="s">
        <v>228</v>
      </c>
      <c r="F111" s="6">
        <f>COUNTIF(U111:GD111,"e")</f>
        <v>0</v>
      </c>
      <c r="G111" s="6">
        <f>COUNTIF(U111:GD111,"z")</f>
        <v>1</v>
      </c>
      <c r="H111" s="6">
        <f>SUM(I111:Q111)</f>
        <v>2</v>
      </c>
      <c r="I111" s="6">
        <f>U111+AP111+BK111+CF111+DA111+DV111+EQ111+FL111</f>
        <v>2</v>
      </c>
      <c r="J111" s="6">
        <f>W111+AR111+BM111+CH111+DC111+DX111+ES111+FN111</f>
        <v>0</v>
      </c>
      <c r="K111" s="6">
        <f>Z111+AU111+BP111+CK111+DF111+EA111+EV111+FQ111</f>
        <v>0</v>
      </c>
      <c r="L111" s="6">
        <f>AB111+AW111+BR111+CM111+DH111+EC111+EX111+FS111</f>
        <v>0</v>
      </c>
      <c r="M111" s="6">
        <f>AD111+AY111+BT111+CO111+DJ111+EE111+EZ111+FU111</f>
        <v>0</v>
      </c>
      <c r="N111" s="6">
        <f>AF111+BA111+BV111+CQ111+DL111+EG111+FB111+FW111</f>
        <v>0</v>
      </c>
      <c r="O111" s="6">
        <f>AH111+BC111+BX111+CS111+DN111+EI111+FD111+FY111</f>
        <v>0</v>
      </c>
      <c r="P111" s="6">
        <f>AJ111+BE111+BZ111+CU111+DP111+EK111+FF111+GA111</f>
        <v>0</v>
      </c>
      <c r="Q111" s="6">
        <f>AL111+BG111+CB111+CW111+DR111+EM111+FH111+GC111</f>
        <v>0</v>
      </c>
      <c r="R111" s="7">
        <f>AO111+BJ111+CE111+CZ111+DU111+EP111+FK111+GF111</f>
        <v>0</v>
      </c>
      <c r="S111" s="7">
        <f>AN111+BI111+CD111+CY111+DT111+EO111+FJ111+GE111</f>
        <v>0</v>
      </c>
      <c r="T111" s="7">
        <v>0</v>
      </c>
      <c r="U111" s="11"/>
      <c r="V111" s="10"/>
      <c r="W111" s="11"/>
      <c r="X111" s="10"/>
      <c r="Y111" s="7"/>
      <c r="Z111" s="11"/>
      <c r="AA111" s="10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Y111+AN111</f>
        <v>0</v>
      </c>
      <c r="AP111" s="11"/>
      <c r="AQ111" s="10"/>
      <c r="AR111" s="11"/>
      <c r="AS111" s="10"/>
      <c r="AT111" s="7"/>
      <c r="AU111" s="11"/>
      <c r="AV111" s="10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AT111+BI111</f>
        <v>0</v>
      </c>
      <c r="BK111" s="11"/>
      <c r="BL111" s="10"/>
      <c r="BM111" s="11"/>
      <c r="BN111" s="10"/>
      <c r="BO111" s="7"/>
      <c r="BP111" s="11"/>
      <c r="BQ111" s="10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BO111+CD111</f>
        <v>0</v>
      </c>
      <c r="CF111" s="11"/>
      <c r="CG111" s="10"/>
      <c r="CH111" s="11"/>
      <c r="CI111" s="10"/>
      <c r="CJ111" s="7"/>
      <c r="CK111" s="11"/>
      <c r="CL111" s="10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CJ111+CY111</f>
        <v>0</v>
      </c>
      <c r="DA111" s="11"/>
      <c r="DB111" s="10"/>
      <c r="DC111" s="11"/>
      <c r="DD111" s="10"/>
      <c r="DE111" s="7"/>
      <c r="DF111" s="11"/>
      <c r="DG111" s="10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DE111+DT111</f>
        <v>0</v>
      </c>
      <c r="DV111" s="11">
        <v>2</v>
      </c>
      <c r="DW111" s="10" t="s">
        <v>61</v>
      </c>
      <c r="DX111" s="11"/>
      <c r="DY111" s="10"/>
      <c r="DZ111" s="7">
        <v>0</v>
      </c>
      <c r="EA111" s="11"/>
      <c r="EB111" s="10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DZ111+EO111</f>
        <v>0</v>
      </c>
      <c r="EQ111" s="11"/>
      <c r="ER111" s="10"/>
      <c r="ES111" s="11"/>
      <c r="ET111" s="10"/>
      <c r="EU111" s="7"/>
      <c r="EV111" s="11"/>
      <c r="EW111" s="10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>EU111+FJ111</f>
        <v>0</v>
      </c>
      <c r="FL111" s="11"/>
      <c r="FM111" s="10"/>
      <c r="FN111" s="11"/>
      <c r="FO111" s="10"/>
      <c r="FP111" s="7"/>
      <c r="FQ111" s="11"/>
      <c r="FR111" s="10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>FP111+GE111</f>
        <v>0</v>
      </c>
    </row>
    <row r="112" spans="1:188" ht="15.75" customHeight="1">
      <c r="A112" s="6"/>
      <c r="B112" s="6"/>
      <c r="C112" s="6"/>
      <c r="D112" s="6"/>
      <c r="E112" s="6" t="s">
        <v>89</v>
      </c>
      <c r="F112" s="6">
        <f aca="true" t="shared" si="110" ref="F112:AK112">SUM(F109:F111)</f>
        <v>0</v>
      </c>
      <c r="G112" s="6">
        <f t="shared" si="110"/>
        <v>3</v>
      </c>
      <c r="H112" s="6">
        <f t="shared" si="110"/>
        <v>8</v>
      </c>
      <c r="I112" s="6">
        <f t="shared" si="110"/>
        <v>8</v>
      </c>
      <c r="J112" s="6">
        <f t="shared" si="110"/>
        <v>0</v>
      </c>
      <c r="K112" s="6">
        <f t="shared" si="110"/>
        <v>0</v>
      </c>
      <c r="L112" s="6">
        <f t="shared" si="110"/>
        <v>0</v>
      </c>
      <c r="M112" s="6">
        <f t="shared" si="110"/>
        <v>0</v>
      </c>
      <c r="N112" s="6">
        <f t="shared" si="110"/>
        <v>0</v>
      </c>
      <c r="O112" s="6">
        <f t="shared" si="110"/>
        <v>0</v>
      </c>
      <c r="P112" s="6">
        <f t="shared" si="110"/>
        <v>0</v>
      </c>
      <c r="Q112" s="6">
        <f t="shared" si="110"/>
        <v>0</v>
      </c>
      <c r="R112" s="7">
        <f t="shared" si="110"/>
        <v>0</v>
      </c>
      <c r="S112" s="7">
        <f t="shared" si="110"/>
        <v>0</v>
      </c>
      <c r="T112" s="7">
        <f t="shared" si="110"/>
        <v>0</v>
      </c>
      <c r="U112" s="11">
        <f t="shared" si="110"/>
        <v>6</v>
      </c>
      <c r="V112" s="10">
        <f t="shared" si="110"/>
        <v>0</v>
      </c>
      <c r="W112" s="11">
        <f t="shared" si="110"/>
        <v>0</v>
      </c>
      <c r="X112" s="10">
        <f t="shared" si="110"/>
        <v>0</v>
      </c>
      <c r="Y112" s="7">
        <f t="shared" si="110"/>
        <v>0</v>
      </c>
      <c r="Z112" s="11">
        <f t="shared" si="110"/>
        <v>0</v>
      </c>
      <c r="AA112" s="10">
        <f t="shared" si="110"/>
        <v>0</v>
      </c>
      <c r="AB112" s="11">
        <f t="shared" si="110"/>
        <v>0</v>
      </c>
      <c r="AC112" s="10">
        <f t="shared" si="110"/>
        <v>0</v>
      </c>
      <c r="AD112" s="11">
        <f t="shared" si="110"/>
        <v>0</v>
      </c>
      <c r="AE112" s="10">
        <f t="shared" si="110"/>
        <v>0</v>
      </c>
      <c r="AF112" s="11">
        <f t="shared" si="110"/>
        <v>0</v>
      </c>
      <c r="AG112" s="10">
        <f t="shared" si="110"/>
        <v>0</v>
      </c>
      <c r="AH112" s="11">
        <f t="shared" si="110"/>
        <v>0</v>
      </c>
      <c r="AI112" s="10">
        <f t="shared" si="110"/>
        <v>0</v>
      </c>
      <c r="AJ112" s="11">
        <f t="shared" si="110"/>
        <v>0</v>
      </c>
      <c r="AK112" s="10">
        <f t="shared" si="110"/>
        <v>0</v>
      </c>
      <c r="AL112" s="11">
        <f aca="true" t="shared" si="111" ref="AL112:BQ112">SUM(AL109:AL111)</f>
        <v>0</v>
      </c>
      <c r="AM112" s="10">
        <f t="shared" si="111"/>
        <v>0</v>
      </c>
      <c r="AN112" s="7">
        <f t="shared" si="111"/>
        <v>0</v>
      </c>
      <c r="AO112" s="7">
        <f t="shared" si="111"/>
        <v>0</v>
      </c>
      <c r="AP112" s="11">
        <f t="shared" si="111"/>
        <v>0</v>
      </c>
      <c r="AQ112" s="10">
        <f t="shared" si="111"/>
        <v>0</v>
      </c>
      <c r="AR112" s="11">
        <f t="shared" si="111"/>
        <v>0</v>
      </c>
      <c r="AS112" s="10">
        <f t="shared" si="111"/>
        <v>0</v>
      </c>
      <c r="AT112" s="7">
        <f t="shared" si="111"/>
        <v>0</v>
      </c>
      <c r="AU112" s="11">
        <f t="shared" si="111"/>
        <v>0</v>
      </c>
      <c r="AV112" s="10">
        <f t="shared" si="111"/>
        <v>0</v>
      </c>
      <c r="AW112" s="11">
        <f t="shared" si="111"/>
        <v>0</v>
      </c>
      <c r="AX112" s="10">
        <f t="shared" si="111"/>
        <v>0</v>
      </c>
      <c r="AY112" s="11">
        <f t="shared" si="111"/>
        <v>0</v>
      </c>
      <c r="AZ112" s="10">
        <f t="shared" si="111"/>
        <v>0</v>
      </c>
      <c r="BA112" s="11">
        <f t="shared" si="111"/>
        <v>0</v>
      </c>
      <c r="BB112" s="10">
        <f t="shared" si="111"/>
        <v>0</v>
      </c>
      <c r="BC112" s="11">
        <f t="shared" si="111"/>
        <v>0</v>
      </c>
      <c r="BD112" s="10">
        <f t="shared" si="111"/>
        <v>0</v>
      </c>
      <c r="BE112" s="11">
        <f t="shared" si="111"/>
        <v>0</v>
      </c>
      <c r="BF112" s="10">
        <f t="shared" si="111"/>
        <v>0</v>
      </c>
      <c r="BG112" s="11">
        <f t="shared" si="111"/>
        <v>0</v>
      </c>
      <c r="BH112" s="10">
        <f t="shared" si="111"/>
        <v>0</v>
      </c>
      <c r="BI112" s="7">
        <f t="shared" si="111"/>
        <v>0</v>
      </c>
      <c r="BJ112" s="7">
        <f t="shared" si="111"/>
        <v>0</v>
      </c>
      <c r="BK112" s="11">
        <f t="shared" si="111"/>
        <v>0</v>
      </c>
      <c r="BL112" s="10">
        <f t="shared" si="111"/>
        <v>0</v>
      </c>
      <c r="BM112" s="11">
        <f t="shared" si="111"/>
        <v>0</v>
      </c>
      <c r="BN112" s="10">
        <f t="shared" si="111"/>
        <v>0</v>
      </c>
      <c r="BO112" s="7">
        <f t="shared" si="111"/>
        <v>0</v>
      </c>
      <c r="BP112" s="11">
        <f t="shared" si="111"/>
        <v>0</v>
      </c>
      <c r="BQ112" s="10">
        <f t="shared" si="111"/>
        <v>0</v>
      </c>
      <c r="BR112" s="11">
        <f aca="true" t="shared" si="112" ref="BR112:CW112">SUM(BR109:BR111)</f>
        <v>0</v>
      </c>
      <c r="BS112" s="10">
        <f t="shared" si="112"/>
        <v>0</v>
      </c>
      <c r="BT112" s="11">
        <f t="shared" si="112"/>
        <v>0</v>
      </c>
      <c r="BU112" s="10">
        <f t="shared" si="112"/>
        <v>0</v>
      </c>
      <c r="BV112" s="11">
        <f t="shared" si="112"/>
        <v>0</v>
      </c>
      <c r="BW112" s="10">
        <f t="shared" si="112"/>
        <v>0</v>
      </c>
      <c r="BX112" s="11">
        <f t="shared" si="112"/>
        <v>0</v>
      </c>
      <c r="BY112" s="10">
        <f t="shared" si="112"/>
        <v>0</v>
      </c>
      <c r="BZ112" s="11">
        <f t="shared" si="112"/>
        <v>0</v>
      </c>
      <c r="CA112" s="10">
        <f t="shared" si="112"/>
        <v>0</v>
      </c>
      <c r="CB112" s="11">
        <f t="shared" si="112"/>
        <v>0</v>
      </c>
      <c r="CC112" s="10">
        <f t="shared" si="112"/>
        <v>0</v>
      </c>
      <c r="CD112" s="7">
        <f t="shared" si="112"/>
        <v>0</v>
      </c>
      <c r="CE112" s="7">
        <f t="shared" si="112"/>
        <v>0</v>
      </c>
      <c r="CF112" s="11">
        <f t="shared" si="112"/>
        <v>0</v>
      </c>
      <c r="CG112" s="10">
        <f t="shared" si="112"/>
        <v>0</v>
      </c>
      <c r="CH112" s="11">
        <f t="shared" si="112"/>
        <v>0</v>
      </c>
      <c r="CI112" s="10">
        <f t="shared" si="112"/>
        <v>0</v>
      </c>
      <c r="CJ112" s="7">
        <f t="shared" si="112"/>
        <v>0</v>
      </c>
      <c r="CK112" s="11">
        <f t="shared" si="112"/>
        <v>0</v>
      </c>
      <c r="CL112" s="10">
        <f t="shared" si="112"/>
        <v>0</v>
      </c>
      <c r="CM112" s="11">
        <f t="shared" si="112"/>
        <v>0</v>
      </c>
      <c r="CN112" s="10">
        <f t="shared" si="112"/>
        <v>0</v>
      </c>
      <c r="CO112" s="11">
        <f t="shared" si="112"/>
        <v>0</v>
      </c>
      <c r="CP112" s="10">
        <f t="shared" si="112"/>
        <v>0</v>
      </c>
      <c r="CQ112" s="11">
        <f t="shared" si="112"/>
        <v>0</v>
      </c>
      <c r="CR112" s="10">
        <f t="shared" si="112"/>
        <v>0</v>
      </c>
      <c r="CS112" s="11">
        <f t="shared" si="112"/>
        <v>0</v>
      </c>
      <c r="CT112" s="10">
        <f t="shared" si="112"/>
        <v>0</v>
      </c>
      <c r="CU112" s="11">
        <f t="shared" si="112"/>
        <v>0</v>
      </c>
      <c r="CV112" s="10">
        <f t="shared" si="112"/>
        <v>0</v>
      </c>
      <c r="CW112" s="11">
        <f t="shared" si="112"/>
        <v>0</v>
      </c>
      <c r="CX112" s="10">
        <f aca="true" t="shared" si="113" ref="CX112:EC112">SUM(CX109:CX111)</f>
        <v>0</v>
      </c>
      <c r="CY112" s="7">
        <f t="shared" si="113"/>
        <v>0</v>
      </c>
      <c r="CZ112" s="7">
        <f t="shared" si="113"/>
        <v>0</v>
      </c>
      <c r="DA112" s="11">
        <f t="shared" si="113"/>
        <v>0</v>
      </c>
      <c r="DB112" s="10">
        <f t="shared" si="113"/>
        <v>0</v>
      </c>
      <c r="DC112" s="11">
        <f t="shared" si="113"/>
        <v>0</v>
      </c>
      <c r="DD112" s="10">
        <f t="shared" si="113"/>
        <v>0</v>
      </c>
      <c r="DE112" s="7">
        <f t="shared" si="113"/>
        <v>0</v>
      </c>
      <c r="DF112" s="11">
        <f t="shared" si="113"/>
        <v>0</v>
      </c>
      <c r="DG112" s="10">
        <f t="shared" si="113"/>
        <v>0</v>
      </c>
      <c r="DH112" s="11">
        <f t="shared" si="113"/>
        <v>0</v>
      </c>
      <c r="DI112" s="10">
        <f t="shared" si="113"/>
        <v>0</v>
      </c>
      <c r="DJ112" s="11">
        <f t="shared" si="113"/>
        <v>0</v>
      </c>
      <c r="DK112" s="10">
        <f t="shared" si="113"/>
        <v>0</v>
      </c>
      <c r="DL112" s="11">
        <f t="shared" si="113"/>
        <v>0</v>
      </c>
      <c r="DM112" s="10">
        <f t="shared" si="113"/>
        <v>0</v>
      </c>
      <c r="DN112" s="11">
        <f t="shared" si="113"/>
        <v>0</v>
      </c>
      <c r="DO112" s="10">
        <f t="shared" si="113"/>
        <v>0</v>
      </c>
      <c r="DP112" s="11">
        <f t="shared" si="113"/>
        <v>0</v>
      </c>
      <c r="DQ112" s="10">
        <f t="shared" si="113"/>
        <v>0</v>
      </c>
      <c r="DR112" s="11">
        <f t="shared" si="113"/>
        <v>0</v>
      </c>
      <c r="DS112" s="10">
        <f t="shared" si="113"/>
        <v>0</v>
      </c>
      <c r="DT112" s="7">
        <f t="shared" si="113"/>
        <v>0</v>
      </c>
      <c r="DU112" s="7">
        <f t="shared" si="113"/>
        <v>0</v>
      </c>
      <c r="DV112" s="11">
        <f t="shared" si="113"/>
        <v>2</v>
      </c>
      <c r="DW112" s="10">
        <f t="shared" si="113"/>
        <v>0</v>
      </c>
      <c r="DX112" s="11">
        <f t="shared" si="113"/>
        <v>0</v>
      </c>
      <c r="DY112" s="10">
        <f t="shared" si="113"/>
        <v>0</v>
      </c>
      <c r="DZ112" s="7">
        <f t="shared" si="113"/>
        <v>0</v>
      </c>
      <c r="EA112" s="11">
        <f t="shared" si="113"/>
        <v>0</v>
      </c>
      <c r="EB112" s="10">
        <f t="shared" si="113"/>
        <v>0</v>
      </c>
      <c r="EC112" s="11">
        <f t="shared" si="113"/>
        <v>0</v>
      </c>
      <c r="ED112" s="10">
        <f aca="true" t="shared" si="114" ref="ED112:FI112">SUM(ED109:ED111)</f>
        <v>0</v>
      </c>
      <c r="EE112" s="11">
        <f t="shared" si="114"/>
        <v>0</v>
      </c>
      <c r="EF112" s="10">
        <f t="shared" si="114"/>
        <v>0</v>
      </c>
      <c r="EG112" s="11">
        <f t="shared" si="114"/>
        <v>0</v>
      </c>
      <c r="EH112" s="10">
        <f t="shared" si="114"/>
        <v>0</v>
      </c>
      <c r="EI112" s="11">
        <f t="shared" si="114"/>
        <v>0</v>
      </c>
      <c r="EJ112" s="10">
        <f t="shared" si="114"/>
        <v>0</v>
      </c>
      <c r="EK112" s="11">
        <f t="shared" si="114"/>
        <v>0</v>
      </c>
      <c r="EL112" s="10">
        <f t="shared" si="114"/>
        <v>0</v>
      </c>
      <c r="EM112" s="11">
        <f t="shared" si="114"/>
        <v>0</v>
      </c>
      <c r="EN112" s="10">
        <f t="shared" si="114"/>
        <v>0</v>
      </c>
      <c r="EO112" s="7">
        <f t="shared" si="114"/>
        <v>0</v>
      </c>
      <c r="EP112" s="7">
        <f t="shared" si="114"/>
        <v>0</v>
      </c>
      <c r="EQ112" s="11">
        <f t="shared" si="114"/>
        <v>0</v>
      </c>
      <c r="ER112" s="10">
        <f t="shared" si="114"/>
        <v>0</v>
      </c>
      <c r="ES112" s="11">
        <f t="shared" si="114"/>
        <v>0</v>
      </c>
      <c r="ET112" s="10">
        <f t="shared" si="114"/>
        <v>0</v>
      </c>
      <c r="EU112" s="7">
        <f t="shared" si="114"/>
        <v>0</v>
      </c>
      <c r="EV112" s="11">
        <f t="shared" si="114"/>
        <v>0</v>
      </c>
      <c r="EW112" s="10">
        <f t="shared" si="114"/>
        <v>0</v>
      </c>
      <c r="EX112" s="11">
        <f t="shared" si="114"/>
        <v>0</v>
      </c>
      <c r="EY112" s="10">
        <f t="shared" si="114"/>
        <v>0</v>
      </c>
      <c r="EZ112" s="11">
        <f t="shared" si="114"/>
        <v>0</v>
      </c>
      <c r="FA112" s="10">
        <f t="shared" si="114"/>
        <v>0</v>
      </c>
      <c r="FB112" s="11">
        <f t="shared" si="114"/>
        <v>0</v>
      </c>
      <c r="FC112" s="10">
        <f t="shared" si="114"/>
        <v>0</v>
      </c>
      <c r="FD112" s="11">
        <f t="shared" si="114"/>
        <v>0</v>
      </c>
      <c r="FE112" s="10">
        <f t="shared" si="114"/>
        <v>0</v>
      </c>
      <c r="FF112" s="11">
        <f t="shared" si="114"/>
        <v>0</v>
      </c>
      <c r="FG112" s="10">
        <f t="shared" si="114"/>
        <v>0</v>
      </c>
      <c r="FH112" s="11">
        <f t="shared" si="114"/>
        <v>0</v>
      </c>
      <c r="FI112" s="10">
        <f t="shared" si="114"/>
        <v>0</v>
      </c>
      <c r="FJ112" s="7">
        <f aca="true" t="shared" si="115" ref="FJ112:GF112">SUM(FJ109:FJ111)</f>
        <v>0</v>
      </c>
      <c r="FK112" s="7">
        <f t="shared" si="115"/>
        <v>0</v>
      </c>
      <c r="FL112" s="11">
        <f t="shared" si="115"/>
        <v>0</v>
      </c>
      <c r="FM112" s="10">
        <f t="shared" si="115"/>
        <v>0</v>
      </c>
      <c r="FN112" s="11">
        <f t="shared" si="115"/>
        <v>0</v>
      </c>
      <c r="FO112" s="10">
        <f t="shared" si="115"/>
        <v>0</v>
      </c>
      <c r="FP112" s="7">
        <f t="shared" si="115"/>
        <v>0</v>
      </c>
      <c r="FQ112" s="11">
        <f t="shared" si="115"/>
        <v>0</v>
      </c>
      <c r="FR112" s="10">
        <f t="shared" si="115"/>
        <v>0</v>
      </c>
      <c r="FS112" s="11">
        <f t="shared" si="115"/>
        <v>0</v>
      </c>
      <c r="FT112" s="10">
        <f t="shared" si="115"/>
        <v>0</v>
      </c>
      <c r="FU112" s="11">
        <f t="shared" si="115"/>
        <v>0</v>
      </c>
      <c r="FV112" s="10">
        <f t="shared" si="115"/>
        <v>0</v>
      </c>
      <c r="FW112" s="11">
        <f t="shared" si="115"/>
        <v>0</v>
      </c>
      <c r="FX112" s="10">
        <f t="shared" si="115"/>
        <v>0</v>
      </c>
      <c r="FY112" s="11">
        <f t="shared" si="115"/>
        <v>0</v>
      </c>
      <c r="FZ112" s="10">
        <f t="shared" si="115"/>
        <v>0</v>
      </c>
      <c r="GA112" s="11">
        <f t="shared" si="115"/>
        <v>0</v>
      </c>
      <c r="GB112" s="10">
        <f t="shared" si="115"/>
        <v>0</v>
      </c>
      <c r="GC112" s="11">
        <f t="shared" si="115"/>
        <v>0</v>
      </c>
      <c r="GD112" s="10">
        <f t="shared" si="115"/>
        <v>0</v>
      </c>
      <c r="GE112" s="7">
        <f t="shared" si="115"/>
        <v>0</v>
      </c>
      <c r="GF112" s="7">
        <f t="shared" si="115"/>
        <v>0</v>
      </c>
    </row>
    <row r="113" spans="1:188" ht="19.5" customHeight="1">
      <c r="A113" s="6"/>
      <c r="B113" s="6"/>
      <c r="C113" s="6"/>
      <c r="D113" s="6"/>
      <c r="E113" s="8" t="s">
        <v>229</v>
      </c>
      <c r="F113" s="6">
        <f>F33+F61+F77+F107+F112</f>
        <v>8</v>
      </c>
      <c r="G113" s="6">
        <f>G33+G61+G77+G107+G112</f>
        <v>103</v>
      </c>
      <c r="H113" s="6">
        <f aca="true" t="shared" si="116" ref="H113:Q113">H33+H61+H77+H112</f>
        <v>1351</v>
      </c>
      <c r="I113" s="6">
        <f t="shared" si="116"/>
        <v>573</v>
      </c>
      <c r="J113" s="6">
        <f t="shared" si="116"/>
        <v>182</v>
      </c>
      <c r="K113" s="6">
        <f t="shared" si="116"/>
        <v>376</v>
      </c>
      <c r="L113" s="6">
        <f t="shared" si="116"/>
        <v>100</v>
      </c>
      <c r="M113" s="6">
        <f t="shared" si="116"/>
        <v>88</v>
      </c>
      <c r="N113" s="6">
        <f t="shared" si="116"/>
        <v>0</v>
      </c>
      <c r="O113" s="6">
        <f t="shared" si="116"/>
        <v>0</v>
      </c>
      <c r="P113" s="6">
        <f t="shared" si="116"/>
        <v>16</v>
      </c>
      <c r="Q113" s="6">
        <f t="shared" si="116"/>
        <v>16</v>
      </c>
      <c r="R113" s="7">
        <f>R33+R61+R77+R107+R112</f>
        <v>210</v>
      </c>
      <c r="S113" s="7">
        <f>S33+S61+S77+S107+S112</f>
        <v>102</v>
      </c>
      <c r="T113" s="7">
        <f>T33+T61+T77+T107+T112</f>
        <v>62.1</v>
      </c>
      <c r="U113" s="11">
        <f>U33+U61+U77+U112</f>
        <v>94</v>
      </c>
      <c r="V113" s="10">
        <f>V33+V61+V77+V112</f>
        <v>0</v>
      </c>
      <c r="W113" s="11">
        <f>W33+W61+W77+W112</f>
        <v>64</v>
      </c>
      <c r="X113" s="10">
        <f>X33+X61+X77+X112</f>
        <v>0</v>
      </c>
      <c r="Y113" s="7">
        <f>Y33+Y61+Y77+Y107+Y112</f>
        <v>25</v>
      </c>
      <c r="Z113" s="11">
        <f aca="true" t="shared" si="117" ref="Z113:AM113">Z33+Z61+Z77+Z112</f>
        <v>24</v>
      </c>
      <c r="AA113" s="10">
        <f t="shared" si="117"/>
        <v>0</v>
      </c>
      <c r="AB113" s="11">
        <f t="shared" si="117"/>
        <v>0</v>
      </c>
      <c r="AC113" s="10">
        <f t="shared" si="117"/>
        <v>0</v>
      </c>
      <c r="AD113" s="11">
        <f t="shared" si="117"/>
        <v>0</v>
      </c>
      <c r="AE113" s="10">
        <f t="shared" si="117"/>
        <v>0</v>
      </c>
      <c r="AF113" s="11">
        <f t="shared" si="117"/>
        <v>0</v>
      </c>
      <c r="AG113" s="10">
        <f t="shared" si="117"/>
        <v>0</v>
      </c>
      <c r="AH113" s="11">
        <f t="shared" si="117"/>
        <v>0</v>
      </c>
      <c r="AI113" s="10">
        <f t="shared" si="117"/>
        <v>0</v>
      </c>
      <c r="AJ113" s="11">
        <f t="shared" si="117"/>
        <v>0</v>
      </c>
      <c r="AK113" s="10">
        <f t="shared" si="117"/>
        <v>0</v>
      </c>
      <c r="AL113" s="11">
        <f t="shared" si="117"/>
        <v>0</v>
      </c>
      <c r="AM113" s="10">
        <f t="shared" si="117"/>
        <v>0</v>
      </c>
      <c r="AN113" s="7">
        <f>AN33+AN61+AN77+AN107+AN112</f>
        <v>5</v>
      </c>
      <c r="AO113" s="7">
        <f>AO33+AO61+AO77+AO107+AO112</f>
        <v>30</v>
      </c>
      <c r="AP113" s="11">
        <f>AP33+AP61+AP77+AP112</f>
        <v>112</v>
      </c>
      <c r="AQ113" s="10">
        <f>AQ33+AQ61+AQ77+AQ112</f>
        <v>0</v>
      </c>
      <c r="AR113" s="11">
        <f>AR33+AR61+AR77+AR112</f>
        <v>56</v>
      </c>
      <c r="AS113" s="10">
        <f>AS33+AS61+AS77+AS112</f>
        <v>0</v>
      </c>
      <c r="AT113" s="7">
        <f>AT33+AT61+AT77+AT107+AT112</f>
        <v>22</v>
      </c>
      <c r="AU113" s="11">
        <f aca="true" t="shared" si="118" ref="AU113:BH113">AU33+AU61+AU77+AU112</f>
        <v>56</v>
      </c>
      <c r="AV113" s="10">
        <f t="shared" si="118"/>
        <v>0</v>
      </c>
      <c r="AW113" s="11">
        <f t="shared" si="118"/>
        <v>0</v>
      </c>
      <c r="AX113" s="10">
        <f t="shared" si="118"/>
        <v>0</v>
      </c>
      <c r="AY113" s="11">
        <f t="shared" si="118"/>
        <v>0</v>
      </c>
      <c r="AZ113" s="10">
        <f t="shared" si="118"/>
        <v>0</v>
      </c>
      <c r="BA113" s="11">
        <f t="shared" si="118"/>
        <v>0</v>
      </c>
      <c r="BB113" s="10">
        <f t="shared" si="118"/>
        <v>0</v>
      </c>
      <c r="BC113" s="11">
        <f t="shared" si="118"/>
        <v>0</v>
      </c>
      <c r="BD113" s="10">
        <f t="shared" si="118"/>
        <v>0</v>
      </c>
      <c r="BE113" s="11">
        <f t="shared" si="118"/>
        <v>0</v>
      </c>
      <c r="BF113" s="10">
        <f t="shared" si="118"/>
        <v>0</v>
      </c>
      <c r="BG113" s="11">
        <f t="shared" si="118"/>
        <v>0</v>
      </c>
      <c r="BH113" s="10">
        <f t="shared" si="118"/>
        <v>0</v>
      </c>
      <c r="BI113" s="7">
        <f>BI33+BI61+BI77+BI107+BI112</f>
        <v>8</v>
      </c>
      <c r="BJ113" s="7">
        <f>BJ33+BJ61+BJ77+BJ107+BJ112</f>
        <v>30</v>
      </c>
      <c r="BK113" s="11">
        <f>BK33+BK61+BK77+BK112</f>
        <v>88</v>
      </c>
      <c r="BL113" s="10">
        <f>BL33+BL61+BL77+BL112</f>
        <v>0</v>
      </c>
      <c r="BM113" s="11">
        <f>BM33+BM61+BM77+BM112</f>
        <v>8</v>
      </c>
      <c r="BN113" s="10">
        <f>BN33+BN61+BN77+BN112</f>
        <v>0</v>
      </c>
      <c r="BO113" s="7">
        <f>BO33+BO61+BO77+BO107+BO112</f>
        <v>13</v>
      </c>
      <c r="BP113" s="11">
        <f aca="true" t="shared" si="119" ref="BP113:CC113">BP33+BP61+BP77+BP112</f>
        <v>96</v>
      </c>
      <c r="BQ113" s="10">
        <f t="shared" si="119"/>
        <v>0</v>
      </c>
      <c r="BR113" s="11">
        <f t="shared" si="119"/>
        <v>0</v>
      </c>
      <c r="BS113" s="10">
        <f t="shared" si="119"/>
        <v>0</v>
      </c>
      <c r="BT113" s="11">
        <f t="shared" si="119"/>
        <v>8</v>
      </c>
      <c r="BU113" s="10">
        <f t="shared" si="119"/>
        <v>0</v>
      </c>
      <c r="BV113" s="11">
        <f t="shared" si="119"/>
        <v>0</v>
      </c>
      <c r="BW113" s="10">
        <f t="shared" si="119"/>
        <v>0</v>
      </c>
      <c r="BX113" s="11">
        <f t="shared" si="119"/>
        <v>0</v>
      </c>
      <c r="BY113" s="10">
        <f t="shared" si="119"/>
        <v>0</v>
      </c>
      <c r="BZ113" s="11">
        <f t="shared" si="119"/>
        <v>0</v>
      </c>
      <c r="CA113" s="10">
        <f t="shared" si="119"/>
        <v>0</v>
      </c>
      <c r="CB113" s="11">
        <f t="shared" si="119"/>
        <v>0</v>
      </c>
      <c r="CC113" s="10">
        <f t="shared" si="119"/>
        <v>0</v>
      </c>
      <c r="CD113" s="7">
        <f>CD33+CD61+CD77+CD107+CD112</f>
        <v>14</v>
      </c>
      <c r="CE113" s="7">
        <f>CE33+CE61+CE77+CE107+CE112</f>
        <v>27</v>
      </c>
      <c r="CF113" s="11">
        <f>CF33+CF61+CF77+CF112</f>
        <v>72</v>
      </c>
      <c r="CG113" s="10">
        <f>CG33+CG61+CG77+CG112</f>
        <v>0</v>
      </c>
      <c r="CH113" s="11">
        <f>CH33+CH61+CH77+CH112</f>
        <v>24</v>
      </c>
      <c r="CI113" s="10">
        <f>CI33+CI61+CI77+CI112</f>
        <v>0</v>
      </c>
      <c r="CJ113" s="7">
        <f>CJ33+CJ61+CJ77+CJ107+CJ112</f>
        <v>14</v>
      </c>
      <c r="CK113" s="11">
        <f aca="true" t="shared" si="120" ref="CK113:CX113">CK33+CK61+CK77+CK112</f>
        <v>64</v>
      </c>
      <c r="CL113" s="10">
        <f t="shared" si="120"/>
        <v>0</v>
      </c>
      <c r="CM113" s="11">
        <f t="shared" si="120"/>
        <v>30</v>
      </c>
      <c r="CN113" s="10">
        <f t="shared" si="120"/>
        <v>0</v>
      </c>
      <c r="CO113" s="11">
        <f t="shared" si="120"/>
        <v>0</v>
      </c>
      <c r="CP113" s="10">
        <f t="shared" si="120"/>
        <v>0</v>
      </c>
      <c r="CQ113" s="11">
        <f t="shared" si="120"/>
        <v>0</v>
      </c>
      <c r="CR113" s="10">
        <f t="shared" si="120"/>
        <v>0</v>
      </c>
      <c r="CS113" s="11">
        <f t="shared" si="120"/>
        <v>0</v>
      </c>
      <c r="CT113" s="10">
        <f t="shared" si="120"/>
        <v>0</v>
      </c>
      <c r="CU113" s="11">
        <f t="shared" si="120"/>
        <v>0</v>
      </c>
      <c r="CV113" s="10">
        <f t="shared" si="120"/>
        <v>0</v>
      </c>
      <c r="CW113" s="11">
        <f t="shared" si="120"/>
        <v>0</v>
      </c>
      <c r="CX113" s="10">
        <f t="shared" si="120"/>
        <v>0</v>
      </c>
      <c r="CY113" s="7">
        <f>CY33+CY61+CY77+CY107+CY112</f>
        <v>11</v>
      </c>
      <c r="CZ113" s="7">
        <f>CZ33+CZ61+CZ77+CZ107+CZ112</f>
        <v>25</v>
      </c>
      <c r="DA113" s="11">
        <f>DA33+DA61+DA77+DA112</f>
        <v>64</v>
      </c>
      <c r="DB113" s="10">
        <f>DB33+DB61+DB77+DB112</f>
        <v>0</v>
      </c>
      <c r="DC113" s="11">
        <f>DC33+DC61+DC77+DC112</f>
        <v>0</v>
      </c>
      <c r="DD113" s="10">
        <f>DD33+DD61+DD77+DD112</f>
        <v>0</v>
      </c>
      <c r="DE113" s="7">
        <f>DE33+DE61+DE77+DE107+DE112</f>
        <v>10.8</v>
      </c>
      <c r="DF113" s="11">
        <f aca="true" t="shared" si="121" ref="DF113:DS113">DF33+DF61+DF77+DF112</f>
        <v>64</v>
      </c>
      <c r="DG113" s="10">
        <f t="shared" si="121"/>
        <v>0</v>
      </c>
      <c r="DH113" s="11">
        <f t="shared" si="121"/>
        <v>30</v>
      </c>
      <c r="DI113" s="10">
        <f t="shared" si="121"/>
        <v>0</v>
      </c>
      <c r="DJ113" s="11">
        <f t="shared" si="121"/>
        <v>0</v>
      </c>
      <c r="DK113" s="10">
        <f t="shared" si="121"/>
        <v>0</v>
      </c>
      <c r="DL113" s="11">
        <f t="shared" si="121"/>
        <v>0</v>
      </c>
      <c r="DM113" s="10">
        <f t="shared" si="121"/>
        <v>0</v>
      </c>
      <c r="DN113" s="11">
        <f t="shared" si="121"/>
        <v>0</v>
      </c>
      <c r="DO113" s="10">
        <f t="shared" si="121"/>
        <v>0</v>
      </c>
      <c r="DP113" s="11">
        <f t="shared" si="121"/>
        <v>0</v>
      </c>
      <c r="DQ113" s="10">
        <f t="shared" si="121"/>
        <v>0</v>
      </c>
      <c r="DR113" s="11">
        <f t="shared" si="121"/>
        <v>0</v>
      </c>
      <c r="DS113" s="10">
        <f t="shared" si="121"/>
        <v>0</v>
      </c>
      <c r="DT113" s="7">
        <f>DT33+DT61+DT77+DT107+DT112</f>
        <v>13.2</v>
      </c>
      <c r="DU113" s="7">
        <f>DU33+DU61+DU77+DU107+DU112</f>
        <v>24</v>
      </c>
      <c r="DV113" s="11">
        <f>DV33+DV61+DV77+DV112</f>
        <v>66</v>
      </c>
      <c r="DW113" s="10">
        <f>DW33+DW61+DW77+DW112</f>
        <v>0</v>
      </c>
      <c r="DX113" s="11">
        <f>DX33+DX61+DX77+DX112</f>
        <v>0</v>
      </c>
      <c r="DY113" s="10">
        <f>DY33+DY61+DY77+DY112</f>
        <v>0</v>
      </c>
      <c r="DZ113" s="7">
        <f>DZ33+DZ61+DZ77+DZ107+DZ112</f>
        <v>9.6</v>
      </c>
      <c r="EA113" s="11">
        <f aca="true" t="shared" si="122" ref="EA113:EN113">EA33+EA61+EA77+EA112</f>
        <v>48</v>
      </c>
      <c r="EB113" s="10">
        <f t="shared" si="122"/>
        <v>0</v>
      </c>
      <c r="EC113" s="11">
        <f t="shared" si="122"/>
        <v>40</v>
      </c>
      <c r="ED113" s="10">
        <f t="shared" si="122"/>
        <v>0</v>
      </c>
      <c r="EE113" s="11">
        <f t="shared" si="122"/>
        <v>24</v>
      </c>
      <c r="EF113" s="10">
        <f t="shared" si="122"/>
        <v>0</v>
      </c>
      <c r="EG113" s="11">
        <f t="shared" si="122"/>
        <v>0</v>
      </c>
      <c r="EH113" s="10">
        <f t="shared" si="122"/>
        <v>0</v>
      </c>
      <c r="EI113" s="11">
        <f t="shared" si="122"/>
        <v>0</v>
      </c>
      <c r="EJ113" s="10">
        <f t="shared" si="122"/>
        <v>0</v>
      </c>
      <c r="EK113" s="11">
        <f t="shared" si="122"/>
        <v>0</v>
      </c>
      <c r="EL113" s="10">
        <f t="shared" si="122"/>
        <v>0</v>
      </c>
      <c r="EM113" s="11">
        <f t="shared" si="122"/>
        <v>0</v>
      </c>
      <c r="EN113" s="10">
        <f t="shared" si="122"/>
        <v>0</v>
      </c>
      <c r="EO113" s="7">
        <f>EO33+EO61+EO77+EO107+EO112</f>
        <v>16.4</v>
      </c>
      <c r="EP113" s="7">
        <f>EP33+EP61+EP77+EP107+EP112</f>
        <v>26</v>
      </c>
      <c r="EQ113" s="11">
        <f>EQ33+EQ61+EQ77+EQ112</f>
        <v>40</v>
      </c>
      <c r="ER113" s="10">
        <f>ER33+ER61+ER77+ER112</f>
        <v>0</v>
      </c>
      <c r="ES113" s="11">
        <f>ES33+ES61+ES77+ES112</f>
        <v>0</v>
      </c>
      <c r="ET113" s="10">
        <f>ET33+ET61+ET77+ET112</f>
        <v>0</v>
      </c>
      <c r="EU113" s="7">
        <f>EU33+EU61+EU77+EU107+EU112</f>
        <v>5.6</v>
      </c>
      <c r="EV113" s="11">
        <f aca="true" t="shared" si="123" ref="EV113:FI113">EV33+EV61+EV77+EV112</f>
        <v>24</v>
      </c>
      <c r="EW113" s="10">
        <f t="shared" si="123"/>
        <v>0</v>
      </c>
      <c r="EX113" s="11">
        <f t="shared" si="123"/>
        <v>0</v>
      </c>
      <c r="EY113" s="10">
        <f t="shared" si="123"/>
        <v>0</v>
      </c>
      <c r="EZ113" s="11">
        <f t="shared" si="123"/>
        <v>40</v>
      </c>
      <c r="FA113" s="10">
        <f t="shared" si="123"/>
        <v>0</v>
      </c>
      <c r="FB113" s="11">
        <f t="shared" si="123"/>
        <v>0</v>
      </c>
      <c r="FC113" s="10">
        <f t="shared" si="123"/>
        <v>0</v>
      </c>
      <c r="FD113" s="11">
        <f t="shared" si="123"/>
        <v>0</v>
      </c>
      <c r="FE113" s="10">
        <f t="shared" si="123"/>
        <v>0</v>
      </c>
      <c r="FF113" s="11">
        <f t="shared" si="123"/>
        <v>0</v>
      </c>
      <c r="FG113" s="10">
        <f t="shared" si="123"/>
        <v>0</v>
      </c>
      <c r="FH113" s="11">
        <f t="shared" si="123"/>
        <v>8</v>
      </c>
      <c r="FI113" s="10">
        <f t="shared" si="123"/>
        <v>0</v>
      </c>
      <c r="FJ113" s="7">
        <f>FJ33+FJ61+FJ77+FJ107+FJ112</f>
        <v>14.4</v>
      </c>
      <c r="FK113" s="7">
        <f>FK33+FK61+FK77+FK107+FK112</f>
        <v>20</v>
      </c>
      <c r="FL113" s="11">
        <f>FL33+FL61+FL77+FL112</f>
        <v>37</v>
      </c>
      <c r="FM113" s="10">
        <f>FM33+FM61+FM77+FM112</f>
        <v>0</v>
      </c>
      <c r="FN113" s="11">
        <f>FN33+FN61+FN77+FN112</f>
        <v>30</v>
      </c>
      <c r="FO113" s="10">
        <f>FO33+FO61+FO77+FO112</f>
        <v>0</v>
      </c>
      <c r="FP113" s="7">
        <f>FP33+FP61+FP77+FP107+FP112</f>
        <v>8</v>
      </c>
      <c r="FQ113" s="11">
        <f aca="true" t="shared" si="124" ref="FQ113:GD113">FQ33+FQ61+FQ77+FQ112</f>
        <v>0</v>
      </c>
      <c r="FR113" s="10">
        <f t="shared" si="124"/>
        <v>0</v>
      </c>
      <c r="FS113" s="11">
        <f t="shared" si="124"/>
        <v>0</v>
      </c>
      <c r="FT113" s="10">
        <f t="shared" si="124"/>
        <v>0</v>
      </c>
      <c r="FU113" s="11">
        <f t="shared" si="124"/>
        <v>16</v>
      </c>
      <c r="FV113" s="10">
        <f t="shared" si="124"/>
        <v>0</v>
      </c>
      <c r="FW113" s="11">
        <f t="shared" si="124"/>
        <v>0</v>
      </c>
      <c r="FX113" s="10">
        <f t="shared" si="124"/>
        <v>0</v>
      </c>
      <c r="FY113" s="11">
        <f t="shared" si="124"/>
        <v>0</v>
      </c>
      <c r="FZ113" s="10">
        <f t="shared" si="124"/>
        <v>0</v>
      </c>
      <c r="GA113" s="11">
        <f t="shared" si="124"/>
        <v>16</v>
      </c>
      <c r="GB113" s="10">
        <f t="shared" si="124"/>
        <v>0</v>
      </c>
      <c r="GC113" s="11">
        <f t="shared" si="124"/>
        <v>8</v>
      </c>
      <c r="GD113" s="10">
        <f t="shared" si="124"/>
        <v>0</v>
      </c>
      <c r="GE113" s="7">
        <f>GE33+GE61+GE77+GE107+GE112</f>
        <v>20</v>
      </c>
      <c r="GF113" s="7">
        <f>GF33+GF61+GF77+GF107+GF112</f>
        <v>28</v>
      </c>
    </row>
    <row r="115" spans="4:5" ht="12.75">
      <c r="D115" s="3" t="s">
        <v>22</v>
      </c>
      <c r="E115" s="3" t="s">
        <v>230</v>
      </c>
    </row>
    <row r="116" spans="4:5" ht="12.75">
      <c r="D116" s="3" t="s">
        <v>26</v>
      </c>
      <c r="E116" s="3" t="s">
        <v>231</v>
      </c>
    </row>
    <row r="117" spans="4:5" ht="12.75">
      <c r="D117" s="21" t="s">
        <v>32</v>
      </c>
      <c r="E117" s="21"/>
    </row>
    <row r="118" spans="4:5" ht="12.75">
      <c r="D118" s="3" t="s">
        <v>34</v>
      </c>
      <c r="E118" s="3" t="s">
        <v>232</v>
      </c>
    </row>
    <row r="119" spans="4:5" ht="12.75">
      <c r="D119" s="3" t="s">
        <v>35</v>
      </c>
      <c r="E119" s="3" t="s">
        <v>233</v>
      </c>
    </row>
    <row r="120" spans="4:5" ht="12.75">
      <c r="D120" s="21" t="s">
        <v>33</v>
      </c>
      <c r="E120" s="21"/>
    </row>
    <row r="121" spans="4:29" ht="12.75">
      <c r="D121" s="3" t="s">
        <v>36</v>
      </c>
      <c r="E121" s="3" t="s">
        <v>234</v>
      </c>
      <c r="M121" s="9"/>
      <c r="U121" s="9"/>
      <c r="AC121" s="9"/>
    </row>
    <row r="122" spans="4:5" ht="12.75">
      <c r="D122" s="3" t="s">
        <v>37</v>
      </c>
      <c r="E122" s="3" t="s">
        <v>235</v>
      </c>
    </row>
    <row r="123" spans="4:5" ht="12.75">
      <c r="D123" s="3" t="s">
        <v>38</v>
      </c>
      <c r="E123" s="3" t="s">
        <v>236</v>
      </c>
    </row>
    <row r="124" spans="4:5" ht="12.75">
      <c r="D124" s="3" t="s">
        <v>39</v>
      </c>
      <c r="E124" s="3" t="s">
        <v>237</v>
      </c>
    </row>
    <row r="125" spans="4:5" ht="12.75">
      <c r="D125" s="3" t="s">
        <v>40</v>
      </c>
      <c r="E125" s="3" t="s">
        <v>238</v>
      </c>
    </row>
    <row r="126" spans="4:5" ht="12.75">
      <c r="D126" s="3" t="s">
        <v>41</v>
      </c>
      <c r="E126" s="3" t="s">
        <v>239</v>
      </c>
    </row>
    <row r="127" spans="4:5" ht="12.75">
      <c r="D127" s="3" t="s">
        <v>42</v>
      </c>
      <c r="E127" s="3" t="s">
        <v>240</v>
      </c>
    </row>
  </sheetData>
  <sheetProtection/>
  <mergeCells count="180">
    <mergeCell ref="A105:GF105"/>
    <mergeCell ref="A108:GF108"/>
    <mergeCell ref="D117:E117"/>
    <mergeCell ref="D120:E120"/>
    <mergeCell ref="C101:C102"/>
    <mergeCell ref="A101:A102"/>
    <mergeCell ref="B101:B102"/>
    <mergeCell ref="C103:C104"/>
    <mergeCell ref="A103:A104"/>
    <mergeCell ref="B103:B104"/>
    <mergeCell ref="C93:C94"/>
    <mergeCell ref="A93:A94"/>
    <mergeCell ref="B93:B94"/>
    <mergeCell ref="C95:C97"/>
    <mergeCell ref="A95:A97"/>
    <mergeCell ref="B95:B97"/>
    <mergeCell ref="C89:C90"/>
    <mergeCell ref="A89:A90"/>
    <mergeCell ref="B89:B90"/>
    <mergeCell ref="C91:C92"/>
    <mergeCell ref="A91:A92"/>
    <mergeCell ref="B91:B92"/>
    <mergeCell ref="C85:C86"/>
    <mergeCell ref="A85:A86"/>
    <mergeCell ref="B85:B86"/>
    <mergeCell ref="C87:C88"/>
    <mergeCell ref="A87:A88"/>
    <mergeCell ref="B87:B88"/>
    <mergeCell ref="C81:C82"/>
    <mergeCell ref="A81:A82"/>
    <mergeCell ref="B81:B82"/>
    <mergeCell ref="C83:C84"/>
    <mergeCell ref="A83:A84"/>
    <mergeCell ref="B83:B84"/>
    <mergeCell ref="A34:GF34"/>
    <mergeCell ref="A62:GF62"/>
    <mergeCell ref="A78:GF78"/>
    <mergeCell ref="C79:C80"/>
    <mergeCell ref="A79:A80"/>
    <mergeCell ref="B79:B80"/>
    <mergeCell ref="GC15:GD15"/>
    <mergeCell ref="GE14:GE15"/>
    <mergeCell ref="FJ14:FJ15"/>
    <mergeCell ref="FK14:FK15"/>
    <mergeCell ref="GF14:GF15"/>
    <mergeCell ref="A16:GF16"/>
    <mergeCell ref="FU15:FV15"/>
    <mergeCell ref="FW15:FX15"/>
    <mergeCell ref="FL13:GF13"/>
    <mergeCell ref="FL14:FO14"/>
    <mergeCell ref="FL15:FM15"/>
    <mergeCell ref="FN15:FO15"/>
    <mergeCell ref="FP14:FP15"/>
    <mergeCell ref="FQ14:GD14"/>
    <mergeCell ref="FQ15:FR15"/>
    <mergeCell ref="FS15:FT15"/>
    <mergeCell ref="FY15:FZ15"/>
    <mergeCell ref="GA15:GB15"/>
    <mergeCell ref="EU14:EU15"/>
    <mergeCell ref="EV14:FI14"/>
    <mergeCell ref="EV15:EW15"/>
    <mergeCell ref="EX15:EY15"/>
    <mergeCell ref="EZ15:FA15"/>
    <mergeCell ref="FB15:FC15"/>
    <mergeCell ref="FD15:FE15"/>
    <mergeCell ref="FF15:FG15"/>
    <mergeCell ref="FH15:FI15"/>
    <mergeCell ref="EI15:EJ15"/>
    <mergeCell ref="EK15:EL15"/>
    <mergeCell ref="EM15:EN15"/>
    <mergeCell ref="EO14:EO15"/>
    <mergeCell ref="EP14:EP15"/>
    <mergeCell ref="EQ12:GF12"/>
    <mergeCell ref="EQ13:FK13"/>
    <mergeCell ref="EQ14:ET14"/>
    <mergeCell ref="EQ15:ER15"/>
    <mergeCell ref="ES15:ET15"/>
    <mergeCell ref="DV13:EP13"/>
    <mergeCell ref="DV14:DY14"/>
    <mergeCell ref="DV15:DW15"/>
    <mergeCell ref="DX15:DY15"/>
    <mergeCell ref="DZ14:DZ15"/>
    <mergeCell ref="EA14:EN14"/>
    <mergeCell ref="EA15:EB15"/>
    <mergeCell ref="EC15:ED15"/>
    <mergeCell ref="EE15:EF15"/>
    <mergeCell ref="EG15:EH15"/>
    <mergeCell ref="DL15:DM15"/>
    <mergeCell ref="DN15:DO15"/>
    <mergeCell ref="DP15:DQ15"/>
    <mergeCell ref="DR15:DS15"/>
    <mergeCell ref="DT14:DT15"/>
    <mergeCell ref="DU14:DU15"/>
    <mergeCell ref="DA12:EP12"/>
    <mergeCell ref="DA13:DU13"/>
    <mergeCell ref="DA14:DD14"/>
    <mergeCell ref="DA15:DB15"/>
    <mergeCell ref="DC15:DD15"/>
    <mergeCell ref="DE14:DE15"/>
    <mergeCell ref="DF14:DS14"/>
    <mergeCell ref="DF15:DG15"/>
    <mergeCell ref="DH15:DI15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I14"/>
    <mergeCell ref="CF15:CG15"/>
    <mergeCell ref="CH15:CI15"/>
    <mergeCell ref="CJ14:CJ15"/>
    <mergeCell ref="CK14:CX14"/>
    <mergeCell ref="CK15:CL15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N14"/>
    <mergeCell ref="BK15:BL15"/>
    <mergeCell ref="BM15:BN15"/>
    <mergeCell ref="BO14:BO15"/>
    <mergeCell ref="BP14:CC14"/>
    <mergeCell ref="BP15:BQ15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S14"/>
    <mergeCell ref="AP15:AQ15"/>
    <mergeCell ref="AR15:AS15"/>
    <mergeCell ref="AT14:AT15"/>
    <mergeCell ref="AU14:BH14"/>
    <mergeCell ref="AU15:AV15"/>
    <mergeCell ref="AW15:AX15"/>
    <mergeCell ref="Y14:Y15"/>
    <mergeCell ref="Z14:AM14"/>
    <mergeCell ref="Z15:AA15"/>
    <mergeCell ref="AB15:AC15"/>
    <mergeCell ref="AD15:AE15"/>
    <mergeCell ref="AF15:AG15"/>
    <mergeCell ref="AH15:AI15"/>
    <mergeCell ref="AJ15:AK15"/>
    <mergeCell ref="AL15:AM15"/>
    <mergeCell ref="I14:J14"/>
    <mergeCell ref="K14:Q14"/>
    <mergeCell ref="R12:R15"/>
    <mergeCell ref="S12:S15"/>
    <mergeCell ref="T12:T15"/>
    <mergeCell ref="U12:BJ12"/>
    <mergeCell ref="U13:AO13"/>
    <mergeCell ref="U14:X14"/>
    <mergeCell ref="U15:V15"/>
    <mergeCell ref="W15:X15"/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rintOptions/>
  <pageMargins left="0.75" right="0.75" top="1" bottom="1" header="0.5" footer="0.5"/>
  <pageSetup fitToHeight="1" fitToWidth="1" horizontalDpi="600" verticalDpi="600" orientation="landscape" paperSize="8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127"/>
  <sheetViews>
    <sheetView tabSelected="1" zoomScalePageLayoutView="0" workbookViewId="0" topLeftCell="AI1">
      <selection activeCell="CG9" sqref="CG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7" width="4.28125" style="0" customWidth="1"/>
    <col min="18" max="20" width="4.710937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8515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1" width="3.8515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6" width="3.8515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3" width="3.8515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8515625" style="0" customWidth="1"/>
    <col min="89" max="89" width="3.57421875" style="0" customWidth="1"/>
    <col min="90" max="90" width="2.00390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8515625" style="0" customWidth="1"/>
    <col min="110" max="110" width="3.57421875" style="0" customWidth="1"/>
    <col min="111" max="111" width="2.00390625" style="0" customWidth="1"/>
    <col min="112" max="112" width="3.57421875" style="0" customWidth="1"/>
    <col min="113" max="113" width="2.00390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57421875" style="0" customWidth="1"/>
    <col min="123" max="123" width="2.00390625" style="0" customWidth="1"/>
    <col min="124" max="125" width="3.8515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8515625" style="0" customWidth="1"/>
    <col min="131" max="131" width="3.57421875" style="0" customWidth="1"/>
    <col min="132" max="132" width="2.00390625" style="0" customWidth="1"/>
    <col min="133" max="133" width="3.57421875" style="0" customWidth="1"/>
    <col min="134" max="134" width="2.00390625" style="0" customWidth="1"/>
    <col min="135" max="135" width="3.57421875" style="0" customWidth="1"/>
    <col min="136" max="136" width="2.00390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57421875" style="0" customWidth="1"/>
    <col min="142" max="142" width="2.00390625" style="0" customWidth="1"/>
    <col min="143" max="143" width="3.57421875" style="0" customWidth="1"/>
    <col min="144" max="144" width="2.00390625" style="0" customWidth="1"/>
    <col min="145" max="146" width="3.8515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1" width="3.8515625" style="0" customWidth="1"/>
    <col min="152" max="152" width="3.57421875" style="0" customWidth="1"/>
    <col min="153" max="153" width="2.00390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8" width="3.57421875" style="0" customWidth="1"/>
    <col min="159" max="159" width="2.00390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7" width="3.8515625" style="0" customWidth="1"/>
    <col min="168" max="168" width="3.57421875" style="0" customWidth="1"/>
    <col min="169" max="169" width="2.00390625" style="0" customWidth="1"/>
    <col min="170" max="170" width="3.57421875" style="0" customWidth="1"/>
    <col min="171" max="171" width="2.00390625" style="0" customWidth="1"/>
    <col min="172" max="172" width="3.8515625" style="0" customWidth="1"/>
    <col min="173" max="173" width="3.57421875" style="0" customWidth="1"/>
    <col min="174" max="174" width="2.00390625" style="0" customWidth="1"/>
    <col min="175" max="175" width="3.57421875" style="0" customWidth="1"/>
    <col min="176" max="176" width="2.00390625" style="0" customWidth="1"/>
    <col min="177" max="177" width="3.57421875" style="0" customWidth="1"/>
    <col min="178" max="178" width="2.00390625" style="0" customWidth="1"/>
    <col min="179" max="179" width="3.57421875" style="0" customWidth="1"/>
    <col min="180" max="180" width="2.00390625" style="0" customWidth="1"/>
    <col min="181" max="181" width="3.57421875" style="0" customWidth="1"/>
    <col min="182" max="182" width="2.00390625" style="0" customWidth="1"/>
    <col min="183" max="183" width="3.57421875" style="0" customWidth="1"/>
    <col min="184" max="184" width="2.00390625" style="0" customWidth="1"/>
    <col min="185" max="185" width="3.57421875" style="0" customWidth="1"/>
    <col min="186" max="186" width="2.00390625" style="0" customWidth="1"/>
    <col min="187" max="188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85" ht="12.75">
      <c r="E7" t="s">
        <v>11</v>
      </c>
      <c r="F7" s="1" t="s">
        <v>12</v>
      </c>
      <c r="CG7" t="s">
        <v>13</v>
      </c>
    </row>
    <row r="8" spans="5:85" ht="12.75">
      <c r="E8" t="s">
        <v>14</v>
      </c>
      <c r="F8" s="1" t="s">
        <v>142</v>
      </c>
      <c r="CG8" t="s">
        <v>16</v>
      </c>
    </row>
    <row r="9" spans="5:85" ht="12.75">
      <c r="E9" t="s">
        <v>17</v>
      </c>
      <c r="F9" s="1" t="s">
        <v>18</v>
      </c>
      <c r="CG9" t="s">
        <v>300</v>
      </c>
    </row>
    <row r="11" spans="1:187" ht="12.7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43</v>
      </c>
      <c r="S12" s="15" t="s">
        <v>44</v>
      </c>
      <c r="T12" s="15" t="s">
        <v>45</v>
      </c>
      <c r="U12" s="17" t="s">
        <v>46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51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54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57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47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50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52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53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55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56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58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59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4" t="s">
        <v>48</v>
      </c>
      <c r="Z14" s="18" t="s">
        <v>33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48</v>
      </c>
      <c r="AO14" s="14" t="s">
        <v>49</v>
      </c>
      <c r="AP14" s="18" t="s">
        <v>32</v>
      </c>
      <c r="AQ14" s="18"/>
      <c r="AR14" s="18"/>
      <c r="AS14" s="18"/>
      <c r="AT14" s="14" t="s">
        <v>48</v>
      </c>
      <c r="AU14" s="18" t="s">
        <v>33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48</v>
      </c>
      <c r="BJ14" s="14" t="s">
        <v>49</v>
      </c>
      <c r="BK14" s="18" t="s">
        <v>32</v>
      </c>
      <c r="BL14" s="18"/>
      <c r="BM14" s="18"/>
      <c r="BN14" s="18"/>
      <c r="BO14" s="14" t="s">
        <v>48</v>
      </c>
      <c r="BP14" s="18" t="s">
        <v>33</v>
      </c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48</v>
      </c>
      <c r="CE14" s="14" t="s">
        <v>49</v>
      </c>
      <c r="CF14" s="18" t="s">
        <v>32</v>
      </c>
      <c r="CG14" s="18"/>
      <c r="CH14" s="18"/>
      <c r="CI14" s="18"/>
      <c r="CJ14" s="14" t="s">
        <v>48</v>
      </c>
      <c r="CK14" s="18" t="s">
        <v>33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48</v>
      </c>
      <c r="CZ14" s="14" t="s">
        <v>49</v>
      </c>
      <c r="DA14" s="18" t="s">
        <v>32</v>
      </c>
      <c r="DB14" s="18"/>
      <c r="DC14" s="18"/>
      <c r="DD14" s="18"/>
      <c r="DE14" s="14" t="s">
        <v>48</v>
      </c>
      <c r="DF14" s="18" t="s">
        <v>33</v>
      </c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48</v>
      </c>
      <c r="DU14" s="14" t="s">
        <v>49</v>
      </c>
      <c r="DV14" s="18" t="s">
        <v>32</v>
      </c>
      <c r="DW14" s="18"/>
      <c r="DX14" s="18"/>
      <c r="DY14" s="18"/>
      <c r="DZ14" s="14" t="s">
        <v>48</v>
      </c>
      <c r="EA14" s="18" t="s">
        <v>33</v>
      </c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48</v>
      </c>
      <c r="EP14" s="14" t="s">
        <v>49</v>
      </c>
      <c r="EQ14" s="18" t="s">
        <v>32</v>
      </c>
      <c r="ER14" s="18"/>
      <c r="ES14" s="18"/>
      <c r="ET14" s="18"/>
      <c r="EU14" s="14" t="s">
        <v>48</v>
      </c>
      <c r="EV14" s="18" t="s">
        <v>33</v>
      </c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48</v>
      </c>
      <c r="FK14" s="14" t="s">
        <v>49</v>
      </c>
      <c r="FL14" s="18" t="s">
        <v>32</v>
      </c>
      <c r="FM14" s="18"/>
      <c r="FN14" s="18"/>
      <c r="FO14" s="18"/>
      <c r="FP14" s="14" t="s">
        <v>48</v>
      </c>
      <c r="FQ14" s="18" t="s">
        <v>33</v>
      </c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48</v>
      </c>
      <c r="GF14" s="14" t="s">
        <v>49</v>
      </c>
    </row>
    <row r="15" spans="1:188" ht="24" customHeight="1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4"/>
      <c r="Z15" s="16" t="s">
        <v>36</v>
      </c>
      <c r="AA15" s="16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6" t="s">
        <v>40</v>
      </c>
      <c r="AI15" s="16"/>
      <c r="AJ15" s="16" t="s">
        <v>41</v>
      </c>
      <c r="AK15" s="16"/>
      <c r="AL15" s="16" t="s">
        <v>42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4"/>
      <c r="AU15" s="16" t="s">
        <v>36</v>
      </c>
      <c r="AV15" s="16"/>
      <c r="AW15" s="16" t="s">
        <v>37</v>
      </c>
      <c r="AX15" s="16"/>
      <c r="AY15" s="16" t="s">
        <v>38</v>
      </c>
      <c r="AZ15" s="16"/>
      <c r="BA15" s="16" t="s">
        <v>39</v>
      </c>
      <c r="BB15" s="16"/>
      <c r="BC15" s="16" t="s">
        <v>40</v>
      </c>
      <c r="BD15" s="16"/>
      <c r="BE15" s="16" t="s">
        <v>41</v>
      </c>
      <c r="BF15" s="16"/>
      <c r="BG15" s="16" t="s">
        <v>42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4"/>
      <c r="BP15" s="16" t="s">
        <v>36</v>
      </c>
      <c r="BQ15" s="16"/>
      <c r="BR15" s="16" t="s">
        <v>37</v>
      </c>
      <c r="BS15" s="16"/>
      <c r="BT15" s="16" t="s">
        <v>38</v>
      </c>
      <c r="BU15" s="16"/>
      <c r="BV15" s="16" t="s">
        <v>39</v>
      </c>
      <c r="BW15" s="16"/>
      <c r="BX15" s="16" t="s">
        <v>40</v>
      </c>
      <c r="BY15" s="16"/>
      <c r="BZ15" s="16" t="s">
        <v>41</v>
      </c>
      <c r="CA15" s="16"/>
      <c r="CB15" s="16" t="s">
        <v>42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4"/>
      <c r="CK15" s="16" t="s">
        <v>36</v>
      </c>
      <c r="CL15" s="16"/>
      <c r="CM15" s="16" t="s">
        <v>37</v>
      </c>
      <c r="CN15" s="16"/>
      <c r="CO15" s="16" t="s">
        <v>38</v>
      </c>
      <c r="CP15" s="16"/>
      <c r="CQ15" s="16" t="s">
        <v>39</v>
      </c>
      <c r="CR15" s="16"/>
      <c r="CS15" s="16" t="s">
        <v>40</v>
      </c>
      <c r="CT15" s="16"/>
      <c r="CU15" s="16" t="s">
        <v>41</v>
      </c>
      <c r="CV15" s="16"/>
      <c r="CW15" s="16" t="s">
        <v>42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4"/>
      <c r="DF15" s="16" t="s">
        <v>36</v>
      </c>
      <c r="DG15" s="16"/>
      <c r="DH15" s="16" t="s">
        <v>37</v>
      </c>
      <c r="DI15" s="16"/>
      <c r="DJ15" s="16" t="s">
        <v>38</v>
      </c>
      <c r="DK15" s="16"/>
      <c r="DL15" s="16" t="s">
        <v>39</v>
      </c>
      <c r="DM15" s="16"/>
      <c r="DN15" s="16" t="s">
        <v>40</v>
      </c>
      <c r="DO15" s="16"/>
      <c r="DP15" s="16" t="s">
        <v>41</v>
      </c>
      <c r="DQ15" s="16"/>
      <c r="DR15" s="16" t="s">
        <v>42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4"/>
      <c r="EA15" s="16" t="s">
        <v>36</v>
      </c>
      <c r="EB15" s="16"/>
      <c r="EC15" s="16" t="s">
        <v>37</v>
      </c>
      <c r="ED15" s="16"/>
      <c r="EE15" s="16" t="s">
        <v>38</v>
      </c>
      <c r="EF15" s="16"/>
      <c r="EG15" s="16" t="s">
        <v>39</v>
      </c>
      <c r="EH15" s="16"/>
      <c r="EI15" s="16" t="s">
        <v>40</v>
      </c>
      <c r="EJ15" s="16"/>
      <c r="EK15" s="16" t="s">
        <v>41</v>
      </c>
      <c r="EL15" s="16"/>
      <c r="EM15" s="16" t="s">
        <v>42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4"/>
      <c r="EV15" s="16" t="s">
        <v>36</v>
      </c>
      <c r="EW15" s="16"/>
      <c r="EX15" s="16" t="s">
        <v>37</v>
      </c>
      <c r="EY15" s="16"/>
      <c r="EZ15" s="16" t="s">
        <v>38</v>
      </c>
      <c r="FA15" s="16"/>
      <c r="FB15" s="16" t="s">
        <v>39</v>
      </c>
      <c r="FC15" s="16"/>
      <c r="FD15" s="16" t="s">
        <v>40</v>
      </c>
      <c r="FE15" s="16"/>
      <c r="FF15" s="16" t="s">
        <v>41</v>
      </c>
      <c r="FG15" s="16"/>
      <c r="FH15" s="16" t="s">
        <v>42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4"/>
      <c r="FQ15" s="16" t="s">
        <v>36</v>
      </c>
      <c r="FR15" s="16"/>
      <c r="FS15" s="16" t="s">
        <v>37</v>
      </c>
      <c r="FT15" s="16"/>
      <c r="FU15" s="16" t="s">
        <v>38</v>
      </c>
      <c r="FV15" s="16"/>
      <c r="FW15" s="16" t="s">
        <v>39</v>
      </c>
      <c r="FX15" s="16"/>
      <c r="FY15" s="16" t="s">
        <v>40</v>
      </c>
      <c r="FZ15" s="16"/>
      <c r="GA15" s="16" t="s">
        <v>41</v>
      </c>
      <c r="GB15" s="16"/>
      <c r="GC15" s="16" t="s">
        <v>42</v>
      </c>
      <c r="GD15" s="16"/>
      <c r="GE15" s="14"/>
      <c r="GF15" s="14"/>
    </row>
    <row r="16" spans="1:188" ht="19.5" customHeight="1">
      <c r="A16" s="19" t="s">
        <v>60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ht="12.75">
      <c r="A17" s="6"/>
      <c r="B17" s="6"/>
      <c r="C17" s="6"/>
      <c r="D17" s="6" t="s">
        <v>62</v>
      </c>
      <c r="E17" s="3" t="s">
        <v>63</v>
      </c>
      <c r="F17" s="6">
        <f aca="true" t="shared" si="0" ref="F17:F25">COUNTIF(U17:GD17,"e")</f>
        <v>0</v>
      </c>
      <c r="G17" s="6">
        <f aca="true" t="shared" si="1" ref="G17:G25">COUNTIF(U17:GD17,"z")</f>
        <v>2</v>
      </c>
      <c r="H17" s="6">
        <f aca="true" t="shared" si="2" ref="H17:H32">SUM(I17:Q17)</f>
        <v>32</v>
      </c>
      <c r="I17" s="6">
        <f aca="true" t="shared" si="3" ref="I17:I32">U17+AP17+BK17+CF17+DA17+DV17+EQ17+FL17</f>
        <v>16</v>
      </c>
      <c r="J17" s="6">
        <f aca="true" t="shared" si="4" ref="J17:J32">W17+AR17+BM17+CH17+DC17+DX17+ES17+FN17</f>
        <v>16</v>
      </c>
      <c r="K17" s="6">
        <f aca="true" t="shared" si="5" ref="K17:K32">Z17+AU17+BP17+CK17+DF17+EA17+EV17+FQ17</f>
        <v>0</v>
      </c>
      <c r="L17" s="6">
        <f aca="true" t="shared" si="6" ref="L17:L32">AB17+AW17+BR17+CM17+DH17+EC17+EX17+FS17</f>
        <v>0</v>
      </c>
      <c r="M17" s="6">
        <f aca="true" t="shared" si="7" ref="M17:M32">AD17+AY17+BT17+CO17+DJ17+EE17+EZ17+FU17</f>
        <v>0</v>
      </c>
      <c r="N17" s="6">
        <f aca="true" t="shared" si="8" ref="N17:N32">AF17+BA17+BV17+CQ17+DL17+EG17+FB17+FW17</f>
        <v>0</v>
      </c>
      <c r="O17" s="6">
        <f aca="true" t="shared" si="9" ref="O17:O32">AH17+BC17+BX17+CS17+DN17+EI17+FD17+FY17</f>
        <v>0</v>
      </c>
      <c r="P17" s="6">
        <f aca="true" t="shared" si="10" ref="P17:P32">AJ17+BE17+BZ17+CU17+DP17+EK17+FF17+GA17</f>
        <v>0</v>
      </c>
      <c r="Q17" s="6">
        <f aca="true" t="shared" si="11" ref="Q17:Q32">AL17+BG17+CB17+CW17+DR17+EM17+FH17+GC17</f>
        <v>0</v>
      </c>
      <c r="R17" s="7">
        <f aca="true" t="shared" si="12" ref="R17:R32">AO17+BJ17+CE17+CZ17+DU17+EP17+FK17+GF17</f>
        <v>5</v>
      </c>
      <c r="S17" s="7">
        <f aca="true" t="shared" si="13" ref="S17:S32">AN17+BI17+CD17+CY17+DT17+EO17+FJ17+GE17</f>
        <v>0</v>
      </c>
      <c r="T17" s="7">
        <v>1.4</v>
      </c>
      <c r="U17" s="11">
        <v>16</v>
      </c>
      <c r="V17" s="10" t="s">
        <v>61</v>
      </c>
      <c r="W17" s="11">
        <v>16</v>
      </c>
      <c r="X17" s="10" t="s">
        <v>61</v>
      </c>
      <c r="Y17" s="7">
        <v>5</v>
      </c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aca="true" t="shared" si="14" ref="AO17:AO32">Y17+AN17</f>
        <v>5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aca="true" t="shared" si="15" ref="BJ17:BJ32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aca="true" t="shared" si="16" ref="CE17:CE32">BO17+CD17</f>
        <v>0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7" ref="CZ17:CZ32">CJ17+CY17</f>
        <v>0</v>
      </c>
      <c r="DA17" s="11"/>
      <c r="DB17" s="10"/>
      <c r="DC17" s="11"/>
      <c r="DD17" s="10"/>
      <c r="DE17" s="7"/>
      <c r="DF17" s="11"/>
      <c r="DG17" s="10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aca="true" t="shared" si="18" ref="DU17:DU32">DE17+DT17</f>
        <v>0</v>
      </c>
      <c r="DV17" s="11"/>
      <c r="DW17" s="10"/>
      <c r="DX17" s="11"/>
      <c r="DY17" s="10"/>
      <c r="DZ17" s="7"/>
      <c r="EA17" s="11"/>
      <c r="EB17" s="10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aca="true" t="shared" si="19" ref="EP17:EP32">DZ17+EO17</f>
        <v>0</v>
      </c>
      <c r="EQ17" s="11"/>
      <c r="ER17" s="10"/>
      <c r="ES17" s="11"/>
      <c r="ET17" s="10"/>
      <c r="EU17" s="7"/>
      <c r="EV17" s="11"/>
      <c r="EW17" s="10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aca="true" t="shared" si="20" ref="FK17:FK32">EU17+FJ17</f>
        <v>0</v>
      </c>
      <c r="FL17" s="11"/>
      <c r="FM17" s="10"/>
      <c r="FN17" s="11"/>
      <c r="FO17" s="10"/>
      <c r="FP17" s="7"/>
      <c r="FQ17" s="11"/>
      <c r="FR17" s="10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aca="true" t="shared" si="21" ref="GF17:GF32">FP17+GE17</f>
        <v>0</v>
      </c>
    </row>
    <row r="18" spans="1:188" ht="12.75">
      <c r="A18" s="6"/>
      <c r="B18" s="6"/>
      <c r="C18" s="6"/>
      <c r="D18" s="6" t="s">
        <v>64</v>
      </c>
      <c r="E18" s="3" t="s">
        <v>65</v>
      </c>
      <c r="F18" s="6">
        <f t="shared" si="0"/>
        <v>0</v>
      </c>
      <c r="G18" s="6">
        <f t="shared" si="1"/>
        <v>3</v>
      </c>
      <c r="H18" s="6">
        <f t="shared" si="2"/>
        <v>24</v>
      </c>
      <c r="I18" s="6">
        <f t="shared" si="3"/>
        <v>8</v>
      </c>
      <c r="J18" s="6">
        <f t="shared" si="4"/>
        <v>8</v>
      </c>
      <c r="K18" s="6">
        <f t="shared" si="5"/>
        <v>8</v>
      </c>
      <c r="L18" s="6">
        <f t="shared" si="6"/>
        <v>0</v>
      </c>
      <c r="M18" s="6">
        <f t="shared" si="7"/>
        <v>0</v>
      </c>
      <c r="N18" s="6">
        <f t="shared" si="8"/>
        <v>0</v>
      </c>
      <c r="O18" s="6">
        <f t="shared" si="9"/>
        <v>0</v>
      </c>
      <c r="P18" s="6">
        <f t="shared" si="10"/>
        <v>0</v>
      </c>
      <c r="Q18" s="6">
        <f t="shared" si="11"/>
        <v>0</v>
      </c>
      <c r="R18" s="7">
        <f t="shared" si="12"/>
        <v>5</v>
      </c>
      <c r="S18" s="7">
        <f t="shared" si="13"/>
        <v>2</v>
      </c>
      <c r="T18" s="7">
        <v>1.1</v>
      </c>
      <c r="U18" s="11">
        <v>8</v>
      </c>
      <c r="V18" s="10" t="s">
        <v>61</v>
      </c>
      <c r="W18" s="11">
        <v>8</v>
      </c>
      <c r="X18" s="10" t="s">
        <v>61</v>
      </c>
      <c r="Y18" s="7">
        <v>3</v>
      </c>
      <c r="Z18" s="11">
        <v>8</v>
      </c>
      <c r="AA18" s="10" t="s">
        <v>61</v>
      </c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>
        <v>2</v>
      </c>
      <c r="AO18" s="7">
        <f t="shared" si="14"/>
        <v>5</v>
      </c>
      <c r="AP18" s="11"/>
      <c r="AQ18" s="10"/>
      <c r="AR18" s="11"/>
      <c r="AS18" s="10"/>
      <c r="AT18" s="7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5"/>
        <v>0</v>
      </c>
      <c r="BK18" s="11"/>
      <c r="BL18" s="10"/>
      <c r="BM18" s="11"/>
      <c r="BN18" s="10"/>
      <c r="BO18" s="7"/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6"/>
        <v>0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7"/>
        <v>0</v>
      </c>
      <c r="DA18" s="11"/>
      <c r="DB18" s="10"/>
      <c r="DC18" s="11"/>
      <c r="DD18" s="10"/>
      <c r="DE18" s="7"/>
      <c r="DF18" s="11"/>
      <c r="DG18" s="10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8"/>
        <v>0</v>
      </c>
      <c r="DV18" s="11"/>
      <c r="DW18" s="10"/>
      <c r="DX18" s="11"/>
      <c r="DY18" s="10"/>
      <c r="DZ18" s="7"/>
      <c r="EA18" s="11"/>
      <c r="EB18" s="10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9"/>
        <v>0</v>
      </c>
      <c r="EQ18" s="11"/>
      <c r="ER18" s="10"/>
      <c r="ES18" s="11"/>
      <c r="ET18" s="10"/>
      <c r="EU18" s="7"/>
      <c r="EV18" s="11"/>
      <c r="EW18" s="10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20"/>
        <v>0</v>
      </c>
      <c r="FL18" s="11"/>
      <c r="FM18" s="10"/>
      <c r="FN18" s="11"/>
      <c r="FO18" s="10"/>
      <c r="FP18" s="7"/>
      <c r="FQ18" s="11"/>
      <c r="FR18" s="10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21"/>
        <v>0</v>
      </c>
    </row>
    <row r="19" spans="1:188" ht="12.75">
      <c r="A19" s="6"/>
      <c r="B19" s="6"/>
      <c r="C19" s="6"/>
      <c r="D19" s="6" t="s">
        <v>66</v>
      </c>
      <c r="E19" s="3" t="s">
        <v>67</v>
      </c>
      <c r="F19" s="6">
        <f t="shared" si="0"/>
        <v>0</v>
      </c>
      <c r="G19" s="6">
        <f t="shared" si="1"/>
        <v>3</v>
      </c>
      <c r="H19" s="6">
        <f t="shared" si="2"/>
        <v>32</v>
      </c>
      <c r="I19" s="6">
        <f t="shared" si="3"/>
        <v>16</v>
      </c>
      <c r="J19" s="6">
        <f t="shared" si="4"/>
        <v>10</v>
      </c>
      <c r="K19" s="6">
        <f t="shared" si="5"/>
        <v>6</v>
      </c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6">
        <f t="shared" si="10"/>
        <v>0</v>
      </c>
      <c r="Q19" s="6">
        <f t="shared" si="11"/>
        <v>0</v>
      </c>
      <c r="R19" s="7">
        <f t="shared" si="12"/>
        <v>5</v>
      </c>
      <c r="S19" s="7">
        <f t="shared" si="13"/>
        <v>1</v>
      </c>
      <c r="T19" s="7">
        <v>1.5</v>
      </c>
      <c r="U19" s="11">
        <v>16</v>
      </c>
      <c r="V19" s="10" t="s">
        <v>61</v>
      </c>
      <c r="W19" s="11">
        <v>10</v>
      </c>
      <c r="X19" s="10" t="s">
        <v>61</v>
      </c>
      <c r="Y19" s="7">
        <v>4</v>
      </c>
      <c r="Z19" s="11">
        <v>6</v>
      </c>
      <c r="AA19" s="10" t="s">
        <v>61</v>
      </c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>
        <v>1</v>
      </c>
      <c r="AO19" s="7">
        <f t="shared" si="14"/>
        <v>5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5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6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7"/>
        <v>0</v>
      </c>
      <c r="DA19" s="11"/>
      <c r="DB19" s="10"/>
      <c r="DC19" s="11"/>
      <c r="DD19" s="10"/>
      <c r="DE19" s="7"/>
      <c r="DF19" s="11"/>
      <c r="DG19" s="10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8"/>
        <v>0</v>
      </c>
      <c r="DV19" s="11"/>
      <c r="DW19" s="10"/>
      <c r="DX19" s="11"/>
      <c r="DY19" s="10"/>
      <c r="DZ19" s="7"/>
      <c r="EA19" s="11"/>
      <c r="EB19" s="10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9"/>
        <v>0</v>
      </c>
      <c r="EQ19" s="11"/>
      <c r="ER19" s="10"/>
      <c r="ES19" s="11"/>
      <c r="ET19" s="10"/>
      <c r="EU19" s="7"/>
      <c r="EV19" s="11"/>
      <c r="EW19" s="10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20"/>
        <v>0</v>
      </c>
      <c r="FL19" s="11"/>
      <c r="FM19" s="10"/>
      <c r="FN19" s="11"/>
      <c r="FO19" s="10"/>
      <c r="FP19" s="7"/>
      <c r="FQ19" s="11"/>
      <c r="FR19" s="10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21"/>
        <v>0</v>
      </c>
    </row>
    <row r="20" spans="1:188" ht="12.75">
      <c r="A20" s="6"/>
      <c r="B20" s="6"/>
      <c r="C20" s="6"/>
      <c r="D20" s="6" t="s">
        <v>68</v>
      </c>
      <c r="E20" s="3" t="s">
        <v>69</v>
      </c>
      <c r="F20" s="6">
        <f t="shared" si="0"/>
        <v>0</v>
      </c>
      <c r="G20" s="6">
        <f t="shared" si="1"/>
        <v>3</v>
      </c>
      <c r="H20" s="6">
        <f t="shared" si="2"/>
        <v>32</v>
      </c>
      <c r="I20" s="6">
        <f t="shared" si="3"/>
        <v>16</v>
      </c>
      <c r="J20" s="6">
        <f t="shared" si="4"/>
        <v>8</v>
      </c>
      <c r="K20" s="6">
        <f t="shared" si="5"/>
        <v>8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6">
        <f t="shared" si="9"/>
        <v>0</v>
      </c>
      <c r="P20" s="6">
        <f t="shared" si="10"/>
        <v>0</v>
      </c>
      <c r="Q20" s="6">
        <f t="shared" si="11"/>
        <v>0</v>
      </c>
      <c r="R20" s="7">
        <f t="shared" si="12"/>
        <v>4</v>
      </c>
      <c r="S20" s="7">
        <f t="shared" si="13"/>
        <v>1</v>
      </c>
      <c r="T20" s="7">
        <v>1.5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4"/>
        <v>0</v>
      </c>
      <c r="AP20" s="11">
        <v>16</v>
      </c>
      <c r="AQ20" s="10" t="s">
        <v>61</v>
      </c>
      <c r="AR20" s="11">
        <v>8</v>
      </c>
      <c r="AS20" s="10" t="s">
        <v>61</v>
      </c>
      <c r="AT20" s="7">
        <v>3</v>
      </c>
      <c r="AU20" s="11">
        <v>8</v>
      </c>
      <c r="AV20" s="10" t="s">
        <v>61</v>
      </c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>
        <v>1</v>
      </c>
      <c r="BJ20" s="7">
        <f t="shared" si="15"/>
        <v>4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6"/>
        <v>0</v>
      </c>
      <c r="CF20" s="11"/>
      <c r="CG20" s="10"/>
      <c r="CH20" s="11"/>
      <c r="CI20" s="10"/>
      <c r="CJ20" s="7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7"/>
        <v>0</v>
      </c>
      <c r="DA20" s="11"/>
      <c r="DB20" s="10"/>
      <c r="DC20" s="11"/>
      <c r="DD20" s="10"/>
      <c r="DE20" s="7"/>
      <c r="DF20" s="11"/>
      <c r="DG20" s="10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8"/>
        <v>0</v>
      </c>
      <c r="DV20" s="11"/>
      <c r="DW20" s="10"/>
      <c r="DX20" s="11"/>
      <c r="DY20" s="10"/>
      <c r="DZ20" s="7"/>
      <c r="EA20" s="11"/>
      <c r="EB20" s="10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9"/>
        <v>0</v>
      </c>
      <c r="EQ20" s="11"/>
      <c r="ER20" s="10"/>
      <c r="ES20" s="11"/>
      <c r="ET20" s="10"/>
      <c r="EU20" s="7"/>
      <c r="EV20" s="11"/>
      <c r="EW20" s="10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20"/>
        <v>0</v>
      </c>
      <c r="FL20" s="11"/>
      <c r="FM20" s="10"/>
      <c r="FN20" s="11"/>
      <c r="FO20" s="10"/>
      <c r="FP20" s="7"/>
      <c r="FQ20" s="11"/>
      <c r="FR20" s="10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21"/>
        <v>0</v>
      </c>
    </row>
    <row r="21" spans="1:188" ht="12.75">
      <c r="A21" s="6"/>
      <c r="B21" s="6"/>
      <c r="C21" s="6"/>
      <c r="D21" s="6" t="s">
        <v>70</v>
      </c>
      <c r="E21" s="3" t="s">
        <v>71</v>
      </c>
      <c r="F21" s="6">
        <f t="shared" si="0"/>
        <v>0</v>
      </c>
      <c r="G21" s="6">
        <f t="shared" si="1"/>
        <v>2</v>
      </c>
      <c r="H21" s="6">
        <f t="shared" si="2"/>
        <v>32</v>
      </c>
      <c r="I21" s="6">
        <f t="shared" si="3"/>
        <v>16</v>
      </c>
      <c r="J21" s="6">
        <f t="shared" si="4"/>
        <v>0</v>
      </c>
      <c r="K21" s="6">
        <f t="shared" si="5"/>
        <v>16</v>
      </c>
      <c r="L21" s="6">
        <f t="shared" si="6"/>
        <v>0</v>
      </c>
      <c r="M21" s="6">
        <f t="shared" si="7"/>
        <v>0</v>
      </c>
      <c r="N21" s="6">
        <f t="shared" si="8"/>
        <v>0</v>
      </c>
      <c r="O21" s="6">
        <f t="shared" si="9"/>
        <v>0</v>
      </c>
      <c r="P21" s="6">
        <f t="shared" si="10"/>
        <v>0</v>
      </c>
      <c r="Q21" s="6">
        <f t="shared" si="11"/>
        <v>0</v>
      </c>
      <c r="R21" s="7">
        <f t="shared" si="12"/>
        <v>4</v>
      </c>
      <c r="S21" s="7">
        <f t="shared" si="13"/>
        <v>2</v>
      </c>
      <c r="T21" s="7">
        <v>1.4</v>
      </c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4"/>
        <v>0</v>
      </c>
      <c r="AP21" s="11">
        <v>16</v>
      </c>
      <c r="AQ21" s="10" t="s">
        <v>61</v>
      </c>
      <c r="AR21" s="11"/>
      <c r="AS21" s="10"/>
      <c r="AT21" s="7">
        <v>2</v>
      </c>
      <c r="AU21" s="11">
        <v>16</v>
      </c>
      <c r="AV21" s="10" t="s">
        <v>61</v>
      </c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>
        <v>2</v>
      </c>
      <c r="BJ21" s="7">
        <f t="shared" si="15"/>
        <v>4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6"/>
        <v>0</v>
      </c>
      <c r="CF21" s="11"/>
      <c r="CG21" s="10"/>
      <c r="CH21" s="11"/>
      <c r="CI21" s="10"/>
      <c r="CJ21" s="7"/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7"/>
        <v>0</v>
      </c>
      <c r="DA21" s="11"/>
      <c r="DB21" s="10"/>
      <c r="DC21" s="11"/>
      <c r="DD21" s="10"/>
      <c r="DE21" s="7"/>
      <c r="DF21" s="11"/>
      <c r="DG21" s="10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8"/>
        <v>0</v>
      </c>
      <c r="DV21" s="11"/>
      <c r="DW21" s="10"/>
      <c r="DX21" s="11"/>
      <c r="DY21" s="10"/>
      <c r="DZ21" s="7"/>
      <c r="EA21" s="11"/>
      <c r="EB21" s="10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9"/>
        <v>0</v>
      </c>
      <c r="EQ21" s="11"/>
      <c r="ER21" s="10"/>
      <c r="ES21" s="11"/>
      <c r="ET21" s="10"/>
      <c r="EU21" s="7"/>
      <c r="EV21" s="11"/>
      <c r="EW21" s="10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20"/>
        <v>0</v>
      </c>
      <c r="FL21" s="11"/>
      <c r="FM21" s="10"/>
      <c r="FN21" s="11"/>
      <c r="FO21" s="10"/>
      <c r="FP21" s="7"/>
      <c r="FQ21" s="11"/>
      <c r="FR21" s="10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21"/>
        <v>0</v>
      </c>
    </row>
    <row r="22" spans="1:188" ht="12.75">
      <c r="A22" s="6"/>
      <c r="B22" s="6"/>
      <c r="C22" s="6"/>
      <c r="D22" s="6" t="s">
        <v>73</v>
      </c>
      <c r="E22" s="3" t="s">
        <v>74</v>
      </c>
      <c r="F22" s="6">
        <f t="shared" si="0"/>
        <v>1</v>
      </c>
      <c r="G22" s="6">
        <f t="shared" si="1"/>
        <v>1</v>
      </c>
      <c r="H22" s="6">
        <f t="shared" si="2"/>
        <v>32</v>
      </c>
      <c r="I22" s="6">
        <f t="shared" si="3"/>
        <v>16</v>
      </c>
      <c r="J22" s="6">
        <f t="shared" si="4"/>
        <v>16</v>
      </c>
      <c r="K22" s="6">
        <f t="shared" si="5"/>
        <v>0</v>
      </c>
      <c r="L22" s="6">
        <f t="shared" si="6"/>
        <v>0</v>
      </c>
      <c r="M22" s="6">
        <f t="shared" si="7"/>
        <v>0</v>
      </c>
      <c r="N22" s="6">
        <f t="shared" si="8"/>
        <v>0</v>
      </c>
      <c r="O22" s="6">
        <f t="shared" si="9"/>
        <v>0</v>
      </c>
      <c r="P22" s="6">
        <f t="shared" si="10"/>
        <v>0</v>
      </c>
      <c r="Q22" s="6">
        <f t="shared" si="11"/>
        <v>0</v>
      </c>
      <c r="R22" s="7">
        <f t="shared" si="12"/>
        <v>4</v>
      </c>
      <c r="S22" s="7">
        <f t="shared" si="13"/>
        <v>0</v>
      </c>
      <c r="T22" s="7">
        <v>1.5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4"/>
        <v>0</v>
      </c>
      <c r="AP22" s="11">
        <v>16</v>
      </c>
      <c r="AQ22" s="10" t="s">
        <v>72</v>
      </c>
      <c r="AR22" s="11">
        <v>16</v>
      </c>
      <c r="AS22" s="10" t="s">
        <v>61</v>
      </c>
      <c r="AT22" s="7">
        <v>4</v>
      </c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5"/>
        <v>4</v>
      </c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6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7"/>
        <v>0</v>
      </c>
      <c r="DA22" s="11"/>
      <c r="DB22" s="10"/>
      <c r="DC22" s="11"/>
      <c r="DD22" s="10"/>
      <c r="DE22" s="7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8"/>
        <v>0</v>
      </c>
      <c r="DV22" s="11"/>
      <c r="DW22" s="10"/>
      <c r="DX22" s="11"/>
      <c r="DY22" s="10"/>
      <c r="DZ22" s="7"/>
      <c r="EA22" s="11"/>
      <c r="EB22" s="10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9"/>
        <v>0</v>
      </c>
      <c r="EQ22" s="11"/>
      <c r="ER22" s="10"/>
      <c r="ES22" s="11"/>
      <c r="ET22" s="10"/>
      <c r="EU22" s="7"/>
      <c r="EV22" s="11"/>
      <c r="EW22" s="10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20"/>
        <v>0</v>
      </c>
      <c r="FL22" s="11"/>
      <c r="FM22" s="10"/>
      <c r="FN22" s="11"/>
      <c r="FO22" s="10"/>
      <c r="FP22" s="7"/>
      <c r="FQ22" s="11"/>
      <c r="FR22" s="10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21"/>
        <v>0</v>
      </c>
    </row>
    <row r="23" spans="1:188" ht="12.75">
      <c r="A23" s="6"/>
      <c r="B23" s="6"/>
      <c r="C23" s="6"/>
      <c r="D23" s="6" t="s">
        <v>75</v>
      </c>
      <c r="E23" s="3" t="s">
        <v>76</v>
      </c>
      <c r="F23" s="6">
        <f t="shared" si="0"/>
        <v>0</v>
      </c>
      <c r="G23" s="6">
        <f t="shared" si="1"/>
        <v>1</v>
      </c>
      <c r="H23" s="6">
        <f t="shared" si="2"/>
        <v>8</v>
      </c>
      <c r="I23" s="6">
        <f t="shared" si="3"/>
        <v>8</v>
      </c>
      <c r="J23" s="6">
        <f t="shared" si="4"/>
        <v>0</v>
      </c>
      <c r="K23" s="6">
        <f t="shared" si="5"/>
        <v>0</v>
      </c>
      <c r="L23" s="6">
        <f t="shared" si="6"/>
        <v>0</v>
      </c>
      <c r="M23" s="6">
        <f t="shared" si="7"/>
        <v>0</v>
      </c>
      <c r="N23" s="6">
        <f t="shared" si="8"/>
        <v>0</v>
      </c>
      <c r="O23" s="6">
        <f t="shared" si="9"/>
        <v>0</v>
      </c>
      <c r="P23" s="6">
        <f t="shared" si="10"/>
        <v>0</v>
      </c>
      <c r="Q23" s="6">
        <f t="shared" si="11"/>
        <v>0</v>
      </c>
      <c r="R23" s="7">
        <f t="shared" si="12"/>
        <v>1</v>
      </c>
      <c r="S23" s="7">
        <f t="shared" si="13"/>
        <v>0</v>
      </c>
      <c r="T23" s="7">
        <v>0.4</v>
      </c>
      <c r="U23" s="11"/>
      <c r="V23" s="10"/>
      <c r="W23" s="11"/>
      <c r="X23" s="10"/>
      <c r="Y23" s="7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4"/>
        <v>0</v>
      </c>
      <c r="AP23" s="11">
        <v>8</v>
      </c>
      <c r="AQ23" s="10" t="s">
        <v>61</v>
      </c>
      <c r="AR23" s="11"/>
      <c r="AS23" s="10"/>
      <c r="AT23" s="7">
        <v>1</v>
      </c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5"/>
        <v>1</v>
      </c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6"/>
        <v>0</v>
      </c>
      <c r="CF23" s="11"/>
      <c r="CG23" s="10"/>
      <c r="CH23" s="11"/>
      <c r="CI23" s="10"/>
      <c r="CJ23" s="7"/>
      <c r="CK23" s="11"/>
      <c r="CL23" s="10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7"/>
        <v>0</v>
      </c>
      <c r="DA23" s="11"/>
      <c r="DB23" s="10"/>
      <c r="DC23" s="11"/>
      <c r="DD23" s="10"/>
      <c r="DE23" s="7"/>
      <c r="DF23" s="11"/>
      <c r="DG23" s="10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8"/>
        <v>0</v>
      </c>
      <c r="DV23" s="11"/>
      <c r="DW23" s="10"/>
      <c r="DX23" s="11"/>
      <c r="DY23" s="10"/>
      <c r="DZ23" s="7"/>
      <c r="EA23" s="11"/>
      <c r="EB23" s="10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9"/>
        <v>0</v>
      </c>
      <c r="EQ23" s="11"/>
      <c r="ER23" s="10"/>
      <c r="ES23" s="11"/>
      <c r="ET23" s="10"/>
      <c r="EU23" s="7"/>
      <c r="EV23" s="11"/>
      <c r="EW23" s="10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20"/>
        <v>0</v>
      </c>
      <c r="FL23" s="11"/>
      <c r="FM23" s="10"/>
      <c r="FN23" s="11"/>
      <c r="FO23" s="10"/>
      <c r="FP23" s="7"/>
      <c r="FQ23" s="11"/>
      <c r="FR23" s="10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21"/>
        <v>0</v>
      </c>
    </row>
    <row r="24" spans="1:188" ht="12.75">
      <c r="A24" s="6"/>
      <c r="B24" s="6"/>
      <c r="C24" s="6"/>
      <c r="D24" s="6" t="s">
        <v>77</v>
      </c>
      <c r="E24" s="3" t="s">
        <v>78</v>
      </c>
      <c r="F24" s="6">
        <f t="shared" si="0"/>
        <v>0</v>
      </c>
      <c r="G24" s="6">
        <f t="shared" si="1"/>
        <v>1</v>
      </c>
      <c r="H24" s="6">
        <f t="shared" si="2"/>
        <v>8</v>
      </c>
      <c r="I24" s="6">
        <f t="shared" si="3"/>
        <v>0</v>
      </c>
      <c r="J24" s="6">
        <f t="shared" si="4"/>
        <v>8</v>
      </c>
      <c r="K24" s="6">
        <f t="shared" si="5"/>
        <v>0</v>
      </c>
      <c r="L24" s="6">
        <f t="shared" si="6"/>
        <v>0</v>
      </c>
      <c r="M24" s="6">
        <f t="shared" si="7"/>
        <v>0</v>
      </c>
      <c r="N24" s="6">
        <f t="shared" si="8"/>
        <v>0</v>
      </c>
      <c r="O24" s="6">
        <f t="shared" si="9"/>
        <v>0</v>
      </c>
      <c r="P24" s="6">
        <f t="shared" si="10"/>
        <v>0</v>
      </c>
      <c r="Q24" s="6">
        <f t="shared" si="11"/>
        <v>0</v>
      </c>
      <c r="R24" s="7">
        <f t="shared" si="12"/>
        <v>1</v>
      </c>
      <c r="S24" s="7">
        <f t="shared" si="13"/>
        <v>0</v>
      </c>
      <c r="T24" s="7">
        <v>0.4</v>
      </c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4"/>
        <v>0</v>
      </c>
      <c r="AP24" s="11"/>
      <c r="AQ24" s="10"/>
      <c r="AR24" s="11">
        <v>8</v>
      </c>
      <c r="AS24" s="10" t="s">
        <v>61</v>
      </c>
      <c r="AT24" s="7">
        <v>1</v>
      </c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5"/>
        <v>1</v>
      </c>
      <c r="BK24" s="11"/>
      <c r="BL24" s="10"/>
      <c r="BM24" s="11"/>
      <c r="BN24" s="10"/>
      <c r="BO24" s="7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6"/>
        <v>0</v>
      </c>
      <c r="CF24" s="11"/>
      <c r="CG24" s="10"/>
      <c r="CH24" s="11"/>
      <c r="CI24" s="10"/>
      <c r="CJ24" s="7"/>
      <c r="CK24" s="11"/>
      <c r="CL24" s="10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7"/>
        <v>0</v>
      </c>
      <c r="DA24" s="11"/>
      <c r="DB24" s="10"/>
      <c r="DC24" s="11"/>
      <c r="DD24" s="10"/>
      <c r="DE24" s="7"/>
      <c r="DF24" s="11"/>
      <c r="DG24" s="10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8"/>
        <v>0</v>
      </c>
      <c r="DV24" s="11"/>
      <c r="DW24" s="10"/>
      <c r="DX24" s="11"/>
      <c r="DY24" s="10"/>
      <c r="DZ24" s="7"/>
      <c r="EA24" s="11"/>
      <c r="EB24" s="10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9"/>
        <v>0</v>
      </c>
      <c r="EQ24" s="11"/>
      <c r="ER24" s="10"/>
      <c r="ES24" s="11"/>
      <c r="ET24" s="10"/>
      <c r="EU24" s="7"/>
      <c r="EV24" s="11"/>
      <c r="EW24" s="10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20"/>
        <v>0</v>
      </c>
      <c r="FL24" s="11"/>
      <c r="FM24" s="10"/>
      <c r="FN24" s="11"/>
      <c r="FO24" s="10"/>
      <c r="FP24" s="7"/>
      <c r="FQ24" s="11"/>
      <c r="FR24" s="10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21"/>
        <v>0</v>
      </c>
    </row>
    <row r="25" spans="1:188" ht="12.75">
      <c r="A25" s="6"/>
      <c r="B25" s="6"/>
      <c r="C25" s="6"/>
      <c r="D25" s="6" t="s">
        <v>79</v>
      </c>
      <c r="E25" s="3" t="s">
        <v>80</v>
      </c>
      <c r="F25" s="6">
        <f t="shared" si="0"/>
        <v>0</v>
      </c>
      <c r="G25" s="6">
        <f t="shared" si="1"/>
        <v>3</v>
      </c>
      <c r="H25" s="6">
        <f t="shared" si="2"/>
        <v>24</v>
      </c>
      <c r="I25" s="6">
        <f t="shared" si="3"/>
        <v>8</v>
      </c>
      <c r="J25" s="6">
        <f t="shared" si="4"/>
        <v>8</v>
      </c>
      <c r="K25" s="6">
        <f t="shared" si="5"/>
        <v>8</v>
      </c>
      <c r="L25" s="6">
        <f t="shared" si="6"/>
        <v>0</v>
      </c>
      <c r="M25" s="6">
        <f t="shared" si="7"/>
        <v>0</v>
      </c>
      <c r="N25" s="6">
        <f t="shared" si="8"/>
        <v>0</v>
      </c>
      <c r="O25" s="6">
        <f t="shared" si="9"/>
        <v>0</v>
      </c>
      <c r="P25" s="6">
        <f t="shared" si="10"/>
        <v>0</v>
      </c>
      <c r="Q25" s="6">
        <f t="shared" si="11"/>
        <v>0</v>
      </c>
      <c r="R25" s="7">
        <f t="shared" si="12"/>
        <v>3</v>
      </c>
      <c r="S25" s="7">
        <f t="shared" si="13"/>
        <v>1</v>
      </c>
      <c r="T25" s="7">
        <v>1.2</v>
      </c>
      <c r="U25" s="11"/>
      <c r="V25" s="10"/>
      <c r="W25" s="11"/>
      <c r="X25" s="10"/>
      <c r="Y25" s="7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4"/>
        <v>0</v>
      </c>
      <c r="AP25" s="11"/>
      <c r="AQ25" s="10"/>
      <c r="AR25" s="11"/>
      <c r="AS25" s="10"/>
      <c r="AT25" s="7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5"/>
        <v>0</v>
      </c>
      <c r="BK25" s="11"/>
      <c r="BL25" s="10"/>
      <c r="BM25" s="11"/>
      <c r="BN25" s="10"/>
      <c r="BO25" s="7"/>
      <c r="BP25" s="11"/>
      <c r="BQ25" s="10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6"/>
        <v>0</v>
      </c>
      <c r="CF25" s="11">
        <v>8</v>
      </c>
      <c r="CG25" s="10" t="s">
        <v>61</v>
      </c>
      <c r="CH25" s="11">
        <v>8</v>
      </c>
      <c r="CI25" s="10" t="s">
        <v>61</v>
      </c>
      <c r="CJ25" s="7">
        <v>2</v>
      </c>
      <c r="CK25" s="11">
        <v>8</v>
      </c>
      <c r="CL25" s="10" t="s">
        <v>61</v>
      </c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>
        <v>1</v>
      </c>
      <c r="CZ25" s="7">
        <f t="shared" si="17"/>
        <v>3</v>
      </c>
      <c r="DA25" s="11"/>
      <c r="DB25" s="10"/>
      <c r="DC25" s="11"/>
      <c r="DD25" s="10"/>
      <c r="DE25" s="7"/>
      <c r="DF25" s="11"/>
      <c r="DG25" s="10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8"/>
        <v>0</v>
      </c>
      <c r="DV25" s="11"/>
      <c r="DW25" s="10"/>
      <c r="DX25" s="11"/>
      <c r="DY25" s="10"/>
      <c r="DZ25" s="7"/>
      <c r="EA25" s="11"/>
      <c r="EB25" s="10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9"/>
        <v>0</v>
      </c>
      <c r="EQ25" s="11"/>
      <c r="ER25" s="10"/>
      <c r="ES25" s="11"/>
      <c r="ET25" s="10"/>
      <c r="EU25" s="7"/>
      <c r="EV25" s="11"/>
      <c r="EW25" s="10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20"/>
        <v>0</v>
      </c>
      <c r="FL25" s="11"/>
      <c r="FM25" s="10"/>
      <c r="FN25" s="11"/>
      <c r="FO25" s="10"/>
      <c r="FP25" s="7"/>
      <c r="FQ25" s="11"/>
      <c r="FR25" s="10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21"/>
        <v>0</v>
      </c>
    </row>
    <row r="26" spans="1:188" ht="12.75">
      <c r="A26" s="6">
        <v>6</v>
      </c>
      <c r="B26" s="6">
        <v>1</v>
      </c>
      <c r="C26" s="6"/>
      <c r="D26" s="6"/>
      <c r="E26" s="3" t="s">
        <v>81</v>
      </c>
      <c r="F26" s="6">
        <f>$B$26*COUNTIF(U26:GD26,"e")</f>
        <v>0</v>
      </c>
      <c r="G26" s="6">
        <f>$B$26*COUNTIF(U26:GD26,"z")</f>
        <v>1</v>
      </c>
      <c r="H26" s="6">
        <f t="shared" si="2"/>
        <v>30</v>
      </c>
      <c r="I26" s="6">
        <f t="shared" si="3"/>
        <v>0</v>
      </c>
      <c r="J26" s="6">
        <f t="shared" si="4"/>
        <v>0</v>
      </c>
      <c r="K26" s="6">
        <f t="shared" si="5"/>
        <v>0</v>
      </c>
      <c r="L26" s="6">
        <f t="shared" si="6"/>
        <v>30</v>
      </c>
      <c r="M26" s="6">
        <f t="shared" si="7"/>
        <v>0</v>
      </c>
      <c r="N26" s="6">
        <f t="shared" si="8"/>
        <v>0</v>
      </c>
      <c r="O26" s="6">
        <f t="shared" si="9"/>
        <v>0</v>
      </c>
      <c r="P26" s="6">
        <f t="shared" si="10"/>
        <v>0</v>
      </c>
      <c r="Q26" s="6">
        <f t="shared" si="11"/>
        <v>0</v>
      </c>
      <c r="R26" s="7">
        <f t="shared" si="12"/>
        <v>2</v>
      </c>
      <c r="S26" s="7">
        <f t="shared" si="13"/>
        <v>2</v>
      </c>
      <c r="T26" s="7">
        <f>$B$26*1.3</f>
        <v>1.3</v>
      </c>
      <c r="U26" s="11"/>
      <c r="V26" s="10"/>
      <c r="W26" s="11"/>
      <c r="X26" s="10"/>
      <c r="Y26" s="7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4"/>
        <v>0</v>
      </c>
      <c r="AP26" s="11"/>
      <c r="AQ26" s="10"/>
      <c r="AR26" s="11"/>
      <c r="AS26" s="10"/>
      <c r="AT26" s="7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5"/>
        <v>0</v>
      </c>
      <c r="BK26" s="11"/>
      <c r="BL26" s="10"/>
      <c r="BM26" s="11"/>
      <c r="BN26" s="10"/>
      <c r="BO26" s="7"/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6"/>
        <v>0</v>
      </c>
      <c r="CF26" s="11"/>
      <c r="CG26" s="10"/>
      <c r="CH26" s="11"/>
      <c r="CI26" s="10"/>
      <c r="CJ26" s="7"/>
      <c r="CK26" s="11"/>
      <c r="CL26" s="10"/>
      <c r="CM26" s="11">
        <f>$B$26*30</f>
        <v>30</v>
      </c>
      <c r="CN26" s="10" t="s">
        <v>61</v>
      </c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>
        <f>$B$26*2</f>
        <v>2</v>
      </c>
      <c r="CZ26" s="7">
        <f t="shared" si="17"/>
        <v>2</v>
      </c>
      <c r="DA26" s="11"/>
      <c r="DB26" s="10"/>
      <c r="DC26" s="11"/>
      <c r="DD26" s="10"/>
      <c r="DE26" s="7"/>
      <c r="DF26" s="11"/>
      <c r="DG26" s="10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8"/>
        <v>0</v>
      </c>
      <c r="DV26" s="11"/>
      <c r="DW26" s="10"/>
      <c r="DX26" s="11"/>
      <c r="DY26" s="10"/>
      <c r="DZ26" s="7"/>
      <c r="EA26" s="11"/>
      <c r="EB26" s="10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9"/>
        <v>0</v>
      </c>
      <c r="EQ26" s="11"/>
      <c r="ER26" s="10"/>
      <c r="ES26" s="11"/>
      <c r="ET26" s="10"/>
      <c r="EU26" s="7"/>
      <c r="EV26" s="11"/>
      <c r="EW26" s="10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20"/>
        <v>0</v>
      </c>
      <c r="FL26" s="11"/>
      <c r="FM26" s="10"/>
      <c r="FN26" s="11"/>
      <c r="FO26" s="10"/>
      <c r="FP26" s="7"/>
      <c r="FQ26" s="11"/>
      <c r="FR26" s="10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21"/>
        <v>0</v>
      </c>
    </row>
    <row r="27" spans="1:188" ht="12.75">
      <c r="A27" s="6">
        <v>8</v>
      </c>
      <c r="B27" s="6">
        <v>1</v>
      </c>
      <c r="C27" s="6"/>
      <c r="D27" s="6"/>
      <c r="E27" s="3" t="s">
        <v>82</v>
      </c>
      <c r="F27" s="6">
        <f>$B$27*COUNTIF(U27:GD27,"e")</f>
        <v>0</v>
      </c>
      <c r="G27" s="6">
        <f>$B$27*COUNTIF(U27:GD27,"z")</f>
        <v>1</v>
      </c>
      <c r="H27" s="6">
        <f t="shared" si="2"/>
        <v>30</v>
      </c>
      <c r="I27" s="6">
        <f t="shared" si="3"/>
        <v>0</v>
      </c>
      <c r="J27" s="6">
        <f t="shared" si="4"/>
        <v>0</v>
      </c>
      <c r="K27" s="6">
        <f t="shared" si="5"/>
        <v>0</v>
      </c>
      <c r="L27" s="6">
        <f t="shared" si="6"/>
        <v>30</v>
      </c>
      <c r="M27" s="6">
        <f t="shared" si="7"/>
        <v>0</v>
      </c>
      <c r="N27" s="6">
        <f t="shared" si="8"/>
        <v>0</v>
      </c>
      <c r="O27" s="6">
        <f t="shared" si="9"/>
        <v>0</v>
      </c>
      <c r="P27" s="6">
        <f t="shared" si="10"/>
        <v>0</v>
      </c>
      <c r="Q27" s="6">
        <f t="shared" si="11"/>
        <v>0</v>
      </c>
      <c r="R27" s="7">
        <f t="shared" si="12"/>
        <v>3</v>
      </c>
      <c r="S27" s="7">
        <f t="shared" si="13"/>
        <v>3</v>
      </c>
      <c r="T27" s="7">
        <f>$B$27*1.3</f>
        <v>1.3</v>
      </c>
      <c r="U27" s="11"/>
      <c r="V27" s="10"/>
      <c r="W27" s="11"/>
      <c r="X27" s="10"/>
      <c r="Y27" s="7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4"/>
        <v>0</v>
      </c>
      <c r="AP27" s="11"/>
      <c r="AQ27" s="10"/>
      <c r="AR27" s="11"/>
      <c r="AS27" s="10"/>
      <c r="AT27" s="7"/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5"/>
        <v>0</v>
      </c>
      <c r="BK27" s="11"/>
      <c r="BL27" s="10"/>
      <c r="BM27" s="11"/>
      <c r="BN27" s="10"/>
      <c r="BO27" s="7"/>
      <c r="BP27" s="11"/>
      <c r="BQ27" s="10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6"/>
        <v>0</v>
      </c>
      <c r="CF27" s="11"/>
      <c r="CG27" s="10"/>
      <c r="CH27" s="11"/>
      <c r="CI27" s="10"/>
      <c r="CJ27" s="7"/>
      <c r="CK27" s="11"/>
      <c r="CL27" s="10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7"/>
        <v>0</v>
      </c>
      <c r="DA27" s="11"/>
      <c r="DB27" s="10"/>
      <c r="DC27" s="11"/>
      <c r="DD27" s="10"/>
      <c r="DE27" s="7"/>
      <c r="DF27" s="11"/>
      <c r="DG27" s="10"/>
      <c r="DH27" s="11">
        <f>$B$27*30</f>
        <v>30</v>
      </c>
      <c r="DI27" s="10" t="s">
        <v>61</v>
      </c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>
        <f>$B$27*3</f>
        <v>3</v>
      </c>
      <c r="DU27" s="7">
        <f t="shared" si="18"/>
        <v>3</v>
      </c>
      <c r="DV27" s="11"/>
      <c r="DW27" s="10"/>
      <c r="DX27" s="11"/>
      <c r="DY27" s="10"/>
      <c r="DZ27" s="7"/>
      <c r="EA27" s="11"/>
      <c r="EB27" s="10"/>
      <c r="EC27" s="11"/>
      <c r="ED27" s="10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9"/>
        <v>0</v>
      </c>
      <c r="EQ27" s="11"/>
      <c r="ER27" s="10"/>
      <c r="ES27" s="11"/>
      <c r="ET27" s="10"/>
      <c r="EU27" s="7"/>
      <c r="EV27" s="11"/>
      <c r="EW27" s="10"/>
      <c r="EX27" s="11"/>
      <c r="EY27" s="10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si="20"/>
        <v>0</v>
      </c>
      <c r="FL27" s="11"/>
      <c r="FM27" s="10"/>
      <c r="FN27" s="11"/>
      <c r="FO27" s="10"/>
      <c r="FP27" s="7"/>
      <c r="FQ27" s="11"/>
      <c r="FR27" s="10"/>
      <c r="FS27" s="11"/>
      <c r="FT27" s="10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si="21"/>
        <v>0</v>
      </c>
    </row>
    <row r="28" spans="1:188" ht="12.75">
      <c r="A28" s="6">
        <v>9</v>
      </c>
      <c r="B28" s="6">
        <v>1</v>
      </c>
      <c r="C28" s="6"/>
      <c r="D28" s="6"/>
      <c r="E28" s="3" t="s">
        <v>83</v>
      </c>
      <c r="F28" s="6">
        <f>$B$28*COUNTIF(U28:GD28,"e")</f>
        <v>1</v>
      </c>
      <c r="G28" s="6">
        <f>$B$28*COUNTIF(U28:GD28,"z")</f>
        <v>0</v>
      </c>
      <c r="H28" s="6">
        <f t="shared" si="2"/>
        <v>40</v>
      </c>
      <c r="I28" s="6">
        <f t="shared" si="3"/>
        <v>0</v>
      </c>
      <c r="J28" s="6">
        <f t="shared" si="4"/>
        <v>0</v>
      </c>
      <c r="K28" s="6">
        <f t="shared" si="5"/>
        <v>0</v>
      </c>
      <c r="L28" s="6">
        <f t="shared" si="6"/>
        <v>40</v>
      </c>
      <c r="M28" s="6">
        <f t="shared" si="7"/>
        <v>0</v>
      </c>
      <c r="N28" s="6">
        <f t="shared" si="8"/>
        <v>0</v>
      </c>
      <c r="O28" s="6">
        <f t="shared" si="9"/>
        <v>0</v>
      </c>
      <c r="P28" s="6">
        <f t="shared" si="10"/>
        <v>0</v>
      </c>
      <c r="Q28" s="6">
        <f t="shared" si="11"/>
        <v>0</v>
      </c>
      <c r="R28" s="7">
        <f t="shared" si="12"/>
        <v>4</v>
      </c>
      <c r="S28" s="7">
        <f t="shared" si="13"/>
        <v>4</v>
      </c>
      <c r="T28" s="7">
        <f>$B$28*1.8</f>
        <v>1.8</v>
      </c>
      <c r="U28" s="11"/>
      <c r="V28" s="10"/>
      <c r="W28" s="11"/>
      <c r="X28" s="10"/>
      <c r="Y28" s="7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4"/>
        <v>0</v>
      </c>
      <c r="AP28" s="11"/>
      <c r="AQ28" s="10"/>
      <c r="AR28" s="11"/>
      <c r="AS28" s="10"/>
      <c r="AT28" s="7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5"/>
        <v>0</v>
      </c>
      <c r="BK28" s="11"/>
      <c r="BL28" s="10"/>
      <c r="BM28" s="11"/>
      <c r="BN28" s="10"/>
      <c r="BO28" s="7"/>
      <c r="BP28" s="11"/>
      <c r="BQ28" s="10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6"/>
        <v>0</v>
      </c>
      <c r="CF28" s="11"/>
      <c r="CG28" s="10"/>
      <c r="CH28" s="11"/>
      <c r="CI28" s="10"/>
      <c r="CJ28" s="7"/>
      <c r="CK28" s="11"/>
      <c r="CL28" s="10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7"/>
        <v>0</v>
      </c>
      <c r="DA28" s="11"/>
      <c r="DB28" s="10"/>
      <c r="DC28" s="11"/>
      <c r="DD28" s="10"/>
      <c r="DE28" s="7"/>
      <c r="DF28" s="11"/>
      <c r="DG28" s="10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8"/>
        <v>0</v>
      </c>
      <c r="DV28" s="11"/>
      <c r="DW28" s="10"/>
      <c r="DX28" s="11"/>
      <c r="DY28" s="10"/>
      <c r="DZ28" s="7"/>
      <c r="EA28" s="11"/>
      <c r="EB28" s="10"/>
      <c r="EC28" s="11">
        <f>$B$28*40</f>
        <v>40</v>
      </c>
      <c r="ED28" s="10" t="s">
        <v>72</v>
      </c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>
        <f>$B$28*4</f>
        <v>4</v>
      </c>
      <c r="EP28" s="7">
        <f t="shared" si="19"/>
        <v>4</v>
      </c>
      <c r="EQ28" s="11"/>
      <c r="ER28" s="10"/>
      <c r="ES28" s="11"/>
      <c r="ET28" s="10"/>
      <c r="EU28" s="7"/>
      <c r="EV28" s="11"/>
      <c r="EW28" s="10"/>
      <c r="EX28" s="11"/>
      <c r="EY28" s="10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si="20"/>
        <v>0</v>
      </c>
      <c r="FL28" s="11"/>
      <c r="FM28" s="10"/>
      <c r="FN28" s="11"/>
      <c r="FO28" s="10"/>
      <c r="FP28" s="7"/>
      <c r="FQ28" s="11"/>
      <c r="FR28" s="10"/>
      <c r="FS28" s="11"/>
      <c r="FT28" s="10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si="21"/>
        <v>0</v>
      </c>
    </row>
    <row r="29" spans="1:188" ht="12.75">
      <c r="A29" s="6">
        <v>13</v>
      </c>
      <c r="B29" s="6">
        <v>1</v>
      </c>
      <c r="C29" s="6"/>
      <c r="D29" s="6"/>
      <c r="E29" s="3" t="s">
        <v>84</v>
      </c>
      <c r="F29" s="6">
        <f>$B$29*COUNTIF(U29:GD29,"e")</f>
        <v>0</v>
      </c>
      <c r="G29" s="6">
        <f>$B$29*COUNTIF(U29:GD29,"z")</f>
        <v>2</v>
      </c>
      <c r="H29" s="6">
        <f t="shared" si="2"/>
        <v>14</v>
      </c>
      <c r="I29" s="6">
        <f t="shared" si="3"/>
        <v>8</v>
      </c>
      <c r="J29" s="6">
        <f t="shared" si="4"/>
        <v>6</v>
      </c>
      <c r="K29" s="6">
        <f t="shared" si="5"/>
        <v>0</v>
      </c>
      <c r="L29" s="6">
        <f t="shared" si="6"/>
        <v>0</v>
      </c>
      <c r="M29" s="6">
        <f t="shared" si="7"/>
        <v>0</v>
      </c>
      <c r="N29" s="6">
        <f t="shared" si="8"/>
        <v>0</v>
      </c>
      <c r="O29" s="6">
        <f t="shared" si="9"/>
        <v>0</v>
      </c>
      <c r="P29" s="6">
        <f t="shared" si="10"/>
        <v>0</v>
      </c>
      <c r="Q29" s="6">
        <f t="shared" si="11"/>
        <v>0</v>
      </c>
      <c r="R29" s="7">
        <f t="shared" si="12"/>
        <v>2</v>
      </c>
      <c r="S29" s="7">
        <f t="shared" si="13"/>
        <v>0</v>
      </c>
      <c r="T29" s="7">
        <f>$B$29*0.7</f>
        <v>0.7</v>
      </c>
      <c r="U29" s="11"/>
      <c r="V29" s="10"/>
      <c r="W29" s="11"/>
      <c r="X29" s="10"/>
      <c r="Y29" s="7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14"/>
        <v>0</v>
      </c>
      <c r="AP29" s="11"/>
      <c r="AQ29" s="10"/>
      <c r="AR29" s="11"/>
      <c r="AS29" s="10"/>
      <c r="AT29" s="7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15"/>
        <v>0</v>
      </c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16"/>
        <v>0</v>
      </c>
      <c r="CF29" s="11"/>
      <c r="CG29" s="10"/>
      <c r="CH29" s="11"/>
      <c r="CI29" s="10"/>
      <c r="CJ29" s="7"/>
      <c r="CK29" s="11"/>
      <c r="CL29" s="10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17"/>
        <v>0</v>
      </c>
      <c r="DA29" s="11"/>
      <c r="DB29" s="10"/>
      <c r="DC29" s="11"/>
      <c r="DD29" s="10"/>
      <c r="DE29" s="7"/>
      <c r="DF29" s="11"/>
      <c r="DG29" s="10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18"/>
        <v>0</v>
      </c>
      <c r="DV29" s="11"/>
      <c r="DW29" s="10"/>
      <c r="DX29" s="11"/>
      <c r="DY29" s="10"/>
      <c r="DZ29" s="7"/>
      <c r="EA29" s="11"/>
      <c r="EB29" s="10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19"/>
        <v>0</v>
      </c>
      <c r="EQ29" s="11"/>
      <c r="ER29" s="10"/>
      <c r="ES29" s="11"/>
      <c r="ET29" s="10"/>
      <c r="EU29" s="7"/>
      <c r="EV29" s="11"/>
      <c r="EW29" s="10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20"/>
        <v>0</v>
      </c>
      <c r="FL29" s="11">
        <f>$B$29*8</f>
        <v>8</v>
      </c>
      <c r="FM29" s="10" t="s">
        <v>61</v>
      </c>
      <c r="FN29" s="11">
        <f>$B$29*6</f>
        <v>6</v>
      </c>
      <c r="FO29" s="10" t="s">
        <v>61</v>
      </c>
      <c r="FP29" s="7">
        <f>$B$29*2</f>
        <v>2</v>
      </c>
      <c r="FQ29" s="11"/>
      <c r="FR29" s="10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21"/>
        <v>2</v>
      </c>
    </row>
    <row r="30" spans="1:188" ht="12.75">
      <c r="A30" s="6">
        <v>14</v>
      </c>
      <c r="B30" s="6">
        <v>1</v>
      </c>
      <c r="C30" s="6"/>
      <c r="D30" s="6"/>
      <c r="E30" s="3" t="s">
        <v>85</v>
      </c>
      <c r="F30" s="6">
        <f>$B$30*COUNTIF(U30:GD30,"e")</f>
        <v>0</v>
      </c>
      <c r="G30" s="6">
        <f>$B$30*COUNTIF(U30:GD30,"z")</f>
        <v>2</v>
      </c>
      <c r="H30" s="6">
        <f t="shared" si="2"/>
        <v>16</v>
      </c>
      <c r="I30" s="6">
        <f t="shared" si="3"/>
        <v>8</v>
      </c>
      <c r="J30" s="6">
        <f t="shared" si="4"/>
        <v>8</v>
      </c>
      <c r="K30" s="6">
        <f t="shared" si="5"/>
        <v>0</v>
      </c>
      <c r="L30" s="6">
        <f t="shared" si="6"/>
        <v>0</v>
      </c>
      <c r="M30" s="6">
        <f t="shared" si="7"/>
        <v>0</v>
      </c>
      <c r="N30" s="6">
        <f t="shared" si="8"/>
        <v>0</v>
      </c>
      <c r="O30" s="6">
        <f t="shared" si="9"/>
        <v>0</v>
      </c>
      <c r="P30" s="6">
        <f t="shared" si="10"/>
        <v>0</v>
      </c>
      <c r="Q30" s="6">
        <f t="shared" si="11"/>
        <v>0</v>
      </c>
      <c r="R30" s="7">
        <f t="shared" si="12"/>
        <v>2</v>
      </c>
      <c r="S30" s="7">
        <f t="shared" si="13"/>
        <v>0</v>
      </c>
      <c r="T30" s="7">
        <f>$B$30*0.8</f>
        <v>0.8</v>
      </c>
      <c r="U30" s="11"/>
      <c r="V30" s="10"/>
      <c r="W30" s="11"/>
      <c r="X30" s="10"/>
      <c r="Y30" s="7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14"/>
        <v>0</v>
      </c>
      <c r="AP30" s="11"/>
      <c r="AQ30" s="10"/>
      <c r="AR30" s="11"/>
      <c r="AS30" s="10"/>
      <c r="AT30" s="7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15"/>
        <v>0</v>
      </c>
      <c r="BK30" s="11"/>
      <c r="BL30" s="10"/>
      <c r="BM30" s="11"/>
      <c r="BN30" s="10"/>
      <c r="BO30" s="7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16"/>
        <v>0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17"/>
        <v>0</v>
      </c>
      <c r="DA30" s="11"/>
      <c r="DB30" s="10"/>
      <c r="DC30" s="11"/>
      <c r="DD30" s="10"/>
      <c r="DE30" s="7"/>
      <c r="DF30" s="11"/>
      <c r="DG30" s="10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18"/>
        <v>0</v>
      </c>
      <c r="DV30" s="11"/>
      <c r="DW30" s="10"/>
      <c r="DX30" s="11"/>
      <c r="DY30" s="10"/>
      <c r="DZ30" s="7"/>
      <c r="EA30" s="11"/>
      <c r="EB30" s="10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19"/>
        <v>0</v>
      </c>
      <c r="EQ30" s="11"/>
      <c r="ER30" s="10"/>
      <c r="ES30" s="11"/>
      <c r="ET30" s="10"/>
      <c r="EU30" s="7"/>
      <c r="EV30" s="11"/>
      <c r="EW30" s="10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20"/>
        <v>0</v>
      </c>
      <c r="FL30" s="11">
        <f>$B$30*8</f>
        <v>8</v>
      </c>
      <c r="FM30" s="10" t="s">
        <v>61</v>
      </c>
      <c r="FN30" s="11">
        <f>$B$30*8</f>
        <v>8</v>
      </c>
      <c r="FO30" s="10" t="s">
        <v>61</v>
      </c>
      <c r="FP30" s="7">
        <f>$B$30*2</f>
        <v>2</v>
      </c>
      <c r="FQ30" s="11"/>
      <c r="FR30" s="10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21"/>
        <v>2</v>
      </c>
    </row>
    <row r="31" spans="1:188" ht="12.75">
      <c r="A31" s="6">
        <v>15</v>
      </c>
      <c r="B31" s="6">
        <v>1</v>
      </c>
      <c r="C31" s="6"/>
      <c r="D31" s="6"/>
      <c r="E31" s="3" t="s">
        <v>86</v>
      </c>
      <c r="F31" s="6">
        <f>$B$31*COUNTIF(U31:GD31,"e")</f>
        <v>0</v>
      </c>
      <c r="G31" s="6">
        <f>$B$31*COUNTIF(U31:GD31,"z")</f>
        <v>1</v>
      </c>
      <c r="H31" s="6">
        <f t="shared" si="2"/>
        <v>8</v>
      </c>
      <c r="I31" s="6">
        <f t="shared" si="3"/>
        <v>0</v>
      </c>
      <c r="J31" s="6">
        <f t="shared" si="4"/>
        <v>8</v>
      </c>
      <c r="K31" s="6">
        <f t="shared" si="5"/>
        <v>0</v>
      </c>
      <c r="L31" s="6">
        <f t="shared" si="6"/>
        <v>0</v>
      </c>
      <c r="M31" s="6">
        <f t="shared" si="7"/>
        <v>0</v>
      </c>
      <c r="N31" s="6">
        <f t="shared" si="8"/>
        <v>0</v>
      </c>
      <c r="O31" s="6">
        <f t="shared" si="9"/>
        <v>0</v>
      </c>
      <c r="P31" s="6">
        <f t="shared" si="10"/>
        <v>0</v>
      </c>
      <c r="Q31" s="6">
        <f t="shared" si="11"/>
        <v>0</v>
      </c>
      <c r="R31" s="7">
        <f t="shared" si="12"/>
        <v>1</v>
      </c>
      <c r="S31" s="7">
        <f t="shared" si="13"/>
        <v>0</v>
      </c>
      <c r="T31" s="7">
        <f>$B$31*0.4</f>
        <v>0.4</v>
      </c>
      <c r="U31" s="11"/>
      <c r="V31" s="10"/>
      <c r="W31" s="11"/>
      <c r="X31" s="10"/>
      <c r="Y31" s="7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14"/>
        <v>0</v>
      </c>
      <c r="AP31" s="11"/>
      <c r="AQ31" s="10"/>
      <c r="AR31" s="11"/>
      <c r="AS31" s="10"/>
      <c r="AT31" s="7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15"/>
        <v>0</v>
      </c>
      <c r="BK31" s="11"/>
      <c r="BL31" s="10"/>
      <c r="BM31" s="11"/>
      <c r="BN31" s="10"/>
      <c r="BO31" s="7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16"/>
        <v>0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17"/>
        <v>0</v>
      </c>
      <c r="DA31" s="11"/>
      <c r="DB31" s="10"/>
      <c r="DC31" s="11"/>
      <c r="DD31" s="10"/>
      <c r="DE31" s="7"/>
      <c r="DF31" s="11"/>
      <c r="DG31" s="10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18"/>
        <v>0</v>
      </c>
      <c r="DV31" s="11"/>
      <c r="DW31" s="10"/>
      <c r="DX31" s="11"/>
      <c r="DY31" s="10"/>
      <c r="DZ31" s="7"/>
      <c r="EA31" s="11"/>
      <c r="EB31" s="10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19"/>
        <v>0</v>
      </c>
      <c r="EQ31" s="11"/>
      <c r="ER31" s="10"/>
      <c r="ES31" s="11"/>
      <c r="ET31" s="10"/>
      <c r="EU31" s="7"/>
      <c r="EV31" s="11"/>
      <c r="EW31" s="10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20"/>
        <v>0</v>
      </c>
      <c r="FL31" s="11"/>
      <c r="FM31" s="10"/>
      <c r="FN31" s="11">
        <f>$B$31*8</f>
        <v>8</v>
      </c>
      <c r="FO31" s="10" t="s">
        <v>61</v>
      </c>
      <c r="FP31" s="7">
        <f>$B$31*1</f>
        <v>1</v>
      </c>
      <c r="FQ31" s="11"/>
      <c r="FR31" s="10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21"/>
        <v>1</v>
      </c>
    </row>
    <row r="32" spans="1:188" ht="12.75">
      <c r="A32" s="6"/>
      <c r="B32" s="6"/>
      <c r="C32" s="6"/>
      <c r="D32" s="6" t="s">
        <v>87</v>
      </c>
      <c r="E32" s="3" t="s">
        <v>88</v>
      </c>
      <c r="F32" s="6">
        <f>COUNTIF(U32:GD32,"e")</f>
        <v>0</v>
      </c>
      <c r="G32" s="6">
        <f>COUNTIF(U32:GD32,"z")</f>
        <v>1</v>
      </c>
      <c r="H32" s="6">
        <f t="shared" si="2"/>
        <v>5</v>
      </c>
      <c r="I32" s="6">
        <f t="shared" si="3"/>
        <v>5</v>
      </c>
      <c r="J32" s="6">
        <f t="shared" si="4"/>
        <v>0</v>
      </c>
      <c r="K32" s="6">
        <f t="shared" si="5"/>
        <v>0</v>
      </c>
      <c r="L32" s="6">
        <f t="shared" si="6"/>
        <v>0</v>
      </c>
      <c r="M32" s="6">
        <f t="shared" si="7"/>
        <v>0</v>
      </c>
      <c r="N32" s="6">
        <f t="shared" si="8"/>
        <v>0</v>
      </c>
      <c r="O32" s="6">
        <f t="shared" si="9"/>
        <v>0</v>
      </c>
      <c r="P32" s="6">
        <f t="shared" si="10"/>
        <v>0</v>
      </c>
      <c r="Q32" s="6">
        <f t="shared" si="11"/>
        <v>0</v>
      </c>
      <c r="R32" s="7">
        <f t="shared" si="12"/>
        <v>0</v>
      </c>
      <c r="S32" s="7">
        <f t="shared" si="13"/>
        <v>0</v>
      </c>
      <c r="T32" s="7">
        <v>0</v>
      </c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14"/>
        <v>0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15"/>
        <v>0</v>
      </c>
      <c r="BK32" s="11"/>
      <c r="BL32" s="10"/>
      <c r="BM32" s="11"/>
      <c r="BN32" s="10"/>
      <c r="BO32" s="7"/>
      <c r="BP32" s="11"/>
      <c r="BQ32" s="10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16"/>
        <v>0</v>
      </c>
      <c r="CF32" s="11"/>
      <c r="CG32" s="10"/>
      <c r="CH32" s="11"/>
      <c r="CI32" s="10"/>
      <c r="CJ32" s="7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17"/>
        <v>0</v>
      </c>
      <c r="DA32" s="11"/>
      <c r="DB32" s="10"/>
      <c r="DC32" s="11"/>
      <c r="DD32" s="10"/>
      <c r="DE32" s="7"/>
      <c r="DF32" s="11"/>
      <c r="DG32" s="10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18"/>
        <v>0</v>
      </c>
      <c r="DV32" s="11"/>
      <c r="DW32" s="10"/>
      <c r="DX32" s="11"/>
      <c r="DY32" s="10"/>
      <c r="DZ32" s="7"/>
      <c r="EA32" s="11"/>
      <c r="EB32" s="10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19"/>
        <v>0</v>
      </c>
      <c r="EQ32" s="11"/>
      <c r="ER32" s="10"/>
      <c r="ES32" s="11"/>
      <c r="ET32" s="10"/>
      <c r="EU32" s="7"/>
      <c r="EV32" s="11"/>
      <c r="EW32" s="10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20"/>
        <v>0</v>
      </c>
      <c r="FL32" s="11">
        <v>5</v>
      </c>
      <c r="FM32" s="10" t="s">
        <v>61</v>
      </c>
      <c r="FN32" s="11"/>
      <c r="FO32" s="10"/>
      <c r="FP32" s="7">
        <v>0</v>
      </c>
      <c r="FQ32" s="11"/>
      <c r="FR32" s="10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21"/>
        <v>0</v>
      </c>
    </row>
    <row r="33" spans="1:188" ht="15.75" customHeight="1">
      <c r="A33" s="6"/>
      <c r="B33" s="6"/>
      <c r="C33" s="6"/>
      <c r="D33" s="6"/>
      <c r="E33" s="6" t="s">
        <v>89</v>
      </c>
      <c r="F33" s="6">
        <f aca="true" t="shared" si="22" ref="F33:AK33">SUM(F17:F32)</f>
        <v>2</v>
      </c>
      <c r="G33" s="6">
        <f t="shared" si="22"/>
        <v>27</v>
      </c>
      <c r="H33" s="6">
        <f t="shared" si="22"/>
        <v>367</v>
      </c>
      <c r="I33" s="6">
        <f t="shared" si="22"/>
        <v>125</v>
      </c>
      <c r="J33" s="6">
        <f t="shared" si="22"/>
        <v>96</v>
      </c>
      <c r="K33" s="6">
        <f t="shared" si="22"/>
        <v>46</v>
      </c>
      <c r="L33" s="6">
        <f t="shared" si="22"/>
        <v>100</v>
      </c>
      <c r="M33" s="6">
        <f t="shared" si="22"/>
        <v>0</v>
      </c>
      <c r="N33" s="6">
        <f t="shared" si="22"/>
        <v>0</v>
      </c>
      <c r="O33" s="6">
        <f t="shared" si="22"/>
        <v>0</v>
      </c>
      <c r="P33" s="6">
        <f t="shared" si="22"/>
        <v>0</v>
      </c>
      <c r="Q33" s="6">
        <f t="shared" si="22"/>
        <v>0</v>
      </c>
      <c r="R33" s="7">
        <f t="shared" si="22"/>
        <v>46</v>
      </c>
      <c r="S33" s="7">
        <f t="shared" si="22"/>
        <v>16</v>
      </c>
      <c r="T33" s="7">
        <f t="shared" si="22"/>
        <v>16.7</v>
      </c>
      <c r="U33" s="11">
        <f t="shared" si="22"/>
        <v>40</v>
      </c>
      <c r="V33" s="10">
        <f t="shared" si="22"/>
        <v>0</v>
      </c>
      <c r="W33" s="11">
        <f t="shared" si="22"/>
        <v>34</v>
      </c>
      <c r="X33" s="10">
        <f t="shared" si="22"/>
        <v>0</v>
      </c>
      <c r="Y33" s="7">
        <f t="shared" si="22"/>
        <v>12</v>
      </c>
      <c r="Z33" s="11">
        <f t="shared" si="22"/>
        <v>14</v>
      </c>
      <c r="AA33" s="10">
        <f t="shared" si="22"/>
        <v>0</v>
      </c>
      <c r="AB33" s="11">
        <f t="shared" si="22"/>
        <v>0</v>
      </c>
      <c r="AC33" s="10">
        <f t="shared" si="22"/>
        <v>0</v>
      </c>
      <c r="AD33" s="11">
        <f t="shared" si="22"/>
        <v>0</v>
      </c>
      <c r="AE33" s="10">
        <f t="shared" si="22"/>
        <v>0</v>
      </c>
      <c r="AF33" s="11">
        <f t="shared" si="22"/>
        <v>0</v>
      </c>
      <c r="AG33" s="10">
        <f t="shared" si="22"/>
        <v>0</v>
      </c>
      <c r="AH33" s="11">
        <f t="shared" si="22"/>
        <v>0</v>
      </c>
      <c r="AI33" s="10">
        <f t="shared" si="22"/>
        <v>0</v>
      </c>
      <c r="AJ33" s="11">
        <f t="shared" si="22"/>
        <v>0</v>
      </c>
      <c r="AK33" s="10">
        <f t="shared" si="22"/>
        <v>0</v>
      </c>
      <c r="AL33" s="11">
        <f aca="true" t="shared" si="23" ref="AL33:BQ33">SUM(AL17:AL32)</f>
        <v>0</v>
      </c>
      <c r="AM33" s="10">
        <f t="shared" si="23"/>
        <v>0</v>
      </c>
      <c r="AN33" s="7">
        <f t="shared" si="23"/>
        <v>3</v>
      </c>
      <c r="AO33" s="7">
        <f t="shared" si="23"/>
        <v>15</v>
      </c>
      <c r="AP33" s="11">
        <f t="shared" si="23"/>
        <v>56</v>
      </c>
      <c r="AQ33" s="10">
        <f t="shared" si="23"/>
        <v>0</v>
      </c>
      <c r="AR33" s="11">
        <f t="shared" si="23"/>
        <v>32</v>
      </c>
      <c r="AS33" s="10">
        <f t="shared" si="23"/>
        <v>0</v>
      </c>
      <c r="AT33" s="7">
        <f t="shared" si="23"/>
        <v>11</v>
      </c>
      <c r="AU33" s="11">
        <f t="shared" si="23"/>
        <v>24</v>
      </c>
      <c r="AV33" s="10">
        <f t="shared" si="23"/>
        <v>0</v>
      </c>
      <c r="AW33" s="11">
        <f t="shared" si="23"/>
        <v>0</v>
      </c>
      <c r="AX33" s="10">
        <f t="shared" si="23"/>
        <v>0</v>
      </c>
      <c r="AY33" s="11">
        <f t="shared" si="23"/>
        <v>0</v>
      </c>
      <c r="AZ33" s="10">
        <f t="shared" si="23"/>
        <v>0</v>
      </c>
      <c r="BA33" s="11">
        <f t="shared" si="23"/>
        <v>0</v>
      </c>
      <c r="BB33" s="10">
        <f t="shared" si="23"/>
        <v>0</v>
      </c>
      <c r="BC33" s="11">
        <f t="shared" si="23"/>
        <v>0</v>
      </c>
      <c r="BD33" s="10">
        <f t="shared" si="23"/>
        <v>0</v>
      </c>
      <c r="BE33" s="11">
        <f t="shared" si="23"/>
        <v>0</v>
      </c>
      <c r="BF33" s="10">
        <f t="shared" si="23"/>
        <v>0</v>
      </c>
      <c r="BG33" s="11">
        <f t="shared" si="23"/>
        <v>0</v>
      </c>
      <c r="BH33" s="10">
        <f t="shared" si="23"/>
        <v>0</v>
      </c>
      <c r="BI33" s="7">
        <f t="shared" si="23"/>
        <v>3</v>
      </c>
      <c r="BJ33" s="7">
        <f t="shared" si="23"/>
        <v>14</v>
      </c>
      <c r="BK33" s="11">
        <f t="shared" si="23"/>
        <v>0</v>
      </c>
      <c r="BL33" s="10">
        <f t="shared" si="23"/>
        <v>0</v>
      </c>
      <c r="BM33" s="11">
        <f t="shared" si="23"/>
        <v>0</v>
      </c>
      <c r="BN33" s="10">
        <f t="shared" si="23"/>
        <v>0</v>
      </c>
      <c r="BO33" s="7">
        <f t="shared" si="23"/>
        <v>0</v>
      </c>
      <c r="BP33" s="11">
        <f t="shared" si="23"/>
        <v>0</v>
      </c>
      <c r="BQ33" s="10">
        <f t="shared" si="23"/>
        <v>0</v>
      </c>
      <c r="BR33" s="11">
        <f aca="true" t="shared" si="24" ref="BR33:CW33">SUM(BR17:BR32)</f>
        <v>0</v>
      </c>
      <c r="BS33" s="10">
        <f t="shared" si="24"/>
        <v>0</v>
      </c>
      <c r="BT33" s="11">
        <f t="shared" si="24"/>
        <v>0</v>
      </c>
      <c r="BU33" s="10">
        <f t="shared" si="24"/>
        <v>0</v>
      </c>
      <c r="BV33" s="11">
        <f t="shared" si="24"/>
        <v>0</v>
      </c>
      <c r="BW33" s="10">
        <f t="shared" si="24"/>
        <v>0</v>
      </c>
      <c r="BX33" s="11">
        <f t="shared" si="24"/>
        <v>0</v>
      </c>
      <c r="BY33" s="10">
        <f t="shared" si="24"/>
        <v>0</v>
      </c>
      <c r="BZ33" s="11">
        <f t="shared" si="24"/>
        <v>0</v>
      </c>
      <c r="CA33" s="10">
        <f t="shared" si="24"/>
        <v>0</v>
      </c>
      <c r="CB33" s="11">
        <f t="shared" si="24"/>
        <v>0</v>
      </c>
      <c r="CC33" s="10">
        <f t="shared" si="24"/>
        <v>0</v>
      </c>
      <c r="CD33" s="7">
        <f t="shared" si="24"/>
        <v>0</v>
      </c>
      <c r="CE33" s="7">
        <f t="shared" si="24"/>
        <v>0</v>
      </c>
      <c r="CF33" s="11">
        <f t="shared" si="24"/>
        <v>8</v>
      </c>
      <c r="CG33" s="10">
        <f t="shared" si="24"/>
        <v>0</v>
      </c>
      <c r="CH33" s="11">
        <f t="shared" si="24"/>
        <v>8</v>
      </c>
      <c r="CI33" s="10">
        <f t="shared" si="24"/>
        <v>0</v>
      </c>
      <c r="CJ33" s="7">
        <f t="shared" si="24"/>
        <v>2</v>
      </c>
      <c r="CK33" s="11">
        <f t="shared" si="24"/>
        <v>8</v>
      </c>
      <c r="CL33" s="10">
        <f t="shared" si="24"/>
        <v>0</v>
      </c>
      <c r="CM33" s="11">
        <f t="shared" si="24"/>
        <v>30</v>
      </c>
      <c r="CN33" s="10">
        <f t="shared" si="24"/>
        <v>0</v>
      </c>
      <c r="CO33" s="11">
        <f t="shared" si="24"/>
        <v>0</v>
      </c>
      <c r="CP33" s="10">
        <f t="shared" si="24"/>
        <v>0</v>
      </c>
      <c r="CQ33" s="11">
        <f t="shared" si="24"/>
        <v>0</v>
      </c>
      <c r="CR33" s="10">
        <f t="shared" si="24"/>
        <v>0</v>
      </c>
      <c r="CS33" s="11">
        <f t="shared" si="24"/>
        <v>0</v>
      </c>
      <c r="CT33" s="10">
        <f t="shared" si="24"/>
        <v>0</v>
      </c>
      <c r="CU33" s="11">
        <f t="shared" si="24"/>
        <v>0</v>
      </c>
      <c r="CV33" s="10">
        <f t="shared" si="24"/>
        <v>0</v>
      </c>
      <c r="CW33" s="11">
        <f t="shared" si="24"/>
        <v>0</v>
      </c>
      <c r="CX33" s="10">
        <f aca="true" t="shared" si="25" ref="CX33:EC33">SUM(CX17:CX32)</f>
        <v>0</v>
      </c>
      <c r="CY33" s="7">
        <f t="shared" si="25"/>
        <v>3</v>
      </c>
      <c r="CZ33" s="7">
        <f t="shared" si="25"/>
        <v>5</v>
      </c>
      <c r="DA33" s="11">
        <f t="shared" si="25"/>
        <v>0</v>
      </c>
      <c r="DB33" s="10">
        <f t="shared" si="25"/>
        <v>0</v>
      </c>
      <c r="DC33" s="11">
        <f t="shared" si="25"/>
        <v>0</v>
      </c>
      <c r="DD33" s="10">
        <f t="shared" si="25"/>
        <v>0</v>
      </c>
      <c r="DE33" s="7">
        <f t="shared" si="25"/>
        <v>0</v>
      </c>
      <c r="DF33" s="11">
        <f t="shared" si="25"/>
        <v>0</v>
      </c>
      <c r="DG33" s="10">
        <f t="shared" si="25"/>
        <v>0</v>
      </c>
      <c r="DH33" s="11">
        <f t="shared" si="25"/>
        <v>30</v>
      </c>
      <c r="DI33" s="10">
        <f t="shared" si="25"/>
        <v>0</v>
      </c>
      <c r="DJ33" s="11">
        <f t="shared" si="25"/>
        <v>0</v>
      </c>
      <c r="DK33" s="10">
        <f t="shared" si="25"/>
        <v>0</v>
      </c>
      <c r="DL33" s="11">
        <f t="shared" si="25"/>
        <v>0</v>
      </c>
      <c r="DM33" s="10">
        <f t="shared" si="25"/>
        <v>0</v>
      </c>
      <c r="DN33" s="11">
        <f t="shared" si="25"/>
        <v>0</v>
      </c>
      <c r="DO33" s="10">
        <f t="shared" si="25"/>
        <v>0</v>
      </c>
      <c r="DP33" s="11">
        <f t="shared" si="25"/>
        <v>0</v>
      </c>
      <c r="DQ33" s="10">
        <f t="shared" si="25"/>
        <v>0</v>
      </c>
      <c r="DR33" s="11">
        <f t="shared" si="25"/>
        <v>0</v>
      </c>
      <c r="DS33" s="10">
        <f t="shared" si="25"/>
        <v>0</v>
      </c>
      <c r="DT33" s="7">
        <f t="shared" si="25"/>
        <v>3</v>
      </c>
      <c r="DU33" s="7">
        <f t="shared" si="25"/>
        <v>3</v>
      </c>
      <c r="DV33" s="11">
        <f t="shared" si="25"/>
        <v>0</v>
      </c>
      <c r="DW33" s="10">
        <f t="shared" si="25"/>
        <v>0</v>
      </c>
      <c r="DX33" s="11">
        <f t="shared" si="25"/>
        <v>0</v>
      </c>
      <c r="DY33" s="10">
        <f t="shared" si="25"/>
        <v>0</v>
      </c>
      <c r="DZ33" s="7">
        <f t="shared" si="25"/>
        <v>0</v>
      </c>
      <c r="EA33" s="11">
        <f t="shared" si="25"/>
        <v>0</v>
      </c>
      <c r="EB33" s="10">
        <f t="shared" si="25"/>
        <v>0</v>
      </c>
      <c r="EC33" s="11">
        <f t="shared" si="25"/>
        <v>40</v>
      </c>
      <c r="ED33" s="10">
        <f aca="true" t="shared" si="26" ref="ED33:FI33">SUM(ED17:ED32)</f>
        <v>0</v>
      </c>
      <c r="EE33" s="11">
        <f t="shared" si="26"/>
        <v>0</v>
      </c>
      <c r="EF33" s="10">
        <f t="shared" si="26"/>
        <v>0</v>
      </c>
      <c r="EG33" s="11">
        <f t="shared" si="26"/>
        <v>0</v>
      </c>
      <c r="EH33" s="10">
        <f t="shared" si="26"/>
        <v>0</v>
      </c>
      <c r="EI33" s="11">
        <f t="shared" si="26"/>
        <v>0</v>
      </c>
      <c r="EJ33" s="10">
        <f t="shared" si="26"/>
        <v>0</v>
      </c>
      <c r="EK33" s="11">
        <f t="shared" si="26"/>
        <v>0</v>
      </c>
      <c r="EL33" s="10">
        <f t="shared" si="26"/>
        <v>0</v>
      </c>
      <c r="EM33" s="11">
        <f t="shared" si="26"/>
        <v>0</v>
      </c>
      <c r="EN33" s="10">
        <f t="shared" si="26"/>
        <v>0</v>
      </c>
      <c r="EO33" s="7">
        <f t="shared" si="26"/>
        <v>4</v>
      </c>
      <c r="EP33" s="7">
        <f t="shared" si="26"/>
        <v>4</v>
      </c>
      <c r="EQ33" s="11">
        <f t="shared" si="26"/>
        <v>0</v>
      </c>
      <c r="ER33" s="10">
        <f t="shared" si="26"/>
        <v>0</v>
      </c>
      <c r="ES33" s="11">
        <f t="shared" si="26"/>
        <v>0</v>
      </c>
      <c r="ET33" s="10">
        <f t="shared" si="26"/>
        <v>0</v>
      </c>
      <c r="EU33" s="7">
        <f t="shared" si="26"/>
        <v>0</v>
      </c>
      <c r="EV33" s="11">
        <f t="shared" si="26"/>
        <v>0</v>
      </c>
      <c r="EW33" s="10">
        <f t="shared" si="26"/>
        <v>0</v>
      </c>
      <c r="EX33" s="11">
        <f t="shared" si="26"/>
        <v>0</v>
      </c>
      <c r="EY33" s="10">
        <f t="shared" si="26"/>
        <v>0</v>
      </c>
      <c r="EZ33" s="11">
        <f t="shared" si="26"/>
        <v>0</v>
      </c>
      <c r="FA33" s="10">
        <f t="shared" si="26"/>
        <v>0</v>
      </c>
      <c r="FB33" s="11">
        <f t="shared" si="26"/>
        <v>0</v>
      </c>
      <c r="FC33" s="10">
        <f t="shared" si="26"/>
        <v>0</v>
      </c>
      <c r="FD33" s="11">
        <f t="shared" si="26"/>
        <v>0</v>
      </c>
      <c r="FE33" s="10">
        <f t="shared" si="26"/>
        <v>0</v>
      </c>
      <c r="FF33" s="11">
        <f t="shared" si="26"/>
        <v>0</v>
      </c>
      <c r="FG33" s="10">
        <f t="shared" si="26"/>
        <v>0</v>
      </c>
      <c r="FH33" s="11">
        <f t="shared" si="26"/>
        <v>0</v>
      </c>
      <c r="FI33" s="10">
        <f t="shared" si="26"/>
        <v>0</v>
      </c>
      <c r="FJ33" s="7">
        <f aca="true" t="shared" si="27" ref="FJ33:GF33">SUM(FJ17:FJ32)</f>
        <v>0</v>
      </c>
      <c r="FK33" s="7">
        <f t="shared" si="27"/>
        <v>0</v>
      </c>
      <c r="FL33" s="11">
        <f t="shared" si="27"/>
        <v>21</v>
      </c>
      <c r="FM33" s="10">
        <f t="shared" si="27"/>
        <v>0</v>
      </c>
      <c r="FN33" s="11">
        <f t="shared" si="27"/>
        <v>22</v>
      </c>
      <c r="FO33" s="10">
        <f t="shared" si="27"/>
        <v>0</v>
      </c>
      <c r="FP33" s="7">
        <f t="shared" si="27"/>
        <v>5</v>
      </c>
      <c r="FQ33" s="11">
        <f t="shared" si="27"/>
        <v>0</v>
      </c>
      <c r="FR33" s="10">
        <f t="shared" si="27"/>
        <v>0</v>
      </c>
      <c r="FS33" s="11">
        <f t="shared" si="27"/>
        <v>0</v>
      </c>
      <c r="FT33" s="10">
        <f t="shared" si="27"/>
        <v>0</v>
      </c>
      <c r="FU33" s="11">
        <f t="shared" si="27"/>
        <v>0</v>
      </c>
      <c r="FV33" s="10">
        <f t="shared" si="27"/>
        <v>0</v>
      </c>
      <c r="FW33" s="11">
        <f t="shared" si="27"/>
        <v>0</v>
      </c>
      <c r="FX33" s="10">
        <f t="shared" si="27"/>
        <v>0</v>
      </c>
      <c r="FY33" s="11">
        <f t="shared" si="27"/>
        <v>0</v>
      </c>
      <c r="FZ33" s="10">
        <f t="shared" si="27"/>
        <v>0</v>
      </c>
      <c r="GA33" s="11">
        <f t="shared" si="27"/>
        <v>0</v>
      </c>
      <c r="GB33" s="10">
        <f t="shared" si="27"/>
        <v>0</v>
      </c>
      <c r="GC33" s="11">
        <f t="shared" si="27"/>
        <v>0</v>
      </c>
      <c r="GD33" s="10">
        <f t="shared" si="27"/>
        <v>0</v>
      </c>
      <c r="GE33" s="7">
        <f t="shared" si="27"/>
        <v>0</v>
      </c>
      <c r="GF33" s="7">
        <f t="shared" si="27"/>
        <v>5</v>
      </c>
    </row>
    <row r="34" spans="1:188" ht="19.5" customHeight="1">
      <c r="A34" s="19" t="s">
        <v>90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9"/>
      <c r="GF34" s="13"/>
    </row>
    <row r="35" spans="1:188" ht="12.75">
      <c r="A35" s="6"/>
      <c r="B35" s="6"/>
      <c r="C35" s="6"/>
      <c r="D35" s="6" t="s">
        <v>91</v>
      </c>
      <c r="E35" s="3" t="s">
        <v>92</v>
      </c>
      <c r="F35" s="6">
        <f aca="true" t="shared" si="28" ref="F35:F47">COUNTIF(U35:GD35,"e")</f>
        <v>1</v>
      </c>
      <c r="G35" s="6">
        <f aca="true" t="shared" si="29" ref="G35:G47">COUNTIF(U35:GD35,"z")</f>
        <v>2</v>
      </c>
      <c r="H35" s="6">
        <f aca="true" t="shared" si="30" ref="H35:H60">SUM(I35:Q35)</f>
        <v>32</v>
      </c>
      <c r="I35" s="6">
        <f aca="true" t="shared" si="31" ref="I35:I60">U35+AP35+BK35+CF35+DA35+DV35+EQ35+FL35</f>
        <v>16</v>
      </c>
      <c r="J35" s="6">
        <f aca="true" t="shared" si="32" ref="J35:J60">W35+AR35+BM35+CH35+DC35+DX35+ES35+FN35</f>
        <v>6</v>
      </c>
      <c r="K35" s="6">
        <f aca="true" t="shared" si="33" ref="K35:K60">Z35+AU35+BP35+CK35+DF35+EA35+EV35+FQ35</f>
        <v>10</v>
      </c>
      <c r="L35" s="6">
        <f aca="true" t="shared" si="34" ref="L35:L60">AB35+AW35+BR35+CM35+DH35+EC35+EX35+FS35</f>
        <v>0</v>
      </c>
      <c r="M35" s="6">
        <f aca="true" t="shared" si="35" ref="M35:M60">AD35+AY35+BT35+CO35+DJ35+EE35+EZ35+FU35</f>
        <v>0</v>
      </c>
      <c r="N35" s="6">
        <f aca="true" t="shared" si="36" ref="N35:N60">AF35+BA35+BV35+CQ35+DL35+EG35+FB35+FW35</f>
        <v>0</v>
      </c>
      <c r="O35" s="6">
        <f aca="true" t="shared" si="37" ref="O35:O60">AH35+BC35+BX35+CS35+DN35+EI35+FD35+FY35</f>
        <v>0</v>
      </c>
      <c r="P35" s="6">
        <f aca="true" t="shared" si="38" ref="P35:P60">AJ35+BE35+BZ35+CU35+DP35+EK35+FF35+GA35</f>
        <v>0</v>
      </c>
      <c r="Q35" s="6">
        <f aca="true" t="shared" si="39" ref="Q35:Q60">AL35+BG35+CB35+CW35+DR35+EM35+FH35+GC35</f>
        <v>0</v>
      </c>
      <c r="R35" s="7">
        <f aca="true" t="shared" si="40" ref="R35:R60">AO35+BJ35+CE35+CZ35+DU35+EP35+FK35+GF35</f>
        <v>6</v>
      </c>
      <c r="S35" s="7">
        <f aca="true" t="shared" si="41" ref="S35:S60">AN35+BI35+CD35+CY35+DT35+EO35+FJ35+GE35</f>
        <v>2</v>
      </c>
      <c r="T35" s="7">
        <v>1.6</v>
      </c>
      <c r="U35" s="11">
        <v>16</v>
      </c>
      <c r="V35" s="10" t="s">
        <v>72</v>
      </c>
      <c r="W35" s="11">
        <v>6</v>
      </c>
      <c r="X35" s="10" t="s">
        <v>61</v>
      </c>
      <c r="Y35" s="7">
        <v>4</v>
      </c>
      <c r="Z35" s="11">
        <v>10</v>
      </c>
      <c r="AA35" s="10" t="s">
        <v>61</v>
      </c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>
        <v>2</v>
      </c>
      <c r="AO35" s="7">
        <f aca="true" t="shared" si="42" ref="AO35:AO60">Y35+AN35</f>
        <v>6</v>
      </c>
      <c r="AP35" s="11"/>
      <c r="AQ35" s="10"/>
      <c r="AR35" s="11"/>
      <c r="AS35" s="10"/>
      <c r="AT35" s="7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aca="true" t="shared" si="43" ref="BJ35:BJ60">AT35+BI35</f>
        <v>0</v>
      </c>
      <c r="BK35" s="11"/>
      <c r="BL35" s="10"/>
      <c r="BM35" s="11"/>
      <c r="BN35" s="10"/>
      <c r="BO35" s="7"/>
      <c r="BP35" s="11"/>
      <c r="BQ35" s="10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aca="true" t="shared" si="44" ref="CE35:CE60">BO35+CD35</f>
        <v>0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aca="true" t="shared" si="45" ref="CZ35:CZ60">CJ35+CY35</f>
        <v>0</v>
      </c>
      <c r="DA35" s="11"/>
      <c r="DB35" s="10"/>
      <c r="DC35" s="11"/>
      <c r="DD35" s="10"/>
      <c r="DE35" s="7"/>
      <c r="DF35" s="11"/>
      <c r="DG35" s="10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aca="true" t="shared" si="46" ref="DU35:DU60">DE35+DT35</f>
        <v>0</v>
      </c>
      <c r="DV35" s="11"/>
      <c r="DW35" s="10"/>
      <c r="DX35" s="11"/>
      <c r="DY35" s="10"/>
      <c r="DZ35" s="7"/>
      <c r="EA35" s="11"/>
      <c r="EB35" s="10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aca="true" t="shared" si="47" ref="EP35:EP60">DZ35+EO35</f>
        <v>0</v>
      </c>
      <c r="EQ35" s="11"/>
      <c r="ER35" s="10"/>
      <c r="ES35" s="11"/>
      <c r="ET35" s="10"/>
      <c r="EU35" s="7"/>
      <c r="EV35" s="11"/>
      <c r="EW35" s="10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aca="true" t="shared" si="48" ref="FK35:FK60">EU35+FJ35</f>
        <v>0</v>
      </c>
      <c r="FL35" s="11"/>
      <c r="FM35" s="10"/>
      <c r="FN35" s="11"/>
      <c r="FO35" s="10"/>
      <c r="FP35" s="7"/>
      <c r="FQ35" s="11"/>
      <c r="FR35" s="10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aca="true" t="shared" si="49" ref="GF35:GF60">FP35+GE35</f>
        <v>0</v>
      </c>
    </row>
    <row r="36" spans="1:188" ht="12.75">
      <c r="A36" s="6"/>
      <c r="B36" s="6"/>
      <c r="C36" s="6"/>
      <c r="D36" s="6" t="s">
        <v>93</v>
      </c>
      <c r="E36" s="3" t="s">
        <v>94</v>
      </c>
      <c r="F36" s="6">
        <f t="shared" si="28"/>
        <v>0</v>
      </c>
      <c r="G36" s="6">
        <f t="shared" si="29"/>
        <v>2</v>
      </c>
      <c r="H36" s="6">
        <f t="shared" si="30"/>
        <v>16</v>
      </c>
      <c r="I36" s="6">
        <f t="shared" si="31"/>
        <v>8</v>
      </c>
      <c r="J36" s="6">
        <f t="shared" si="32"/>
        <v>8</v>
      </c>
      <c r="K36" s="6">
        <f t="shared" si="33"/>
        <v>0</v>
      </c>
      <c r="L36" s="6">
        <f t="shared" si="34"/>
        <v>0</v>
      </c>
      <c r="M36" s="6">
        <f t="shared" si="35"/>
        <v>0</v>
      </c>
      <c r="N36" s="6">
        <f t="shared" si="36"/>
        <v>0</v>
      </c>
      <c r="O36" s="6">
        <f t="shared" si="37"/>
        <v>0</v>
      </c>
      <c r="P36" s="6">
        <f t="shared" si="38"/>
        <v>0</v>
      </c>
      <c r="Q36" s="6">
        <f t="shared" si="39"/>
        <v>0</v>
      </c>
      <c r="R36" s="7">
        <f t="shared" si="40"/>
        <v>3</v>
      </c>
      <c r="S36" s="7">
        <f t="shared" si="41"/>
        <v>0</v>
      </c>
      <c r="T36" s="7">
        <v>0.8</v>
      </c>
      <c r="U36" s="11">
        <v>8</v>
      </c>
      <c r="V36" s="10" t="s">
        <v>61</v>
      </c>
      <c r="W36" s="11">
        <v>8</v>
      </c>
      <c r="X36" s="10" t="s">
        <v>61</v>
      </c>
      <c r="Y36" s="7">
        <v>3</v>
      </c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2"/>
        <v>3</v>
      </c>
      <c r="AP36" s="11"/>
      <c r="AQ36" s="10"/>
      <c r="AR36" s="11"/>
      <c r="AS36" s="10"/>
      <c r="AT36" s="7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3"/>
        <v>0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4"/>
        <v>0</v>
      </c>
      <c r="CF36" s="11"/>
      <c r="CG36" s="10"/>
      <c r="CH36" s="11"/>
      <c r="CI36" s="10"/>
      <c r="CJ36" s="7"/>
      <c r="CK36" s="11"/>
      <c r="CL36" s="10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5"/>
        <v>0</v>
      </c>
      <c r="DA36" s="11"/>
      <c r="DB36" s="10"/>
      <c r="DC36" s="11"/>
      <c r="DD36" s="10"/>
      <c r="DE36" s="7"/>
      <c r="DF36" s="11"/>
      <c r="DG36" s="10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6"/>
        <v>0</v>
      </c>
      <c r="DV36" s="11"/>
      <c r="DW36" s="10"/>
      <c r="DX36" s="11"/>
      <c r="DY36" s="10"/>
      <c r="DZ36" s="7"/>
      <c r="EA36" s="11"/>
      <c r="EB36" s="10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7"/>
        <v>0</v>
      </c>
      <c r="EQ36" s="11"/>
      <c r="ER36" s="10"/>
      <c r="ES36" s="11"/>
      <c r="ET36" s="10"/>
      <c r="EU36" s="7"/>
      <c r="EV36" s="11"/>
      <c r="EW36" s="10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8"/>
        <v>0</v>
      </c>
      <c r="FL36" s="11"/>
      <c r="FM36" s="10"/>
      <c r="FN36" s="11"/>
      <c r="FO36" s="10"/>
      <c r="FP36" s="7"/>
      <c r="FQ36" s="11"/>
      <c r="FR36" s="10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9"/>
        <v>0</v>
      </c>
    </row>
    <row r="37" spans="1:188" ht="12.75">
      <c r="A37" s="6"/>
      <c r="B37" s="6"/>
      <c r="C37" s="6"/>
      <c r="D37" s="6" t="s">
        <v>95</v>
      </c>
      <c r="E37" s="3" t="s">
        <v>96</v>
      </c>
      <c r="F37" s="6">
        <f t="shared" si="28"/>
        <v>0</v>
      </c>
      <c r="G37" s="6">
        <f t="shared" si="29"/>
        <v>2</v>
      </c>
      <c r="H37" s="6">
        <f t="shared" si="30"/>
        <v>16</v>
      </c>
      <c r="I37" s="6">
        <f t="shared" si="31"/>
        <v>8</v>
      </c>
      <c r="J37" s="6">
        <f t="shared" si="32"/>
        <v>8</v>
      </c>
      <c r="K37" s="6">
        <f t="shared" si="33"/>
        <v>0</v>
      </c>
      <c r="L37" s="6">
        <f t="shared" si="34"/>
        <v>0</v>
      </c>
      <c r="M37" s="6">
        <f t="shared" si="35"/>
        <v>0</v>
      </c>
      <c r="N37" s="6">
        <f t="shared" si="36"/>
        <v>0</v>
      </c>
      <c r="O37" s="6">
        <f t="shared" si="37"/>
        <v>0</v>
      </c>
      <c r="P37" s="6">
        <f t="shared" si="38"/>
        <v>0</v>
      </c>
      <c r="Q37" s="6">
        <f t="shared" si="39"/>
        <v>0</v>
      </c>
      <c r="R37" s="7">
        <f t="shared" si="40"/>
        <v>3</v>
      </c>
      <c r="S37" s="7">
        <f t="shared" si="41"/>
        <v>0</v>
      </c>
      <c r="T37" s="7">
        <v>0.8</v>
      </c>
      <c r="U37" s="11">
        <v>8</v>
      </c>
      <c r="V37" s="10" t="s">
        <v>61</v>
      </c>
      <c r="W37" s="11">
        <v>8</v>
      </c>
      <c r="X37" s="10" t="s">
        <v>61</v>
      </c>
      <c r="Y37" s="7">
        <v>3</v>
      </c>
      <c r="Z37" s="11"/>
      <c r="AA37" s="10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2"/>
        <v>3</v>
      </c>
      <c r="AP37" s="11"/>
      <c r="AQ37" s="10"/>
      <c r="AR37" s="11"/>
      <c r="AS37" s="10"/>
      <c r="AT37" s="7"/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43"/>
        <v>0</v>
      </c>
      <c r="BK37" s="11"/>
      <c r="BL37" s="10"/>
      <c r="BM37" s="11"/>
      <c r="BN37" s="10"/>
      <c r="BO37" s="7"/>
      <c r="BP37" s="11"/>
      <c r="BQ37" s="10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4"/>
        <v>0</v>
      </c>
      <c r="CF37" s="11"/>
      <c r="CG37" s="10"/>
      <c r="CH37" s="11"/>
      <c r="CI37" s="10"/>
      <c r="CJ37" s="7"/>
      <c r="CK37" s="11"/>
      <c r="CL37" s="10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5"/>
        <v>0</v>
      </c>
      <c r="DA37" s="11"/>
      <c r="DB37" s="10"/>
      <c r="DC37" s="11"/>
      <c r="DD37" s="10"/>
      <c r="DE37" s="7"/>
      <c r="DF37" s="11"/>
      <c r="DG37" s="10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6"/>
        <v>0</v>
      </c>
      <c r="DV37" s="11"/>
      <c r="DW37" s="10"/>
      <c r="DX37" s="11"/>
      <c r="DY37" s="10"/>
      <c r="DZ37" s="7"/>
      <c r="EA37" s="11"/>
      <c r="EB37" s="10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7"/>
        <v>0</v>
      </c>
      <c r="EQ37" s="11"/>
      <c r="ER37" s="10"/>
      <c r="ES37" s="11"/>
      <c r="ET37" s="10"/>
      <c r="EU37" s="7"/>
      <c r="EV37" s="11"/>
      <c r="EW37" s="10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8"/>
        <v>0</v>
      </c>
      <c r="FL37" s="11"/>
      <c r="FM37" s="10"/>
      <c r="FN37" s="11"/>
      <c r="FO37" s="10"/>
      <c r="FP37" s="7"/>
      <c r="FQ37" s="11"/>
      <c r="FR37" s="10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9"/>
        <v>0</v>
      </c>
    </row>
    <row r="38" spans="1:188" ht="12.75">
      <c r="A38" s="6"/>
      <c r="B38" s="6"/>
      <c r="C38" s="6"/>
      <c r="D38" s="6" t="s">
        <v>97</v>
      </c>
      <c r="E38" s="3" t="s">
        <v>98</v>
      </c>
      <c r="F38" s="6">
        <f t="shared" si="28"/>
        <v>0</v>
      </c>
      <c r="G38" s="6">
        <f t="shared" si="29"/>
        <v>2</v>
      </c>
      <c r="H38" s="6">
        <f t="shared" si="30"/>
        <v>24</v>
      </c>
      <c r="I38" s="6">
        <f t="shared" si="31"/>
        <v>16</v>
      </c>
      <c r="J38" s="6">
        <f t="shared" si="32"/>
        <v>8</v>
      </c>
      <c r="K38" s="6">
        <f t="shared" si="33"/>
        <v>0</v>
      </c>
      <c r="L38" s="6">
        <f t="shared" si="34"/>
        <v>0</v>
      </c>
      <c r="M38" s="6">
        <f t="shared" si="35"/>
        <v>0</v>
      </c>
      <c r="N38" s="6">
        <f t="shared" si="36"/>
        <v>0</v>
      </c>
      <c r="O38" s="6">
        <f t="shared" si="37"/>
        <v>0</v>
      </c>
      <c r="P38" s="6">
        <f t="shared" si="38"/>
        <v>0</v>
      </c>
      <c r="Q38" s="6">
        <f t="shared" si="39"/>
        <v>0</v>
      </c>
      <c r="R38" s="7">
        <f t="shared" si="40"/>
        <v>3</v>
      </c>
      <c r="S38" s="7">
        <f t="shared" si="41"/>
        <v>0</v>
      </c>
      <c r="T38" s="7">
        <v>1.1</v>
      </c>
      <c r="U38" s="11">
        <v>16</v>
      </c>
      <c r="V38" s="10" t="s">
        <v>61</v>
      </c>
      <c r="W38" s="11">
        <v>8</v>
      </c>
      <c r="X38" s="10" t="s">
        <v>61</v>
      </c>
      <c r="Y38" s="7">
        <v>3</v>
      </c>
      <c r="Z38" s="11"/>
      <c r="AA38" s="10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2"/>
        <v>3</v>
      </c>
      <c r="AP38" s="11"/>
      <c r="AQ38" s="10"/>
      <c r="AR38" s="11"/>
      <c r="AS38" s="10"/>
      <c r="AT38" s="7"/>
      <c r="AU38" s="11"/>
      <c r="AV38" s="10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3"/>
        <v>0</v>
      </c>
      <c r="BK38" s="11"/>
      <c r="BL38" s="10"/>
      <c r="BM38" s="11"/>
      <c r="BN38" s="10"/>
      <c r="BO38" s="7"/>
      <c r="BP38" s="11"/>
      <c r="BQ38" s="10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4"/>
        <v>0</v>
      </c>
      <c r="CF38" s="11"/>
      <c r="CG38" s="10"/>
      <c r="CH38" s="11"/>
      <c r="CI38" s="10"/>
      <c r="CJ38" s="7"/>
      <c r="CK38" s="11"/>
      <c r="CL38" s="10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5"/>
        <v>0</v>
      </c>
      <c r="DA38" s="11"/>
      <c r="DB38" s="10"/>
      <c r="DC38" s="11"/>
      <c r="DD38" s="10"/>
      <c r="DE38" s="7"/>
      <c r="DF38" s="11"/>
      <c r="DG38" s="10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6"/>
        <v>0</v>
      </c>
      <c r="DV38" s="11"/>
      <c r="DW38" s="10"/>
      <c r="DX38" s="11"/>
      <c r="DY38" s="10"/>
      <c r="DZ38" s="7"/>
      <c r="EA38" s="11"/>
      <c r="EB38" s="10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7"/>
        <v>0</v>
      </c>
      <c r="EQ38" s="11"/>
      <c r="ER38" s="10"/>
      <c r="ES38" s="11"/>
      <c r="ET38" s="10"/>
      <c r="EU38" s="7"/>
      <c r="EV38" s="11"/>
      <c r="EW38" s="10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8"/>
        <v>0</v>
      </c>
      <c r="FL38" s="11"/>
      <c r="FM38" s="10"/>
      <c r="FN38" s="11"/>
      <c r="FO38" s="10"/>
      <c r="FP38" s="7"/>
      <c r="FQ38" s="11"/>
      <c r="FR38" s="10"/>
      <c r="FS38" s="11"/>
      <c r="FT38" s="10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9"/>
        <v>0</v>
      </c>
    </row>
    <row r="39" spans="1:188" ht="12.75">
      <c r="A39" s="6"/>
      <c r="B39" s="6"/>
      <c r="C39" s="6"/>
      <c r="D39" s="6" t="s">
        <v>99</v>
      </c>
      <c r="E39" s="3" t="s">
        <v>100</v>
      </c>
      <c r="F39" s="6">
        <f t="shared" si="28"/>
        <v>0</v>
      </c>
      <c r="G39" s="6">
        <f t="shared" si="29"/>
        <v>2</v>
      </c>
      <c r="H39" s="6">
        <f t="shared" si="30"/>
        <v>16</v>
      </c>
      <c r="I39" s="6">
        <f t="shared" si="31"/>
        <v>8</v>
      </c>
      <c r="J39" s="6">
        <f t="shared" si="32"/>
        <v>0</v>
      </c>
      <c r="K39" s="6">
        <f t="shared" si="33"/>
        <v>8</v>
      </c>
      <c r="L39" s="6">
        <f t="shared" si="34"/>
        <v>0</v>
      </c>
      <c r="M39" s="6">
        <f t="shared" si="35"/>
        <v>0</v>
      </c>
      <c r="N39" s="6">
        <f t="shared" si="36"/>
        <v>0</v>
      </c>
      <c r="O39" s="6">
        <f t="shared" si="37"/>
        <v>0</v>
      </c>
      <c r="P39" s="6">
        <f t="shared" si="38"/>
        <v>0</v>
      </c>
      <c r="Q39" s="6">
        <f t="shared" si="39"/>
        <v>0</v>
      </c>
      <c r="R39" s="7">
        <f t="shared" si="40"/>
        <v>2</v>
      </c>
      <c r="S39" s="7">
        <f t="shared" si="41"/>
        <v>1</v>
      </c>
      <c r="T39" s="7">
        <v>0.8</v>
      </c>
      <c r="U39" s="11"/>
      <c r="V39" s="10"/>
      <c r="W39" s="11"/>
      <c r="X39" s="10"/>
      <c r="Y39" s="7"/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2"/>
        <v>0</v>
      </c>
      <c r="AP39" s="11">
        <v>8</v>
      </c>
      <c r="AQ39" s="10" t="s">
        <v>61</v>
      </c>
      <c r="AR39" s="11"/>
      <c r="AS39" s="10"/>
      <c r="AT39" s="7">
        <v>1</v>
      </c>
      <c r="AU39" s="11">
        <v>8</v>
      </c>
      <c r="AV39" s="10" t="s">
        <v>61</v>
      </c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>
        <v>1</v>
      </c>
      <c r="BJ39" s="7">
        <f t="shared" si="43"/>
        <v>2</v>
      </c>
      <c r="BK39" s="11"/>
      <c r="BL39" s="10"/>
      <c r="BM39" s="11"/>
      <c r="BN39" s="10"/>
      <c r="BO39" s="7"/>
      <c r="BP39" s="11"/>
      <c r="BQ39" s="10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4"/>
        <v>0</v>
      </c>
      <c r="CF39" s="11"/>
      <c r="CG39" s="10"/>
      <c r="CH39" s="11"/>
      <c r="CI39" s="10"/>
      <c r="CJ39" s="7"/>
      <c r="CK39" s="11"/>
      <c r="CL39" s="10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5"/>
        <v>0</v>
      </c>
      <c r="DA39" s="11"/>
      <c r="DB39" s="10"/>
      <c r="DC39" s="11"/>
      <c r="DD39" s="10"/>
      <c r="DE39" s="7"/>
      <c r="DF39" s="11"/>
      <c r="DG39" s="10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6"/>
        <v>0</v>
      </c>
      <c r="DV39" s="11"/>
      <c r="DW39" s="10"/>
      <c r="DX39" s="11"/>
      <c r="DY39" s="10"/>
      <c r="DZ39" s="7"/>
      <c r="EA39" s="11"/>
      <c r="EB39" s="10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7"/>
        <v>0</v>
      </c>
      <c r="EQ39" s="11"/>
      <c r="ER39" s="10"/>
      <c r="ES39" s="11"/>
      <c r="ET39" s="10"/>
      <c r="EU39" s="7"/>
      <c r="EV39" s="11"/>
      <c r="EW39" s="10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8"/>
        <v>0</v>
      </c>
      <c r="FL39" s="11"/>
      <c r="FM39" s="10"/>
      <c r="FN39" s="11"/>
      <c r="FO39" s="10"/>
      <c r="FP39" s="7"/>
      <c r="FQ39" s="11"/>
      <c r="FR39" s="10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9"/>
        <v>0</v>
      </c>
    </row>
    <row r="40" spans="1:188" ht="12.75">
      <c r="A40" s="6"/>
      <c r="B40" s="6"/>
      <c r="C40" s="6"/>
      <c r="D40" s="6" t="s">
        <v>101</v>
      </c>
      <c r="E40" s="3" t="s">
        <v>102</v>
      </c>
      <c r="F40" s="6">
        <f t="shared" si="28"/>
        <v>0</v>
      </c>
      <c r="G40" s="6">
        <f t="shared" si="29"/>
        <v>2</v>
      </c>
      <c r="H40" s="6">
        <f t="shared" si="30"/>
        <v>16</v>
      </c>
      <c r="I40" s="6">
        <f t="shared" si="31"/>
        <v>8</v>
      </c>
      <c r="J40" s="6">
        <f t="shared" si="32"/>
        <v>0</v>
      </c>
      <c r="K40" s="6">
        <f t="shared" si="33"/>
        <v>8</v>
      </c>
      <c r="L40" s="6">
        <f t="shared" si="34"/>
        <v>0</v>
      </c>
      <c r="M40" s="6">
        <f t="shared" si="35"/>
        <v>0</v>
      </c>
      <c r="N40" s="6">
        <f t="shared" si="36"/>
        <v>0</v>
      </c>
      <c r="O40" s="6">
        <f t="shared" si="37"/>
        <v>0</v>
      </c>
      <c r="P40" s="6">
        <f t="shared" si="38"/>
        <v>0</v>
      </c>
      <c r="Q40" s="6">
        <f t="shared" si="39"/>
        <v>0</v>
      </c>
      <c r="R40" s="7">
        <f t="shared" si="40"/>
        <v>2</v>
      </c>
      <c r="S40" s="7">
        <f t="shared" si="41"/>
        <v>1</v>
      </c>
      <c r="T40" s="7">
        <v>0.8</v>
      </c>
      <c r="U40" s="11"/>
      <c r="V40" s="10"/>
      <c r="W40" s="11"/>
      <c r="X40" s="10"/>
      <c r="Y40" s="7"/>
      <c r="Z40" s="11"/>
      <c r="AA40" s="10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2"/>
        <v>0</v>
      </c>
      <c r="AP40" s="11">
        <v>8</v>
      </c>
      <c r="AQ40" s="10" t="s">
        <v>61</v>
      </c>
      <c r="AR40" s="11"/>
      <c r="AS40" s="10"/>
      <c r="AT40" s="7">
        <v>1</v>
      </c>
      <c r="AU40" s="11">
        <v>8</v>
      </c>
      <c r="AV40" s="10" t="s">
        <v>61</v>
      </c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>
        <v>1</v>
      </c>
      <c r="BJ40" s="7">
        <f t="shared" si="43"/>
        <v>2</v>
      </c>
      <c r="BK40" s="11"/>
      <c r="BL40" s="10"/>
      <c r="BM40" s="11"/>
      <c r="BN40" s="10"/>
      <c r="BO40" s="7"/>
      <c r="BP40" s="11"/>
      <c r="BQ40" s="10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4"/>
        <v>0</v>
      </c>
      <c r="CF40" s="11"/>
      <c r="CG40" s="10"/>
      <c r="CH40" s="11"/>
      <c r="CI40" s="10"/>
      <c r="CJ40" s="7"/>
      <c r="CK40" s="11"/>
      <c r="CL40" s="10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5"/>
        <v>0</v>
      </c>
      <c r="DA40" s="11"/>
      <c r="DB40" s="10"/>
      <c r="DC40" s="11"/>
      <c r="DD40" s="10"/>
      <c r="DE40" s="7"/>
      <c r="DF40" s="11"/>
      <c r="DG40" s="10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6"/>
        <v>0</v>
      </c>
      <c r="DV40" s="11"/>
      <c r="DW40" s="10"/>
      <c r="DX40" s="11"/>
      <c r="DY40" s="10"/>
      <c r="DZ40" s="7"/>
      <c r="EA40" s="11"/>
      <c r="EB40" s="10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7"/>
        <v>0</v>
      </c>
      <c r="EQ40" s="11"/>
      <c r="ER40" s="10"/>
      <c r="ES40" s="11"/>
      <c r="ET40" s="10"/>
      <c r="EU40" s="7"/>
      <c r="EV40" s="11"/>
      <c r="EW40" s="10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8"/>
        <v>0</v>
      </c>
      <c r="FL40" s="11"/>
      <c r="FM40" s="10"/>
      <c r="FN40" s="11"/>
      <c r="FO40" s="10"/>
      <c r="FP40" s="7"/>
      <c r="FQ40" s="11"/>
      <c r="FR40" s="10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9"/>
        <v>0</v>
      </c>
    </row>
    <row r="41" spans="1:188" ht="12.75">
      <c r="A41" s="6"/>
      <c r="B41" s="6"/>
      <c r="C41" s="6"/>
      <c r="D41" s="6" t="s">
        <v>103</v>
      </c>
      <c r="E41" s="3" t="s">
        <v>104</v>
      </c>
      <c r="F41" s="6">
        <f t="shared" si="28"/>
        <v>0</v>
      </c>
      <c r="G41" s="6">
        <f t="shared" si="29"/>
        <v>2</v>
      </c>
      <c r="H41" s="6">
        <f t="shared" si="30"/>
        <v>16</v>
      </c>
      <c r="I41" s="6">
        <f t="shared" si="31"/>
        <v>8</v>
      </c>
      <c r="J41" s="6">
        <f t="shared" si="32"/>
        <v>8</v>
      </c>
      <c r="K41" s="6">
        <f t="shared" si="33"/>
        <v>0</v>
      </c>
      <c r="L41" s="6">
        <f t="shared" si="34"/>
        <v>0</v>
      </c>
      <c r="M41" s="6">
        <f t="shared" si="35"/>
        <v>0</v>
      </c>
      <c r="N41" s="6">
        <f t="shared" si="36"/>
        <v>0</v>
      </c>
      <c r="O41" s="6">
        <f t="shared" si="37"/>
        <v>0</v>
      </c>
      <c r="P41" s="6">
        <f t="shared" si="38"/>
        <v>0</v>
      </c>
      <c r="Q41" s="6">
        <f t="shared" si="39"/>
        <v>0</v>
      </c>
      <c r="R41" s="7">
        <f t="shared" si="40"/>
        <v>2</v>
      </c>
      <c r="S41" s="7">
        <f t="shared" si="41"/>
        <v>0</v>
      </c>
      <c r="T41" s="7">
        <v>0.8</v>
      </c>
      <c r="U41" s="11"/>
      <c r="V41" s="10"/>
      <c r="W41" s="11"/>
      <c r="X41" s="10"/>
      <c r="Y41" s="7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42"/>
        <v>0</v>
      </c>
      <c r="AP41" s="11">
        <v>8</v>
      </c>
      <c r="AQ41" s="10" t="s">
        <v>61</v>
      </c>
      <c r="AR41" s="11">
        <v>8</v>
      </c>
      <c r="AS41" s="10" t="s">
        <v>61</v>
      </c>
      <c r="AT41" s="7">
        <v>2</v>
      </c>
      <c r="AU41" s="11"/>
      <c r="AV41" s="10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43"/>
        <v>2</v>
      </c>
      <c r="BK41" s="11"/>
      <c r="BL41" s="10"/>
      <c r="BM41" s="11"/>
      <c r="BN41" s="10"/>
      <c r="BO41" s="7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44"/>
        <v>0</v>
      </c>
      <c r="CF41" s="11"/>
      <c r="CG41" s="10"/>
      <c r="CH41" s="11"/>
      <c r="CI41" s="10"/>
      <c r="CJ41" s="7"/>
      <c r="CK41" s="11"/>
      <c r="CL41" s="10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5"/>
        <v>0</v>
      </c>
      <c r="DA41" s="11"/>
      <c r="DB41" s="10"/>
      <c r="DC41" s="11"/>
      <c r="DD41" s="10"/>
      <c r="DE41" s="7"/>
      <c r="DF41" s="11"/>
      <c r="DG41" s="10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46"/>
        <v>0</v>
      </c>
      <c r="DV41" s="11"/>
      <c r="DW41" s="10"/>
      <c r="DX41" s="11"/>
      <c r="DY41" s="10"/>
      <c r="DZ41" s="7"/>
      <c r="EA41" s="11"/>
      <c r="EB41" s="10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47"/>
        <v>0</v>
      </c>
      <c r="EQ41" s="11"/>
      <c r="ER41" s="10"/>
      <c r="ES41" s="11"/>
      <c r="ET41" s="10"/>
      <c r="EU41" s="7"/>
      <c r="EV41" s="11"/>
      <c r="EW41" s="10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48"/>
        <v>0</v>
      </c>
      <c r="FL41" s="11"/>
      <c r="FM41" s="10"/>
      <c r="FN41" s="11"/>
      <c r="FO41" s="10"/>
      <c r="FP41" s="7"/>
      <c r="FQ41" s="11"/>
      <c r="FR41" s="10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49"/>
        <v>0</v>
      </c>
    </row>
    <row r="42" spans="1:188" ht="12.75">
      <c r="A42" s="6"/>
      <c r="B42" s="6"/>
      <c r="C42" s="6"/>
      <c r="D42" s="6" t="s">
        <v>105</v>
      </c>
      <c r="E42" s="3" t="s">
        <v>106</v>
      </c>
      <c r="F42" s="6">
        <f t="shared" si="28"/>
        <v>1</v>
      </c>
      <c r="G42" s="6">
        <f t="shared" si="29"/>
        <v>2</v>
      </c>
      <c r="H42" s="6">
        <f t="shared" si="30"/>
        <v>32</v>
      </c>
      <c r="I42" s="6">
        <f t="shared" si="31"/>
        <v>16</v>
      </c>
      <c r="J42" s="6">
        <f t="shared" si="32"/>
        <v>8</v>
      </c>
      <c r="K42" s="6">
        <f t="shared" si="33"/>
        <v>8</v>
      </c>
      <c r="L42" s="6">
        <f t="shared" si="34"/>
        <v>0</v>
      </c>
      <c r="M42" s="6">
        <f t="shared" si="35"/>
        <v>0</v>
      </c>
      <c r="N42" s="6">
        <f t="shared" si="36"/>
        <v>0</v>
      </c>
      <c r="O42" s="6">
        <f t="shared" si="37"/>
        <v>0</v>
      </c>
      <c r="P42" s="6">
        <f t="shared" si="38"/>
        <v>0</v>
      </c>
      <c r="Q42" s="6">
        <f t="shared" si="39"/>
        <v>0</v>
      </c>
      <c r="R42" s="7">
        <f t="shared" si="40"/>
        <v>5</v>
      </c>
      <c r="S42" s="7">
        <f t="shared" si="41"/>
        <v>1</v>
      </c>
      <c r="T42" s="7">
        <v>1.6</v>
      </c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42"/>
        <v>0</v>
      </c>
      <c r="AP42" s="11">
        <v>16</v>
      </c>
      <c r="AQ42" s="10" t="s">
        <v>72</v>
      </c>
      <c r="AR42" s="11">
        <v>8</v>
      </c>
      <c r="AS42" s="10" t="s">
        <v>61</v>
      </c>
      <c r="AT42" s="7">
        <v>4</v>
      </c>
      <c r="AU42" s="11">
        <v>8</v>
      </c>
      <c r="AV42" s="10" t="s">
        <v>61</v>
      </c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>
        <v>1</v>
      </c>
      <c r="BJ42" s="7">
        <f t="shared" si="43"/>
        <v>5</v>
      </c>
      <c r="BK42" s="11"/>
      <c r="BL42" s="10"/>
      <c r="BM42" s="11"/>
      <c r="BN42" s="10"/>
      <c r="BO42" s="7"/>
      <c r="BP42" s="11"/>
      <c r="BQ42" s="10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44"/>
        <v>0</v>
      </c>
      <c r="CF42" s="11"/>
      <c r="CG42" s="10"/>
      <c r="CH42" s="11"/>
      <c r="CI42" s="10"/>
      <c r="CJ42" s="7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45"/>
        <v>0</v>
      </c>
      <c r="DA42" s="11"/>
      <c r="DB42" s="10"/>
      <c r="DC42" s="11"/>
      <c r="DD42" s="10"/>
      <c r="DE42" s="7"/>
      <c r="DF42" s="11"/>
      <c r="DG42" s="10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46"/>
        <v>0</v>
      </c>
      <c r="DV42" s="11"/>
      <c r="DW42" s="10"/>
      <c r="DX42" s="11"/>
      <c r="DY42" s="10"/>
      <c r="DZ42" s="7"/>
      <c r="EA42" s="11"/>
      <c r="EB42" s="10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47"/>
        <v>0</v>
      </c>
      <c r="EQ42" s="11"/>
      <c r="ER42" s="10"/>
      <c r="ES42" s="11"/>
      <c r="ET42" s="10"/>
      <c r="EU42" s="7"/>
      <c r="EV42" s="11"/>
      <c r="EW42" s="10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48"/>
        <v>0</v>
      </c>
      <c r="FL42" s="11"/>
      <c r="FM42" s="10"/>
      <c r="FN42" s="11"/>
      <c r="FO42" s="10"/>
      <c r="FP42" s="7"/>
      <c r="FQ42" s="11"/>
      <c r="FR42" s="10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49"/>
        <v>0</v>
      </c>
    </row>
    <row r="43" spans="1:188" ht="12.75">
      <c r="A43" s="6"/>
      <c r="B43" s="6"/>
      <c r="C43" s="6"/>
      <c r="D43" s="6" t="s">
        <v>107</v>
      </c>
      <c r="E43" s="3" t="s">
        <v>108</v>
      </c>
      <c r="F43" s="6">
        <f t="shared" si="28"/>
        <v>0</v>
      </c>
      <c r="G43" s="6">
        <f t="shared" si="29"/>
        <v>2</v>
      </c>
      <c r="H43" s="6">
        <f t="shared" si="30"/>
        <v>16</v>
      </c>
      <c r="I43" s="6">
        <f t="shared" si="31"/>
        <v>8</v>
      </c>
      <c r="J43" s="6">
        <f t="shared" si="32"/>
        <v>0</v>
      </c>
      <c r="K43" s="6">
        <f t="shared" si="33"/>
        <v>8</v>
      </c>
      <c r="L43" s="6">
        <f t="shared" si="34"/>
        <v>0</v>
      </c>
      <c r="M43" s="6">
        <f t="shared" si="35"/>
        <v>0</v>
      </c>
      <c r="N43" s="6">
        <f t="shared" si="36"/>
        <v>0</v>
      </c>
      <c r="O43" s="6">
        <f t="shared" si="37"/>
        <v>0</v>
      </c>
      <c r="P43" s="6">
        <f t="shared" si="38"/>
        <v>0</v>
      </c>
      <c r="Q43" s="6">
        <f t="shared" si="39"/>
        <v>0</v>
      </c>
      <c r="R43" s="7">
        <f t="shared" si="40"/>
        <v>3</v>
      </c>
      <c r="S43" s="7">
        <f t="shared" si="41"/>
        <v>2</v>
      </c>
      <c r="T43" s="7">
        <v>0.8</v>
      </c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42"/>
        <v>0</v>
      </c>
      <c r="AP43" s="11">
        <v>8</v>
      </c>
      <c r="AQ43" s="10" t="s">
        <v>61</v>
      </c>
      <c r="AR43" s="11"/>
      <c r="AS43" s="10"/>
      <c r="AT43" s="7">
        <v>1</v>
      </c>
      <c r="AU43" s="11">
        <v>8</v>
      </c>
      <c r="AV43" s="10" t="s">
        <v>61</v>
      </c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>
        <v>2</v>
      </c>
      <c r="BJ43" s="7">
        <f t="shared" si="43"/>
        <v>3</v>
      </c>
      <c r="BK43" s="11"/>
      <c r="BL43" s="10"/>
      <c r="BM43" s="11"/>
      <c r="BN43" s="10"/>
      <c r="BO43" s="7"/>
      <c r="BP43" s="11"/>
      <c r="BQ43" s="10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44"/>
        <v>0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45"/>
        <v>0</v>
      </c>
      <c r="DA43" s="11"/>
      <c r="DB43" s="10"/>
      <c r="DC43" s="11"/>
      <c r="DD43" s="10"/>
      <c r="DE43" s="7"/>
      <c r="DF43" s="11"/>
      <c r="DG43" s="10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46"/>
        <v>0</v>
      </c>
      <c r="DV43" s="11"/>
      <c r="DW43" s="10"/>
      <c r="DX43" s="11"/>
      <c r="DY43" s="10"/>
      <c r="DZ43" s="7"/>
      <c r="EA43" s="11"/>
      <c r="EB43" s="10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47"/>
        <v>0</v>
      </c>
      <c r="EQ43" s="11"/>
      <c r="ER43" s="10"/>
      <c r="ES43" s="11"/>
      <c r="ET43" s="10"/>
      <c r="EU43" s="7"/>
      <c r="EV43" s="11"/>
      <c r="EW43" s="10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48"/>
        <v>0</v>
      </c>
      <c r="FL43" s="11"/>
      <c r="FM43" s="10"/>
      <c r="FN43" s="11"/>
      <c r="FO43" s="10"/>
      <c r="FP43" s="7"/>
      <c r="FQ43" s="11"/>
      <c r="FR43" s="10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49"/>
        <v>0</v>
      </c>
    </row>
    <row r="44" spans="1:188" ht="12.75">
      <c r="A44" s="6"/>
      <c r="B44" s="6"/>
      <c r="C44" s="6"/>
      <c r="D44" s="6" t="s">
        <v>109</v>
      </c>
      <c r="E44" s="3" t="s">
        <v>110</v>
      </c>
      <c r="F44" s="6">
        <f t="shared" si="28"/>
        <v>0</v>
      </c>
      <c r="G44" s="6">
        <f t="shared" si="29"/>
        <v>2</v>
      </c>
      <c r="H44" s="6">
        <f t="shared" si="30"/>
        <v>16</v>
      </c>
      <c r="I44" s="6">
        <f t="shared" si="31"/>
        <v>8</v>
      </c>
      <c r="J44" s="6">
        <f t="shared" si="32"/>
        <v>8</v>
      </c>
      <c r="K44" s="6">
        <f t="shared" si="33"/>
        <v>0</v>
      </c>
      <c r="L44" s="6">
        <f t="shared" si="34"/>
        <v>0</v>
      </c>
      <c r="M44" s="6">
        <f t="shared" si="35"/>
        <v>0</v>
      </c>
      <c r="N44" s="6">
        <f t="shared" si="36"/>
        <v>0</v>
      </c>
      <c r="O44" s="6">
        <f t="shared" si="37"/>
        <v>0</v>
      </c>
      <c r="P44" s="6">
        <f t="shared" si="38"/>
        <v>0</v>
      </c>
      <c r="Q44" s="6">
        <f t="shared" si="39"/>
        <v>0</v>
      </c>
      <c r="R44" s="7">
        <f t="shared" si="40"/>
        <v>2</v>
      </c>
      <c r="S44" s="7">
        <f t="shared" si="41"/>
        <v>0</v>
      </c>
      <c r="T44" s="7">
        <v>0.8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42"/>
        <v>0</v>
      </c>
      <c r="AP44" s="11">
        <v>8</v>
      </c>
      <c r="AQ44" s="10" t="s">
        <v>61</v>
      </c>
      <c r="AR44" s="11">
        <v>8</v>
      </c>
      <c r="AS44" s="10" t="s">
        <v>61</v>
      </c>
      <c r="AT44" s="7">
        <v>2</v>
      </c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43"/>
        <v>2</v>
      </c>
      <c r="BK44" s="11"/>
      <c r="BL44" s="10"/>
      <c r="BM44" s="11"/>
      <c r="BN44" s="10"/>
      <c r="BO44" s="7"/>
      <c r="BP44" s="11"/>
      <c r="BQ44" s="10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44"/>
        <v>0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45"/>
        <v>0</v>
      </c>
      <c r="DA44" s="11"/>
      <c r="DB44" s="10"/>
      <c r="DC44" s="11"/>
      <c r="DD44" s="10"/>
      <c r="DE44" s="7"/>
      <c r="DF44" s="11"/>
      <c r="DG44" s="10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46"/>
        <v>0</v>
      </c>
      <c r="DV44" s="11"/>
      <c r="DW44" s="10"/>
      <c r="DX44" s="11"/>
      <c r="DY44" s="10"/>
      <c r="DZ44" s="7"/>
      <c r="EA44" s="11"/>
      <c r="EB44" s="10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47"/>
        <v>0</v>
      </c>
      <c r="EQ44" s="11"/>
      <c r="ER44" s="10"/>
      <c r="ES44" s="11"/>
      <c r="ET44" s="10"/>
      <c r="EU44" s="7"/>
      <c r="EV44" s="11"/>
      <c r="EW44" s="10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48"/>
        <v>0</v>
      </c>
      <c r="FL44" s="11"/>
      <c r="FM44" s="10"/>
      <c r="FN44" s="11"/>
      <c r="FO44" s="10"/>
      <c r="FP44" s="7"/>
      <c r="FQ44" s="11"/>
      <c r="FR44" s="10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49"/>
        <v>0</v>
      </c>
    </row>
    <row r="45" spans="1:188" ht="12.75">
      <c r="A45" s="6"/>
      <c r="B45" s="6"/>
      <c r="C45" s="6"/>
      <c r="D45" s="6" t="s">
        <v>111</v>
      </c>
      <c r="E45" s="3" t="s">
        <v>112</v>
      </c>
      <c r="F45" s="6">
        <f t="shared" si="28"/>
        <v>0</v>
      </c>
      <c r="G45" s="6">
        <f t="shared" si="29"/>
        <v>2</v>
      </c>
      <c r="H45" s="6">
        <f t="shared" si="30"/>
        <v>32</v>
      </c>
      <c r="I45" s="6">
        <f t="shared" si="31"/>
        <v>16</v>
      </c>
      <c r="J45" s="6">
        <f t="shared" si="32"/>
        <v>0</v>
      </c>
      <c r="K45" s="6">
        <f t="shared" si="33"/>
        <v>16</v>
      </c>
      <c r="L45" s="6">
        <f t="shared" si="34"/>
        <v>0</v>
      </c>
      <c r="M45" s="6">
        <f t="shared" si="35"/>
        <v>0</v>
      </c>
      <c r="N45" s="6">
        <f t="shared" si="36"/>
        <v>0</v>
      </c>
      <c r="O45" s="6">
        <f t="shared" si="37"/>
        <v>0</v>
      </c>
      <c r="P45" s="6">
        <f t="shared" si="38"/>
        <v>0</v>
      </c>
      <c r="Q45" s="6">
        <f t="shared" si="39"/>
        <v>0</v>
      </c>
      <c r="R45" s="7">
        <f t="shared" si="40"/>
        <v>4</v>
      </c>
      <c r="S45" s="7">
        <f t="shared" si="41"/>
        <v>2</v>
      </c>
      <c r="T45" s="7">
        <v>1.4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42"/>
        <v>0</v>
      </c>
      <c r="AP45" s="11"/>
      <c r="AQ45" s="10"/>
      <c r="AR45" s="11"/>
      <c r="AS45" s="10"/>
      <c r="AT45" s="7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43"/>
        <v>0</v>
      </c>
      <c r="BK45" s="11">
        <v>16</v>
      </c>
      <c r="BL45" s="10" t="s">
        <v>61</v>
      </c>
      <c r="BM45" s="11"/>
      <c r="BN45" s="10"/>
      <c r="BO45" s="7">
        <v>2</v>
      </c>
      <c r="BP45" s="11">
        <v>16</v>
      </c>
      <c r="BQ45" s="10" t="s">
        <v>61</v>
      </c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>
        <v>2</v>
      </c>
      <c r="CE45" s="7">
        <f t="shared" si="44"/>
        <v>4</v>
      </c>
      <c r="CF45" s="11"/>
      <c r="CG45" s="10"/>
      <c r="CH45" s="11"/>
      <c r="CI45" s="10"/>
      <c r="CJ45" s="7"/>
      <c r="CK45" s="11"/>
      <c r="CL45" s="10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45"/>
        <v>0</v>
      </c>
      <c r="DA45" s="11"/>
      <c r="DB45" s="10"/>
      <c r="DC45" s="11"/>
      <c r="DD45" s="10"/>
      <c r="DE45" s="7"/>
      <c r="DF45" s="11"/>
      <c r="DG45" s="10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46"/>
        <v>0</v>
      </c>
      <c r="DV45" s="11"/>
      <c r="DW45" s="10"/>
      <c r="DX45" s="11"/>
      <c r="DY45" s="10"/>
      <c r="DZ45" s="7"/>
      <c r="EA45" s="11"/>
      <c r="EB45" s="10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47"/>
        <v>0</v>
      </c>
      <c r="EQ45" s="11"/>
      <c r="ER45" s="10"/>
      <c r="ES45" s="11"/>
      <c r="ET45" s="10"/>
      <c r="EU45" s="7"/>
      <c r="EV45" s="11"/>
      <c r="EW45" s="10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48"/>
        <v>0</v>
      </c>
      <c r="FL45" s="11"/>
      <c r="FM45" s="10"/>
      <c r="FN45" s="11"/>
      <c r="FO45" s="10"/>
      <c r="FP45" s="7"/>
      <c r="FQ45" s="11"/>
      <c r="FR45" s="10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49"/>
        <v>0</v>
      </c>
    </row>
    <row r="46" spans="1:188" ht="12.75">
      <c r="A46" s="6"/>
      <c r="B46" s="6"/>
      <c r="C46" s="6"/>
      <c r="D46" s="6" t="s">
        <v>113</v>
      </c>
      <c r="E46" s="3" t="s">
        <v>114</v>
      </c>
      <c r="F46" s="6">
        <f t="shared" si="28"/>
        <v>0</v>
      </c>
      <c r="G46" s="6">
        <f t="shared" si="29"/>
        <v>2</v>
      </c>
      <c r="H46" s="6">
        <f t="shared" si="30"/>
        <v>24</v>
      </c>
      <c r="I46" s="6">
        <f t="shared" si="31"/>
        <v>8</v>
      </c>
      <c r="J46" s="6">
        <f t="shared" si="32"/>
        <v>0</v>
      </c>
      <c r="K46" s="6">
        <f t="shared" si="33"/>
        <v>16</v>
      </c>
      <c r="L46" s="6">
        <f t="shared" si="34"/>
        <v>0</v>
      </c>
      <c r="M46" s="6">
        <f t="shared" si="35"/>
        <v>0</v>
      </c>
      <c r="N46" s="6">
        <f t="shared" si="36"/>
        <v>0</v>
      </c>
      <c r="O46" s="6">
        <f t="shared" si="37"/>
        <v>0</v>
      </c>
      <c r="P46" s="6">
        <f t="shared" si="38"/>
        <v>0</v>
      </c>
      <c r="Q46" s="6">
        <f t="shared" si="39"/>
        <v>0</v>
      </c>
      <c r="R46" s="7">
        <f t="shared" si="40"/>
        <v>5</v>
      </c>
      <c r="S46" s="7">
        <f t="shared" si="41"/>
        <v>3</v>
      </c>
      <c r="T46" s="7">
        <v>1.1</v>
      </c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42"/>
        <v>0</v>
      </c>
      <c r="AP46" s="11"/>
      <c r="AQ46" s="10"/>
      <c r="AR46" s="11"/>
      <c r="AS46" s="10"/>
      <c r="AT46" s="7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43"/>
        <v>0</v>
      </c>
      <c r="BK46" s="11">
        <v>8</v>
      </c>
      <c r="BL46" s="10" t="s">
        <v>61</v>
      </c>
      <c r="BM46" s="11"/>
      <c r="BN46" s="10"/>
      <c r="BO46" s="7">
        <v>2</v>
      </c>
      <c r="BP46" s="11">
        <v>16</v>
      </c>
      <c r="BQ46" s="10" t="s">
        <v>61</v>
      </c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>
        <v>3</v>
      </c>
      <c r="CE46" s="7">
        <f t="shared" si="44"/>
        <v>5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45"/>
        <v>0</v>
      </c>
      <c r="DA46" s="11"/>
      <c r="DB46" s="10"/>
      <c r="DC46" s="11"/>
      <c r="DD46" s="10"/>
      <c r="DE46" s="7"/>
      <c r="DF46" s="11"/>
      <c r="DG46" s="10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46"/>
        <v>0</v>
      </c>
      <c r="DV46" s="11"/>
      <c r="DW46" s="10"/>
      <c r="DX46" s="11"/>
      <c r="DY46" s="10"/>
      <c r="DZ46" s="7"/>
      <c r="EA46" s="11"/>
      <c r="EB46" s="10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47"/>
        <v>0</v>
      </c>
      <c r="EQ46" s="11"/>
      <c r="ER46" s="10"/>
      <c r="ES46" s="11"/>
      <c r="ET46" s="10"/>
      <c r="EU46" s="7"/>
      <c r="EV46" s="11"/>
      <c r="EW46" s="10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48"/>
        <v>0</v>
      </c>
      <c r="FL46" s="11"/>
      <c r="FM46" s="10"/>
      <c r="FN46" s="11"/>
      <c r="FO46" s="10"/>
      <c r="FP46" s="7"/>
      <c r="FQ46" s="11"/>
      <c r="FR46" s="10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49"/>
        <v>0</v>
      </c>
    </row>
    <row r="47" spans="1:188" ht="12.75">
      <c r="A47" s="6"/>
      <c r="B47" s="6"/>
      <c r="C47" s="6"/>
      <c r="D47" s="6" t="s">
        <v>115</v>
      </c>
      <c r="E47" s="3" t="s">
        <v>116</v>
      </c>
      <c r="F47" s="6">
        <f t="shared" si="28"/>
        <v>1</v>
      </c>
      <c r="G47" s="6">
        <f t="shared" si="29"/>
        <v>2</v>
      </c>
      <c r="H47" s="6">
        <f t="shared" si="30"/>
        <v>56</v>
      </c>
      <c r="I47" s="6">
        <f t="shared" si="31"/>
        <v>24</v>
      </c>
      <c r="J47" s="6">
        <f t="shared" si="32"/>
        <v>8</v>
      </c>
      <c r="K47" s="6">
        <f t="shared" si="33"/>
        <v>24</v>
      </c>
      <c r="L47" s="6">
        <f t="shared" si="34"/>
        <v>0</v>
      </c>
      <c r="M47" s="6">
        <f t="shared" si="35"/>
        <v>0</v>
      </c>
      <c r="N47" s="6">
        <f t="shared" si="36"/>
        <v>0</v>
      </c>
      <c r="O47" s="6">
        <f t="shared" si="37"/>
        <v>0</v>
      </c>
      <c r="P47" s="6">
        <f t="shared" si="38"/>
        <v>0</v>
      </c>
      <c r="Q47" s="6">
        <f t="shared" si="39"/>
        <v>0</v>
      </c>
      <c r="R47" s="7">
        <f t="shared" si="40"/>
        <v>7</v>
      </c>
      <c r="S47" s="7">
        <f t="shared" si="41"/>
        <v>3</v>
      </c>
      <c r="T47" s="7">
        <v>2.5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42"/>
        <v>0</v>
      </c>
      <c r="AP47" s="11"/>
      <c r="AQ47" s="10"/>
      <c r="AR47" s="11"/>
      <c r="AS47" s="10"/>
      <c r="AT47" s="7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43"/>
        <v>0</v>
      </c>
      <c r="BK47" s="11">
        <v>24</v>
      </c>
      <c r="BL47" s="10" t="s">
        <v>72</v>
      </c>
      <c r="BM47" s="11">
        <v>8</v>
      </c>
      <c r="BN47" s="10" t="s">
        <v>61</v>
      </c>
      <c r="BO47" s="7">
        <v>4</v>
      </c>
      <c r="BP47" s="11">
        <v>24</v>
      </c>
      <c r="BQ47" s="10" t="s">
        <v>61</v>
      </c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>
        <v>3</v>
      </c>
      <c r="CE47" s="7">
        <f t="shared" si="44"/>
        <v>7</v>
      </c>
      <c r="CF47" s="11"/>
      <c r="CG47" s="10"/>
      <c r="CH47" s="11"/>
      <c r="CI47" s="10"/>
      <c r="CJ47" s="7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45"/>
        <v>0</v>
      </c>
      <c r="DA47" s="11"/>
      <c r="DB47" s="10"/>
      <c r="DC47" s="11"/>
      <c r="DD47" s="10"/>
      <c r="DE47" s="7"/>
      <c r="DF47" s="11"/>
      <c r="DG47" s="10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46"/>
        <v>0</v>
      </c>
      <c r="DV47" s="11"/>
      <c r="DW47" s="10"/>
      <c r="DX47" s="11"/>
      <c r="DY47" s="10"/>
      <c r="DZ47" s="7"/>
      <c r="EA47" s="11"/>
      <c r="EB47" s="10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47"/>
        <v>0</v>
      </c>
      <c r="EQ47" s="11"/>
      <c r="ER47" s="10"/>
      <c r="ES47" s="11"/>
      <c r="ET47" s="10"/>
      <c r="EU47" s="7"/>
      <c r="EV47" s="11"/>
      <c r="EW47" s="10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48"/>
        <v>0</v>
      </c>
      <c r="FL47" s="11"/>
      <c r="FM47" s="10"/>
      <c r="FN47" s="11"/>
      <c r="FO47" s="10"/>
      <c r="FP47" s="7"/>
      <c r="FQ47" s="11"/>
      <c r="FR47" s="10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49"/>
        <v>0</v>
      </c>
    </row>
    <row r="48" spans="1:188" ht="12.75">
      <c r="A48" s="6">
        <v>1</v>
      </c>
      <c r="B48" s="6">
        <v>1</v>
      </c>
      <c r="C48" s="6"/>
      <c r="D48" s="6"/>
      <c r="E48" s="3" t="s">
        <v>117</v>
      </c>
      <c r="F48" s="6">
        <f>$B$48*COUNTIF(U48:GD48,"e")</f>
        <v>0</v>
      </c>
      <c r="G48" s="6">
        <f>$B$48*COUNTIF(U48:GD48,"z")</f>
        <v>2</v>
      </c>
      <c r="H48" s="6">
        <f t="shared" si="30"/>
        <v>32</v>
      </c>
      <c r="I48" s="6">
        <f t="shared" si="31"/>
        <v>16</v>
      </c>
      <c r="J48" s="6">
        <f t="shared" si="32"/>
        <v>0</v>
      </c>
      <c r="K48" s="6">
        <f t="shared" si="33"/>
        <v>16</v>
      </c>
      <c r="L48" s="6">
        <f t="shared" si="34"/>
        <v>0</v>
      </c>
      <c r="M48" s="6">
        <f t="shared" si="35"/>
        <v>0</v>
      </c>
      <c r="N48" s="6">
        <f t="shared" si="36"/>
        <v>0</v>
      </c>
      <c r="O48" s="6">
        <f t="shared" si="37"/>
        <v>0</v>
      </c>
      <c r="P48" s="6">
        <f t="shared" si="38"/>
        <v>0</v>
      </c>
      <c r="Q48" s="6">
        <f t="shared" si="39"/>
        <v>0</v>
      </c>
      <c r="R48" s="7">
        <f t="shared" si="40"/>
        <v>4</v>
      </c>
      <c r="S48" s="7">
        <f t="shared" si="41"/>
        <v>2</v>
      </c>
      <c r="T48" s="7">
        <f>$B$48*1.4</f>
        <v>1.4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42"/>
        <v>0</v>
      </c>
      <c r="AP48" s="11"/>
      <c r="AQ48" s="10"/>
      <c r="AR48" s="11"/>
      <c r="AS48" s="10"/>
      <c r="AT48" s="7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43"/>
        <v>0</v>
      </c>
      <c r="BK48" s="11">
        <f>$B$48*16</f>
        <v>16</v>
      </c>
      <c r="BL48" s="10" t="s">
        <v>61</v>
      </c>
      <c r="BM48" s="11"/>
      <c r="BN48" s="10"/>
      <c r="BO48" s="7">
        <f>$B$48*2</f>
        <v>2</v>
      </c>
      <c r="BP48" s="11">
        <f>$B$48*16</f>
        <v>16</v>
      </c>
      <c r="BQ48" s="10" t="s">
        <v>61</v>
      </c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>
        <f>$B$48*2</f>
        <v>2</v>
      </c>
      <c r="CE48" s="7">
        <f t="shared" si="44"/>
        <v>4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45"/>
        <v>0</v>
      </c>
      <c r="DA48" s="11"/>
      <c r="DB48" s="10"/>
      <c r="DC48" s="11"/>
      <c r="DD48" s="10"/>
      <c r="DE48" s="7"/>
      <c r="DF48" s="11"/>
      <c r="DG48" s="10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46"/>
        <v>0</v>
      </c>
      <c r="DV48" s="11"/>
      <c r="DW48" s="10"/>
      <c r="DX48" s="11"/>
      <c r="DY48" s="10"/>
      <c r="DZ48" s="7"/>
      <c r="EA48" s="11"/>
      <c r="EB48" s="10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47"/>
        <v>0</v>
      </c>
      <c r="EQ48" s="11"/>
      <c r="ER48" s="10"/>
      <c r="ES48" s="11"/>
      <c r="ET48" s="10"/>
      <c r="EU48" s="7"/>
      <c r="EV48" s="11"/>
      <c r="EW48" s="10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48"/>
        <v>0</v>
      </c>
      <c r="FL48" s="11"/>
      <c r="FM48" s="10"/>
      <c r="FN48" s="11"/>
      <c r="FO48" s="10"/>
      <c r="FP48" s="7"/>
      <c r="FQ48" s="11"/>
      <c r="FR48" s="10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49"/>
        <v>0</v>
      </c>
    </row>
    <row r="49" spans="1:188" ht="12.75">
      <c r="A49" s="6"/>
      <c r="B49" s="6"/>
      <c r="C49" s="6"/>
      <c r="D49" s="6" t="s">
        <v>118</v>
      </c>
      <c r="E49" s="3" t="s">
        <v>119</v>
      </c>
      <c r="F49" s="6">
        <f>COUNTIF(U49:GD49,"e")</f>
        <v>0</v>
      </c>
      <c r="G49" s="6">
        <f>COUNTIF(U49:GD49,"z")</f>
        <v>3</v>
      </c>
      <c r="H49" s="6">
        <f t="shared" si="30"/>
        <v>24</v>
      </c>
      <c r="I49" s="6">
        <f t="shared" si="31"/>
        <v>8</v>
      </c>
      <c r="J49" s="6">
        <f t="shared" si="32"/>
        <v>0</v>
      </c>
      <c r="K49" s="6">
        <f t="shared" si="33"/>
        <v>8</v>
      </c>
      <c r="L49" s="6">
        <f t="shared" si="34"/>
        <v>0</v>
      </c>
      <c r="M49" s="6">
        <f t="shared" si="35"/>
        <v>8</v>
      </c>
      <c r="N49" s="6">
        <f t="shared" si="36"/>
        <v>0</v>
      </c>
      <c r="O49" s="6">
        <f t="shared" si="37"/>
        <v>0</v>
      </c>
      <c r="P49" s="6">
        <f t="shared" si="38"/>
        <v>0</v>
      </c>
      <c r="Q49" s="6">
        <f t="shared" si="39"/>
        <v>0</v>
      </c>
      <c r="R49" s="7">
        <f t="shared" si="40"/>
        <v>3</v>
      </c>
      <c r="S49" s="7">
        <f t="shared" si="41"/>
        <v>2</v>
      </c>
      <c r="T49" s="7">
        <v>1.2</v>
      </c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42"/>
        <v>0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43"/>
        <v>0</v>
      </c>
      <c r="BK49" s="11">
        <v>8</v>
      </c>
      <c r="BL49" s="10" t="s">
        <v>61</v>
      </c>
      <c r="BM49" s="11"/>
      <c r="BN49" s="10"/>
      <c r="BO49" s="7">
        <v>1</v>
      </c>
      <c r="BP49" s="11">
        <v>8</v>
      </c>
      <c r="BQ49" s="10" t="s">
        <v>61</v>
      </c>
      <c r="BR49" s="11"/>
      <c r="BS49" s="10"/>
      <c r="BT49" s="11">
        <v>8</v>
      </c>
      <c r="BU49" s="10" t="s">
        <v>61</v>
      </c>
      <c r="BV49" s="11"/>
      <c r="BW49" s="10"/>
      <c r="BX49" s="11"/>
      <c r="BY49" s="10"/>
      <c r="BZ49" s="11"/>
      <c r="CA49" s="10"/>
      <c r="CB49" s="11"/>
      <c r="CC49" s="10"/>
      <c r="CD49" s="7">
        <v>2</v>
      </c>
      <c r="CE49" s="7">
        <f t="shared" si="44"/>
        <v>3</v>
      </c>
      <c r="CF49" s="11"/>
      <c r="CG49" s="10"/>
      <c r="CH49" s="11"/>
      <c r="CI49" s="10"/>
      <c r="CJ49" s="7"/>
      <c r="CK49" s="11"/>
      <c r="CL49" s="10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45"/>
        <v>0</v>
      </c>
      <c r="DA49" s="11"/>
      <c r="DB49" s="10"/>
      <c r="DC49" s="11"/>
      <c r="DD49" s="10"/>
      <c r="DE49" s="7"/>
      <c r="DF49" s="11"/>
      <c r="DG49" s="10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46"/>
        <v>0</v>
      </c>
      <c r="DV49" s="11"/>
      <c r="DW49" s="10"/>
      <c r="DX49" s="11"/>
      <c r="DY49" s="10"/>
      <c r="DZ49" s="7"/>
      <c r="EA49" s="11"/>
      <c r="EB49" s="10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47"/>
        <v>0</v>
      </c>
      <c r="EQ49" s="11"/>
      <c r="ER49" s="10"/>
      <c r="ES49" s="11"/>
      <c r="ET49" s="10"/>
      <c r="EU49" s="7"/>
      <c r="EV49" s="11"/>
      <c r="EW49" s="10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48"/>
        <v>0</v>
      </c>
      <c r="FL49" s="11"/>
      <c r="FM49" s="10"/>
      <c r="FN49" s="11"/>
      <c r="FO49" s="10"/>
      <c r="FP49" s="7"/>
      <c r="FQ49" s="11"/>
      <c r="FR49" s="10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49"/>
        <v>0</v>
      </c>
    </row>
    <row r="50" spans="1:188" ht="12.75">
      <c r="A50" s="6"/>
      <c r="B50" s="6"/>
      <c r="C50" s="6"/>
      <c r="D50" s="6" t="s">
        <v>120</v>
      </c>
      <c r="E50" s="3" t="s">
        <v>121</v>
      </c>
      <c r="F50" s="6">
        <f>COUNTIF(U50:GD50,"e")</f>
        <v>0</v>
      </c>
      <c r="G50" s="6">
        <f>COUNTIF(U50:GD50,"z")</f>
        <v>2</v>
      </c>
      <c r="H50" s="6">
        <f t="shared" si="30"/>
        <v>40</v>
      </c>
      <c r="I50" s="6">
        <f t="shared" si="31"/>
        <v>16</v>
      </c>
      <c r="J50" s="6">
        <f t="shared" si="32"/>
        <v>0</v>
      </c>
      <c r="K50" s="6">
        <f t="shared" si="33"/>
        <v>24</v>
      </c>
      <c r="L50" s="6">
        <f t="shared" si="34"/>
        <v>0</v>
      </c>
      <c r="M50" s="6">
        <f t="shared" si="35"/>
        <v>0</v>
      </c>
      <c r="N50" s="6">
        <f t="shared" si="36"/>
        <v>0</v>
      </c>
      <c r="O50" s="6">
        <f t="shared" si="37"/>
        <v>0</v>
      </c>
      <c r="P50" s="6">
        <f t="shared" si="38"/>
        <v>0</v>
      </c>
      <c r="Q50" s="6">
        <f t="shared" si="39"/>
        <v>0</v>
      </c>
      <c r="R50" s="7">
        <f t="shared" si="40"/>
        <v>7</v>
      </c>
      <c r="S50" s="7">
        <f t="shared" si="41"/>
        <v>4</v>
      </c>
      <c r="T50" s="7">
        <v>1.7</v>
      </c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42"/>
        <v>0</v>
      </c>
      <c r="AP50" s="11"/>
      <c r="AQ50" s="10"/>
      <c r="AR50" s="11"/>
      <c r="AS50" s="10"/>
      <c r="AT50" s="7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43"/>
        <v>0</v>
      </c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44"/>
        <v>0</v>
      </c>
      <c r="CF50" s="11">
        <v>16</v>
      </c>
      <c r="CG50" s="10" t="s">
        <v>61</v>
      </c>
      <c r="CH50" s="11"/>
      <c r="CI50" s="10"/>
      <c r="CJ50" s="7">
        <v>3</v>
      </c>
      <c r="CK50" s="11">
        <v>24</v>
      </c>
      <c r="CL50" s="10" t="s">
        <v>61</v>
      </c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>
        <v>4</v>
      </c>
      <c r="CZ50" s="7">
        <f t="shared" si="45"/>
        <v>7</v>
      </c>
      <c r="DA50" s="11"/>
      <c r="DB50" s="10"/>
      <c r="DC50" s="11"/>
      <c r="DD50" s="10"/>
      <c r="DE50" s="7"/>
      <c r="DF50" s="11"/>
      <c r="DG50" s="10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46"/>
        <v>0</v>
      </c>
      <c r="DV50" s="11"/>
      <c r="DW50" s="10"/>
      <c r="DX50" s="11"/>
      <c r="DY50" s="10"/>
      <c r="DZ50" s="7"/>
      <c r="EA50" s="11"/>
      <c r="EB50" s="10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47"/>
        <v>0</v>
      </c>
      <c r="EQ50" s="11"/>
      <c r="ER50" s="10"/>
      <c r="ES50" s="11"/>
      <c r="ET50" s="10"/>
      <c r="EU50" s="7"/>
      <c r="EV50" s="11"/>
      <c r="EW50" s="10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48"/>
        <v>0</v>
      </c>
      <c r="FL50" s="11"/>
      <c r="FM50" s="10"/>
      <c r="FN50" s="11"/>
      <c r="FO50" s="10"/>
      <c r="FP50" s="7"/>
      <c r="FQ50" s="11"/>
      <c r="FR50" s="10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49"/>
        <v>0</v>
      </c>
    </row>
    <row r="51" spans="1:188" ht="12.75">
      <c r="A51" s="6"/>
      <c r="B51" s="6"/>
      <c r="C51" s="6"/>
      <c r="D51" s="6" t="s">
        <v>122</v>
      </c>
      <c r="E51" s="3" t="s">
        <v>123</v>
      </c>
      <c r="F51" s="6">
        <f>COUNTIF(U51:GD51,"e")</f>
        <v>1</v>
      </c>
      <c r="G51" s="6">
        <f>COUNTIF(U51:GD51,"z")</f>
        <v>1</v>
      </c>
      <c r="H51" s="6">
        <f t="shared" si="30"/>
        <v>32</v>
      </c>
      <c r="I51" s="6">
        <f t="shared" si="31"/>
        <v>16</v>
      </c>
      <c r="J51" s="6">
        <f t="shared" si="32"/>
        <v>0</v>
      </c>
      <c r="K51" s="6">
        <f t="shared" si="33"/>
        <v>16</v>
      </c>
      <c r="L51" s="6">
        <f t="shared" si="34"/>
        <v>0</v>
      </c>
      <c r="M51" s="6">
        <f t="shared" si="35"/>
        <v>0</v>
      </c>
      <c r="N51" s="6">
        <f t="shared" si="36"/>
        <v>0</v>
      </c>
      <c r="O51" s="6">
        <f t="shared" si="37"/>
        <v>0</v>
      </c>
      <c r="P51" s="6">
        <f t="shared" si="38"/>
        <v>0</v>
      </c>
      <c r="Q51" s="6">
        <f t="shared" si="39"/>
        <v>0</v>
      </c>
      <c r="R51" s="7">
        <f t="shared" si="40"/>
        <v>5</v>
      </c>
      <c r="S51" s="7">
        <f t="shared" si="41"/>
        <v>2</v>
      </c>
      <c r="T51" s="7">
        <v>1.5</v>
      </c>
      <c r="U51" s="11"/>
      <c r="V51" s="10"/>
      <c r="W51" s="11"/>
      <c r="X51" s="10"/>
      <c r="Y51" s="7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42"/>
        <v>0</v>
      </c>
      <c r="AP51" s="11"/>
      <c r="AQ51" s="10"/>
      <c r="AR51" s="11"/>
      <c r="AS51" s="10"/>
      <c r="AT51" s="7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43"/>
        <v>0</v>
      </c>
      <c r="BK51" s="11"/>
      <c r="BL51" s="10"/>
      <c r="BM51" s="11"/>
      <c r="BN51" s="10"/>
      <c r="BO51" s="7"/>
      <c r="BP51" s="11"/>
      <c r="BQ51" s="10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44"/>
        <v>0</v>
      </c>
      <c r="CF51" s="11">
        <v>16</v>
      </c>
      <c r="CG51" s="10" t="s">
        <v>72</v>
      </c>
      <c r="CH51" s="11"/>
      <c r="CI51" s="10"/>
      <c r="CJ51" s="7">
        <v>3</v>
      </c>
      <c r="CK51" s="11">
        <v>16</v>
      </c>
      <c r="CL51" s="10" t="s">
        <v>61</v>
      </c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>
        <v>2</v>
      </c>
      <c r="CZ51" s="7">
        <f t="shared" si="45"/>
        <v>5</v>
      </c>
      <c r="DA51" s="11"/>
      <c r="DB51" s="10"/>
      <c r="DC51" s="11"/>
      <c r="DD51" s="10"/>
      <c r="DE51" s="7"/>
      <c r="DF51" s="11"/>
      <c r="DG51" s="10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46"/>
        <v>0</v>
      </c>
      <c r="DV51" s="11"/>
      <c r="DW51" s="10"/>
      <c r="DX51" s="11"/>
      <c r="DY51" s="10"/>
      <c r="DZ51" s="7"/>
      <c r="EA51" s="11"/>
      <c r="EB51" s="10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47"/>
        <v>0</v>
      </c>
      <c r="EQ51" s="11"/>
      <c r="ER51" s="10"/>
      <c r="ES51" s="11"/>
      <c r="ET51" s="10"/>
      <c r="EU51" s="7"/>
      <c r="EV51" s="11"/>
      <c r="EW51" s="10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48"/>
        <v>0</v>
      </c>
      <c r="FL51" s="11"/>
      <c r="FM51" s="10"/>
      <c r="FN51" s="11"/>
      <c r="FO51" s="10"/>
      <c r="FP51" s="7"/>
      <c r="FQ51" s="11"/>
      <c r="FR51" s="10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49"/>
        <v>0</v>
      </c>
    </row>
    <row r="52" spans="1:188" ht="12.75">
      <c r="A52" s="6"/>
      <c r="B52" s="6"/>
      <c r="C52" s="6"/>
      <c r="D52" s="6" t="s">
        <v>124</v>
      </c>
      <c r="E52" s="3" t="s">
        <v>125</v>
      </c>
      <c r="F52" s="6">
        <f>COUNTIF(U52:GD52,"e")</f>
        <v>0</v>
      </c>
      <c r="G52" s="6">
        <f>COUNTIF(U52:GD52,"z")</f>
        <v>2</v>
      </c>
      <c r="H52" s="6">
        <f t="shared" si="30"/>
        <v>16</v>
      </c>
      <c r="I52" s="6">
        <f t="shared" si="31"/>
        <v>8</v>
      </c>
      <c r="J52" s="6">
        <f t="shared" si="32"/>
        <v>0</v>
      </c>
      <c r="K52" s="6">
        <f t="shared" si="33"/>
        <v>8</v>
      </c>
      <c r="L52" s="6">
        <f t="shared" si="34"/>
        <v>0</v>
      </c>
      <c r="M52" s="6">
        <f t="shared" si="35"/>
        <v>0</v>
      </c>
      <c r="N52" s="6">
        <f t="shared" si="36"/>
        <v>0</v>
      </c>
      <c r="O52" s="6">
        <f t="shared" si="37"/>
        <v>0</v>
      </c>
      <c r="P52" s="6">
        <f t="shared" si="38"/>
        <v>0</v>
      </c>
      <c r="Q52" s="6">
        <f t="shared" si="39"/>
        <v>0</v>
      </c>
      <c r="R52" s="7">
        <f t="shared" si="40"/>
        <v>4</v>
      </c>
      <c r="S52" s="7">
        <f t="shared" si="41"/>
        <v>2</v>
      </c>
      <c r="T52" s="7">
        <v>0.8</v>
      </c>
      <c r="U52" s="11"/>
      <c r="V52" s="10"/>
      <c r="W52" s="11"/>
      <c r="X52" s="10"/>
      <c r="Y52" s="7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42"/>
        <v>0</v>
      </c>
      <c r="AP52" s="11"/>
      <c r="AQ52" s="10"/>
      <c r="AR52" s="11"/>
      <c r="AS52" s="10"/>
      <c r="AT52" s="7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43"/>
        <v>0</v>
      </c>
      <c r="BK52" s="11"/>
      <c r="BL52" s="10"/>
      <c r="BM52" s="11"/>
      <c r="BN52" s="10"/>
      <c r="BO52" s="7"/>
      <c r="BP52" s="11"/>
      <c r="BQ52" s="10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44"/>
        <v>0</v>
      </c>
      <c r="CF52" s="11"/>
      <c r="CG52" s="10"/>
      <c r="CH52" s="11"/>
      <c r="CI52" s="10"/>
      <c r="CJ52" s="7"/>
      <c r="CK52" s="11"/>
      <c r="CL52" s="10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45"/>
        <v>0</v>
      </c>
      <c r="DA52" s="11">
        <v>8</v>
      </c>
      <c r="DB52" s="10" t="s">
        <v>61</v>
      </c>
      <c r="DC52" s="11"/>
      <c r="DD52" s="10"/>
      <c r="DE52" s="7">
        <v>2</v>
      </c>
      <c r="DF52" s="11">
        <v>8</v>
      </c>
      <c r="DG52" s="10" t="s">
        <v>61</v>
      </c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>
        <v>2</v>
      </c>
      <c r="DU52" s="7">
        <f t="shared" si="46"/>
        <v>4</v>
      </c>
      <c r="DV52" s="11"/>
      <c r="DW52" s="10"/>
      <c r="DX52" s="11"/>
      <c r="DY52" s="10"/>
      <c r="DZ52" s="7"/>
      <c r="EA52" s="11"/>
      <c r="EB52" s="10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47"/>
        <v>0</v>
      </c>
      <c r="EQ52" s="11"/>
      <c r="ER52" s="10"/>
      <c r="ES52" s="11"/>
      <c r="ET52" s="10"/>
      <c r="EU52" s="7"/>
      <c r="EV52" s="11"/>
      <c r="EW52" s="10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48"/>
        <v>0</v>
      </c>
      <c r="FL52" s="11"/>
      <c r="FM52" s="10"/>
      <c r="FN52" s="11"/>
      <c r="FO52" s="10"/>
      <c r="FP52" s="7"/>
      <c r="FQ52" s="11"/>
      <c r="FR52" s="10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49"/>
        <v>0</v>
      </c>
    </row>
    <row r="53" spans="1:188" ht="12.75">
      <c r="A53" s="6">
        <v>5</v>
      </c>
      <c r="B53" s="6">
        <v>1</v>
      </c>
      <c r="C53" s="6"/>
      <c r="D53" s="6"/>
      <c r="E53" s="3" t="s">
        <v>126</v>
      </c>
      <c r="F53" s="6">
        <f>$B$53*COUNTIF(U53:GD53,"e")</f>
        <v>1</v>
      </c>
      <c r="G53" s="6">
        <f>$B$53*COUNTIF(U53:GD53,"z")</f>
        <v>1</v>
      </c>
      <c r="H53" s="6">
        <f t="shared" si="30"/>
        <v>32</v>
      </c>
      <c r="I53" s="6">
        <f t="shared" si="31"/>
        <v>16</v>
      </c>
      <c r="J53" s="6">
        <f t="shared" si="32"/>
        <v>0</v>
      </c>
      <c r="K53" s="6">
        <f t="shared" si="33"/>
        <v>16</v>
      </c>
      <c r="L53" s="6">
        <f t="shared" si="34"/>
        <v>0</v>
      </c>
      <c r="M53" s="6">
        <f t="shared" si="35"/>
        <v>0</v>
      </c>
      <c r="N53" s="6">
        <f t="shared" si="36"/>
        <v>0</v>
      </c>
      <c r="O53" s="6">
        <f t="shared" si="37"/>
        <v>0</v>
      </c>
      <c r="P53" s="6">
        <f t="shared" si="38"/>
        <v>0</v>
      </c>
      <c r="Q53" s="6">
        <f t="shared" si="39"/>
        <v>0</v>
      </c>
      <c r="R53" s="7">
        <f t="shared" si="40"/>
        <v>4</v>
      </c>
      <c r="S53" s="7">
        <f t="shared" si="41"/>
        <v>2</v>
      </c>
      <c r="T53" s="7">
        <f>$B$53*1.5</f>
        <v>1.5</v>
      </c>
      <c r="U53" s="11"/>
      <c r="V53" s="10"/>
      <c r="W53" s="11"/>
      <c r="X53" s="10"/>
      <c r="Y53" s="7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42"/>
        <v>0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43"/>
        <v>0</v>
      </c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44"/>
        <v>0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45"/>
        <v>0</v>
      </c>
      <c r="DA53" s="11">
        <f>$B$53*16</f>
        <v>16</v>
      </c>
      <c r="DB53" s="10" t="s">
        <v>72</v>
      </c>
      <c r="DC53" s="11"/>
      <c r="DD53" s="10"/>
      <c r="DE53" s="7">
        <f>$B$53*2</f>
        <v>2</v>
      </c>
      <c r="DF53" s="11">
        <f>$B$53*16</f>
        <v>16</v>
      </c>
      <c r="DG53" s="10" t="s">
        <v>61</v>
      </c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>
        <f>$B$53*2</f>
        <v>2</v>
      </c>
      <c r="DU53" s="7">
        <f t="shared" si="46"/>
        <v>4</v>
      </c>
      <c r="DV53" s="11"/>
      <c r="DW53" s="10"/>
      <c r="DX53" s="11"/>
      <c r="DY53" s="10"/>
      <c r="DZ53" s="7"/>
      <c r="EA53" s="11"/>
      <c r="EB53" s="10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47"/>
        <v>0</v>
      </c>
      <c r="EQ53" s="11"/>
      <c r="ER53" s="10"/>
      <c r="ES53" s="11"/>
      <c r="ET53" s="10"/>
      <c r="EU53" s="7"/>
      <c r="EV53" s="11"/>
      <c r="EW53" s="10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48"/>
        <v>0</v>
      </c>
      <c r="FL53" s="11"/>
      <c r="FM53" s="10"/>
      <c r="FN53" s="11"/>
      <c r="FO53" s="10"/>
      <c r="FP53" s="7"/>
      <c r="FQ53" s="11"/>
      <c r="FR53" s="10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49"/>
        <v>0</v>
      </c>
    </row>
    <row r="54" spans="1:188" ht="12.75">
      <c r="A54" s="6"/>
      <c r="B54" s="6"/>
      <c r="C54" s="6"/>
      <c r="D54" s="6" t="s">
        <v>127</v>
      </c>
      <c r="E54" s="3" t="s">
        <v>128</v>
      </c>
      <c r="F54" s="6">
        <f>COUNTIF(U54:GD54,"e")</f>
        <v>1</v>
      </c>
      <c r="G54" s="6">
        <f>COUNTIF(U54:GD54,"z")</f>
        <v>1</v>
      </c>
      <c r="H54" s="6">
        <f t="shared" si="30"/>
        <v>24</v>
      </c>
      <c r="I54" s="6">
        <f t="shared" si="31"/>
        <v>16</v>
      </c>
      <c r="J54" s="6">
        <f t="shared" si="32"/>
        <v>0</v>
      </c>
      <c r="K54" s="6">
        <f t="shared" si="33"/>
        <v>8</v>
      </c>
      <c r="L54" s="6">
        <f t="shared" si="34"/>
        <v>0</v>
      </c>
      <c r="M54" s="6">
        <f t="shared" si="35"/>
        <v>0</v>
      </c>
      <c r="N54" s="6">
        <f t="shared" si="36"/>
        <v>0</v>
      </c>
      <c r="O54" s="6">
        <f t="shared" si="37"/>
        <v>0</v>
      </c>
      <c r="P54" s="6">
        <f t="shared" si="38"/>
        <v>0</v>
      </c>
      <c r="Q54" s="6">
        <f t="shared" si="39"/>
        <v>0</v>
      </c>
      <c r="R54" s="7">
        <f t="shared" si="40"/>
        <v>5</v>
      </c>
      <c r="S54" s="7">
        <f t="shared" si="41"/>
        <v>2</v>
      </c>
      <c r="T54" s="7">
        <v>1.2</v>
      </c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42"/>
        <v>0</v>
      </c>
      <c r="AP54" s="11"/>
      <c r="AQ54" s="10"/>
      <c r="AR54" s="11"/>
      <c r="AS54" s="10"/>
      <c r="AT54" s="7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43"/>
        <v>0</v>
      </c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44"/>
        <v>0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45"/>
        <v>0</v>
      </c>
      <c r="DA54" s="11"/>
      <c r="DB54" s="10"/>
      <c r="DC54" s="11"/>
      <c r="DD54" s="10"/>
      <c r="DE54" s="7"/>
      <c r="DF54" s="11"/>
      <c r="DG54" s="10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46"/>
        <v>0</v>
      </c>
      <c r="DV54" s="11">
        <v>16</v>
      </c>
      <c r="DW54" s="10" t="s">
        <v>72</v>
      </c>
      <c r="DX54" s="11"/>
      <c r="DY54" s="10"/>
      <c r="DZ54" s="7">
        <v>3</v>
      </c>
      <c r="EA54" s="11">
        <v>8</v>
      </c>
      <c r="EB54" s="10" t="s">
        <v>61</v>
      </c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>
        <v>2</v>
      </c>
      <c r="EP54" s="7">
        <f t="shared" si="47"/>
        <v>5</v>
      </c>
      <c r="EQ54" s="11"/>
      <c r="ER54" s="10"/>
      <c r="ES54" s="11"/>
      <c r="ET54" s="10"/>
      <c r="EU54" s="7"/>
      <c r="EV54" s="11"/>
      <c r="EW54" s="10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48"/>
        <v>0</v>
      </c>
      <c r="FL54" s="11"/>
      <c r="FM54" s="10"/>
      <c r="FN54" s="11"/>
      <c r="FO54" s="10"/>
      <c r="FP54" s="7"/>
      <c r="FQ54" s="11"/>
      <c r="FR54" s="10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49"/>
        <v>0</v>
      </c>
    </row>
    <row r="55" spans="1:188" ht="12.75">
      <c r="A55" s="6"/>
      <c r="B55" s="6"/>
      <c r="C55" s="6"/>
      <c r="D55" s="6" t="s">
        <v>129</v>
      </c>
      <c r="E55" s="3" t="s">
        <v>130</v>
      </c>
      <c r="F55" s="6">
        <f>COUNTIF(U55:GD55,"e")</f>
        <v>0</v>
      </c>
      <c r="G55" s="6">
        <f>COUNTIF(U55:GD55,"z")</f>
        <v>2</v>
      </c>
      <c r="H55" s="6">
        <f t="shared" si="30"/>
        <v>16</v>
      </c>
      <c r="I55" s="6">
        <f t="shared" si="31"/>
        <v>8</v>
      </c>
      <c r="J55" s="6">
        <f t="shared" si="32"/>
        <v>0</v>
      </c>
      <c r="K55" s="6">
        <f t="shared" si="33"/>
        <v>8</v>
      </c>
      <c r="L55" s="6">
        <f t="shared" si="34"/>
        <v>0</v>
      </c>
      <c r="M55" s="6">
        <f t="shared" si="35"/>
        <v>0</v>
      </c>
      <c r="N55" s="6">
        <f t="shared" si="36"/>
        <v>0</v>
      </c>
      <c r="O55" s="6">
        <f t="shared" si="37"/>
        <v>0</v>
      </c>
      <c r="P55" s="6">
        <f t="shared" si="38"/>
        <v>0</v>
      </c>
      <c r="Q55" s="6">
        <f t="shared" si="39"/>
        <v>0</v>
      </c>
      <c r="R55" s="7">
        <f t="shared" si="40"/>
        <v>3</v>
      </c>
      <c r="S55" s="7">
        <f t="shared" si="41"/>
        <v>1.6</v>
      </c>
      <c r="T55" s="7">
        <v>0.8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42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43"/>
        <v>0</v>
      </c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44"/>
        <v>0</v>
      </c>
      <c r="CF55" s="11"/>
      <c r="CG55" s="10"/>
      <c r="CH55" s="11"/>
      <c r="CI55" s="10"/>
      <c r="CJ55" s="7"/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45"/>
        <v>0</v>
      </c>
      <c r="DA55" s="11">
        <v>8</v>
      </c>
      <c r="DB55" s="10" t="s">
        <v>61</v>
      </c>
      <c r="DC55" s="11"/>
      <c r="DD55" s="10"/>
      <c r="DE55" s="7">
        <v>1.4</v>
      </c>
      <c r="DF55" s="11">
        <v>8</v>
      </c>
      <c r="DG55" s="10" t="s">
        <v>61</v>
      </c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>
        <v>1.6</v>
      </c>
      <c r="DU55" s="7">
        <f t="shared" si="46"/>
        <v>3</v>
      </c>
      <c r="DV55" s="11"/>
      <c r="DW55" s="10"/>
      <c r="DX55" s="11"/>
      <c r="DY55" s="10"/>
      <c r="DZ55" s="7"/>
      <c r="EA55" s="11"/>
      <c r="EB55" s="10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47"/>
        <v>0</v>
      </c>
      <c r="EQ55" s="11"/>
      <c r="ER55" s="10"/>
      <c r="ES55" s="11"/>
      <c r="ET55" s="10"/>
      <c r="EU55" s="7"/>
      <c r="EV55" s="11"/>
      <c r="EW55" s="10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48"/>
        <v>0</v>
      </c>
      <c r="FL55" s="11"/>
      <c r="FM55" s="10"/>
      <c r="FN55" s="11"/>
      <c r="FO55" s="10"/>
      <c r="FP55" s="7"/>
      <c r="FQ55" s="11"/>
      <c r="FR55" s="10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49"/>
        <v>0</v>
      </c>
    </row>
    <row r="56" spans="1:188" ht="12.75">
      <c r="A56" s="6">
        <v>7</v>
      </c>
      <c r="B56" s="6">
        <v>1</v>
      </c>
      <c r="C56" s="6"/>
      <c r="D56" s="6"/>
      <c r="E56" s="3" t="s">
        <v>131</v>
      </c>
      <c r="F56" s="6">
        <f>$B$56*COUNTIF(U56:GD56,"e")</f>
        <v>0</v>
      </c>
      <c r="G56" s="6">
        <f>$B$56*COUNTIF(U56:GD56,"z")</f>
        <v>2</v>
      </c>
      <c r="H56" s="6">
        <f t="shared" si="30"/>
        <v>32</v>
      </c>
      <c r="I56" s="6">
        <f t="shared" si="31"/>
        <v>16</v>
      </c>
      <c r="J56" s="6">
        <f t="shared" si="32"/>
        <v>0</v>
      </c>
      <c r="K56" s="6">
        <f t="shared" si="33"/>
        <v>16</v>
      </c>
      <c r="L56" s="6">
        <f t="shared" si="34"/>
        <v>0</v>
      </c>
      <c r="M56" s="6">
        <f t="shared" si="35"/>
        <v>0</v>
      </c>
      <c r="N56" s="6">
        <f t="shared" si="36"/>
        <v>0</v>
      </c>
      <c r="O56" s="6">
        <f t="shared" si="37"/>
        <v>0</v>
      </c>
      <c r="P56" s="6">
        <f t="shared" si="38"/>
        <v>0</v>
      </c>
      <c r="Q56" s="6">
        <f t="shared" si="39"/>
        <v>0</v>
      </c>
      <c r="R56" s="7">
        <f t="shared" si="40"/>
        <v>5</v>
      </c>
      <c r="S56" s="7">
        <f t="shared" si="41"/>
        <v>2</v>
      </c>
      <c r="T56" s="7">
        <f>$B$56*1.4</f>
        <v>1.4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42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43"/>
        <v>0</v>
      </c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44"/>
        <v>0</v>
      </c>
      <c r="CF56" s="11"/>
      <c r="CG56" s="10"/>
      <c r="CH56" s="11"/>
      <c r="CI56" s="10"/>
      <c r="CJ56" s="7"/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45"/>
        <v>0</v>
      </c>
      <c r="DA56" s="11"/>
      <c r="DB56" s="10"/>
      <c r="DC56" s="11"/>
      <c r="DD56" s="10"/>
      <c r="DE56" s="7"/>
      <c r="DF56" s="11"/>
      <c r="DG56" s="10"/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46"/>
        <v>0</v>
      </c>
      <c r="DV56" s="11"/>
      <c r="DW56" s="10"/>
      <c r="DX56" s="11"/>
      <c r="DY56" s="10"/>
      <c r="DZ56" s="7"/>
      <c r="EA56" s="11"/>
      <c r="EB56" s="10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47"/>
        <v>0</v>
      </c>
      <c r="EQ56" s="11">
        <f>$B$56*16</f>
        <v>16</v>
      </c>
      <c r="ER56" s="10" t="s">
        <v>61</v>
      </c>
      <c r="ES56" s="11"/>
      <c r="ET56" s="10"/>
      <c r="EU56" s="7">
        <f>$B$56*3</f>
        <v>3</v>
      </c>
      <c r="EV56" s="11">
        <f>$B$56*16</f>
        <v>16</v>
      </c>
      <c r="EW56" s="10" t="s">
        <v>61</v>
      </c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>
        <f>$B$56*2</f>
        <v>2</v>
      </c>
      <c r="FK56" s="7">
        <f t="shared" si="48"/>
        <v>5</v>
      </c>
      <c r="FL56" s="11"/>
      <c r="FM56" s="10"/>
      <c r="FN56" s="11"/>
      <c r="FO56" s="10"/>
      <c r="FP56" s="7"/>
      <c r="FQ56" s="11"/>
      <c r="FR56" s="10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49"/>
        <v>0</v>
      </c>
    </row>
    <row r="57" spans="1:188" ht="12.75">
      <c r="A57" s="6"/>
      <c r="B57" s="6"/>
      <c r="C57" s="6"/>
      <c r="D57" s="6" t="s">
        <v>132</v>
      </c>
      <c r="E57" s="3" t="s">
        <v>133</v>
      </c>
      <c r="F57" s="6">
        <f>COUNTIF(U57:GD57,"e")</f>
        <v>0</v>
      </c>
      <c r="G57" s="6">
        <f>COUNTIF(U57:GD57,"z")</f>
        <v>1</v>
      </c>
      <c r="H57" s="6">
        <f t="shared" si="30"/>
        <v>24</v>
      </c>
      <c r="I57" s="6">
        <f t="shared" si="31"/>
        <v>0</v>
      </c>
      <c r="J57" s="6">
        <f t="shared" si="32"/>
        <v>0</v>
      </c>
      <c r="K57" s="6">
        <f t="shared" si="33"/>
        <v>0</v>
      </c>
      <c r="L57" s="6">
        <f t="shared" si="34"/>
        <v>0</v>
      </c>
      <c r="M57" s="6">
        <f t="shared" si="35"/>
        <v>24</v>
      </c>
      <c r="N57" s="6">
        <f t="shared" si="36"/>
        <v>0</v>
      </c>
      <c r="O57" s="6">
        <f t="shared" si="37"/>
        <v>0</v>
      </c>
      <c r="P57" s="6">
        <f t="shared" si="38"/>
        <v>0</v>
      </c>
      <c r="Q57" s="6">
        <f t="shared" si="39"/>
        <v>0</v>
      </c>
      <c r="R57" s="7">
        <f t="shared" si="40"/>
        <v>4</v>
      </c>
      <c r="S57" s="7">
        <f t="shared" si="41"/>
        <v>4</v>
      </c>
      <c r="T57" s="7">
        <v>1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42"/>
        <v>0</v>
      </c>
      <c r="AP57" s="11"/>
      <c r="AQ57" s="10"/>
      <c r="AR57" s="11"/>
      <c r="AS57" s="10"/>
      <c r="AT57" s="7"/>
      <c r="AU57" s="11"/>
      <c r="AV57" s="10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43"/>
        <v>0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44"/>
        <v>0</v>
      </c>
      <c r="CF57" s="11"/>
      <c r="CG57" s="10"/>
      <c r="CH57" s="11"/>
      <c r="CI57" s="10"/>
      <c r="CJ57" s="7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45"/>
        <v>0</v>
      </c>
      <c r="DA57" s="11"/>
      <c r="DB57" s="10"/>
      <c r="DC57" s="11"/>
      <c r="DD57" s="10"/>
      <c r="DE57" s="7"/>
      <c r="DF57" s="11"/>
      <c r="DG57" s="10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46"/>
        <v>0</v>
      </c>
      <c r="DV57" s="11"/>
      <c r="DW57" s="10"/>
      <c r="DX57" s="11"/>
      <c r="DY57" s="10"/>
      <c r="DZ57" s="7"/>
      <c r="EA57" s="11"/>
      <c r="EB57" s="10"/>
      <c r="EC57" s="11"/>
      <c r="ED57" s="10"/>
      <c r="EE57" s="11">
        <v>24</v>
      </c>
      <c r="EF57" s="10" t="s">
        <v>61</v>
      </c>
      <c r="EG57" s="11"/>
      <c r="EH57" s="10"/>
      <c r="EI57" s="11"/>
      <c r="EJ57" s="10"/>
      <c r="EK57" s="11"/>
      <c r="EL57" s="10"/>
      <c r="EM57" s="11"/>
      <c r="EN57" s="10"/>
      <c r="EO57" s="7">
        <v>4</v>
      </c>
      <c r="EP57" s="7">
        <f t="shared" si="47"/>
        <v>4</v>
      </c>
      <c r="EQ57" s="11"/>
      <c r="ER57" s="10"/>
      <c r="ES57" s="11"/>
      <c r="ET57" s="10"/>
      <c r="EU57" s="7"/>
      <c r="EV57" s="11"/>
      <c r="EW57" s="10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48"/>
        <v>0</v>
      </c>
      <c r="FL57" s="11"/>
      <c r="FM57" s="10"/>
      <c r="FN57" s="11"/>
      <c r="FO57" s="10"/>
      <c r="FP57" s="7"/>
      <c r="FQ57" s="11"/>
      <c r="FR57" s="10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49"/>
        <v>0</v>
      </c>
    </row>
    <row r="58" spans="1:188" ht="12.75">
      <c r="A58" s="6"/>
      <c r="B58" s="6"/>
      <c r="C58" s="6"/>
      <c r="D58" s="6" t="s">
        <v>134</v>
      </c>
      <c r="E58" s="3" t="s">
        <v>135</v>
      </c>
      <c r="F58" s="6">
        <f>COUNTIF(U58:GD58,"e")</f>
        <v>0</v>
      </c>
      <c r="G58" s="6">
        <f>COUNTIF(U58:GD58,"z")</f>
        <v>2</v>
      </c>
      <c r="H58" s="6">
        <f t="shared" si="30"/>
        <v>16</v>
      </c>
      <c r="I58" s="6">
        <f t="shared" si="31"/>
        <v>8</v>
      </c>
      <c r="J58" s="6">
        <f t="shared" si="32"/>
        <v>0</v>
      </c>
      <c r="K58" s="6">
        <f t="shared" si="33"/>
        <v>8</v>
      </c>
      <c r="L58" s="6">
        <f t="shared" si="34"/>
        <v>0</v>
      </c>
      <c r="M58" s="6">
        <f t="shared" si="35"/>
        <v>0</v>
      </c>
      <c r="N58" s="6">
        <f t="shared" si="36"/>
        <v>0</v>
      </c>
      <c r="O58" s="6">
        <f t="shared" si="37"/>
        <v>0</v>
      </c>
      <c r="P58" s="6">
        <f t="shared" si="38"/>
        <v>0</v>
      </c>
      <c r="Q58" s="6">
        <f t="shared" si="39"/>
        <v>0</v>
      </c>
      <c r="R58" s="7">
        <f t="shared" si="40"/>
        <v>2</v>
      </c>
      <c r="S58" s="7">
        <f t="shared" si="41"/>
        <v>1</v>
      </c>
      <c r="T58" s="7">
        <v>0.8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42"/>
        <v>0</v>
      </c>
      <c r="AP58" s="11"/>
      <c r="AQ58" s="10"/>
      <c r="AR58" s="11"/>
      <c r="AS58" s="10"/>
      <c r="AT58" s="7"/>
      <c r="AU58" s="11"/>
      <c r="AV58" s="10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43"/>
        <v>0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44"/>
        <v>0</v>
      </c>
      <c r="CF58" s="11"/>
      <c r="CG58" s="10"/>
      <c r="CH58" s="11"/>
      <c r="CI58" s="10"/>
      <c r="CJ58" s="7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45"/>
        <v>0</v>
      </c>
      <c r="DA58" s="11"/>
      <c r="DB58" s="10"/>
      <c r="DC58" s="11"/>
      <c r="DD58" s="10"/>
      <c r="DE58" s="7"/>
      <c r="DF58" s="11"/>
      <c r="DG58" s="10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46"/>
        <v>0</v>
      </c>
      <c r="DV58" s="11"/>
      <c r="DW58" s="10"/>
      <c r="DX58" s="11"/>
      <c r="DY58" s="10"/>
      <c r="DZ58" s="7"/>
      <c r="EA58" s="11"/>
      <c r="EB58" s="10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47"/>
        <v>0</v>
      </c>
      <c r="EQ58" s="11">
        <v>8</v>
      </c>
      <c r="ER58" s="10" t="s">
        <v>61</v>
      </c>
      <c r="ES58" s="11"/>
      <c r="ET58" s="10"/>
      <c r="EU58" s="7">
        <v>1</v>
      </c>
      <c r="EV58" s="11">
        <v>8</v>
      </c>
      <c r="EW58" s="10" t="s">
        <v>61</v>
      </c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>
        <v>1</v>
      </c>
      <c r="FK58" s="7">
        <f t="shared" si="48"/>
        <v>2</v>
      </c>
      <c r="FL58" s="11"/>
      <c r="FM58" s="10"/>
      <c r="FN58" s="11"/>
      <c r="FO58" s="10"/>
      <c r="FP58" s="7"/>
      <c r="FQ58" s="11"/>
      <c r="FR58" s="10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49"/>
        <v>0</v>
      </c>
    </row>
    <row r="59" spans="1:188" ht="12.75">
      <c r="A59" s="6"/>
      <c r="B59" s="6"/>
      <c r="C59" s="6"/>
      <c r="D59" s="6" t="s">
        <v>136</v>
      </c>
      <c r="E59" s="3" t="s">
        <v>137</v>
      </c>
      <c r="F59" s="6">
        <f>COUNTIF(U59:GD59,"e")</f>
        <v>0</v>
      </c>
      <c r="G59" s="6">
        <f>COUNTIF(U59:GD59,"z")</f>
        <v>2</v>
      </c>
      <c r="H59" s="6">
        <f t="shared" si="30"/>
        <v>16</v>
      </c>
      <c r="I59" s="6">
        <f t="shared" si="31"/>
        <v>8</v>
      </c>
      <c r="J59" s="6">
        <f t="shared" si="32"/>
        <v>8</v>
      </c>
      <c r="K59" s="6">
        <f t="shared" si="33"/>
        <v>0</v>
      </c>
      <c r="L59" s="6">
        <f t="shared" si="34"/>
        <v>0</v>
      </c>
      <c r="M59" s="6">
        <f t="shared" si="35"/>
        <v>0</v>
      </c>
      <c r="N59" s="6">
        <f t="shared" si="36"/>
        <v>0</v>
      </c>
      <c r="O59" s="6">
        <f t="shared" si="37"/>
        <v>0</v>
      </c>
      <c r="P59" s="6">
        <f t="shared" si="38"/>
        <v>0</v>
      </c>
      <c r="Q59" s="6">
        <f t="shared" si="39"/>
        <v>0</v>
      </c>
      <c r="R59" s="7">
        <f t="shared" si="40"/>
        <v>2</v>
      </c>
      <c r="S59" s="7">
        <f t="shared" si="41"/>
        <v>0</v>
      </c>
      <c r="T59" s="7">
        <v>0.8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42"/>
        <v>0</v>
      </c>
      <c r="AP59" s="11"/>
      <c r="AQ59" s="10"/>
      <c r="AR59" s="11"/>
      <c r="AS59" s="10"/>
      <c r="AT59" s="7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43"/>
        <v>0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44"/>
        <v>0</v>
      </c>
      <c r="CF59" s="11"/>
      <c r="CG59" s="10"/>
      <c r="CH59" s="11"/>
      <c r="CI59" s="10"/>
      <c r="CJ59" s="7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45"/>
        <v>0</v>
      </c>
      <c r="DA59" s="11"/>
      <c r="DB59" s="10"/>
      <c r="DC59" s="11"/>
      <c r="DD59" s="10"/>
      <c r="DE59" s="7"/>
      <c r="DF59" s="11"/>
      <c r="DG59" s="10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46"/>
        <v>0</v>
      </c>
      <c r="DV59" s="11"/>
      <c r="DW59" s="10"/>
      <c r="DX59" s="11"/>
      <c r="DY59" s="10"/>
      <c r="DZ59" s="7"/>
      <c r="EA59" s="11"/>
      <c r="EB59" s="10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47"/>
        <v>0</v>
      </c>
      <c r="EQ59" s="11"/>
      <c r="ER59" s="10"/>
      <c r="ES59" s="11"/>
      <c r="ET59" s="10"/>
      <c r="EU59" s="7"/>
      <c r="EV59" s="11"/>
      <c r="EW59" s="10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48"/>
        <v>0</v>
      </c>
      <c r="FL59" s="11">
        <v>8</v>
      </c>
      <c r="FM59" s="10" t="s">
        <v>61</v>
      </c>
      <c r="FN59" s="11">
        <v>8</v>
      </c>
      <c r="FO59" s="10" t="s">
        <v>61</v>
      </c>
      <c r="FP59" s="7">
        <v>2</v>
      </c>
      <c r="FQ59" s="11"/>
      <c r="FR59" s="10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49"/>
        <v>2</v>
      </c>
    </row>
    <row r="60" spans="1:188" ht="12.75">
      <c r="A60" s="6"/>
      <c r="B60" s="6"/>
      <c r="C60" s="6"/>
      <c r="D60" s="6" t="s">
        <v>138</v>
      </c>
      <c r="E60" s="3" t="s">
        <v>139</v>
      </c>
      <c r="F60" s="6">
        <f>COUNTIF(U60:GD60,"e")</f>
        <v>0</v>
      </c>
      <c r="G60" s="6">
        <f>COUNTIF(U60:GD60,"z")</f>
        <v>1</v>
      </c>
      <c r="H60" s="6">
        <f t="shared" si="30"/>
        <v>24</v>
      </c>
      <c r="I60" s="6">
        <f t="shared" si="31"/>
        <v>0</v>
      </c>
      <c r="J60" s="6">
        <f t="shared" si="32"/>
        <v>0</v>
      </c>
      <c r="K60" s="6">
        <f t="shared" si="33"/>
        <v>0</v>
      </c>
      <c r="L60" s="6">
        <f t="shared" si="34"/>
        <v>0</v>
      </c>
      <c r="M60" s="6">
        <f t="shared" si="35"/>
        <v>24</v>
      </c>
      <c r="N60" s="6">
        <f t="shared" si="36"/>
        <v>0</v>
      </c>
      <c r="O60" s="6">
        <f t="shared" si="37"/>
        <v>0</v>
      </c>
      <c r="P60" s="6">
        <f t="shared" si="38"/>
        <v>0</v>
      </c>
      <c r="Q60" s="6">
        <f t="shared" si="39"/>
        <v>0</v>
      </c>
      <c r="R60" s="7">
        <f t="shared" si="40"/>
        <v>4</v>
      </c>
      <c r="S60" s="7">
        <f t="shared" si="41"/>
        <v>4</v>
      </c>
      <c r="T60" s="7">
        <v>1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42"/>
        <v>0</v>
      </c>
      <c r="AP60" s="11"/>
      <c r="AQ60" s="10"/>
      <c r="AR60" s="11"/>
      <c r="AS60" s="10"/>
      <c r="AT60" s="7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43"/>
        <v>0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44"/>
        <v>0</v>
      </c>
      <c r="CF60" s="11"/>
      <c r="CG60" s="10"/>
      <c r="CH60" s="11"/>
      <c r="CI60" s="10"/>
      <c r="CJ60" s="7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45"/>
        <v>0</v>
      </c>
      <c r="DA60" s="11"/>
      <c r="DB60" s="10"/>
      <c r="DC60" s="11"/>
      <c r="DD60" s="10"/>
      <c r="DE60" s="7"/>
      <c r="DF60" s="11"/>
      <c r="DG60" s="10"/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46"/>
        <v>0</v>
      </c>
      <c r="DV60" s="11"/>
      <c r="DW60" s="10"/>
      <c r="DX60" s="11"/>
      <c r="DY60" s="10"/>
      <c r="DZ60" s="7"/>
      <c r="EA60" s="11"/>
      <c r="EB60" s="10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47"/>
        <v>0</v>
      </c>
      <c r="EQ60" s="11"/>
      <c r="ER60" s="10"/>
      <c r="ES60" s="11"/>
      <c r="ET60" s="10"/>
      <c r="EU60" s="7"/>
      <c r="EV60" s="11"/>
      <c r="EW60" s="10"/>
      <c r="EX60" s="11"/>
      <c r="EY60" s="10"/>
      <c r="EZ60" s="11">
        <v>24</v>
      </c>
      <c r="FA60" s="10" t="s">
        <v>61</v>
      </c>
      <c r="FB60" s="11"/>
      <c r="FC60" s="10"/>
      <c r="FD60" s="11"/>
      <c r="FE60" s="10"/>
      <c r="FF60" s="11"/>
      <c r="FG60" s="10"/>
      <c r="FH60" s="11"/>
      <c r="FI60" s="10"/>
      <c r="FJ60" s="7">
        <v>4</v>
      </c>
      <c r="FK60" s="7">
        <f t="shared" si="48"/>
        <v>4</v>
      </c>
      <c r="FL60" s="11"/>
      <c r="FM60" s="10"/>
      <c r="FN60" s="11"/>
      <c r="FO60" s="10"/>
      <c r="FP60" s="7"/>
      <c r="FQ60" s="11"/>
      <c r="FR60" s="10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49"/>
        <v>0</v>
      </c>
    </row>
    <row r="61" spans="1:188" ht="15.75" customHeight="1">
      <c r="A61" s="6"/>
      <c r="B61" s="6"/>
      <c r="C61" s="6"/>
      <c r="D61" s="6"/>
      <c r="E61" s="6" t="s">
        <v>89</v>
      </c>
      <c r="F61" s="6">
        <f aca="true" t="shared" si="50" ref="F61:AK61">SUM(F35:F60)</f>
        <v>6</v>
      </c>
      <c r="G61" s="6">
        <f t="shared" si="50"/>
        <v>48</v>
      </c>
      <c r="H61" s="6">
        <f t="shared" si="50"/>
        <v>640</v>
      </c>
      <c r="I61" s="6">
        <f t="shared" si="50"/>
        <v>288</v>
      </c>
      <c r="J61" s="6">
        <f t="shared" si="50"/>
        <v>70</v>
      </c>
      <c r="K61" s="6">
        <f t="shared" si="50"/>
        <v>226</v>
      </c>
      <c r="L61" s="6">
        <f t="shared" si="50"/>
        <v>0</v>
      </c>
      <c r="M61" s="6">
        <f t="shared" si="50"/>
        <v>56</v>
      </c>
      <c r="N61" s="6">
        <f t="shared" si="50"/>
        <v>0</v>
      </c>
      <c r="O61" s="6">
        <f t="shared" si="50"/>
        <v>0</v>
      </c>
      <c r="P61" s="6">
        <f t="shared" si="50"/>
        <v>0</v>
      </c>
      <c r="Q61" s="6">
        <f t="shared" si="50"/>
        <v>0</v>
      </c>
      <c r="R61" s="7">
        <f t="shared" si="50"/>
        <v>99</v>
      </c>
      <c r="S61" s="7">
        <f t="shared" si="50"/>
        <v>43.6</v>
      </c>
      <c r="T61" s="7">
        <f t="shared" si="50"/>
        <v>30</v>
      </c>
      <c r="U61" s="11">
        <f t="shared" si="50"/>
        <v>48</v>
      </c>
      <c r="V61" s="10">
        <f t="shared" si="50"/>
        <v>0</v>
      </c>
      <c r="W61" s="11">
        <f t="shared" si="50"/>
        <v>30</v>
      </c>
      <c r="X61" s="10">
        <f t="shared" si="50"/>
        <v>0</v>
      </c>
      <c r="Y61" s="7">
        <f t="shared" si="50"/>
        <v>13</v>
      </c>
      <c r="Z61" s="11">
        <f t="shared" si="50"/>
        <v>10</v>
      </c>
      <c r="AA61" s="10">
        <f t="shared" si="50"/>
        <v>0</v>
      </c>
      <c r="AB61" s="11">
        <f t="shared" si="50"/>
        <v>0</v>
      </c>
      <c r="AC61" s="10">
        <f t="shared" si="50"/>
        <v>0</v>
      </c>
      <c r="AD61" s="11">
        <f t="shared" si="50"/>
        <v>0</v>
      </c>
      <c r="AE61" s="10">
        <f t="shared" si="50"/>
        <v>0</v>
      </c>
      <c r="AF61" s="11">
        <f t="shared" si="50"/>
        <v>0</v>
      </c>
      <c r="AG61" s="10">
        <f t="shared" si="50"/>
        <v>0</v>
      </c>
      <c r="AH61" s="11">
        <f t="shared" si="50"/>
        <v>0</v>
      </c>
      <c r="AI61" s="10">
        <f t="shared" si="50"/>
        <v>0</v>
      </c>
      <c r="AJ61" s="11">
        <f t="shared" si="50"/>
        <v>0</v>
      </c>
      <c r="AK61" s="10">
        <f t="shared" si="50"/>
        <v>0</v>
      </c>
      <c r="AL61" s="11">
        <f aca="true" t="shared" si="51" ref="AL61:BQ61">SUM(AL35:AL60)</f>
        <v>0</v>
      </c>
      <c r="AM61" s="10">
        <f t="shared" si="51"/>
        <v>0</v>
      </c>
      <c r="AN61" s="7">
        <f t="shared" si="51"/>
        <v>2</v>
      </c>
      <c r="AO61" s="7">
        <f t="shared" si="51"/>
        <v>15</v>
      </c>
      <c r="AP61" s="11">
        <f t="shared" si="51"/>
        <v>56</v>
      </c>
      <c r="AQ61" s="10">
        <f t="shared" si="51"/>
        <v>0</v>
      </c>
      <c r="AR61" s="11">
        <f t="shared" si="51"/>
        <v>24</v>
      </c>
      <c r="AS61" s="10">
        <f t="shared" si="51"/>
        <v>0</v>
      </c>
      <c r="AT61" s="7">
        <f t="shared" si="51"/>
        <v>11</v>
      </c>
      <c r="AU61" s="11">
        <f t="shared" si="51"/>
        <v>32</v>
      </c>
      <c r="AV61" s="10">
        <f t="shared" si="51"/>
        <v>0</v>
      </c>
      <c r="AW61" s="11">
        <f t="shared" si="51"/>
        <v>0</v>
      </c>
      <c r="AX61" s="10">
        <f t="shared" si="51"/>
        <v>0</v>
      </c>
      <c r="AY61" s="11">
        <f t="shared" si="51"/>
        <v>0</v>
      </c>
      <c r="AZ61" s="10">
        <f t="shared" si="51"/>
        <v>0</v>
      </c>
      <c r="BA61" s="11">
        <f t="shared" si="51"/>
        <v>0</v>
      </c>
      <c r="BB61" s="10">
        <f t="shared" si="51"/>
        <v>0</v>
      </c>
      <c r="BC61" s="11">
        <f t="shared" si="51"/>
        <v>0</v>
      </c>
      <c r="BD61" s="10">
        <f t="shared" si="51"/>
        <v>0</v>
      </c>
      <c r="BE61" s="11">
        <f t="shared" si="51"/>
        <v>0</v>
      </c>
      <c r="BF61" s="10">
        <f t="shared" si="51"/>
        <v>0</v>
      </c>
      <c r="BG61" s="11">
        <f t="shared" si="51"/>
        <v>0</v>
      </c>
      <c r="BH61" s="10">
        <f t="shared" si="51"/>
        <v>0</v>
      </c>
      <c r="BI61" s="7">
        <f t="shared" si="51"/>
        <v>5</v>
      </c>
      <c r="BJ61" s="7">
        <f t="shared" si="51"/>
        <v>16</v>
      </c>
      <c r="BK61" s="11">
        <f t="shared" si="51"/>
        <v>72</v>
      </c>
      <c r="BL61" s="10">
        <f t="shared" si="51"/>
        <v>0</v>
      </c>
      <c r="BM61" s="11">
        <f t="shared" si="51"/>
        <v>8</v>
      </c>
      <c r="BN61" s="10">
        <f t="shared" si="51"/>
        <v>0</v>
      </c>
      <c r="BO61" s="7">
        <f t="shared" si="51"/>
        <v>11</v>
      </c>
      <c r="BP61" s="11">
        <f t="shared" si="51"/>
        <v>80</v>
      </c>
      <c r="BQ61" s="10">
        <f t="shared" si="51"/>
        <v>0</v>
      </c>
      <c r="BR61" s="11">
        <f aca="true" t="shared" si="52" ref="BR61:CW61">SUM(BR35:BR60)</f>
        <v>0</v>
      </c>
      <c r="BS61" s="10">
        <f t="shared" si="52"/>
        <v>0</v>
      </c>
      <c r="BT61" s="11">
        <f t="shared" si="52"/>
        <v>8</v>
      </c>
      <c r="BU61" s="10">
        <f t="shared" si="52"/>
        <v>0</v>
      </c>
      <c r="BV61" s="11">
        <f t="shared" si="52"/>
        <v>0</v>
      </c>
      <c r="BW61" s="10">
        <f t="shared" si="52"/>
        <v>0</v>
      </c>
      <c r="BX61" s="11">
        <f t="shared" si="52"/>
        <v>0</v>
      </c>
      <c r="BY61" s="10">
        <f t="shared" si="52"/>
        <v>0</v>
      </c>
      <c r="BZ61" s="11">
        <f t="shared" si="52"/>
        <v>0</v>
      </c>
      <c r="CA61" s="10">
        <f t="shared" si="52"/>
        <v>0</v>
      </c>
      <c r="CB61" s="11">
        <f t="shared" si="52"/>
        <v>0</v>
      </c>
      <c r="CC61" s="10">
        <f t="shared" si="52"/>
        <v>0</v>
      </c>
      <c r="CD61" s="7">
        <f t="shared" si="52"/>
        <v>12</v>
      </c>
      <c r="CE61" s="7">
        <f t="shared" si="52"/>
        <v>23</v>
      </c>
      <c r="CF61" s="11">
        <f t="shared" si="52"/>
        <v>32</v>
      </c>
      <c r="CG61" s="10">
        <f t="shared" si="52"/>
        <v>0</v>
      </c>
      <c r="CH61" s="11">
        <f t="shared" si="52"/>
        <v>0</v>
      </c>
      <c r="CI61" s="10">
        <f t="shared" si="52"/>
        <v>0</v>
      </c>
      <c r="CJ61" s="7">
        <f t="shared" si="52"/>
        <v>6</v>
      </c>
      <c r="CK61" s="11">
        <f t="shared" si="52"/>
        <v>40</v>
      </c>
      <c r="CL61" s="10">
        <f t="shared" si="52"/>
        <v>0</v>
      </c>
      <c r="CM61" s="11">
        <f t="shared" si="52"/>
        <v>0</v>
      </c>
      <c r="CN61" s="10">
        <f t="shared" si="52"/>
        <v>0</v>
      </c>
      <c r="CO61" s="11">
        <f t="shared" si="52"/>
        <v>0</v>
      </c>
      <c r="CP61" s="10">
        <f t="shared" si="52"/>
        <v>0</v>
      </c>
      <c r="CQ61" s="11">
        <f t="shared" si="52"/>
        <v>0</v>
      </c>
      <c r="CR61" s="10">
        <f t="shared" si="52"/>
        <v>0</v>
      </c>
      <c r="CS61" s="11">
        <f t="shared" si="52"/>
        <v>0</v>
      </c>
      <c r="CT61" s="10">
        <f t="shared" si="52"/>
        <v>0</v>
      </c>
      <c r="CU61" s="11">
        <f t="shared" si="52"/>
        <v>0</v>
      </c>
      <c r="CV61" s="10">
        <f t="shared" si="52"/>
        <v>0</v>
      </c>
      <c r="CW61" s="11">
        <f t="shared" si="52"/>
        <v>0</v>
      </c>
      <c r="CX61" s="10">
        <f aca="true" t="shared" si="53" ref="CX61:EC61">SUM(CX35:CX60)</f>
        <v>0</v>
      </c>
      <c r="CY61" s="7">
        <f t="shared" si="53"/>
        <v>6</v>
      </c>
      <c r="CZ61" s="7">
        <f t="shared" si="53"/>
        <v>12</v>
      </c>
      <c r="DA61" s="11">
        <f t="shared" si="53"/>
        <v>32</v>
      </c>
      <c r="DB61" s="10">
        <f t="shared" si="53"/>
        <v>0</v>
      </c>
      <c r="DC61" s="11">
        <f t="shared" si="53"/>
        <v>0</v>
      </c>
      <c r="DD61" s="10">
        <f t="shared" si="53"/>
        <v>0</v>
      </c>
      <c r="DE61" s="7">
        <f t="shared" si="53"/>
        <v>5.4</v>
      </c>
      <c r="DF61" s="11">
        <f t="shared" si="53"/>
        <v>32</v>
      </c>
      <c r="DG61" s="10">
        <f t="shared" si="53"/>
        <v>0</v>
      </c>
      <c r="DH61" s="11">
        <f t="shared" si="53"/>
        <v>0</v>
      </c>
      <c r="DI61" s="10">
        <f t="shared" si="53"/>
        <v>0</v>
      </c>
      <c r="DJ61" s="11">
        <f t="shared" si="53"/>
        <v>0</v>
      </c>
      <c r="DK61" s="10">
        <f t="shared" si="53"/>
        <v>0</v>
      </c>
      <c r="DL61" s="11">
        <f t="shared" si="53"/>
        <v>0</v>
      </c>
      <c r="DM61" s="10">
        <f t="shared" si="53"/>
        <v>0</v>
      </c>
      <c r="DN61" s="11">
        <f t="shared" si="53"/>
        <v>0</v>
      </c>
      <c r="DO61" s="10">
        <f t="shared" si="53"/>
        <v>0</v>
      </c>
      <c r="DP61" s="11">
        <f t="shared" si="53"/>
        <v>0</v>
      </c>
      <c r="DQ61" s="10">
        <f t="shared" si="53"/>
        <v>0</v>
      </c>
      <c r="DR61" s="11">
        <f t="shared" si="53"/>
        <v>0</v>
      </c>
      <c r="DS61" s="10">
        <f t="shared" si="53"/>
        <v>0</v>
      </c>
      <c r="DT61" s="7">
        <f t="shared" si="53"/>
        <v>5.6</v>
      </c>
      <c r="DU61" s="7">
        <f t="shared" si="53"/>
        <v>11</v>
      </c>
      <c r="DV61" s="11">
        <f t="shared" si="53"/>
        <v>16</v>
      </c>
      <c r="DW61" s="10">
        <f t="shared" si="53"/>
        <v>0</v>
      </c>
      <c r="DX61" s="11">
        <f t="shared" si="53"/>
        <v>0</v>
      </c>
      <c r="DY61" s="10">
        <f t="shared" si="53"/>
        <v>0</v>
      </c>
      <c r="DZ61" s="7">
        <f t="shared" si="53"/>
        <v>3</v>
      </c>
      <c r="EA61" s="11">
        <f t="shared" si="53"/>
        <v>8</v>
      </c>
      <c r="EB61" s="10">
        <f t="shared" si="53"/>
        <v>0</v>
      </c>
      <c r="EC61" s="11">
        <f t="shared" si="53"/>
        <v>0</v>
      </c>
      <c r="ED61" s="10">
        <f aca="true" t="shared" si="54" ref="ED61:FI61">SUM(ED35:ED60)</f>
        <v>0</v>
      </c>
      <c r="EE61" s="11">
        <f t="shared" si="54"/>
        <v>24</v>
      </c>
      <c r="EF61" s="10">
        <f t="shared" si="54"/>
        <v>0</v>
      </c>
      <c r="EG61" s="11">
        <f t="shared" si="54"/>
        <v>0</v>
      </c>
      <c r="EH61" s="10">
        <f t="shared" si="54"/>
        <v>0</v>
      </c>
      <c r="EI61" s="11">
        <f t="shared" si="54"/>
        <v>0</v>
      </c>
      <c r="EJ61" s="10">
        <f t="shared" si="54"/>
        <v>0</v>
      </c>
      <c r="EK61" s="11">
        <f t="shared" si="54"/>
        <v>0</v>
      </c>
      <c r="EL61" s="10">
        <f t="shared" si="54"/>
        <v>0</v>
      </c>
      <c r="EM61" s="11">
        <f t="shared" si="54"/>
        <v>0</v>
      </c>
      <c r="EN61" s="10">
        <f t="shared" si="54"/>
        <v>0</v>
      </c>
      <c r="EO61" s="7">
        <f t="shared" si="54"/>
        <v>6</v>
      </c>
      <c r="EP61" s="7">
        <f t="shared" si="54"/>
        <v>9</v>
      </c>
      <c r="EQ61" s="11">
        <f t="shared" si="54"/>
        <v>24</v>
      </c>
      <c r="ER61" s="10">
        <f t="shared" si="54"/>
        <v>0</v>
      </c>
      <c r="ES61" s="11">
        <f t="shared" si="54"/>
        <v>0</v>
      </c>
      <c r="ET61" s="10">
        <f t="shared" si="54"/>
        <v>0</v>
      </c>
      <c r="EU61" s="7">
        <f t="shared" si="54"/>
        <v>4</v>
      </c>
      <c r="EV61" s="11">
        <f t="shared" si="54"/>
        <v>24</v>
      </c>
      <c r="EW61" s="10">
        <f t="shared" si="54"/>
        <v>0</v>
      </c>
      <c r="EX61" s="11">
        <f t="shared" si="54"/>
        <v>0</v>
      </c>
      <c r="EY61" s="10">
        <f t="shared" si="54"/>
        <v>0</v>
      </c>
      <c r="EZ61" s="11">
        <f t="shared" si="54"/>
        <v>24</v>
      </c>
      <c r="FA61" s="10">
        <f t="shared" si="54"/>
        <v>0</v>
      </c>
      <c r="FB61" s="11">
        <f t="shared" si="54"/>
        <v>0</v>
      </c>
      <c r="FC61" s="10">
        <f t="shared" si="54"/>
        <v>0</v>
      </c>
      <c r="FD61" s="11">
        <f t="shared" si="54"/>
        <v>0</v>
      </c>
      <c r="FE61" s="10">
        <f t="shared" si="54"/>
        <v>0</v>
      </c>
      <c r="FF61" s="11">
        <f t="shared" si="54"/>
        <v>0</v>
      </c>
      <c r="FG61" s="10">
        <f t="shared" si="54"/>
        <v>0</v>
      </c>
      <c r="FH61" s="11">
        <f t="shared" si="54"/>
        <v>0</v>
      </c>
      <c r="FI61" s="10">
        <f t="shared" si="54"/>
        <v>0</v>
      </c>
      <c r="FJ61" s="7">
        <f aca="true" t="shared" si="55" ref="FJ61:GF61">SUM(FJ35:FJ60)</f>
        <v>7</v>
      </c>
      <c r="FK61" s="7">
        <f t="shared" si="55"/>
        <v>11</v>
      </c>
      <c r="FL61" s="11">
        <f t="shared" si="55"/>
        <v>8</v>
      </c>
      <c r="FM61" s="10">
        <f t="shared" si="55"/>
        <v>0</v>
      </c>
      <c r="FN61" s="11">
        <f t="shared" si="55"/>
        <v>8</v>
      </c>
      <c r="FO61" s="10">
        <f t="shared" si="55"/>
        <v>0</v>
      </c>
      <c r="FP61" s="7">
        <f t="shared" si="55"/>
        <v>2</v>
      </c>
      <c r="FQ61" s="11">
        <f t="shared" si="55"/>
        <v>0</v>
      </c>
      <c r="FR61" s="10">
        <f t="shared" si="55"/>
        <v>0</v>
      </c>
      <c r="FS61" s="11">
        <f t="shared" si="55"/>
        <v>0</v>
      </c>
      <c r="FT61" s="10">
        <f t="shared" si="55"/>
        <v>0</v>
      </c>
      <c r="FU61" s="11">
        <f t="shared" si="55"/>
        <v>0</v>
      </c>
      <c r="FV61" s="10">
        <f t="shared" si="55"/>
        <v>0</v>
      </c>
      <c r="FW61" s="11">
        <f t="shared" si="55"/>
        <v>0</v>
      </c>
      <c r="FX61" s="10">
        <f t="shared" si="55"/>
        <v>0</v>
      </c>
      <c r="FY61" s="11">
        <f t="shared" si="55"/>
        <v>0</v>
      </c>
      <c r="FZ61" s="10">
        <f t="shared" si="55"/>
        <v>0</v>
      </c>
      <c r="GA61" s="11">
        <f t="shared" si="55"/>
        <v>0</v>
      </c>
      <c r="GB61" s="10">
        <f t="shared" si="55"/>
        <v>0</v>
      </c>
      <c r="GC61" s="11">
        <f t="shared" si="55"/>
        <v>0</v>
      </c>
      <c r="GD61" s="10">
        <f t="shared" si="55"/>
        <v>0</v>
      </c>
      <c r="GE61" s="7">
        <f t="shared" si="55"/>
        <v>0</v>
      </c>
      <c r="GF61" s="7">
        <f t="shared" si="55"/>
        <v>2</v>
      </c>
    </row>
    <row r="62" spans="1:188" ht="19.5" customHeight="1">
      <c r="A62" s="19" t="s">
        <v>140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9"/>
      <c r="GF62" s="13"/>
    </row>
    <row r="63" spans="1:188" ht="12.75">
      <c r="A63" s="6">
        <v>2</v>
      </c>
      <c r="B63" s="6">
        <v>1</v>
      </c>
      <c r="C63" s="6"/>
      <c r="D63" s="6"/>
      <c r="E63" s="3" t="s">
        <v>143</v>
      </c>
      <c r="F63" s="6">
        <f>$B$63*COUNTIF(U63:GD63,"e")</f>
        <v>0</v>
      </c>
      <c r="G63" s="6">
        <f>$B$63*COUNTIF(U63:GD63,"z")</f>
        <v>2</v>
      </c>
      <c r="H63" s="6">
        <f aca="true" t="shared" si="56" ref="H63:H76">SUM(I63:Q63)</f>
        <v>32</v>
      </c>
      <c r="I63" s="6">
        <f aca="true" t="shared" si="57" ref="I63:I76">U63+AP63+BK63+CF63+DA63+DV63+EQ63+FL63</f>
        <v>16</v>
      </c>
      <c r="J63" s="6">
        <f aca="true" t="shared" si="58" ref="J63:J76">W63+AR63+BM63+CH63+DC63+DX63+ES63+FN63</f>
        <v>0</v>
      </c>
      <c r="K63" s="6">
        <f aca="true" t="shared" si="59" ref="K63:K76">Z63+AU63+BP63+CK63+DF63+EA63+EV63+FQ63</f>
        <v>16</v>
      </c>
      <c r="L63" s="6">
        <f aca="true" t="shared" si="60" ref="L63:L76">AB63+AW63+BR63+CM63+DH63+EC63+EX63+FS63</f>
        <v>0</v>
      </c>
      <c r="M63" s="6">
        <f aca="true" t="shared" si="61" ref="M63:M76">AD63+AY63+BT63+CO63+DJ63+EE63+EZ63+FU63</f>
        <v>0</v>
      </c>
      <c r="N63" s="6">
        <f aca="true" t="shared" si="62" ref="N63:N76">AF63+BA63+BV63+CQ63+DL63+EG63+FB63+FW63</f>
        <v>0</v>
      </c>
      <c r="O63" s="6">
        <f aca="true" t="shared" si="63" ref="O63:O76">AH63+BC63+BX63+CS63+DN63+EI63+FD63+FY63</f>
        <v>0</v>
      </c>
      <c r="P63" s="6">
        <f aca="true" t="shared" si="64" ref="P63:P76">AJ63+BE63+BZ63+CU63+DP63+EK63+FF63+GA63</f>
        <v>0</v>
      </c>
      <c r="Q63" s="6">
        <f aca="true" t="shared" si="65" ref="Q63:Q76">AL63+BG63+CB63+CW63+DR63+EM63+FH63+GC63</f>
        <v>0</v>
      </c>
      <c r="R63" s="7">
        <f aca="true" t="shared" si="66" ref="R63:R76">AO63+BJ63+CE63+CZ63+DU63+EP63+FK63+GF63</f>
        <v>4</v>
      </c>
      <c r="S63" s="7">
        <f aca="true" t="shared" si="67" ref="S63:S76">AN63+BI63+CD63+CY63+DT63+EO63+FJ63+GE63</f>
        <v>2</v>
      </c>
      <c r="T63" s="7">
        <f>$B$63*1.4</f>
        <v>1.4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aca="true" t="shared" si="68" ref="AO63:AO76">Y63+AN63</f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aca="true" t="shared" si="69" ref="BJ63:BJ76">AT63+BI63</f>
        <v>0</v>
      </c>
      <c r="BK63" s="11">
        <f>$B$63*16</f>
        <v>16</v>
      </c>
      <c r="BL63" s="10" t="s">
        <v>61</v>
      </c>
      <c r="BM63" s="11"/>
      <c r="BN63" s="10"/>
      <c r="BO63" s="7">
        <f>$B$63*2</f>
        <v>2</v>
      </c>
      <c r="BP63" s="11">
        <f>$B$63*16</f>
        <v>16</v>
      </c>
      <c r="BQ63" s="10" t="s">
        <v>61</v>
      </c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>
        <f>$B$63*2</f>
        <v>2</v>
      </c>
      <c r="CE63" s="7">
        <f aca="true" t="shared" si="70" ref="CE63:CE76">BO63+CD63</f>
        <v>4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aca="true" t="shared" si="71" ref="CZ63:CZ76">CJ63+CY63</f>
        <v>0</v>
      </c>
      <c r="DA63" s="11"/>
      <c r="DB63" s="10"/>
      <c r="DC63" s="11"/>
      <c r="DD63" s="10"/>
      <c r="DE63" s="7"/>
      <c r="DF63" s="11"/>
      <c r="DG63" s="10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aca="true" t="shared" si="72" ref="DU63:DU76">DE63+DT63</f>
        <v>0</v>
      </c>
      <c r="DV63" s="11"/>
      <c r="DW63" s="10"/>
      <c r="DX63" s="11"/>
      <c r="DY63" s="10"/>
      <c r="DZ63" s="7"/>
      <c r="EA63" s="11"/>
      <c r="EB63" s="10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aca="true" t="shared" si="73" ref="EP63:EP76">DZ63+EO63</f>
        <v>0</v>
      </c>
      <c r="EQ63" s="11"/>
      <c r="ER63" s="10"/>
      <c r="ES63" s="11"/>
      <c r="ET63" s="10"/>
      <c r="EU63" s="7"/>
      <c r="EV63" s="11"/>
      <c r="EW63" s="10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aca="true" t="shared" si="74" ref="FK63:FK76">EU63+FJ63</f>
        <v>0</v>
      </c>
      <c r="FL63" s="11"/>
      <c r="FM63" s="10"/>
      <c r="FN63" s="11"/>
      <c r="FO63" s="10"/>
      <c r="FP63" s="7"/>
      <c r="FQ63" s="11"/>
      <c r="FR63" s="10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aca="true" t="shared" si="75" ref="GF63:GF76">FP63+GE63</f>
        <v>0</v>
      </c>
    </row>
    <row r="64" spans="1:188" ht="12.75">
      <c r="A64" s="6">
        <v>3</v>
      </c>
      <c r="B64" s="6">
        <v>1</v>
      </c>
      <c r="C64" s="6"/>
      <c r="D64" s="6"/>
      <c r="E64" s="3" t="s">
        <v>144</v>
      </c>
      <c r="F64" s="6">
        <f>$B$64*COUNTIF(U64:GD64,"e")</f>
        <v>0</v>
      </c>
      <c r="G64" s="6">
        <f>$B$64*COUNTIF(U64:GD64,"z")</f>
        <v>2</v>
      </c>
      <c r="H64" s="6">
        <f t="shared" si="56"/>
        <v>32</v>
      </c>
      <c r="I64" s="6">
        <f t="shared" si="57"/>
        <v>16</v>
      </c>
      <c r="J64" s="6">
        <f t="shared" si="58"/>
        <v>0</v>
      </c>
      <c r="K64" s="6">
        <f t="shared" si="59"/>
        <v>16</v>
      </c>
      <c r="L64" s="6">
        <f t="shared" si="60"/>
        <v>0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7">
        <f t="shared" si="66"/>
        <v>4</v>
      </c>
      <c r="S64" s="7">
        <f t="shared" si="67"/>
        <v>2</v>
      </c>
      <c r="T64" s="7">
        <f>$B$64*1.4</f>
        <v>1.4</v>
      </c>
      <c r="U64" s="11"/>
      <c r="V64" s="10"/>
      <c r="W64" s="11"/>
      <c r="X64" s="10"/>
      <c r="Y64" s="7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8"/>
        <v>0</v>
      </c>
      <c r="AP64" s="11"/>
      <c r="AQ64" s="10"/>
      <c r="AR64" s="11"/>
      <c r="AS64" s="10"/>
      <c r="AT64" s="7"/>
      <c r="AU64" s="11"/>
      <c r="AV64" s="10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7"/>
      <c r="BP64" s="11"/>
      <c r="BQ64" s="10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>
        <f>$B$64*16</f>
        <v>16</v>
      </c>
      <c r="CG64" s="10" t="s">
        <v>61</v>
      </c>
      <c r="CH64" s="11"/>
      <c r="CI64" s="10"/>
      <c r="CJ64" s="7">
        <f>$B$64*2</f>
        <v>2</v>
      </c>
      <c r="CK64" s="11">
        <f>$B$64*16</f>
        <v>16</v>
      </c>
      <c r="CL64" s="10" t="s">
        <v>61</v>
      </c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>
        <f>$B$64*2</f>
        <v>2</v>
      </c>
      <c r="CZ64" s="7">
        <f t="shared" si="71"/>
        <v>4</v>
      </c>
      <c r="DA64" s="11"/>
      <c r="DB64" s="10"/>
      <c r="DC64" s="11"/>
      <c r="DD64" s="10"/>
      <c r="DE64" s="7"/>
      <c r="DF64" s="11"/>
      <c r="DG64" s="10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2"/>
        <v>0</v>
      </c>
      <c r="DV64" s="11"/>
      <c r="DW64" s="10"/>
      <c r="DX64" s="11"/>
      <c r="DY64" s="10"/>
      <c r="DZ64" s="7"/>
      <c r="EA64" s="11"/>
      <c r="EB64" s="10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3"/>
        <v>0</v>
      </c>
      <c r="EQ64" s="11"/>
      <c r="ER64" s="10"/>
      <c r="ES64" s="11"/>
      <c r="ET64" s="10"/>
      <c r="EU64" s="7"/>
      <c r="EV64" s="11"/>
      <c r="EW64" s="10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0</v>
      </c>
      <c r="FL64" s="11"/>
      <c r="FM64" s="10"/>
      <c r="FN64" s="11"/>
      <c r="FO64" s="10"/>
      <c r="FP64" s="7"/>
      <c r="FQ64" s="11"/>
      <c r="FR64" s="10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</row>
    <row r="65" spans="1:188" ht="12.75">
      <c r="A65" s="6">
        <v>4</v>
      </c>
      <c r="B65" s="6">
        <v>1</v>
      </c>
      <c r="C65" s="6"/>
      <c r="D65" s="6"/>
      <c r="E65" s="3" t="s">
        <v>145</v>
      </c>
      <c r="F65" s="6">
        <f>$B$65*COUNTIF(U65:GD65,"e")</f>
        <v>0</v>
      </c>
      <c r="G65" s="6">
        <f>$B$65*COUNTIF(U65:GD65,"z")</f>
        <v>2</v>
      </c>
      <c r="H65" s="6">
        <f t="shared" si="56"/>
        <v>32</v>
      </c>
      <c r="I65" s="6">
        <f t="shared" si="57"/>
        <v>16</v>
      </c>
      <c r="J65" s="6">
        <f t="shared" si="58"/>
        <v>0</v>
      </c>
      <c r="K65" s="6">
        <f t="shared" si="59"/>
        <v>16</v>
      </c>
      <c r="L65" s="6">
        <f t="shared" si="60"/>
        <v>0</v>
      </c>
      <c r="M65" s="6">
        <f t="shared" si="61"/>
        <v>0</v>
      </c>
      <c r="N65" s="6">
        <f t="shared" si="62"/>
        <v>0</v>
      </c>
      <c r="O65" s="6">
        <f t="shared" si="63"/>
        <v>0</v>
      </c>
      <c r="P65" s="6">
        <f t="shared" si="64"/>
        <v>0</v>
      </c>
      <c r="Q65" s="6">
        <f t="shared" si="65"/>
        <v>0</v>
      </c>
      <c r="R65" s="7">
        <f t="shared" si="66"/>
        <v>4</v>
      </c>
      <c r="S65" s="7">
        <f t="shared" si="67"/>
        <v>2</v>
      </c>
      <c r="T65" s="7">
        <f>$B$65*1.4</f>
        <v>1.4</v>
      </c>
      <c r="U65" s="11"/>
      <c r="V65" s="10"/>
      <c r="W65" s="11"/>
      <c r="X65" s="10"/>
      <c r="Y65" s="7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/>
      <c r="AQ65" s="10"/>
      <c r="AR65" s="11"/>
      <c r="AS65" s="10"/>
      <c r="AT65" s="7"/>
      <c r="AU65" s="11"/>
      <c r="AV65" s="10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9"/>
        <v>0</v>
      </c>
      <c r="BK65" s="11"/>
      <c r="BL65" s="10"/>
      <c r="BM65" s="11"/>
      <c r="BN65" s="10"/>
      <c r="BO65" s="7"/>
      <c r="BP65" s="11"/>
      <c r="BQ65" s="10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0"/>
        <v>0</v>
      </c>
      <c r="CF65" s="11">
        <f>$B$65*16</f>
        <v>16</v>
      </c>
      <c r="CG65" s="10" t="s">
        <v>61</v>
      </c>
      <c r="CH65" s="11"/>
      <c r="CI65" s="10"/>
      <c r="CJ65" s="7">
        <f>$B$65*2</f>
        <v>2</v>
      </c>
      <c r="CK65" s="11">
        <f>$B$65*16</f>
        <v>16</v>
      </c>
      <c r="CL65" s="10" t="s">
        <v>61</v>
      </c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>
        <f>$B$65*2</f>
        <v>2</v>
      </c>
      <c r="CZ65" s="7">
        <f t="shared" si="71"/>
        <v>4</v>
      </c>
      <c r="DA65" s="11"/>
      <c r="DB65" s="10"/>
      <c r="DC65" s="11"/>
      <c r="DD65" s="10"/>
      <c r="DE65" s="7"/>
      <c r="DF65" s="11"/>
      <c r="DG65" s="10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2"/>
        <v>0</v>
      </c>
      <c r="DV65" s="11"/>
      <c r="DW65" s="10"/>
      <c r="DX65" s="11"/>
      <c r="DY65" s="10"/>
      <c r="DZ65" s="7"/>
      <c r="EA65" s="11"/>
      <c r="EB65" s="10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3"/>
        <v>0</v>
      </c>
      <c r="EQ65" s="11"/>
      <c r="ER65" s="10"/>
      <c r="ES65" s="11"/>
      <c r="ET65" s="10"/>
      <c r="EU65" s="7"/>
      <c r="EV65" s="11"/>
      <c r="EW65" s="10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4"/>
        <v>0</v>
      </c>
      <c r="FL65" s="11"/>
      <c r="FM65" s="10"/>
      <c r="FN65" s="11"/>
      <c r="FO65" s="10"/>
      <c r="FP65" s="7"/>
      <c r="FQ65" s="11"/>
      <c r="FR65" s="10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</row>
    <row r="66" spans="1:188" ht="12.75">
      <c r="A66" s="6"/>
      <c r="B66" s="6"/>
      <c r="C66" s="6"/>
      <c r="D66" s="6" t="s">
        <v>271</v>
      </c>
      <c r="E66" s="3" t="s">
        <v>142</v>
      </c>
      <c r="F66" s="6">
        <f>COUNTIF(U66:GD66,"e")</f>
        <v>0</v>
      </c>
      <c r="G66" s="6">
        <f>COUNTIF(U66:GD66,"z")</f>
        <v>2</v>
      </c>
      <c r="H66" s="6">
        <f t="shared" si="56"/>
        <v>32</v>
      </c>
      <c r="I66" s="6">
        <f t="shared" si="57"/>
        <v>16</v>
      </c>
      <c r="J66" s="6">
        <f t="shared" si="58"/>
        <v>0</v>
      </c>
      <c r="K66" s="6">
        <f t="shared" si="59"/>
        <v>16</v>
      </c>
      <c r="L66" s="6">
        <f t="shared" si="60"/>
        <v>0</v>
      </c>
      <c r="M66" s="6">
        <f t="shared" si="61"/>
        <v>0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5</v>
      </c>
      <c r="S66" s="7">
        <f t="shared" si="67"/>
        <v>2</v>
      </c>
      <c r="T66" s="7">
        <v>1.4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/>
      <c r="BL66" s="10"/>
      <c r="BM66" s="11"/>
      <c r="BN66" s="10"/>
      <c r="BO66" s="7"/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0"/>
        <v>0</v>
      </c>
      <c r="CF66" s="11"/>
      <c r="CG66" s="10"/>
      <c r="CH66" s="11"/>
      <c r="CI66" s="10"/>
      <c r="CJ66" s="7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1"/>
        <v>0</v>
      </c>
      <c r="DA66" s="11">
        <v>16</v>
      </c>
      <c r="DB66" s="10" t="s">
        <v>61</v>
      </c>
      <c r="DC66" s="11"/>
      <c r="DD66" s="10"/>
      <c r="DE66" s="7">
        <v>3</v>
      </c>
      <c r="DF66" s="11">
        <v>16</v>
      </c>
      <c r="DG66" s="10" t="s">
        <v>61</v>
      </c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>
        <v>2</v>
      </c>
      <c r="DU66" s="7">
        <f t="shared" si="72"/>
        <v>5</v>
      </c>
      <c r="DV66" s="11"/>
      <c r="DW66" s="10"/>
      <c r="DX66" s="11"/>
      <c r="DY66" s="10"/>
      <c r="DZ66" s="7"/>
      <c r="EA66" s="11"/>
      <c r="EB66" s="10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3"/>
        <v>0</v>
      </c>
      <c r="EQ66" s="11"/>
      <c r="ER66" s="10"/>
      <c r="ES66" s="11"/>
      <c r="ET66" s="10"/>
      <c r="EU66" s="7"/>
      <c r="EV66" s="11"/>
      <c r="EW66" s="10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4"/>
        <v>0</v>
      </c>
      <c r="FL66" s="11"/>
      <c r="FM66" s="10"/>
      <c r="FN66" s="11"/>
      <c r="FO66" s="10"/>
      <c r="FP66" s="7"/>
      <c r="FQ66" s="11"/>
      <c r="FR66" s="10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</row>
    <row r="67" spans="1:188" ht="12.75">
      <c r="A67" s="6"/>
      <c r="B67" s="6"/>
      <c r="C67" s="6"/>
      <c r="D67" s="6" t="s">
        <v>272</v>
      </c>
      <c r="E67" s="3" t="s">
        <v>273</v>
      </c>
      <c r="F67" s="6">
        <f>COUNTIF(U67:GD67,"e")</f>
        <v>0</v>
      </c>
      <c r="G67" s="6">
        <f>COUNTIF(U67:GD67,"z")</f>
        <v>2</v>
      </c>
      <c r="H67" s="6">
        <f t="shared" si="56"/>
        <v>32</v>
      </c>
      <c r="I67" s="6">
        <f t="shared" si="57"/>
        <v>16</v>
      </c>
      <c r="J67" s="6">
        <f t="shared" si="58"/>
        <v>0</v>
      </c>
      <c r="K67" s="6">
        <f t="shared" si="59"/>
        <v>16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0</v>
      </c>
      <c r="R67" s="7">
        <f t="shared" si="66"/>
        <v>5</v>
      </c>
      <c r="S67" s="7">
        <f t="shared" si="67"/>
        <v>2</v>
      </c>
      <c r="T67" s="7">
        <v>1.4</v>
      </c>
      <c r="U67" s="11"/>
      <c r="V67" s="10"/>
      <c r="W67" s="11"/>
      <c r="X67" s="10"/>
      <c r="Y67" s="7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7"/>
      <c r="AU67" s="11"/>
      <c r="AV67" s="10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/>
      <c r="BL67" s="10"/>
      <c r="BM67" s="11"/>
      <c r="BN67" s="10"/>
      <c r="BO67" s="7"/>
      <c r="BP67" s="11"/>
      <c r="BQ67" s="10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0"/>
        <v>0</v>
      </c>
      <c r="CF67" s="11"/>
      <c r="CG67" s="10"/>
      <c r="CH67" s="11"/>
      <c r="CI67" s="10"/>
      <c r="CJ67" s="7"/>
      <c r="CK67" s="11"/>
      <c r="CL67" s="10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>
        <v>16</v>
      </c>
      <c r="DB67" s="10" t="s">
        <v>61</v>
      </c>
      <c r="DC67" s="11"/>
      <c r="DD67" s="10"/>
      <c r="DE67" s="7">
        <v>3</v>
      </c>
      <c r="DF67" s="11">
        <v>16</v>
      </c>
      <c r="DG67" s="10" t="s">
        <v>61</v>
      </c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>
        <v>2</v>
      </c>
      <c r="DU67" s="7">
        <f t="shared" si="72"/>
        <v>5</v>
      </c>
      <c r="DV67" s="11"/>
      <c r="DW67" s="10"/>
      <c r="DX67" s="11"/>
      <c r="DY67" s="10"/>
      <c r="DZ67" s="7"/>
      <c r="EA67" s="11"/>
      <c r="EB67" s="10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3"/>
        <v>0</v>
      </c>
      <c r="EQ67" s="11"/>
      <c r="ER67" s="10"/>
      <c r="ES67" s="11"/>
      <c r="ET67" s="10"/>
      <c r="EU67" s="7"/>
      <c r="EV67" s="11"/>
      <c r="EW67" s="10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4"/>
        <v>0</v>
      </c>
      <c r="FL67" s="11"/>
      <c r="FM67" s="10"/>
      <c r="FN67" s="11"/>
      <c r="FO67" s="10"/>
      <c r="FP67" s="7"/>
      <c r="FQ67" s="11"/>
      <c r="FR67" s="10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</row>
    <row r="68" spans="1:188" ht="12.75">
      <c r="A68" s="6"/>
      <c r="B68" s="6"/>
      <c r="C68" s="6"/>
      <c r="D68" s="6" t="s">
        <v>274</v>
      </c>
      <c r="E68" s="3" t="s">
        <v>275</v>
      </c>
      <c r="F68" s="6">
        <f>COUNTIF(U68:GD68,"e")</f>
        <v>0</v>
      </c>
      <c r="G68" s="6">
        <f>COUNTIF(U68:GD68,"z")</f>
        <v>2</v>
      </c>
      <c r="H68" s="6">
        <f t="shared" si="56"/>
        <v>32</v>
      </c>
      <c r="I68" s="6">
        <f t="shared" si="57"/>
        <v>16</v>
      </c>
      <c r="J68" s="6">
        <f t="shared" si="58"/>
        <v>0</v>
      </c>
      <c r="K68" s="6">
        <f t="shared" si="59"/>
        <v>16</v>
      </c>
      <c r="L68" s="6">
        <f t="shared" si="60"/>
        <v>0</v>
      </c>
      <c r="M68" s="6">
        <f t="shared" si="61"/>
        <v>0</v>
      </c>
      <c r="N68" s="6">
        <f t="shared" si="62"/>
        <v>0</v>
      </c>
      <c r="O68" s="6">
        <f t="shared" si="63"/>
        <v>0</v>
      </c>
      <c r="P68" s="6">
        <f t="shared" si="64"/>
        <v>0</v>
      </c>
      <c r="Q68" s="6">
        <f t="shared" si="65"/>
        <v>0</v>
      </c>
      <c r="R68" s="7">
        <f t="shared" si="66"/>
        <v>5</v>
      </c>
      <c r="S68" s="7">
        <f t="shared" si="67"/>
        <v>2</v>
      </c>
      <c r="T68" s="7">
        <v>1.4</v>
      </c>
      <c r="U68" s="11"/>
      <c r="V68" s="10"/>
      <c r="W68" s="11"/>
      <c r="X68" s="10"/>
      <c r="Y68" s="7"/>
      <c r="Z68" s="11"/>
      <c r="AA68" s="10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8"/>
        <v>0</v>
      </c>
      <c r="AP68" s="11"/>
      <c r="AQ68" s="10"/>
      <c r="AR68" s="11"/>
      <c r="AS68" s="10"/>
      <c r="AT68" s="7"/>
      <c r="AU68" s="11"/>
      <c r="AV68" s="10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9"/>
        <v>0</v>
      </c>
      <c r="BK68" s="11"/>
      <c r="BL68" s="10"/>
      <c r="BM68" s="11"/>
      <c r="BN68" s="10"/>
      <c r="BO68" s="7"/>
      <c r="BP68" s="11"/>
      <c r="BQ68" s="10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70"/>
        <v>0</v>
      </c>
      <c r="CF68" s="11"/>
      <c r="CG68" s="10"/>
      <c r="CH68" s="11"/>
      <c r="CI68" s="10"/>
      <c r="CJ68" s="7"/>
      <c r="CK68" s="11"/>
      <c r="CL68" s="10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1"/>
        <v>0</v>
      </c>
      <c r="DA68" s="11"/>
      <c r="DB68" s="10"/>
      <c r="DC68" s="11"/>
      <c r="DD68" s="10"/>
      <c r="DE68" s="7"/>
      <c r="DF68" s="11"/>
      <c r="DG68" s="10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2"/>
        <v>0</v>
      </c>
      <c r="DV68" s="11">
        <v>16</v>
      </c>
      <c r="DW68" s="10" t="s">
        <v>61</v>
      </c>
      <c r="DX68" s="11"/>
      <c r="DY68" s="10"/>
      <c r="DZ68" s="7">
        <v>3</v>
      </c>
      <c r="EA68" s="11">
        <v>16</v>
      </c>
      <c r="EB68" s="10" t="s">
        <v>61</v>
      </c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>
        <v>2</v>
      </c>
      <c r="EP68" s="7">
        <f t="shared" si="73"/>
        <v>5</v>
      </c>
      <c r="EQ68" s="11"/>
      <c r="ER68" s="10"/>
      <c r="ES68" s="11"/>
      <c r="ET68" s="10"/>
      <c r="EU68" s="7"/>
      <c r="EV68" s="11"/>
      <c r="EW68" s="10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4"/>
        <v>0</v>
      </c>
      <c r="FL68" s="11"/>
      <c r="FM68" s="10"/>
      <c r="FN68" s="11"/>
      <c r="FO68" s="10"/>
      <c r="FP68" s="7"/>
      <c r="FQ68" s="11"/>
      <c r="FR68" s="10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5"/>
        <v>0</v>
      </c>
    </row>
    <row r="69" spans="1:188" ht="12.75">
      <c r="A69" s="6"/>
      <c r="B69" s="6"/>
      <c r="C69" s="6"/>
      <c r="D69" s="6" t="s">
        <v>276</v>
      </c>
      <c r="E69" s="3" t="s">
        <v>277</v>
      </c>
      <c r="F69" s="6">
        <f>COUNTIF(U69:GD69,"e")</f>
        <v>0</v>
      </c>
      <c r="G69" s="6">
        <f>COUNTIF(U69:GD69,"z")</f>
        <v>2</v>
      </c>
      <c r="H69" s="6">
        <f t="shared" si="56"/>
        <v>32</v>
      </c>
      <c r="I69" s="6">
        <f t="shared" si="57"/>
        <v>16</v>
      </c>
      <c r="J69" s="6">
        <f t="shared" si="58"/>
        <v>0</v>
      </c>
      <c r="K69" s="6">
        <f t="shared" si="59"/>
        <v>16</v>
      </c>
      <c r="L69" s="6">
        <f t="shared" si="60"/>
        <v>0</v>
      </c>
      <c r="M69" s="6">
        <f t="shared" si="61"/>
        <v>0</v>
      </c>
      <c r="N69" s="6">
        <f t="shared" si="62"/>
        <v>0</v>
      </c>
      <c r="O69" s="6">
        <f t="shared" si="63"/>
        <v>0</v>
      </c>
      <c r="P69" s="6">
        <f t="shared" si="64"/>
        <v>0</v>
      </c>
      <c r="Q69" s="6">
        <f t="shared" si="65"/>
        <v>0</v>
      </c>
      <c r="R69" s="7">
        <f t="shared" si="66"/>
        <v>5</v>
      </c>
      <c r="S69" s="7">
        <f t="shared" si="67"/>
        <v>2</v>
      </c>
      <c r="T69" s="7">
        <v>1.4</v>
      </c>
      <c r="U69" s="11"/>
      <c r="V69" s="10"/>
      <c r="W69" s="11"/>
      <c r="X69" s="10"/>
      <c r="Y69" s="7"/>
      <c r="Z69" s="11"/>
      <c r="AA69" s="10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8"/>
        <v>0</v>
      </c>
      <c r="AP69" s="11"/>
      <c r="AQ69" s="10"/>
      <c r="AR69" s="11"/>
      <c r="AS69" s="10"/>
      <c r="AT69" s="7"/>
      <c r="AU69" s="11"/>
      <c r="AV69" s="10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9"/>
        <v>0</v>
      </c>
      <c r="BK69" s="11"/>
      <c r="BL69" s="10"/>
      <c r="BM69" s="11"/>
      <c r="BN69" s="10"/>
      <c r="BO69" s="7"/>
      <c r="BP69" s="11"/>
      <c r="BQ69" s="10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70"/>
        <v>0</v>
      </c>
      <c r="CF69" s="11"/>
      <c r="CG69" s="10"/>
      <c r="CH69" s="11"/>
      <c r="CI69" s="10"/>
      <c r="CJ69" s="7"/>
      <c r="CK69" s="11"/>
      <c r="CL69" s="10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1"/>
        <v>0</v>
      </c>
      <c r="DA69" s="11"/>
      <c r="DB69" s="10"/>
      <c r="DC69" s="11"/>
      <c r="DD69" s="10"/>
      <c r="DE69" s="7"/>
      <c r="DF69" s="11"/>
      <c r="DG69" s="10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2"/>
        <v>0</v>
      </c>
      <c r="DV69" s="11">
        <v>16</v>
      </c>
      <c r="DW69" s="10" t="s">
        <v>61</v>
      </c>
      <c r="DX69" s="11"/>
      <c r="DY69" s="10"/>
      <c r="DZ69" s="7">
        <v>3</v>
      </c>
      <c r="EA69" s="11">
        <v>16</v>
      </c>
      <c r="EB69" s="10" t="s">
        <v>61</v>
      </c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>
        <v>2</v>
      </c>
      <c r="EP69" s="7">
        <f t="shared" si="73"/>
        <v>5</v>
      </c>
      <c r="EQ69" s="11"/>
      <c r="ER69" s="10"/>
      <c r="ES69" s="11"/>
      <c r="ET69" s="10"/>
      <c r="EU69" s="7"/>
      <c r="EV69" s="11"/>
      <c r="EW69" s="10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4"/>
        <v>0</v>
      </c>
      <c r="FL69" s="11"/>
      <c r="FM69" s="10"/>
      <c r="FN69" s="11"/>
      <c r="FO69" s="10"/>
      <c r="FP69" s="7"/>
      <c r="FQ69" s="11"/>
      <c r="FR69" s="10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5"/>
        <v>0</v>
      </c>
    </row>
    <row r="70" spans="1:188" ht="12.75">
      <c r="A70" s="6">
        <v>11</v>
      </c>
      <c r="B70" s="6">
        <v>1</v>
      </c>
      <c r="C70" s="6"/>
      <c r="D70" s="6"/>
      <c r="E70" s="3" t="s">
        <v>278</v>
      </c>
      <c r="F70" s="6">
        <f>$B$70*COUNTIF(U70:GD70,"e")</f>
        <v>0</v>
      </c>
      <c r="G70" s="6">
        <f>$B$70*COUNTIF(U70:GD70,"z")</f>
        <v>2</v>
      </c>
      <c r="H70" s="6">
        <f t="shared" si="56"/>
        <v>24</v>
      </c>
      <c r="I70" s="6">
        <f t="shared" si="57"/>
        <v>8</v>
      </c>
      <c r="J70" s="6">
        <f t="shared" si="58"/>
        <v>0</v>
      </c>
      <c r="K70" s="6">
        <f t="shared" si="59"/>
        <v>16</v>
      </c>
      <c r="L70" s="6">
        <f t="shared" si="60"/>
        <v>0</v>
      </c>
      <c r="M70" s="6">
        <f t="shared" si="61"/>
        <v>0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6">
        <f t="shared" si="65"/>
        <v>0</v>
      </c>
      <c r="R70" s="7">
        <f t="shared" si="66"/>
        <v>3</v>
      </c>
      <c r="S70" s="7">
        <f t="shared" si="67"/>
        <v>2</v>
      </c>
      <c r="T70" s="7">
        <f>$B$70*1.1</f>
        <v>1.1</v>
      </c>
      <c r="U70" s="11"/>
      <c r="V70" s="10"/>
      <c r="W70" s="11"/>
      <c r="X70" s="10"/>
      <c r="Y70" s="7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8"/>
        <v>0</v>
      </c>
      <c r="AP70" s="11"/>
      <c r="AQ70" s="10"/>
      <c r="AR70" s="11"/>
      <c r="AS70" s="10"/>
      <c r="AT70" s="7"/>
      <c r="AU70" s="11"/>
      <c r="AV70" s="10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9"/>
        <v>0</v>
      </c>
      <c r="BK70" s="11"/>
      <c r="BL70" s="10"/>
      <c r="BM70" s="11"/>
      <c r="BN70" s="10"/>
      <c r="BO70" s="7"/>
      <c r="BP70" s="11"/>
      <c r="BQ70" s="10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70"/>
        <v>0</v>
      </c>
      <c r="CF70" s="11"/>
      <c r="CG70" s="10"/>
      <c r="CH70" s="11"/>
      <c r="CI70" s="10"/>
      <c r="CJ70" s="7"/>
      <c r="CK70" s="11"/>
      <c r="CL70" s="10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71"/>
        <v>0</v>
      </c>
      <c r="DA70" s="11"/>
      <c r="DB70" s="10"/>
      <c r="DC70" s="11"/>
      <c r="DD70" s="10"/>
      <c r="DE70" s="7"/>
      <c r="DF70" s="11"/>
      <c r="DG70" s="10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2"/>
        <v>0</v>
      </c>
      <c r="DV70" s="11">
        <f>$B$70*8</f>
        <v>8</v>
      </c>
      <c r="DW70" s="10" t="s">
        <v>61</v>
      </c>
      <c r="DX70" s="11"/>
      <c r="DY70" s="10"/>
      <c r="DZ70" s="7">
        <f>$B$70*1</f>
        <v>1</v>
      </c>
      <c r="EA70" s="11">
        <f>$B$70*16</f>
        <v>16</v>
      </c>
      <c r="EB70" s="10" t="s">
        <v>61</v>
      </c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>
        <f>$B$70*2</f>
        <v>2</v>
      </c>
      <c r="EP70" s="7">
        <f t="shared" si="73"/>
        <v>3</v>
      </c>
      <c r="EQ70" s="11"/>
      <c r="ER70" s="10"/>
      <c r="ES70" s="11"/>
      <c r="ET70" s="10"/>
      <c r="EU70" s="7"/>
      <c r="EV70" s="11"/>
      <c r="EW70" s="10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4"/>
        <v>0</v>
      </c>
      <c r="FL70" s="11"/>
      <c r="FM70" s="10"/>
      <c r="FN70" s="11"/>
      <c r="FO70" s="10"/>
      <c r="FP70" s="7"/>
      <c r="FQ70" s="11"/>
      <c r="FR70" s="10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5"/>
        <v>0</v>
      </c>
    </row>
    <row r="71" spans="1:188" ht="12.75">
      <c r="A71" s="6"/>
      <c r="B71" s="6"/>
      <c r="C71" s="6"/>
      <c r="D71" s="6" t="s">
        <v>279</v>
      </c>
      <c r="E71" s="3" t="s">
        <v>156</v>
      </c>
      <c r="F71" s="6">
        <f>COUNTIF(U71:GD71,"e")</f>
        <v>0</v>
      </c>
      <c r="G71" s="6">
        <f>COUNTIF(U71:GD71,"z")</f>
        <v>1</v>
      </c>
      <c r="H71" s="6">
        <f t="shared" si="56"/>
        <v>8</v>
      </c>
      <c r="I71" s="6">
        <f t="shared" si="57"/>
        <v>0</v>
      </c>
      <c r="J71" s="6">
        <f t="shared" si="58"/>
        <v>0</v>
      </c>
      <c r="K71" s="6">
        <f t="shared" si="59"/>
        <v>0</v>
      </c>
      <c r="L71" s="6">
        <f t="shared" si="60"/>
        <v>0</v>
      </c>
      <c r="M71" s="6">
        <f t="shared" si="61"/>
        <v>0</v>
      </c>
      <c r="N71" s="6">
        <f t="shared" si="62"/>
        <v>0</v>
      </c>
      <c r="O71" s="6">
        <f t="shared" si="63"/>
        <v>0</v>
      </c>
      <c r="P71" s="6">
        <f t="shared" si="64"/>
        <v>0</v>
      </c>
      <c r="Q71" s="6">
        <f t="shared" si="65"/>
        <v>8</v>
      </c>
      <c r="R71" s="7">
        <f t="shared" si="66"/>
        <v>1</v>
      </c>
      <c r="S71" s="7">
        <f t="shared" si="67"/>
        <v>1</v>
      </c>
      <c r="T71" s="7">
        <v>0.4</v>
      </c>
      <c r="U71" s="11"/>
      <c r="V71" s="10"/>
      <c r="W71" s="11"/>
      <c r="X71" s="10"/>
      <c r="Y71" s="7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8"/>
        <v>0</v>
      </c>
      <c r="AP71" s="11"/>
      <c r="AQ71" s="10"/>
      <c r="AR71" s="11"/>
      <c r="AS71" s="10"/>
      <c r="AT71" s="7"/>
      <c r="AU71" s="11"/>
      <c r="AV71" s="10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9"/>
        <v>0</v>
      </c>
      <c r="BK71" s="11"/>
      <c r="BL71" s="10"/>
      <c r="BM71" s="11"/>
      <c r="BN71" s="10"/>
      <c r="BO71" s="7"/>
      <c r="BP71" s="11"/>
      <c r="BQ71" s="10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70"/>
        <v>0</v>
      </c>
      <c r="CF71" s="11"/>
      <c r="CG71" s="10"/>
      <c r="CH71" s="11"/>
      <c r="CI71" s="10"/>
      <c r="CJ71" s="7"/>
      <c r="CK71" s="11"/>
      <c r="CL71" s="10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71"/>
        <v>0</v>
      </c>
      <c r="DA71" s="11"/>
      <c r="DB71" s="10"/>
      <c r="DC71" s="11"/>
      <c r="DD71" s="10"/>
      <c r="DE71" s="7"/>
      <c r="DF71" s="11"/>
      <c r="DG71" s="10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2"/>
        <v>0</v>
      </c>
      <c r="DV71" s="11"/>
      <c r="DW71" s="10"/>
      <c r="DX71" s="11"/>
      <c r="DY71" s="10"/>
      <c r="DZ71" s="7"/>
      <c r="EA71" s="11"/>
      <c r="EB71" s="10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3"/>
        <v>0</v>
      </c>
      <c r="EQ71" s="11"/>
      <c r="ER71" s="10"/>
      <c r="ES71" s="11"/>
      <c r="ET71" s="10"/>
      <c r="EU71" s="7"/>
      <c r="EV71" s="11"/>
      <c r="EW71" s="10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>
        <v>8</v>
      </c>
      <c r="FI71" s="10" t="s">
        <v>61</v>
      </c>
      <c r="FJ71" s="7">
        <v>1</v>
      </c>
      <c r="FK71" s="7">
        <f t="shared" si="74"/>
        <v>1</v>
      </c>
      <c r="FL71" s="11"/>
      <c r="FM71" s="10"/>
      <c r="FN71" s="11"/>
      <c r="FO71" s="10"/>
      <c r="FP71" s="7"/>
      <c r="FQ71" s="11"/>
      <c r="FR71" s="10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5"/>
        <v>0</v>
      </c>
    </row>
    <row r="72" spans="1:188" ht="12.75">
      <c r="A72" s="6"/>
      <c r="B72" s="6"/>
      <c r="C72" s="6"/>
      <c r="D72" s="6" t="s">
        <v>280</v>
      </c>
      <c r="E72" s="3" t="s">
        <v>281</v>
      </c>
      <c r="F72" s="6">
        <f>COUNTIF(U72:GD72,"e")</f>
        <v>0</v>
      </c>
      <c r="G72" s="6">
        <f>COUNTIF(U72:GD72,"z")</f>
        <v>2</v>
      </c>
      <c r="H72" s="6">
        <f t="shared" si="56"/>
        <v>24</v>
      </c>
      <c r="I72" s="6">
        <f t="shared" si="57"/>
        <v>16</v>
      </c>
      <c r="J72" s="6">
        <f t="shared" si="58"/>
        <v>0</v>
      </c>
      <c r="K72" s="6">
        <f t="shared" si="59"/>
        <v>8</v>
      </c>
      <c r="L72" s="6">
        <f t="shared" si="60"/>
        <v>0</v>
      </c>
      <c r="M72" s="6">
        <f t="shared" si="61"/>
        <v>0</v>
      </c>
      <c r="N72" s="6">
        <f t="shared" si="62"/>
        <v>0</v>
      </c>
      <c r="O72" s="6">
        <f t="shared" si="63"/>
        <v>0</v>
      </c>
      <c r="P72" s="6">
        <f t="shared" si="64"/>
        <v>0</v>
      </c>
      <c r="Q72" s="6">
        <f t="shared" si="65"/>
        <v>0</v>
      </c>
      <c r="R72" s="7">
        <f t="shared" si="66"/>
        <v>3</v>
      </c>
      <c r="S72" s="7">
        <f t="shared" si="67"/>
        <v>1</v>
      </c>
      <c r="T72" s="7">
        <v>1.1</v>
      </c>
      <c r="U72" s="11"/>
      <c r="V72" s="10"/>
      <c r="W72" s="11"/>
      <c r="X72" s="10"/>
      <c r="Y72" s="7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8"/>
        <v>0</v>
      </c>
      <c r="AP72" s="11"/>
      <c r="AQ72" s="10"/>
      <c r="AR72" s="11"/>
      <c r="AS72" s="10"/>
      <c r="AT72" s="7"/>
      <c r="AU72" s="11"/>
      <c r="AV72" s="10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9"/>
        <v>0</v>
      </c>
      <c r="BK72" s="11"/>
      <c r="BL72" s="10"/>
      <c r="BM72" s="11"/>
      <c r="BN72" s="10"/>
      <c r="BO72" s="7"/>
      <c r="BP72" s="11"/>
      <c r="BQ72" s="10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70"/>
        <v>0</v>
      </c>
      <c r="CF72" s="11"/>
      <c r="CG72" s="10"/>
      <c r="CH72" s="11"/>
      <c r="CI72" s="10"/>
      <c r="CJ72" s="7"/>
      <c r="CK72" s="11"/>
      <c r="CL72" s="10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71"/>
        <v>0</v>
      </c>
      <c r="DA72" s="11"/>
      <c r="DB72" s="10"/>
      <c r="DC72" s="11"/>
      <c r="DD72" s="10"/>
      <c r="DE72" s="7"/>
      <c r="DF72" s="11"/>
      <c r="DG72" s="10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72"/>
        <v>0</v>
      </c>
      <c r="DV72" s="11"/>
      <c r="DW72" s="10"/>
      <c r="DX72" s="11"/>
      <c r="DY72" s="10"/>
      <c r="DZ72" s="7"/>
      <c r="EA72" s="11"/>
      <c r="EB72" s="10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73"/>
        <v>0</v>
      </c>
      <c r="EQ72" s="11"/>
      <c r="ER72" s="10"/>
      <c r="ES72" s="11"/>
      <c r="ET72" s="10"/>
      <c r="EU72" s="7"/>
      <c r="EV72" s="11"/>
      <c r="EW72" s="10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4"/>
        <v>0</v>
      </c>
      <c r="FL72" s="11">
        <v>16</v>
      </c>
      <c r="FM72" s="10" t="s">
        <v>61</v>
      </c>
      <c r="FN72" s="11"/>
      <c r="FO72" s="10"/>
      <c r="FP72" s="7">
        <v>2</v>
      </c>
      <c r="FQ72" s="11">
        <v>8</v>
      </c>
      <c r="FR72" s="10" t="s">
        <v>61</v>
      </c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>
        <v>1</v>
      </c>
      <c r="GF72" s="7">
        <f t="shared" si="75"/>
        <v>3</v>
      </c>
    </row>
    <row r="73" spans="1:188" ht="12.75">
      <c r="A73" s="6">
        <v>17</v>
      </c>
      <c r="B73" s="6">
        <v>1</v>
      </c>
      <c r="C73" s="6"/>
      <c r="D73" s="6"/>
      <c r="E73" s="3" t="s">
        <v>282</v>
      </c>
      <c r="F73" s="6">
        <f>$B$73*COUNTIF(U73:GD73,"e")</f>
        <v>0</v>
      </c>
      <c r="G73" s="6">
        <f>$B$73*COUNTIF(U73:GD73,"z")</f>
        <v>3</v>
      </c>
      <c r="H73" s="6">
        <f t="shared" si="56"/>
        <v>32</v>
      </c>
      <c r="I73" s="6">
        <f t="shared" si="57"/>
        <v>16</v>
      </c>
      <c r="J73" s="6">
        <f t="shared" si="58"/>
        <v>0</v>
      </c>
      <c r="K73" s="6">
        <f t="shared" si="59"/>
        <v>8</v>
      </c>
      <c r="L73" s="6">
        <f t="shared" si="60"/>
        <v>0</v>
      </c>
      <c r="M73" s="6">
        <f t="shared" si="61"/>
        <v>8</v>
      </c>
      <c r="N73" s="6">
        <f t="shared" si="62"/>
        <v>0</v>
      </c>
      <c r="O73" s="6">
        <f t="shared" si="63"/>
        <v>0</v>
      </c>
      <c r="P73" s="6">
        <f t="shared" si="64"/>
        <v>0</v>
      </c>
      <c r="Q73" s="6">
        <f t="shared" si="65"/>
        <v>0</v>
      </c>
      <c r="R73" s="7">
        <f t="shared" si="66"/>
        <v>4</v>
      </c>
      <c r="S73" s="7">
        <f t="shared" si="67"/>
        <v>2</v>
      </c>
      <c r="T73" s="7">
        <f>$B$73*1.5</f>
        <v>1.5</v>
      </c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8"/>
        <v>0</v>
      </c>
      <c r="AP73" s="11"/>
      <c r="AQ73" s="10"/>
      <c r="AR73" s="11"/>
      <c r="AS73" s="10"/>
      <c r="AT73" s="7"/>
      <c r="AU73" s="11"/>
      <c r="AV73" s="10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9"/>
        <v>0</v>
      </c>
      <c r="BK73" s="11"/>
      <c r="BL73" s="10"/>
      <c r="BM73" s="11"/>
      <c r="BN73" s="10"/>
      <c r="BO73" s="7"/>
      <c r="BP73" s="11"/>
      <c r="BQ73" s="10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70"/>
        <v>0</v>
      </c>
      <c r="CF73" s="11"/>
      <c r="CG73" s="10"/>
      <c r="CH73" s="11"/>
      <c r="CI73" s="10"/>
      <c r="CJ73" s="7"/>
      <c r="CK73" s="11"/>
      <c r="CL73" s="10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71"/>
        <v>0</v>
      </c>
      <c r="DA73" s="11"/>
      <c r="DB73" s="10"/>
      <c r="DC73" s="11"/>
      <c r="DD73" s="10"/>
      <c r="DE73" s="7"/>
      <c r="DF73" s="11"/>
      <c r="DG73" s="10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2"/>
        <v>0</v>
      </c>
      <c r="DV73" s="11"/>
      <c r="DW73" s="10"/>
      <c r="DX73" s="11"/>
      <c r="DY73" s="10"/>
      <c r="DZ73" s="7"/>
      <c r="EA73" s="11"/>
      <c r="EB73" s="10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73"/>
        <v>0</v>
      </c>
      <c r="EQ73" s="11">
        <f>$B$73*16</f>
        <v>16</v>
      </c>
      <c r="ER73" s="10" t="s">
        <v>61</v>
      </c>
      <c r="ES73" s="11"/>
      <c r="ET73" s="10"/>
      <c r="EU73" s="7">
        <f>$B$73*2</f>
        <v>2</v>
      </c>
      <c r="EV73" s="11">
        <f>$B$73*8</f>
        <v>8</v>
      </c>
      <c r="EW73" s="10" t="s">
        <v>61</v>
      </c>
      <c r="EX73" s="11"/>
      <c r="EY73" s="10"/>
      <c r="EZ73" s="11">
        <f>$B$73*8</f>
        <v>8</v>
      </c>
      <c r="FA73" s="10" t="s">
        <v>61</v>
      </c>
      <c r="FB73" s="11"/>
      <c r="FC73" s="10"/>
      <c r="FD73" s="11"/>
      <c r="FE73" s="10"/>
      <c r="FF73" s="11"/>
      <c r="FG73" s="10"/>
      <c r="FH73" s="11"/>
      <c r="FI73" s="10"/>
      <c r="FJ73" s="7">
        <f>$B$73*2</f>
        <v>2</v>
      </c>
      <c r="FK73" s="7">
        <f t="shared" si="74"/>
        <v>4</v>
      </c>
      <c r="FL73" s="11"/>
      <c r="FM73" s="10"/>
      <c r="FN73" s="11"/>
      <c r="FO73" s="10"/>
      <c r="FP73" s="7"/>
      <c r="FQ73" s="11"/>
      <c r="FR73" s="10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5"/>
        <v>0</v>
      </c>
    </row>
    <row r="74" spans="1:188" ht="12.75">
      <c r="A74" s="6"/>
      <c r="B74" s="6"/>
      <c r="C74" s="6"/>
      <c r="D74" s="6" t="s">
        <v>283</v>
      </c>
      <c r="E74" s="3" t="s">
        <v>161</v>
      </c>
      <c r="F74" s="6">
        <f>COUNTIF(U74:GD74,"e")</f>
        <v>0</v>
      </c>
      <c r="G74" s="6">
        <f>COUNTIF(U74:GD74,"z")</f>
        <v>1</v>
      </c>
      <c r="H74" s="6">
        <f t="shared" si="56"/>
        <v>16</v>
      </c>
      <c r="I74" s="6">
        <f t="shared" si="57"/>
        <v>0</v>
      </c>
      <c r="J74" s="6">
        <f t="shared" si="58"/>
        <v>0</v>
      </c>
      <c r="K74" s="6">
        <f t="shared" si="59"/>
        <v>0</v>
      </c>
      <c r="L74" s="6">
        <f t="shared" si="60"/>
        <v>0</v>
      </c>
      <c r="M74" s="6">
        <f t="shared" si="61"/>
        <v>16</v>
      </c>
      <c r="N74" s="6">
        <f t="shared" si="62"/>
        <v>0</v>
      </c>
      <c r="O74" s="6">
        <f t="shared" si="63"/>
        <v>0</v>
      </c>
      <c r="P74" s="6">
        <f t="shared" si="64"/>
        <v>0</v>
      </c>
      <c r="Q74" s="6">
        <f t="shared" si="65"/>
        <v>0</v>
      </c>
      <c r="R74" s="7">
        <f t="shared" si="66"/>
        <v>2</v>
      </c>
      <c r="S74" s="7">
        <f t="shared" si="67"/>
        <v>2</v>
      </c>
      <c r="T74" s="7">
        <v>0.7</v>
      </c>
      <c r="U74" s="11"/>
      <c r="V74" s="10"/>
      <c r="W74" s="11"/>
      <c r="X74" s="10"/>
      <c r="Y74" s="7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8"/>
        <v>0</v>
      </c>
      <c r="AP74" s="11"/>
      <c r="AQ74" s="10"/>
      <c r="AR74" s="11"/>
      <c r="AS74" s="10"/>
      <c r="AT74" s="7"/>
      <c r="AU74" s="11"/>
      <c r="AV74" s="10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9"/>
        <v>0</v>
      </c>
      <c r="BK74" s="11"/>
      <c r="BL74" s="10"/>
      <c r="BM74" s="11"/>
      <c r="BN74" s="10"/>
      <c r="BO74" s="7"/>
      <c r="BP74" s="11"/>
      <c r="BQ74" s="10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70"/>
        <v>0</v>
      </c>
      <c r="CF74" s="11"/>
      <c r="CG74" s="10"/>
      <c r="CH74" s="11"/>
      <c r="CI74" s="10"/>
      <c r="CJ74" s="7"/>
      <c r="CK74" s="11"/>
      <c r="CL74" s="10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71"/>
        <v>0</v>
      </c>
      <c r="DA74" s="11"/>
      <c r="DB74" s="10"/>
      <c r="DC74" s="11"/>
      <c r="DD74" s="10"/>
      <c r="DE74" s="7"/>
      <c r="DF74" s="11"/>
      <c r="DG74" s="10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2"/>
        <v>0</v>
      </c>
      <c r="DV74" s="11"/>
      <c r="DW74" s="10"/>
      <c r="DX74" s="11"/>
      <c r="DY74" s="10"/>
      <c r="DZ74" s="7"/>
      <c r="EA74" s="11"/>
      <c r="EB74" s="10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73"/>
        <v>0</v>
      </c>
      <c r="EQ74" s="11"/>
      <c r="ER74" s="10"/>
      <c r="ES74" s="11"/>
      <c r="ET74" s="10"/>
      <c r="EU74" s="7"/>
      <c r="EV74" s="11"/>
      <c r="EW74" s="10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74"/>
        <v>0</v>
      </c>
      <c r="FL74" s="11"/>
      <c r="FM74" s="10"/>
      <c r="FN74" s="11"/>
      <c r="FO74" s="10"/>
      <c r="FP74" s="7"/>
      <c r="FQ74" s="11"/>
      <c r="FR74" s="10"/>
      <c r="FS74" s="11"/>
      <c r="FT74" s="10"/>
      <c r="FU74" s="11">
        <v>16</v>
      </c>
      <c r="FV74" s="10" t="s">
        <v>61</v>
      </c>
      <c r="FW74" s="11"/>
      <c r="FX74" s="10"/>
      <c r="FY74" s="11"/>
      <c r="FZ74" s="10"/>
      <c r="GA74" s="11"/>
      <c r="GB74" s="10"/>
      <c r="GC74" s="11"/>
      <c r="GD74" s="10"/>
      <c r="GE74" s="7">
        <v>2</v>
      </c>
      <c r="GF74" s="7">
        <f t="shared" si="75"/>
        <v>2</v>
      </c>
    </row>
    <row r="75" spans="1:188" ht="12.75">
      <c r="A75" s="6"/>
      <c r="B75" s="6"/>
      <c r="C75" s="6"/>
      <c r="D75" s="6" t="s">
        <v>284</v>
      </c>
      <c r="E75" s="3" t="s">
        <v>163</v>
      </c>
      <c r="F75" s="6">
        <f>COUNTIF(U75:GD75,"e")</f>
        <v>0</v>
      </c>
      <c r="G75" s="6">
        <f>COUNTIF(U75:GD75,"z")</f>
        <v>1</v>
      </c>
      <c r="H75" s="6">
        <f t="shared" si="56"/>
        <v>0</v>
      </c>
      <c r="I75" s="6">
        <f t="shared" si="57"/>
        <v>0</v>
      </c>
      <c r="J75" s="6">
        <f t="shared" si="58"/>
        <v>0</v>
      </c>
      <c r="K75" s="6">
        <f t="shared" si="59"/>
        <v>0</v>
      </c>
      <c r="L75" s="6">
        <f t="shared" si="60"/>
        <v>0</v>
      </c>
      <c r="M75" s="6">
        <f t="shared" si="61"/>
        <v>0</v>
      </c>
      <c r="N75" s="6">
        <f t="shared" si="62"/>
        <v>0</v>
      </c>
      <c r="O75" s="6">
        <f t="shared" si="63"/>
        <v>0</v>
      </c>
      <c r="P75" s="6">
        <f t="shared" si="64"/>
        <v>0</v>
      </c>
      <c r="Q75" s="6">
        <f t="shared" si="65"/>
        <v>0</v>
      </c>
      <c r="R75" s="7">
        <f t="shared" si="66"/>
        <v>15</v>
      </c>
      <c r="S75" s="7">
        <f t="shared" si="67"/>
        <v>15</v>
      </c>
      <c r="T75" s="7">
        <v>0.5</v>
      </c>
      <c r="U75" s="11"/>
      <c r="V75" s="10"/>
      <c r="W75" s="11"/>
      <c r="X75" s="10"/>
      <c r="Y75" s="7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8"/>
        <v>0</v>
      </c>
      <c r="AP75" s="11"/>
      <c r="AQ75" s="10"/>
      <c r="AR75" s="11"/>
      <c r="AS75" s="10"/>
      <c r="AT75" s="7"/>
      <c r="AU75" s="11"/>
      <c r="AV75" s="10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9"/>
        <v>0</v>
      </c>
      <c r="BK75" s="11"/>
      <c r="BL75" s="10"/>
      <c r="BM75" s="11"/>
      <c r="BN75" s="10"/>
      <c r="BO75" s="7"/>
      <c r="BP75" s="11"/>
      <c r="BQ75" s="10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70"/>
        <v>0</v>
      </c>
      <c r="CF75" s="11"/>
      <c r="CG75" s="10"/>
      <c r="CH75" s="11"/>
      <c r="CI75" s="10"/>
      <c r="CJ75" s="7"/>
      <c r="CK75" s="11"/>
      <c r="CL75" s="10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71"/>
        <v>0</v>
      </c>
      <c r="DA75" s="11"/>
      <c r="DB75" s="10"/>
      <c r="DC75" s="11"/>
      <c r="DD75" s="10"/>
      <c r="DE75" s="7"/>
      <c r="DF75" s="11"/>
      <c r="DG75" s="10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72"/>
        <v>0</v>
      </c>
      <c r="DV75" s="11"/>
      <c r="DW75" s="10"/>
      <c r="DX75" s="11"/>
      <c r="DY75" s="10"/>
      <c r="DZ75" s="7"/>
      <c r="EA75" s="11"/>
      <c r="EB75" s="10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73"/>
        <v>0</v>
      </c>
      <c r="EQ75" s="11"/>
      <c r="ER75" s="10"/>
      <c r="ES75" s="11"/>
      <c r="ET75" s="10"/>
      <c r="EU75" s="7"/>
      <c r="EV75" s="11"/>
      <c r="EW75" s="10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74"/>
        <v>0</v>
      </c>
      <c r="FL75" s="11"/>
      <c r="FM75" s="10"/>
      <c r="FN75" s="11"/>
      <c r="FO75" s="10"/>
      <c r="FP75" s="7"/>
      <c r="FQ75" s="11"/>
      <c r="FR75" s="10"/>
      <c r="FS75" s="11"/>
      <c r="FT75" s="10"/>
      <c r="FU75" s="11"/>
      <c r="FV75" s="10"/>
      <c r="FW75" s="11">
        <v>0</v>
      </c>
      <c r="FX75" s="10" t="s">
        <v>61</v>
      </c>
      <c r="FY75" s="11"/>
      <c r="FZ75" s="10"/>
      <c r="GA75" s="11"/>
      <c r="GB75" s="10"/>
      <c r="GC75" s="11"/>
      <c r="GD75" s="10"/>
      <c r="GE75" s="7">
        <v>15</v>
      </c>
      <c r="GF75" s="7">
        <f t="shared" si="75"/>
        <v>15</v>
      </c>
    </row>
    <row r="76" spans="1:188" ht="12.75">
      <c r="A76" s="6"/>
      <c r="B76" s="6"/>
      <c r="C76" s="6"/>
      <c r="D76" s="6" t="s">
        <v>285</v>
      </c>
      <c r="E76" s="3" t="s">
        <v>165</v>
      </c>
      <c r="F76" s="6">
        <f>COUNTIF(U76:GD76,"e")</f>
        <v>0</v>
      </c>
      <c r="G76" s="6">
        <f>COUNTIF(U76:GD76,"z")</f>
        <v>1</v>
      </c>
      <c r="H76" s="6">
        <f t="shared" si="56"/>
        <v>8</v>
      </c>
      <c r="I76" s="6">
        <f t="shared" si="57"/>
        <v>0</v>
      </c>
      <c r="J76" s="6">
        <f t="shared" si="58"/>
        <v>0</v>
      </c>
      <c r="K76" s="6">
        <f t="shared" si="59"/>
        <v>0</v>
      </c>
      <c r="L76" s="6">
        <f t="shared" si="60"/>
        <v>0</v>
      </c>
      <c r="M76" s="6">
        <f t="shared" si="61"/>
        <v>0</v>
      </c>
      <c r="N76" s="6">
        <f t="shared" si="62"/>
        <v>0</v>
      </c>
      <c r="O76" s="6">
        <f t="shared" si="63"/>
        <v>0</v>
      </c>
      <c r="P76" s="6">
        <f t="shared" si="64"/>
        <v>0</v>
      </c>
      <c r="Q76" s="6">
        <f t="shared" si="65"/>
        <v>8</v>
      </c>
      <c r="R76" s="7">
        <f t="shared" si="66"/>
        <v>1</v>
      </c>
      <c r="S76" s="7">
        <f t="shared" si="67"/>
        <v>1</v>
      </c>
      <c r="T76" s="7">
        <v>0.4</v>
      </c>
      <c r="U76" s="11"/>
      <c r="V76" s="10"/>
      <c r="W76" s="11"/>
      <c r="X76" s="10"/>
      <c r="Y76" s="7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68"/>
        <v>0</v>
      </c>
      <c r="AP76" s="11"/>
      <c r="AQ76" s="10"/>
      <c r="AR76" s="11"/>
      <c r="AS76" s="10"/>
      <c r="AT76" s="7"/>
      <c r="AU76" s="11"/>
      <c r="AV76" s="10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69"/>
        <v>0</v>
      </c>
      <c r="BK76" s="11"/>
      <c r="BL76" s="10"/>
      <c r="BM76" s="11"/>
      <c r="BN76" s="10"/>
      <c r="BO76" s="7"/>
      <c r="BP76" s="11"/>
      <c r="BQ76" s="10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70"/>
        <v>0</v>
      </c>
      <c r="CF76" s="11"/>
      <c r="CG76" s="10"/>
      <c r="CH76" s="11"/>
      <c r="CI76" s="10"/>
      <c r="CJ76" s="7"/>
      <c r="CK76" s="11"/>
      <c r="CL76" s="10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71"/>
        <v>0</v>
      </c>
      <c r="DA76" s="11"/>
      <c r="DB76" s="10"/>
      <c r="DC76" s="11"/>
      <c r="DD76" s="10"/>
      <c r="DE76" s="7"/>
      <c r="DF76" s="11"/>
      <c r="DG76" s="10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72"/>
        <v>0</v>
      </c>
      <c r="DV76" s="11"/>
      <c r="DW76" s="10"/>
      <c r="DX76" s="11"/>
      <c r="DY76" s="10"/>
      <c r="DZ76" s="7"/>
      <c r="EA76" s="11"/>
      <c r="EB76" s="10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73"/>
        <v>0</v>
      </c>
      <c r="EQ76" s="11"/>
      <c r="ER76" s="10"/>
      <c r="ES76" s="11"/>
      <c r="ET76" s="10"/>
      <c r="EU76" s="7"/>
      <c r="EV76" s="11"/>
      <c r="EW76" s="10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74"/>
        <v>0</v>
      </c>
      <c r="FL76" s="11"/>
      <c r="FM76" s="10"/>
      <c r="FN76" s="11"/>
      <c r="FO76" s="10"/>
      <c r="FP76" s="7"/>
      <c r="FQ76" s="11"/>
      <c r="FR76" s="10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>
        <v>8</v>
      </c>
      <c r="GD76" s="10" t="s">
        <v>61</v>
      </c>
      <c r="GE76" s="7">
        <v>1</v>
      </c>
      <c r="GF76" s="7">
        <f t="shared" si="75"/>
        <v>1</v>
      </c>
    </row>
    <row r="77" spans="1:188" ht="15.75" customHeight="1">
      <c r="A77" s="6"/>
      <c r="B77" s="6"/>
      <c r="C77" s="6"/>
      <c r="D77" s="6"/>
      <c r="E77" s="6" t="s">
        <v>89</v>
      </c>
      <c r="F77" s="6">
        <f aca="true" t="shared" si="76" ref="F77:AK77">SUM(F63:F76)</f>
        <v>0</v>
      </c>
      <c r="G77" s="6">
        <f t="shared" si="76"/>
        <v>25</v>
      </c>
      <c r="H77" s="6">
        <f t="shared" si="76"/>
        <v>336</v>
      </c>
      <c r="I77" s="6">
        <f t="shared" si="76"/>
        <v>152</v>
      </c>
      <c r="J77" s="6">
        <f t="shared" si="76"/>
        <v>0</v>
      </c>
      <c r="K77" s="6">
        <f t="shared" si="76"/>
        <v>144</v>
      </c>
      <c r="L77" s="6">
        <f t="shared" si="76"/>
        <v>0</v>
      </c>
      <c r="M77" s="6">
        <f t="shared" si="76"/>
        <v>24</v>
      </c>
      <c r="N77" s="6">
        <f t="shared" si="76"/>
        <v>0</v>
      </c>
      <c r="O77" s="6">
        <f t="shared" si="76"/>
        <v>0</v>
      </c>
      <c r="P77" s="6">
        <f t="shared" si="76"/>
        <v>0</v>
      </c>
      <c r="Q77" s="6">
        <f t="shared" si="76"/>
        <v>16</v>
      </c>
      <c r="R77" s="7">
        <f t="shared" si="76"/>
        <v>61</v>
      </c>
      <c r="S77" s="7">
        <f t="shared" si="76"/>
        <v>38</v>
      </c>
      <c r="T77" s="7">
        <f t="shared" si="76"/>
        <v>15.5</v>
      </c>
      <c r="U77" s="11">
        <f t="shared" si="76"/>
        <v>0</v>
      </c>
      <c r="V77" s="10">
        <f t="shared" si="76"/>
        <v>0</v>
      </c>
      <c r="W77" s="11">
        <f t="shared" si="76"/>
        <v>0</v>
      </c>
      <c r="X77" s="10">
        <f t="shared" si="76"/>
        <v>0</v>
      </c>
      <c r="Y77" s="7">
        <f t="shared" si="76"/>
        <v>0</v>
      </c>
      <c r="Z77" s="11">
        <f t="shared" si="76"/>
        <v>0</v>
      </c>
      <c r="AA77" s="10">
        <f t="shared" si="76"/>
        <v>0</v>
      </c>
      <c r="AB77" s="11">
        <f t="shared" si="76"/>
        <v>0</v>
      </c>
      <c r="AC77" s="10">
        <f t="shared" si="76"/>
        <v>0</v>
      </c>
      <c r="AD77" s="11">
        <f t="shared" si="76"/>
        <v>0</v>
      </c>
      <c r="AE77" s="10">
        <f t="shared" si="76"/>
        <v>0</v>
      </c>
      <c r="AF77" s="11">
        <f t="shared" si="76"/>
        <v>0</v>
      </c>
      <c r="AG77" s="10">
        <f t="shared" si="76"/>
        <v>0</v>
      </c>
      <c r="AH77" s="11">
        <f t="shared" si="76"/>
        <v>0</v>
      </c>
      <c r="AI77" s="10">
        <f t="shared" si="76"/>
        <v>0</v>
      </c>
      <c r="AJ77" s="11">
        <f t="shared" si="76"/>
        <v>0</v>
      </c>
      <c r="AK77" s="10">
        <f t="shared" si="76"/>
        <v>0</v>
      </c>
      <c r="AL77" s="11">
        <f aca="true" t="shared" si="77" ref="AL77:BQ77">SUM(AL63:AL76)</f>
        <v>0</v>
      </c>
      <c r="AM77" s="10">
        <f t="shared" si="77"/>
        <v>0</v>
      </c>
      <c r="AN77" s="7">
        <f t="shared" si="77"/>
        <v>0</v>
      </c>
      <c r="AO77" s="7">
        <f t="shared" si="77"/>
        <v>0</v>
      </c>
      <c r="AP77" s="11">
        <f t="shared" si="77"/>
        <v>0</v>
      </c>
      <c r="AQ77" s="10">
        <f t="shared" si="77"/>
        <v>0</v>
      </c>
      <c r="AR77" s="11">
        <f t="shared" si="77"/>
        <v>0</v>
      </c>
      <c r="AS77" s="10">
        <f t="shared" si="77"/>
        <v>0</v>
      </c>
      <c r="AT77" s="7">
        <f t="shared" si="77"/>
        <v>0</v>
      </c>
      <c r="AU77" s="11">
        <f t="shared" si="77"/>
        <v>0</v>
      </c>
      <c r="AV77" s="10">
        <f t="shared" si="77"/>
        <v>0</v>
      </c>
      <c r="AW77" s="11">
        <f t="shared" si="77"/>
        <v>0</v>
      </c>
      <c r="AX77" s="10">
        <f t="shared" si="77"/>
        <v>0</v>
      </c>
      <c r="AY77" s="11">
        <f t="shared" si="77"/>
        <v>0</v>
      </c>
      <c r="AZ77" s="10">
        <f t="shared" si="77"/>
        <v>0</v>
      </c>
      <c r="BA77" s="11">
        <f t="shared" si="77"/>
        <v>0</v>
      </c>
      <c r="BB77" s="10">
        <f t="shared" si="77"/>
        <v>0</v>
      </c>
      <c r="BC77" s="11">
        <f t="shared" si="77"/>
        <v>0</v>
      </c>
      <c r="BD77" s="10">
        <f t="shared" si="77"/>
        <v>0</v>
      </c>
      <c r="BE77" s="11">
        <f t="shared" si="77"/>
        <v>0</v>
      </c>
      <c r="BF77" s="10">
        <f t="shared" si="77"/>
        <v>0</v>
      </c>
      <c r="BG77" s="11">
        <f t="shared" si="77"/>
        <v>0</v>
      </c>
      <c r="BH77" s="10">
        <f t="shared" si="77"/>
        <v>0</v>
      </c>
      <c r="BI77" s="7">
        <f t="shared" si="77"/>
        <v>0</v>
      </c>
      <c r="BJ77" s="7">
        <f t="shared" si="77"/>
        <v>0</v>
      </c>
      <c r="BK77" s="11">
        <f t="shared" si="77"/>
        <v>16</v>
      </c>
      <c r="BL77" s="10">
        <f t="shared" si="77"/>
        <v>0</v>
      </c>
      <c r="BM77" s="11">
        <f t="shared" si="77"/>
        <v>0</v>
      </c>
      <c r="BN77" s="10">
        <f t="shared" si="77"/>
        <v>0</v>
      </c>
      <c r="BO77" s="7">
        <f t="shared" si="77"/>
        <v>2</v>
      </c>
      <c r="BP77" s="11">
        <f t="shared" si="77"/>
        <v>16</v>
      </c>
      <c r="BQ77" s="10">
        <f t="shared" si="77"/>
        <v>0</v>
      </c>
      <c r="BR77" s="11">
        <f aca="true" t="shared" si="78" ref="BR77:CW77">SUM(BR63:BR76)</f>
        <v>0</v>
      </c>
      <c r="BS77" s="10">
        <f t="shared" si="78"/>
        <v>0</v>
      </c>
      <c r="BT77" s="11">
        <f t="shared" si="78"/>
        <v>0</v>
      </c>
      <c r="BU77" s="10">
        <f t="shared" si="78"/>
        <v>0</v>
      </c>
      <c r="BV77" s="11">
        <f t="shared" si="78"/>
        <v>0</v>
      </c>
      <c r="BW77" s="10">
        <f t="shared" si="78"/>
        <v>0</v>
      </c>
      <c r="BX77" s="11">
        <f t="shared" si="78"/>
        <v>0</v>
      </c>
      <c r="BY77" s="10">
        <f t="shared" si="78"/>
        <v>0</v>
      </c>
      <c r="BZ77" s="11">
        <f t="shared" si="78"/>
        <v>0</v>
      </c>
      <c r="CA77" s="10">
        <f t="shared" si="78"/>
        <v>0</v>
      </c>
      <c r="CB77" s="11">
        <f t="shared" si="78"/>
        <v>0</v>
      </c>
      <c r="CC77" s="10">
        <f t="shared" si="78"/>
        <v>0</v>
      </c>
      <c r="CD77" s="7">
        <f t="shared" si="78"/>
        <v>2</v>
      </c>
      <c r="CE77" s="7">
        <f t="shared" si="78"/>
        <v>4</v>
      </c>
      <c r="CF77" s="11">
        <f t="shared" si="78"/>
        <v>32</v>
      </c>
      <c r="CG77" s="10">
        <f t="shared" si="78"/>
        <v>0</v>
      </c>
      <c r="CH77" s="11">
        <f t="shared" si="78"/>
        <v>0</v>
      </c>
      <c r="CI77" s="10">
        <f t="shared" si="78"/>
        <v>0</v>
      </c>
      <c r="CJ77" s="7">
        <f t="shared" si="78"/>
        <v>4</v>
      </c>
      <c r="CK77" s="11">
        <f t="shared" si="78"/>
        <v>32</v>
      </c>
      <c r="CL77" s="10">
        <f t="shared" si="78"/>
        <v>0</v>
      </c>
      <c r="CM77" s="11">
        <f t="shared" si="78"/>
        <v>0</v>
      </c>
      <c r="CN77" s="10">
        <f t="shared" si="78"/>
        <v>0</v>
      </c>
      <c r="CO77" s="11">
        <f t="shared" si="78"/>
        <v>0</v>
      </c>
      <c r="CP77" s="10">
        <f t="shared" si="78"/>
        <v>0</v>
      </c>
      <c r="CQ77" s="11">
        <f t="shared" si="78"/>
        <v>0</v>
      </c>
      <c r="CR77" s="10">
        <f t="shared" si="78"/>
        <v>0</v>
      </c>
      <c r="CS77" s="11">
        <f t="shared" si="78"/>
        <v>0</v>
      </c>
      <c r="CT77" s="10">
        <f t="shared" si="78"/>
        <v>0</v>
      </c>
      <c r="CU77" s="11">
        <f t="shared" si="78"/>
        <v>0</v>
      </c>
      <c r="CV77" s="10">
        <f t="shared" si="78"/>
        <v>0</v>
      </c>
      <c r="CW77" s="11">
        <f t="shared" si="78"/>
        <v>0</v>
      </c>
      <c r="CX77" s="10">
        <f aca="true" t="shared" si="79" ref="CX77:EC77">SUM(CX63:CX76)</f>
        <v>0</v>
      </c>
      <c r="CY77" s="7">
        <f t="shared" si="79"/>
        <v>4</v>
      </c>
      <c r="CZ77" s="7">
        <f t="shared" si="79"/>
        <v>8</v>
      </c>
      <c r="DA77" s="11">
        <f t="shared" si="79"/>
        <v>32</v>
      </c>
      <c r="DB77" s="10">
        <f t="shared" si="79"/>
        <v>0</v>
      </c>
      <c r="DC77" s="11">
        <f t="shared" si="79"/>
        <v>0</v>
      </c>
      <c r="DD77" s="10">
        <f t="shared" si="79"/>
        <v>0</v>
      </c>
      <c r="DE77" s="7">
        <f t="shared" si="79"/>
        <v>6</v>
      </c>
      <c r="DF77" s="11">
        <f t="shared" si="79"/>
        <v>32</v>
      </c>
      <c r="DG77" s="10">
        <f t="shared" si="79"/>
        <v>0</v>
      </c>
      <c r="DH77" s="11">
        <f t="shared" si="79"/>
        <v>0</v>
      </c>
      <c r="DI77" s="10">
        <f t="shared" si="79"/>
        <v>0</v>
      </c>
      <c r="DJ77" s="11">
        <f t="shared" si="79"/>
        <v>0</v>
      </c>
      <c r="DK77" s="10">
        <f t="shared" si="79"/>
        <v>0</v>
      </c>
      <c r="DL77" s="11">
        <f t="shared" si="79"/>
        <v>0</v>
      </c>
      <c r="DM77" s="10">
        <f t="shared" si="79"/>
        <v>0</v>
      </c>
      <c r="DN77" s="11">
        <f t="shared" si="79"/>
        <v>0</v>
      </c>
      <c r="DO77" s="10">
        <f t="shared" si="79"/>
        <v>0</v>
      </c>
      <c r="DP77" s="11">
        <f t="shared" si="79"/>
        <v>0</v>
      </c>
      <c r="DQ77" s="10">
        <f t="shared" si="79"/>
        <v>0</v>
      </c>
      <c r="DR77" s="11">
        <f t="shared" si="79"/>
        <v>0</v>
      </c>
      <c r="DS77" s="10">
        <f t="shared" si="79"/>
        <v>0</v>
      </c>
      <c r="DT77" s="7">
        <f t="shared" si="79"/>
        <v>4</v>
      </c>
      <c r="DU77" s="7">
        <f t="shared" si="79"/>
        <v>10</v>
      </c>
      <c r="DV77" s="11">
        <f t="shared" si="79"/>
        <v>40</v>
      </c>
      <c r="DW77" s="10">
        <f t="shared" si="79"/>
        <v>0</v>
      </c>
      <c r="DX77" s="11">
        <f t="shared" si="79"/>
        <v>0</v>
      </c>
      <c r="DY77" s="10">
        <f t="shared" si="79"/>
        <v>0</v>
      </c>
      <c r="DZ77" s="7">
        <f t="shared" si="79"/>
        <v>7</v>
      </c>
      <c r="EA77" s="11">
        <f t="shared" si="79"/>
        <v>48</v>
      </c>
      <c r="EB77" s="10">
        <f t="shared" si="79"/>
        <v>0</v>
      </c>
      <c r="EC77" s="11">
        <f t="shared" si="79"/>
        <v>0</v>
      </c>
      <c r="ED77" s="10">
        <f aca="true" t="shared" si="80" ref="ED77:FI77">SUM(ED63:ED76)</f>
        <v>0</v>
      </c>
      <c r="EE77" s="11">
        <f t="shared" si="80"/>
        <v>0</v>
      </c>
      <c r="EF77" s="10">
        <f t="shared" si="80"/>
        <v>0</v>
      </c>
      <c r="EG77" s="11">
        <f t="shared" si="80"/>
        <v>0</v>
      </c>
      <c r="EH77" s="10">
        <f t="shared" si="80"/>
        <v>0</v>
      </c>
      <c r="EI77" s="11">
        <f t="shared" si="80"/>
        <v>0</v>
      </c>
      <c r="EJ77" s="10">
        <f t="shared" si="80"/>
        <v>0</v>
      </c>
      <c r="EK77" s="11">
        <f t="shared" si="80"/>
        <v>0</v>
      </c>
      <c r="EL77" s="10">
        <f t="shared" si="80"/>
        <v>0</v>
      </c>
      <c r="EM77" s="11">
        <f t="shared" si="80"/>
        <v>0</v>
      </c>
      <c r="EN77" s="10">
        <f t="shared" si="80"/>
        <v>0</v>
      </c>
      <c r="EO77" s="7">
        <f t="shared" si="80"/>
        <v>6</v>
      </c>
      <c r="EP77" s="7">
        <f t="shared" si="80"/>
        <v>13</v>
      </c>
      <c r="EQ77" s="11">
        <f t="shared" si="80"/>
        <v>16</v>
      </c>
      <c r="ER77" s="10">
        <f t="shared" si="80"/>
        <v>0</v>
      </c>
      <c r="ES77" s="11">
        <f t="shared" si="80"/>
        <v>0</v>
      </c>
      <c r="ET77" s="10">
        <f t="shared" si="80"/>
        <v>0</v>
      </c>
      <c r="EU77" s="7">
        <f t="shared" si="80"/>
        <v>2</v>
      </c>
      <c r="EV77" s="11">
        <f t="shared" si="80"/>
        <v>8</v>
      </c>
      <c r="EW77" s="10">
        <f t="shared" si="80"/>
        <v>0</v>
      </c>
      <c r="EX77" s="11">
        <f t="shared" si="80"/>
        <v>0</v>
      </c>
      <c r="EY77" s="10">
        <f t="shared" si="80"/>
        <v>0</v>
      </c>
      <c r="EZ77" s="11">
        <f t="shared" si="80"/>
        <v>8</v>
      </c>
      <c r="FA77" s="10">
        <f t="shared" si="80"/>
        <v>0</v>
      </c>
      <c r="FB77" s="11">
        <f t="shared" si="80"/>
        <v>0</v>
      </c>
      <c r="FC77" s="10">
        <f t="shared" si="80"/>
        <v>0</v>
      </c>
      <c r="FD77" s="11">
        <f t="shared" si="80"/>
        <v>0</v>
      </c>
      <c r="FE77" s="10">
        <f t="shared" si="80"/>
        <v>0</v>
      </c>
      <c r="FF77" s="11">
        <f t="shared" si="80"/>
        <v>0</v>
      </c>
      <c r="FG77" s="10">
        <f t="shared" si="80"/>
        <v>0</v>
      </c>
      <c r="FH77" s="11">
        <f t="shared" si="80"/>
        <v>8</v>
      </c>
      <c r="FI77" s="10">
        <f t="shared" si="80"/>
        <v>0</v>
      </c>
      <c r="FJ77" s="7">
        <f aca="true" t="shared" si="81" ref="FJ77:GF77">SUM(FJ63:FJ76)</f>
        <v>3</v>
      </c>
      <c r="FK77" s="7">
        <f t="shared" si="81"/>
        <v>5</v>
      </c>
      <c r="FL77" s="11">
        <f t="shared" si="81"/>
        <v>16</v>
      </c>
      <c r="FM77" s="10">
        <f t="shared" si="81"/>
        <v>0</v>
      </c>
      <c r="FN77" s="11">
        <f t="shared" si="81"/>
        <v>0</v>
      </c>
      <c r="FO77" s="10">
        <f t="shared" si="81"/>
        <v>0</v>
      </c>
      <c r="FP77" s="7">
        <f t="shared" si="81"/>
        <v>2</v>
      </c>
      <c r="FQ77" s="11">
        <f t="shared" si="81"/>
        <v>8</v>
      </c>
      <c r="FR77" s="10">
        <f t="shared" si="81"/>
        <v>0</v>
      </c>
      <c r="FS77" s="11">
        <f t="shared" si="81"/>
        <v>0</v>
      </c>
      <c r="FT77" s="10">
        <f t="shared" si="81"/>
        <v>0</v>
      </c>
      <c r="FU77" s="11">
        <f t="shared" si="81"/>
        <v>16</v>
      </c>
      <c r="FV77" s="10">
        <f t="shared" si="81"/>
        <v>0</v>
      </c>
      <c r="FW77" s="11">
        <f t="shared" si="81"/>
        <v>0</v>
      </c>
      <c r="FX77" s="10">
        <f t="shared" si="81"/>
        <v>0</v>
      </c>
      <c r="FY77" s="11">
        <f t="shared" si="81"/>
        <v>0</v>
      </c>
      <c r="FZ77" s="10">
        <f t="shared" si="81"/>
        <v>0</v>
      </c>
      <c r="GA77" s="11">
        <f t="shared" si="81"/>
        <v>0</v>
      </c>
      <c r="GB77" s="10">
        <f t="shared" si="81"/>
        <v>0</v>
      </c>
      <c r="GC77" s="11">
        <f t="shared" si="81"/>
        <v>8</v>
      </c>
      <c r="GD77" s="10">
        <f t="shared" si="81"/>
        <v>0</v>
      </c>
      <c r="GE77" s="7">
        <f t="shared" si="81"/>
        <v>19</v>
      </c>
      <c r="GF77" s="7">
        <f t="shared" si="81"/>
        <v>21</v>
      </c>
    </row>
    <row r="78" spans="1:188" ht="19.5" customHeight="1">
      <c r="A78" s="19" t="s">
        <v>166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9"/>
      <c r="GF78" s="13"/>
    </row>
    <row r="79" spans="1:188" ht="12.75">
      <c r="A79" s="20">
        <v>6</v>
      </c>
      <c r="B79" s="20">
        <v>1</v>
      </c>
      <c r="C79" s="20"/>
      <c r="D79" s="6" t="s">
        <v>167</v>
      </c>
      <c r="E79" s="3" t="s">
        <v>168</v>
      </c>
      <c r="F79" s="6">
        <f aca="true" t="shared" si="82" ref="F79:F104">COUNTIF(U79:GD79,"e")</f>
        <v>0</v>
      </c>
      <c r="G79" s="6">
        <f aca="true" t="shared" si="83" ref="G79:G104">COUNTIF(U79:GD79,"z")</f>
        <v>1</v>
      </c>
      <c r="H79" s="6">
        <f aca="true" t="shared" si="84" ref="H79:H104">SUM(I79:Q79)</f>
        <v>30</v>
      </c>
      <c r="I79" s="6">
        <f aca="true" t="shared" si="85" ref="I79:I104">U79+AP79+BK79+CF79+DA79+DV79+EQ79+FL79</f>
        <v>0</v>
      </c>
      <c r="J79" s="6">
        <f aca="true" t="shared" si="86" ref="J79:J104">W79+AR79+BM79+CH79+DC79+DX79+ES79+FN79</f>
        <v>0</v>
      </c>
      <c r="K79" s="6">
        <f aca="true" t="shared" si="87" ref="K79:K104">Z79+AU79+BP79+CK79+DF79+EA79+EV79+FQ79</f>
        <v>0</v>
      </c>
      <c r="L79" s="6">
        <f aca="true" t="shared" si="88" ref="L79:L104">AB79+AW79+BR79+CM79+DH79+EC79+EX79+FS79</f>
        <v>30</v>
      </c>
      <c r="M79" s="6">
        <f aca="true" t="shared" si="89" ref="M79:M104">AD79+AY79+BT79+CO79+DJ79+EE79+EZ79+FU79</f>
        <v>0</v>
      </c>
      <c r="N79" s="6">
        <f aca="true" t="shared" si="90" ref="N79:N104">AF79+BA79+BV79+CQ79+DL79+EG79+FB79+FW79</f>
        <v>0</v>
      </c>
      <c r="O79" s="6">
        <f aca="true" t="shared" si="91" ref="O79:O104">AH79+BC79+BX79+CS79+DN79+EI79+FD79+FY79</f>
        <v>0</v>
      </c>
      <c r="P79" s="6">
        <f aca="true" t="shared" si="92" ref="P79:P104">AJ79+BE79+BZ79+CU79+DP79+EK79+FF79+GA79</f>
        <v>0</v>
      </c>
      <c r="Q79" s="6">
        <f aca="true" t="shared" si="93" ref="Q79:Q104">AL79+BG79+CB79+CW79+DR79+EM79+FH79+GC79</f>
        <v>0</v>
      </c>
      <c r="R79" s="7">
        <f aca="true" t="shared" si="94" ref="R79:R104">AO79+BJ79+CE79+CZ79+DU79+EP79+FK79+GF79</f>
        <v>2</v>
      </c>
      <c r="S79" s="7">
        <f aca="true" t="shared" si="95" ref="S79:S104">AN79+BI79+CD79+CY79+DT79+EO79+FJ79+GE79</f>
        <v>2</v>
      </c>
      <c r="T79" s="7">
        <v>1.3</v>
      </c>
      <c r="U79" s="11"/>
      <c r="V79" s="10"/>
      <c r="W79" s="11"/>
      <c r="X79" s="10"/>
      <c r="Y79" s="7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aca="true" t="shared" si="96" ref="AO79:AO104">Y79+AN79</f>
        <v>0</v>
      </c>
      <c r="AP79" s="11"/>
      <c r="AQ79" s="10"/>
      <c r="AR79" s="11"/>
      <c r="AS79" s="10"/>
      <c r="AT79" s="7"/>
      <c r="AU79" s="11"/>
      <c r="AV79" s="10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aca="true" t="shared" si="97" ref="BJ79:BJ104">AT79+BI79</f>
        <v>0</v>
      </c>
      <c r="BK79" s="11"/>
      <c r="BL79" s="10"/>
      <c r="BM79" s="11"/>
      <c r="BN79" s="10"/>
      <c r="BO79" s="7"/>
      <c r="BP79" s="11"/>
      <c r="BQ79" s="10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aca="true" t="shared" si="98" ref="CE79:CE104">BO79+CD79</f>
        <v>0</v>
      </c>
      <c r="CF79" s="11"/>
      <c r="CG79" s="10"/>
      <c r="CH79" s="11"/>
      <c r="CI79" s="10"/>
      <c r="CJ79" s="7"/>
      <c r="CK79" s="11"/>
      <c r="CL79" s="10"/>
      <c r="CM79" s="11">
        <v>30</v>
      </c>
      <c r="CN79" s="10" t="s">
        <v>61</v>
      </c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>
        <v>2</v>
      </c>
      <c r="CZ79" s="7">
        <f aca="true" t="shared" si="99" ref="CZ79:CZ104">CJ79+CY79</f>
        <v>2</v>
      </c>
      <c r="DA79" s="11"/>
      <c r="DB79" s="10"/>
      <c r="DC79" s="11"/>
      <c r="DD79" s="10"/>
      <c r="DE79" s="7"/>
      <c r="DF79" s="11"/>
      <c r="DG79" s="10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aca="true" t="shared" si="100" ref="DU79:DU104">DE79+DT79</f>
        <v>0</v>
      </c>
      <c r="DV79" s="11"/>
      <c r="DW79" s="10"/>
      <c r="DX79" s="11"/>
      <c r="DY79" s="10"/>
      <c r="DZ79" s="7"/>
      <c r="EA79" s="11"/>
      <c r="EB79" s="10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aca="true" t="shared" si="101" ref="EP79:EP104">DZ79+EO79</f>
        <v>0</v>
      </c>
      <c r="EQ79" s="11"/>
      <c r="ER79" s="10"/>
      <c r="ES79" s="11"/>
      <c r="ET79" s="10"/>
      <c r="EU79" s="7"/>
      <c r="EV79" s="11"/>
      <c r="EW79" s="10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aca="true" t="shared" si="102" ref="FK79:FK104">EU79+FJ79</f>
        <v>0</v>
      </c>
      <c r="FL79" s="11"/>
      <c r="FM79" s="10"/>
      <c r="FN79" s="11"/>
      <c r="FO79" s="10"/>
      <c r="FP79" s="7"/>
      <c r="FQ79" s="11"/>
      <c r="FR79" s="10"/>
      <c r="FS79" s="11"/>
      <c r="FT79" s="10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aca="true" t="shared" si="103" ref="GF79:GF104">FP79+GE79</f>
        <v>0</v>
      </c>
    </row>
    <row r="80" spans="1:188" ht="12.75">
      <c r="A80" s="20">
        <v>6</v>
      </c>
      <c r="B80" s="20">
        <v>1</v>
      </c>
      <c r="C80" s="20"/>
      <c r="D80" s="6" t="s">
        <v>169</v>
      </c>
      <c r="E80" s="3" t="s">
        <v>170</v>
      </c>
      <c r="F80" s="6">
        <f t="shared" si="82"/>
        <v>0</v>
      </c>
      <c r="G80" s="6">
        <f t="shared" si="83"/>
        <v>1</v>
      </c>
      <c r="H80" s="6">
        <f t="shared" si="84"/>
        <v>30</v>
      </c>
      <c r="I80" s="6">
        <f t="shared" si="85"/>
        <v>0</v>
      </c>
      <c r="J80" s="6">
        <f t="shared" si="86"/>
        <v>0</v>
      </c>
      <c r="K80" s="6">
        <f t="shared" si="87"/>
        <v>0</v>
      </c>
      <c r="L80" s="6">
        <f t="shared" si="88"/>
        <v>30</v>
      </c>
      <c r="M80" s="6">
        <f t="shared" si="89"/>
        <v>0</v>
      </c>
      <c r="N80" s="6">
        <f t="shared" si="90"/>
        <v>0</v>
      </c>
      <c r="O80" s="6">
        <f t="shared" si="91"/>
        <v>0</v>
      </c>
      <c r="P80" s="6">
        <f t="shared" si="92"/>
        <v>0</v>
      </c>
      <c r="Q80" s="6">
        <f t="shared" si="93"/>
        <v>0</v>
      </c>
      <c r="R80" s="7">
        <f t="shared" si="94"/>
        <v>2</v>
      </c>
      <c r="S80" s="7">
        <f t="shared" si="95"/>
        <v>2</v>
      </c>
      <c r="T80" s="7">
        <v>1.3</v>
      </c>
      <c r="U80" s="11"/>
      <c r="V80" s="10"/>
      <c r="W80" s="11"/>
      <c r="X80" s="10"/>
      <c r="Y80" s="7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96"/>
        <v>0</v>
      </c>
      <c r="AP80" s="11"/>
      <c r="AQ80" s="10"/>
      <c r="AR80" s="11"/>
      <c r="AS80" s="10"/>
      <c r="AT80" s="7"/>
      <c r="AU80" s="11"/>
      <c r="AV80" s="10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7"/>
        <v>0</v>
      </c>
      <c r="BK80" s="11"/>
      <c r="BL80" s="10"/>
      <c r="BM80" s="11"/>
      <c r="BN80" s="10"/>
      <c r="BO80" s="7"/>
      <c r="BP80" s="11"/>
      <c r="BQ80" s="10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8"/>
        <v>0</v>
      </c>
      <c r="CF80" s="11"/>
      <c r="CG80" s="10"/>
      <c r="CH80" s="11"/>
      <c r="CI80" s="10"/>
      <c r="CJ80" s="7"/>
      <c r="CK80" s="11"/>
      <c r="CL80" s="10"/>
      <c r="CM80" s="11">
        <v>30</v>
      </c>
      <c r="CN80" s="10" t="s">
        <v>61</v>
      </c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>
        <v>2</v>
      </c>
      <c r="CZ80" s="7">
        <f t="shared" si="99"/>
        <v>2</v>
      </c>
      <c r="DA80" s="11"/>
      <c r="DB80" s="10"/>
      <c r="DC80" s="11"/>
      <c r="DD80" s="10"/>
      <c r="DE80" s="7"/>
      <c r="DF80" s="11"/>
      <c r="DG80" s="10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100"/>
        <v>0</v>
      </c>
      <c r="DV80" s="11"/>
      <c r="DW80" s="10"/>
      <c r="DX80" s="11"/>
      <c r="DY80" s="10"/>
      <c r="DZ80" s="7"/>
      <c r="EA80" s="11"/>
      <c r="EB80" s="10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101"/>
        <v>0</v>
      </c>
      <c r="EQ80" s="11"/>
      <c r="ER80" s="10"/>
      <c r="ES80" s="11"/>
      <c r="ET80" s="10"/>
      <c r="EU80" s="7"/>
      <c r="EV80" s="11"/>
      <c r="EW80" s="10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102"/>
        <v>0</v>
      </c>
      <c r="FL80" s="11"/>
      <c r="FM80" s="10"/>
      <c r="FN80" s="11"/>
      <c r="FO80" s="10"/>
      <c r="FP80" s="7"/>
      <c r="FQ80" s="11"/>
      <c r="FR80" s="10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103"/>
        <v>0</v>
      </c>
    </row>
    <row r="81" spans="1:188" ht="12.75">
      <c r="A81" s="20">
        <v>8</v>
      </c>
      <c r="B81" s="20">
        <v>1</v>
      </c>
      <c r="C81" s="20"/>
      <c r="D81" s="6" t="s">
        <v>171</v>
      </c>
      <c r="E81" s="3" t="s">
        <v>172</v>
      </c>
      <c r="F81" s="6">
        <f t="shared" si="82"/>
        <v>0</v>
      </c>
      <c r="G81" s="6">
        <f t="shared" si="83"/>
        <v>1</v>
      </c>
      <c r="H81" s="6">
        <f t="shared" si="84"/>
        <v>30</v>
      </c>
      <c r="I81" s="6">
        <f t="shared" si="85"/>
        <v>0</v>
      </c>
      <c r="J81" s="6">
        <f t="shared" si="86"/>
        <v>0</v>
      </c>
      <c r="K81" s="6">
        <f t="shared" si="87"/>
        <v>0</v>
      </c>
      <c r="L81" s="6">
        <f t="shared" si="88"/>
        <v>30</v>
      </c>
      <c r="M81" s="6">
        <f t="shared" si="89"/>
        <v>0</v>
      </c>
      <c r="N81" s="6">
        <f t="shared" si="90"/>
        <v>0</v>
      </c>
      <c r="O81" s="6">
        <f t="shared" si="91"/>
        <v>0</v>
      </c>
      <c r="P81" s="6">
        <f t="shared" si="92"/>
        <v>0</v>
      </c>
      <c r="Q81" s="6">
        <f t="shared" si="93"/>
        <v>0</v>
      </c>
      <c r="R81" s="7">
        <f t="shared" si="94"/>
        <v>3</v>
      </c>
      <c r="S81" s="7">
        <f t="shared" si="95"/>
        <v>3</v>
      </c>
      <c r="T81" s="7">
        <v>1.3</v>
      </c>
      <c r="U81" s="11"/>
      <c r="V81" s="10"/>
      <c r="W81" s="11"/>
      <c r="X81" s="10"/>
      <c r="Y81" s="7"/>
      <c r="Z81" s="11"/>
      <c r="AA81" s="10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96"/>
        <v>0</v>
      </c>
      <c r="AP81" s="11"/>
      <c r="AQ81" s="10"/>
      <c r="AR81" s="11"/>
      <c r="AS81" s="10"/>
      <c r="AT81" s="7"/>
      <c r="AU81" s="11"/>
      <c r="AV81" s="10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7"/>
        <v>0</v>
      </c>
      <c r="BK81" s="11"/>
      <c r="BL81" s="10"/>
      <c r="BM81" s="11"/>
      <c r="BN81" s="10"/>
      <c r="BO81" s="7"/>
      <c r="BP81" s="11"/>
      <c r="BQ81" s="10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8"/>
        <v>0</v>
      </c>
      <c r="CF81" s="11"/>
      <c r="CG81" s="10"/>
      <c r="CH81" s="11"/>
      <c r="CI81" s="10"/>
      <c r="CJ81" s="7"/>
      <c r="CK81" s="11"/>
      <c r="CL81" s="10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9"/>
        <v>0</v>
      </c>
      <c r="DA81" s="11"/>
      <c r="DB81" s="10"/>
      <c r="DC81" s="11"/>
      <c r="DD81" s="10"/>
      <c r="DE81" s="7"/>
      <c r="DF81" s="11"/>
      <c r="DG81" s="10"/>
      <c r="DH81" s="11">
        <v>30</v>
      </c>
      <c r="DI81" s="10" t="s">
        <v>61</v>
      </c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>
        <v>3</v>
      </c>
      <c r="DU81" s="7">
        <f t="shared" si="100"/>
        <v>3</v>
      </c>
      <c r="DV81" s="11"/>
      <c r="DW81" s="10"/>
      <c r="DX81" s="11"/>
      <c r="DY81" s="10"/>
      <c r="DZ81" s="7"/>
      <c r="EA81" s="11"/>
      <c r="EB81" s="10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101"/>
        <v>0</v>
      </c>
      <c r="EQ81" s="11"/>
      <c r="ER81" s="10"/>
      <c r="ES81" s="11"/>
      <c r="ET81" s="10"/>
      <c r="EU81" s="7"/>
      <c r="EV81" s="11"/>
      <c r="EW81" s="10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102"/>
        <v>0</v>
      </c>
      <c r="FL81" s="11"/>
      <c r="FM81" s="10"/>
      <c r="FN81" s="11"/>
      <c r="FO81" s="10"/>
      <c r="FP81" s="7"/>
      <c r="FQ81" s="11"/>
      <c r="FR81" s="10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103"/>
        <v>0</v>
      </c>
    </row>
    <row r="82" spans="1:188" ht="12.75">
      <c r="A82" s="20">
        <v>8</v>
      </c>
      <c r="B82" s="20">
        <v>1</v>
      </c>
      <c r="C82" s="20"/>
      <c r="D82" s="6" t="s">
        <v>173</v>
      </c>
      <c r="E82" s="3" t="s">
        <v>174</v>
      </c>
      <c r="F82" s="6">
        <f t="shared" si="82"/>
        <v>0</v>
      </c>
      <c r="G82" s="6">
        <f t="shared" si="83"/>
        <v>1</v>
      </c>
      <c r="H82" s="6">
        <f t="shared" si="84"/>
        <v>30</v>
      </c>
      <c r="I82" s="6">
        <f t="shared" si="85"/>
        <v>0</v>
      </c>
      <c r="J82" s="6">
        <f t="shared" si="86"/>
        <v>0</v>
      </c>
      <c r="K82" s="6">
        <f t="shared" si="87"/>
        <v>0</v>
      </c>
      <c r="L82" s="6">
        <f t="shared" si="88"/>
        <v>30</v>
      </c>
      <c r="M82" s="6">
        <f t="shared" si="89"/>
        <v>0</v>
      </c>
      <c r="N82" s="6">
        <f t="shared" si="90"/>
        <v>0</v>
      </c>
      <c r="O82" s="6">
        <f t="shared" si="91"/>
        <v>0</v>
      </c>
      <c r="P82" s="6">
        <f t="shared" si="92"/>
        <v>0</v>
      </c>
      <c r="Q82" s="6">
        <f t="shared" si="93"/>
        <v>0</v>
      </c>
      <c r="R82" s="7">
        <f t="shared" si="94"/>
        <v>3</v>
      </c>
      <c r="S82" s="7">
        <f t="shared" si="95"/>
        <v>3</v>
      </c>
      <c r="T82" s="7">
        <v>1.3</v>
      </c>
      <c r="U82" s="11"/>
      <c r="V82" s="10"/>
      <c r="W82" s="11"/>
      <c r="X82" s="10"/>
      <c r="Y82" s="7"/>
      <c r="Z82" s="11"/>
      <c r="AA82" s="10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96"/>
        <v>0</v>
      </c>
      <c r="AP82" s="11"/>
      <c r="AQ82" s="10"/>
      <c r="AR82" s="11"/>
      <c r="AS82" s="10"/>
      <c r="AT82" s="7"/>
      <c r="AU82" s="11"/>
      <c r="AV82" s="10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7"/>
        <v>0</v>
      </c>
      <c r="BK82" s="11"/>
      <c r="BL82" s="10"/>
      <c r="BM82" s="11"/>
      <c r="BN82" s="10"/>
      <c r="BO82" s="7"/>
      <c r="BP82" s="11"/>
      <c r="BQ82" s="10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98"/>
        <v>0</v>
      </c>
      <c r="CF82" s="11"/>
      <c r="CG82" s="10"/>
      <c r="CH82" s="11"/>
      <c r="CI82" s="10"/>
      <c r="CJ82" s="7"/>
      <c r="CK82" s="11"/>
      <c r="CL82" s="10"/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99"/>
        <v>0</v>
      </c>
      <c r="DA82" s="11"/>
      <c r="DB82" s="10"/>
      <c r="DC82" s="11"/>
      <c r="DD82" s="10"/>
      <c r="DE82" s="7"/>
      <c r="DF82" s="11"/>
      <c r="DG82" s="10"/>
      <c r="DH82" s="11">
        <v>30</v>
      </c>
      <c r="DI82" s="10" t="s">
        <v>61</v>
      </c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>
        <v>3</v>
      </c>
      <c r="DU82" s="7">
        <f t="shared" si="100"/>
        <v>3</v>
      </c>
      <c r="DV82" s="11"/>
      <c r="DW82" s="10"/>
      <c r="DX82" s="11"/>
      <c r="DY82" s="10"/>
      <c r="DZ82" s="7"/>
      <c r="EA82" s="11"/>
      <c r="EB82" s="10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101"/>
        <v>0</v>
      </c>
      <c r="EQ82" s="11"/>
      <c r="ER82" s="10"/>
      <c r="ES82" s="11"/>
      <c r="ET82" s="10"/>
      <c r="EU82" s="7"/>
      <c r="EV82" s="11"/>
      <c r="EW82" s="10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102"/>
        <v>0</v>
      </c>
      <c r="FL82" s="11"/>
      <c r="FM82" s="10"/>
      <c r="FN82" s="11"/>
      <c r="FO82" s="10"/>
      <c r="FP82" s="7"/>
      <c r="FQ82" s="11"/>
      <c r="FR82" s="10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103"/>
        <v>0</v>
      </c>
    </row>
    <row r="83" spans="1:188" ht="12.75">
      <c r="A83" s="20">
        <v>9</v>
      </c>
      <c r="B83" s="20">
        <v>1</v>
      </c>
      <c r="C83" s="20"/>
      <c r="D83" s="6" t="s">
        <v>175</v>
      </c>
      <c r="E83" s="3" t="s">
        <v>176</v>
      </c>
      <c r="F83" s="6">
        <f t="shared" si="82"/>
        <v>1</v>
      </c>
      <c r="G83" s="6">
        <f t="shared" si="83"/>
        <v>0</v>
      </c>
      <c r="H83" s="6">
        <f t="shared" si="84"/>
        <v>40</v>
      </c>
      <c r="I83" s="6">
        <f t="shared" si="85"/>
        <v>0</v>
      </c>
      <c r="J83" s="6">
        <f t="shared" si="86"/>
        <v>0</v>
      </c>
      <c r="K83" s="6">
        <f t="shared" si="87"/>
        <v>0</v>
      </c>
      <c r="L83" s="6">
        <f t="shared" si="88"/>
        <v>40</v>
      </c>
      <c r="M83" s="6">
        <f t="shared" si="89"/>
        <v>0</v>
      </c>
      <c r="N83" s="6">
        <f t="shared" si="90"/>
        <v>0</v>
      </c>
      <c r="O83" s="6">
        <f t="shared" si="91"/>
        <v>0</v>
      </c>
      <c r="P83" s="6">
        <f t="shared" si="92"/>
        <v>0</v>
      </c>
      <c r="Q83" s="6">
        <f t="shared" si="93"/>
        <v>0</v>
      </c>
      <c r="R83" s="7">
        <f t="shared" si="94"/>
        <v>4</v>
      </c>
      <c r="S83" s="7">
        <f t="shared" si="95"/>
        <v>4</v>
      </c>
      <c r="T83" s="7">
        <v>1.8</v>
      </c>
      <c r="U83" s="11"/>
      <c r="V83" s="10"/>
      <c r="W83" s="11"/>
      <c r="X83" s="10"/>
      <c r="Y83" s="7"/>
      <c r="Z83" s="11"/>
      <c r="AA83" s="10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96"/>
        <v>0</v>
      </c>
      <c r="AP83" s="11"/>
      <c r="AQ83" s="10"/>
      <c r="AR83" s="11"/>
      <c r="AS83" s="10"/>
      <c r="AT83" s="7"/>
      <c r="AU83" s="11"/>
      <c r="AV83" s="10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7"/>
        <v>0</v>
      </c>
      <c r="BK83" s="11"/>
      <c r="BL83" s="10"/>
      <c r="BM83" s="11"/>
      <c r="BN83" s="10"/>
      <c r="BO83" s="7"/>
      <c r="BP83" s="11"/>
      <c r="BQ83" s="10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98"/>
        <v>0</v>
      </c>
      <c r="CF83" s="11"/>
      <c r="CG83" s="10"/>
      <c r="CH83" s="11"/>
      <c r="CI83" s="10"/>
      <c r="CJ83" s="7"/>
      <c r="CK83" s="11"/>
      <c r="CL83" s="10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99"/>
        <v>0</v>
      </c>
      <c r="DA83" s="11"/>
      <c r="DB83" s="10"/>
      <c r="DC83" s="11"/>
      <c r="DD83" s="10"/>
      <c r="DE83" s="7"/>
      <c r="DF83" s="11"/>
      <c r="DG83" s="10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100"/>
        <v>0</v>
      </c>
      <c r="DV83" s="11"/>
      <c r="DW83" s="10"/>
      <c r="DX83" s="11"/>
      <c r="DY83" s="10"/>
      <c r="DZ83" s="7"/>
      <c r="EA83" s="11"/>
      <c r="EB83" s="10"/>
      <c r="EC83" s="11">
        <v>40</v>
      </c>
      <c r="ED83" s="10" t="s">
        <v>72</v>
      </c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>
        <v>4</v>
      </c>
      <c r="EP83" s="7">
        <f t="shared" si="101"/>
        <v>4</v>
      </c>
      <c r="EQ83" s="11"/>
      <c r="ER83" s="10"/>
      <c r="ES83" s="11"/>
      <c r="ET83" s="10"/>
      <c r="EU83" s="7"/>
      <c r="EV83" s="11"/>
      <c r="EW83" s="10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102"/>
        <v>0</v>
      </c>
      <c r="FL83" s="11"/>
      <c r="FM83" s="10"/>
      <c r="FN83" s="11"/>
      <c r="FO83" s="10"/>
      <c r="FP83" s="7"/>
      <c r="FQ83" s="11"/>
      <c r="FR83" s="10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103"/>
        <v>0</v>
      </c>
    </row>
    <row r="84" spans="1:188" ht="12.75">
      <c r="A84" s="20">
        <v>9</v>
      </c>
      <c r="B84" s="20">
        <v>1</v>
      </c>
      <c r="C84" s="20"/>
      <c r="D84" s="6" t="s">
        <v>177</v>
      </c>
      <c r="E84" s="3" t="s">
        <v>178</v>
      </c>
      <c r="F84" s="6">
        <f t="shared" si="82"/>
        <v>1</v>
      </c>
      <c r="G84" s="6">
        <f t="shared" si="83"/>
        <v>0</v>
      </c>
      <c r="H84" s="6">
        <f t="shared" si="84"/>
        <v>40</v>
      </c>
      <c r="I84" s="6">
        <f t="shared" si="85"/>
        <v>0</v>
      </c>
      <c r="J84" s="6">
        <f t="shared" si="86"/>
        <v>0</v>
      </c>
      <c r="K84" s="6">
        <f t="shared" si="87"/>
        <v>0</v>
      </c>
      <c r="L84" s="6">
        <f t="shared" si="88"/>
        <v>40</v>
      </c>
      <c r="M84" s="6">
        <f t="shared" si="89"/>
        <v>0</v>
      </c>
      <c r="N84" s="6">
        <f t="shared" si="90"/>
        <v>0</v>
      </c>
      <c r="O84" s="6">
        <f t="shared" si="91"/>
        <v>0</v>
      </c>
      <c r="P84" s="6">
        <f t="shared" si="92"/>
        <v>0</v>
      </c>
      <c r="Q84" s="6">
        <f t="shared" si="93"/>
        <v>0</v>
      </c>
      <c r="R84" s="7">
        <f t="shared" si="94"/>
        <v>4</v>
      </c>
      <c r="S84" s="7">
        <f t="shared" si="95"/>
        <v>4</v>
      </c>
      <c r="T84" s="7">
        <v>1.8</v>
      </c>
      <c r="U84" s="11"/>
      <c r="V84" s="10"/>
      <c r="W84" s="11"/>
      <c r="X84" s="10"/>
      <c r="Y84" s="7"/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96"/>
        <v>0</v>
      </c>
      <c r="AP84" s="11"/>
      <c r="AQ84" s="10"/>
      <c r="AR84" s="11"/>
      <c r="AS84" s="10"/>
      <c r="AT84" s="7"/>
      <c r="AU84" s="11"/>
      <c r="AV84" s="10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7"/>
        <v>0</v>
      </c>
      <c r="BK84" s="11"/>
      <c r="BL84" s="10"/>
      <c r="BM84" s="11"/>
      <c r="BN84" s="10"/>
      <c r="BO84" s="7"/>
      <c r="BP84" s="11"/>
      <c r="BQ84" s="10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98"/>
        <v>0</v>
      </c>
      <c r="CF84" s="11"/>
      <c r="CG84" s="10"/>
      <c r="CH84" s="11"/>
      <c r="CI84" s="10"/>
      <c r="CJ84" s="7"/>
      <c r="CK84" s="11"/>
      <c r="CL84" s="10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99"/>
        <v>0</v>
      </c>
      <c r="DA84" s="11"/>
      <c r="DB84" s="10"/>
      <c r="DC84" s="11"/>
      <c r="DD84" s="10"/>
      <c r="DE84" s="7"/>
      <c r="DF84" s="11"/>
      <c r="DG84" s="10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100"/>
        <v>0</v>
      </c>
      <c r="DV84" s="11"/>
      <c r="DW84" s="10"/>
      <c r="DX84" s="11"/>
      <c r="DY84" s="10"/>
      <c r="DZ84" s="7"/>
      <c r="EA84" s="11"/>
      <c r="EB84" s="10"/>
      <c r="EC84" s="11">
        <v>40</v>
      </c>
      <c r="ED84" s="10" t="s">
        <v>72</v>
      </c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>
        <v>4</v>
      </c>
      <c r="EP84" s="7">
        <f t="shared" si="101"/>
        <v>4</v>
      </c>
      <c r="EQ84" s="11"/>
      <c r="ER84" s="10"/>
      <c r="ES84" s="11"/>
      <c r="ET84" s="10"/>
      <c r="EU84" s="7"/>
      <c r="EV84" s="11"/>
      <c r="EW84" s="10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02"/>
        <v>0</v>
      </c>
      <c r="FL84" s="11"/>
      <c r="FM84" s="10"/>
      <c r="FN84" s="11"/>
      <c r="FO84" s="10"/>
      <c r="FP84" s="7"/>
      <c r="FQ84" s="11"/>
      <c r="FR84" s="10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03"/>
        <v>0</v>
      </c>
    </row>
    <row r="85" spans="1:188" ht="12.75">
      <c r="A85" s="20">
        <v>13</v>
      </c>
      <c r="B85" s="20">
        <v>1</v>
      </c>
      <c r="C85" s="20"/>
      <c r="D85" s="6" t="s">
        <v>179</v>
      </c>
      <c r="E85" s="3" t="s">
        <v>180</v>
      </c>
      <c r="F85" s="6">
        <f t="shared" si="82"/>
        <v>0</v>
      </c>
      <c r="G85" s="6">
        <f t="shared" si="83"/>
        <v>2</v>
      </c>
      <c r="H85" s="6">
        <f t="shared" si="84"/>
        <v>14</v>
      </c>
      <c r="I85" s="6">
        <f t="shared" si="85"/>
        <v>8</v>
      </c>
      <c r="J85" s="6">
        <f t="shared" si="86"/>
        <v>6</v>
      </c>
      <c r="K85" s="6">
        <f t="shared" si="87"/>
        <v>0</v>
      </c>
      <c r="L85" s="6">
        <f t="shared" si="88"/>
        <v>0</v>
      </c>
      <c r="M85" s="6">
        <f t="shared" si="89"/>
        <v>0</v>
      </c>
      <c r="N85" s="6">
        <f t="shared" si="90"/>
        <v>0</v>
      </c>
      <c r="O85" s="6">
        <f t="shared" si="91"/>
        <v>0</v>
      </c>
      <c r="P85" s="6">
        <f t="shared" si="92"/>
        <v>0</v>
      </c>
      <c r="Q85" s="6">
        <f t="shared" si="93"/>
        <v>0</v>
      </c>
      <c r="R85" s="7">
        <f t="shared" si="94"/>
        <v>2</v>
      </c>
      <c r="S85" s="7">
        <f t="shared" si="95"/>
        <v>0</v>
      </c>
      <c r="T85" s="7">
        <v>0.7</v>
      </c>
      <c r="U85" s="11"/>
      <c r="V85" s="10"/>
      <c r="W85" s="11"/>
      <c r="X85" s="10"/>
      <c r="Y85" s="7"/>
      <c r="Z85" s="11"/>
      <c r="AA85" s="10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96"/>
        <v>0</v>
      </c>
      <c r="AP85" s="11"/>
      <c r="AQ85" s="10"/>
      <c r="AR85" s="11"/>
      <c r="AS85" s="10"/>
      <c r="AT85" s="7"/>
      <c r="AU85" s="11"/>
      <c r="AV85" s="10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7"/>
        <v>0</v>
      </c>
      <c r="BK85" s="11"/>
      <c r="BL85" s="10"/>
      <c r="BM85" s="11"/>
      <c r="BN85" s="10"/>
      <c r="BO85" s="7"/>
      <c r="BP85" s="11"/>
      <c r="BQ85" s="10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98"/>
        <v>0</v>
      </c>
      <c r="CF85" s="11"/>
      <c r="CG85" s="10"/>
      <c r="CH85" s="11"/>
      <c r="CI85" s="10"/>
      <c r="CJ85" s="7"/>
      <c r="CK85" s="11"/>
      <c r="CL85" s="10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9"/>
        <v>0</v>
      </c>
      <c r="DA85" s="11"/>
      <c r="DB85" s="10"/>
      <c r="DC85" s="11"/>
      <c r="DD85" s="10"/>
      <c r="DE85" s="7"/>
      <c r="DF85" s="11"/>
      <c r="DG85" s="10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100"/>
        <v>0</v>
      </c>
      <c r="DV85" s="11"/>
      <c r="DW85" s="10"/>
      <c r="DX85" s="11"/>
      <c r="DY85" s="10"/>
      <c r="DZ85" s="7"/>
      <c r="EA85" s="11"/>
      <c r="EB85" s="10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01"/>
        <v>0</v>
      </c>
      <c r="EQ85" s="11"/>
      <c r="ER85" s="10"/>
      <c r="ES85" s="11"/>
      <c r="ET85" s="10"/>
      <c r="EU85" s="7"/>
      <c r="EV85" s="11"/>
      <c r="EW85" s="10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02"/>
        <v>0</v>
      </c>
      <c r="FL85" s="11">
        <v>8</v>
      </c>
      <c r="FM85" s="10" t="s">
        <v>61</v>
      </c>
      <c r="FN85" s="11">
        <v>6</v>
      </c>
      <c r="FO85" s="10" t="s">
        <v>61</v>
      </c>
      <c r="FP85" s="7">
        <v>2</v>
      </c>
      <c r="FQ85" s="11"/>
      <c r="FR85" s="10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03"/>
        <v>2</v>
      </c>
    </row>
    <row r="86" spans="1:188" ht="12.75">
      <c r="A86" s="20">
        <v>13</v>
      </c>
      <c r="B86" s="20">
        <v>1</v>
      </c>
      <c r="C86" s="20"/>
      <c r="D86" s="6" t="s">
        <v>181</v>
      </c>
      <c r="E86" s="3" t="s">
        <v>182</v>
      </c>
      <c r="F86" s="6">
        <f t="shared" si="82"/>
        <v>0</v>
      </c>
      <c r="G86" s="6">
        <f t="shared" si="83"/>
        <v>2</v>
      </c>
      <c r="H86" s="6">
        <f t="shared" si="84"/>
        <v>14</v>
      </c>
      <c r="I86" s="6">
        <f t="shared" si="85"/>
        <v>8</v>
      </c>
      <c r="J86" s="6">
        <f t="shared" si="86"/>
        <v>6</v>
      </c>
      <c r="K86" s="6">
        <f t="shared" si="87"/>
        <v>0</v>
      </c>
      <c r="L86" s="6">
        <f t="shared" si="88"/>
        <v>0</v>
      </c>
      <c r="M86" s="6">
        <f t="shared" si="89"/>
        <v>0</v>
      </c>
      <c r="N86" s="6">
        <f t="shared" si="90"/>
        <v>0</v>
      </c>
      <c r="O86" s="6">
        <f t="shared" si="91"/>
        <v>0</v>
      </c>
      <c r="P86" s="6">
        <f t="shared" si="92"/>
        <v>0</v>
      </c>
      <c r="Q86" s="6">
        <f t="shared" si="93"/>
        <v>0</v>
      </c>
      <c r="R86" s="7">
        <f t="shared" si="94"/>
        <v>2</v>
      </c>
      <c r="S86" s="7">
        <f t="shared" si="95"/>
        <v>0</v>
      </c>
      <c r="T86" s="7">
        <v>0.7</v>
      </c>
      <c r="U86" s="11"/>
      <c r="V86" s="10"/>
      <c r="W86" s="11"/>
      <c r="X86" s="10"/>
      <c r="Y86" s="7"/>
      <c r="Z86" s="11"/>
      <c r="AA86" s="10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96"/>
        <v>0</v>
      </c>
      <c r="AP86" s="11"/>
      <c r="AQ86" s="10"/>
      <c r="AR86" s="11"/>
      <c r="AS86" s="10"/>
      <c r="AT86" s="7"/>
      <c r="AU86" s="11"/>
      <c r="AV86" s="10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7"/>
        <v>0</v>
      </c>
      <c r="BK86" s="11"/>
      <c r="BL86" s="10"/>
      <c r="BM86" s="11"/>
      <c r="BN86" s="10"/>
      <c r="BO86" s="7"/>
      <c r="BP86" s="11"/>
      <c r="BQ86" s="10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98"/>
        <v>0</v>
      </c>
      <c r="CF86" s="11"/>
      <c r="CG86" s="10"/>
      <c r="CH86" s="11"/>
      <c r="CI86" s="10"/>
      <c r="CJ86" s="7"/>
      <c r="CK86" s="11"/>
      <c r="CL86" s="10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99"/>
        <v>0</v>
      </c>
      <c r="DA86" s="11"/>
      <c r="DB86" s="10"/>
      <c r="DC86" s="11"/>
      <c r="DD86" s="10"/>
      <c r="DE86" s="7"/>
      <c r="DF86" s="11"/>
      <c r="DG86" s="10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00"/>
        <v>0</v>
      </c>
      <c r="DV86" s="11"/>
      <c r="DW86" s="10"/>
      <c r="DX86" s="11"/>
      <c r="DY86" s="10"/>
      <c r="DZ86" s="7"/>
      <c r="EA86" s="11"/>
      <c r="EB86" s="10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01"/>
        <v>0</v>
      </c>
      <c r="EQ86" s="11"/>
      <c r="ER86" s="10"/>
      <c r="ES86" s="11"/>
      <c r="ET86" s="10"/>
      <c r="EU86" s="7"/>
      <c r="EV86" s="11"/>
      <c r="EW86" s="10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102"/>
        <v>0</v>
      </c>
      <c r="FL86" s="11">
        <v>8</v>
      </c>
      <c r="FM86" s="10" t="s">
        <v>61</v>
      </c>
      <c r="FN86" s="11">
        <v>6</v>
      </c>
      <c r="FO86" s="10" t="s">
        <v>61</v>
      </c>
      <c r="FP86" s="7">
        <v>2</v>
      </c>
      <c r="FQ86" s="11"/>
      <c r="FR86" s="10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03"/>
        <v>2</v>
      </c>
    </row>
    <row r="87" spans="1:188" ht="12.75">
      <c r="A87" s="20">
        <v>14</v>
      </c>
      <c r="B87" s="20">
        <v>1</v>
      </c>
      <c r="C87" s="20"/>
      <c r="D87" s="6" t="s">
        <v>183</v>
      </c>
      <c r="E87" s="3" t="s">
        <v>184</v>
      </c>
      <c r="F87" s="6">
        <f t="shared" si="82"/>
        <v>0</v>
      </c>
      <c r="G87" s="6">
        <f t="shared" si="83"/>
        <v>2</v>
      </c>
      <c r="H87" s="6">
        <f t="shared" si="84"/>
        <v>16</v>
      </c>
      <c r="I87" s="6">
        <f t="shared" si="85"/>
        <v>8</v>
      </c>
      <c r="J87" s="6">
        <f t="shared" si="86"/>
        <v>8</v>
      </c>
      <c r="K87" s="6">
        <f t="shared" si="87"/>
        <v>0</v>
      </c>
      <c r="L87" s="6">
        <f t="shared" si="88"/>
        <v>0</v>
      </c>
      <c r="M87" s="6">
        <f t="shared" si="89"/>
        <v>0</v>
      </c>
      <c r="N87" s="6">
        <f t="shared" si="90"/>
        <v>0</v>
      </c>
      <c r="O87" s="6">
        <f t="shared" si="91"/>
        <v>0</v>
      </c>
      <c r="P87" s="6">
        <f t="shared" si="92"/>
        <v>0</v>
      </c>
      <c r="Q87" s="6">
        <f t="shared" si="93"/>
        <v>0</v>
      </c>
      <c r="R87" s="7">
        <f t="shared" si="94"/>
        <v>2</v>
      </c>
      <c r="S87" s="7">
        <f t="shared" si="95"/>
        <v>0</v>
      </c>
      <c r="T87" s="7">
        <v>0.8</v>
      </c>
      <c r="U87" s="11"/>
      <c r="V87" s="10"/>
      <c r="W87" s="11"/>
      <c r="X87" s="10"/>
      <c r="Y87" s="7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96"/>
        <v>0</v>
      </c>
      <c r="AP87" s="11"/>
      <c r="AQ87" s="10"/>
      <c r="AR87" s="11"/>
      <c r="AS87" s="10"/>
      <c r="AT87" s="7"/>
      <c r="AU87" s="11"/>
      <c r="AV87" s="10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7"/>
        <v>0</v>
      </c>
      <c r="BK87" s="11"/>
      <c r="BL87" s="10"/>
      <c r="BM87" s="11"/>
      <c r="BN87" s="10"/>
      <c r="BO87" s="7"/>
      <c r="BP87" s="11"/>
      <c r="BQ87" s="10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98"/>
        <v>0</v>
      </c>
      <c r="CF87" s="11"/>
      <c r="CG87" s="10"/>
      <c r="CH87" s="11"/>
      <c r="CI87" s="10"/>
      <c r="CJ87" s="7"/>
      <c r="CK87" s="11"/>
      <c r="CL87" s="10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99"/>
        <v>0</v>
      </c>
      <c r="DA87" s="11"/>
      <c r="DB87" s="10"/>
      <c r="DC87" s="11"/>
      <c r="DD87" s="10"/>
      <c r="DE87" s="7"/>
      <c r="DF87" s="11"/>
      <c r="DG87" s="10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00"/>
        <v>0</v>
      </c>
      <c r="DV87" s="11"/>
      <c r="DW87" s="10"/>
      <c r="DX87" s="11"/>
      <c r="DY87" s="10"/>
      <c r="DZ87" s="7"/>
      <c r="EA87" s="11"/>
      <c r="EB87" s="10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01"/>
        <v>0</v>
      </c>
      <c r="EQ87" s="11"/>
      <c r="ER87" s="10"/>
      <c r="ES87" s="11"/>
      <c r="ET87" s="10"/>
      <c r="EU87" s="7"/>
      <c r="EV87" s="11"/>
      <c r="EW87" s="10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02"/>
        <v>0</v>
      </c>
      <c r="FL87" s="11">
        <v>8</v>
      </c>
      <c r="FM87" s="10" t="s">
        <v>61</v>
      </c>
      <c r="FN87" s="11">
        <v>8</v>
      </c>
      <c r="FO87" s="10" t="s">
        <v>61</v>
      </c>
      <c r="FP87" s="7">
        <v>2</v>
      </c>
      <c r="FQ87" s="11"/>
      <c r="FR87" s="10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03"/>
        <v>2</v>
      </c>
    </row>
    <row r="88" spans="1:188" ht="12.75">
      <c r="A88" s="20">
        <v>14</v>
      </c>
      <c r="B88" s="20">
        <v>1</v>
      </c>
      <c r="C88" s="20"/>
      <c r="D88" s="6" t="s">
        <v>185</v>
      </c>
      <c r="E88" s="3" t="s">
        <v>186</v>
      </c>
      <c r="F88" s="6">
        <f t="shared" si="82"/>
        <v>0</v>
      </c>
      <c r="G88" s="6">
        <f t="shared" si="83"/>
        <v>2</v>
      </c>
      <c r="H88" s="6">
        <f t="shared" si="84"/>
        <v>16</v>
      </c>
      <c r="I88" s="6">
        <f t="shared" si="85"/>
        <v>8</v>
      </c>
      <c r="J88" s="6">
        <f t="shared" si="86"/>
        <v>8</v>
      </c>
      <c r="K88" s="6">
        <f t="shared" si="87"/>
        <v>0</v>
      </c>
      <c r="L88" s="6">
        <f t="shared" si="88"/>
        <v>0</v>
      </c>
      <c r="M88" s="6">
        <f t="shared" si="89"/>
        <v>0</v>
      </c>
      <c r="N88" s="6">
        <f t="shared" si="90"/>
        <v>0</v>
      </c>
      <c r="O88" s="6">
        <f t="shared" si="91"/>
        <v>0</v>
      </c>
      <c r="P88" s="6">
        <f t="shared" si="92"/>
        <v>0</v>
      </c>
      <c r="Q88" s="6">
        <f t="shared" si="93"/>
        <v>0</v>
      </c>
      <c r="R88" s="7">
        <f t="shared" si="94"/>
        <v>2</v>
      </c>
      <c r="S88" s="7">
        <f t="shared" si="95"/>
        <v>0</v>
      </c>
      <c r="T88" s="7">
        <v>0.8</v>
      </c>
      <c r="U88" s="11"/>
      <c r="V88" s="10"/>
      <c r="W88" s="11"/>
      <c r="X88" s="10"/>
      <c r="Y88" s="7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96"/>
        <v>0</v>
      </c>
      <c r="AP88" s="11"/>
      <c r="AQ88" s="10"/>
      <c r="AR88" s="11"/>
      <c r="AS88" s="10"/>
      <c r="AT88" s="7"/>
      <c r="AU88" s="11"/>
      <c r="AV88" s="10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7"/>
        <v>0</v>
      </c>
      <c r="BK88" s="11"/>
      <c r="BL88" s="10"/>
      <c r="BM88" s="11"/>
      <c r="BN88" s="10"/>
      <c r="BO88" s="7"/>
      <c r="BP88" s="11"/>
      <c r="BQ88" s="10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98"/>
        <v>0</v>
      </c>
      <c r="CF88" s="11"/>
      <c r="CG88" s="10"/>
      <c r="CH88" s="11"/>
      <c r="CI88" s="10"/>
      <c r="CJ88" s="7"/>
      <c r="CK88" s="11"/>
      <c r="CL88" s="10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99"/>
        <v>0</v>
      </c>
      <c r="DA88" s="11"/>
      <c r="DB88" s="10"/>
      <c r="DC88" s="11"/>
      <c r="DD88" s="10"/>
      <c r="DE88" s="7"/>
      <c r="DF88" s="11"/>
      <c r="DG88" s="10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00"/>
        <v>0</v>
      </c>
      <c r="DV88" s="11"/>
      <c r="DW88" s="10"/>
      <c r="DX88" s="11"/>
      <c r="DY88" s="10"/>
      <c r="DZ88" s="7"/>
      <c r="EA88" s="11"/>
      <c r="EB88" s="10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01"/>
        <v>0</v>
      </c>
      <c r="EQ88" s="11"/>
      <c r="ER88" s="10"/>
      <c r="ES88" s="11"/>
      <c r="ET88" s="10"/>
      <c r="EU88" s="7"/>
      <c r="EV88" s="11"/>
      <c r="EW88" s="10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02"/>
        <v>0</v>
      </c>
      <c r="FL88" s="11">
        <v>8</v>
      </c>
      <c r="FM88" s="10" t="s">
        <v>61</v>
      </c>
      <c r="FN88" s="11">
        <v>8</v>
      </c>
      <c r="FO88" s="10" t="s">
        <v>61</v>
      </c>
      <c r="FP88" s="7">
        <v>2</v>
      </c>
      <c r="FQ88" s="11"/>
      <c r="FR88" s="10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03"/>
        <v>2</v>
      </c>
    </row>
    <row r="89" spans="1:188" ht="12.75">
      <c r="A89" s="20">
        <v>15</v>
      </c>
      <c r="B89" s="20">
        <v>1</v>
      </c>
      <c r="C89" s="20"/>
      <c r="D89" s="6" t="s">
        <v>187</v>
      </c>
      <c r="E89" s="3" t="s">
        <v>188</v>
      </c>
      <c r="F89" s="6">
        <f t="shared" si="82"/>
        <v>0</v>
      </c>
      <c r="G89" s="6">
        <f t="shared" si="83"/>
        <v>1</v>
      </c>
      <c r="H89" s="6">
        <f t="shared" si="84"/>
        <v>8</v>
      </c>
      <c r="I89" s="6">
        <f t="shared" si="85"/>
        <v>0</v>
      </c>
      <c r="J89" s="6">
        <f t="shared" si="86"/>
        <v>8</v>
      </c>
      <c r="K89" s="6">
        <f t="shared" si="87"/>
        <v>0</v>
      </c>
      <c r="L89" s="6">
        <f t="shared" si="88"/>
        <v>0</v>
      </c>
      <c r="M89" s="6">
        <f t="shared" si="89"/>
        <v>0</v>
      </c>
      <c r="N89" s="6">
        <f t="shared" si="90"/>
        <v>0</v>
      </c>
      <c r="O89" s="6">
        <f t="shared" si="91"/>
        <v>0</v>
      </c>
      <c r="P89" s="6">
        <f t="shared" si="92"/>
        <v>0</v>
      </c>
      <c r="Q89" s="6">
        <f t="shared" si="93"/>
        <v>0</v>
      </c>
      <c r="R89" s="7">
        <f t="shared" si="94"/>
        <v>1</v>
      </c>
      <c r="S89" s="7">
        <f t="shared" si="95"/>
        <v>0</v>
      </c>
      <c r="T89" s="7">
        <v>0.4</v>
      </c>
      <c r="U89" s="11"/>
      <c r="V89" s="10"/>
      <c r="W89" s="11"/>
      <c r="X89" s="10"/>
      <c r="Y89" s="7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96"/>
        <v>0</v>
      </c>
      <c r="AP89" s="11"/>
      <c r="AQ89" s="10"/>
      <c r="AR89" s="11"/>
      <c r="AS89" s="10"/>
      <c r="AT89" s="7"/>
      <c r="AU89" s="11"/>
      <c r="AV89" s="10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7"/>
        <v>0</v>
      </c>
      <c r="BK89" s="11"/>
      <c r="BL89" s="10"/>
      <c r="BM89" s="11"/>
      <c r="BN89" s="10"/>
      <c r="BO89" s="7"/>
      <c r="BP89" s="11"/>
      <c r="BQ89" s="10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98"/>
        <v>0</v>
      </c>
      <c r="CF89" s="11"/>
      <c r="CG89" s="10"/>
      <c r="CH89" s="11"/>
      <c r="CI89" s="10"/>
      <c r="CJ89" s="7"/>
      <c r="CK89" s="11"/>
      <c r="CL89" s="10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99"/>
        <v>0</v>
      </c>
      <c r="DA89" s="11"/>
      <c r="DB89" s="10"/>
      <c r="DC89" s="11"/>
      <c r="DD89" s="10"/>
      <c r="DE89" s="7"/>
      <c r="DF89" s="11"/>
      <c r="DG89" s="10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00"/>
        <v>0</v>
      </c>
      <c r="DV89" s="11"/>
      <c r="DW89" s="10"/>
      <c r="DX89" s="11"/>
      <c r="DY89" s="10"/>
      <c r="DZ89" s="7"/>
      <c r="EA89" s="11"/>
      <c r="EB89" s="10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1"/>
        <v>0</v>
      </c>
      <c r="EQ89" s="11"/>
      <c r="ER89" s="10"/>
      <c r="ES89" s="11"/>
      <c r="ET89" s="10"/>
      <c r="EU89" s="7"/>
      <c r="EV89" s="11"/>
      <c r="EW89" s="10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2"/>
        <v>0</v>
      </c>
      <c r="FL89" s="11"/>
      <c r="FM89" s="10"/>
      <c r="FN89" s="11">
        <v>8</v>
      </c>
      <c r="FO89" s="10" t="s">
        <v>61</v>
      </c>
      <c r="FP89" s="7">
        <v>1</v>
      </c>
      <c r="FQ89" s="11"/>
      <c r="FR89" s="10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3"/>
        <v>1</v>
      </c>
    </row>
    <row r="90" spans="1:188" ht="12.75">
      <c r="A90" s="20">
        <v>15</v>
      </c>
      <c r="B90" s="20">
        <v>1</v>
      </c>
      <c r="C90" s="20"/>
      <c r="D90" s="6" t="s">
        <v>189</v>
      </c>
      <c r="E90" s="3" t="s">
        <v>190</v>
      </c>
      <c r="F90" s="6">
        <f t="shared" si="82"/>
        <v>0</v>
      </c>
      <c r="G90" s="6">
        <f t="shared" si="83"/>
        <v>1</v>
      </c>
      <c r="H90" s="6">
        <f t="shared" si="84"/>
        <v>8</v>
      </c>
      <c r="I90" s="6">
        <f t="shared" si="85"/>
        <v>0</v>
      </c>
      <c r="J90" s="6">
        <f t="shared" si="86"/>
        <v>8</v>
      </c>
      <c r="K90" s="6">
        <f t="shared" si="87"/>
        <v>0</v>
      </c>
      <c r="L90" s="6">
        <f t="shared" si="88"/>
        <v>0</v>
      </c>
      <c r="M90" s="6">
        <f t="shared" si="89"/>
        <v>0</v>
      </c>
      <c r="N90" s="6">
        <f t="shared" si="90"/>
        <v>0</v>
      </c>
      <c r="O90" s="6">
        <f t="shared" si="91"/>
        <v>0</v>
      </c>
      <c r="P90" s="6">
        <f t="shared" si="92"/>
        <v>0</v>
      </c>
      <c r="Q90" s="6">
        <f t="shared" si="93"/>
        <v>0</v>
      </c>
      <c r="R90" s="7">
        <f t="shared" si="94"/>
        <v>1</v>
      </c>
      <c r="S90" s="7">
        <f t="shared" si="95"/>
        <v>0</v>
      </c>
      <c r="T90" s="7">
        <v>0.4</v>
      </c>
      <c r="U90" s="11"/>
      <c r="V90" s="10"/>
      <c r="W90" s="11"/>
      <c r="X90" s="10"/>
      <c r="Y90" s="7"/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96"/>
        <v>0</v>
      </c>
      <c r="AP90" s="11"/>
      <c r="AQ90" s="10"/>
      <c r="AR90" s="11"/>
      <c r="AS90" s="10"/>
      <c r="AT90" s="7"/>
      <c r="AU90" s="11"/>
      <c r="AV90" s="10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7"/>
        <v>0</v>
      </c>
      <c r="BK90" s="11"/>
      <c r="BL90" s="10"/>
      <c r="BM90" s="11"/>
      <c r="BN90" s="10"/>
      <c r="BO90" s="7"/>
      <c r="BP90" s="11"/>
      <c r="BQ90" s="10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98"/>
        <v>0</v>
      </c>
      <c r="CF90" s="11"/>
      <c r="CG90" s="10"/>
      <c r="CH90" s="11"/>
      <c r="CI90" s="10"/>
      <c r="CJ90" s="7"/>
      <c r="CK90" s="11"/>
      <c r="CL90" s="10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99"/>
        <v>0</v>
      </c>
      <c r="DA90" s="11"/>
      <c r="DB90" s="10"/>
      <c r="DC90" s="11"/>
      <c r="DD90" s="10"/>
      <c r="DE90" s="7"/>
      <c r="DF90" s="11"/>
      <c r="DG90" s="10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00"/>
        <v>0</v>
      </c>
      <c r="DV90" s="11"/>
      <c r="DW90" s="10"/>
      <c r="DX90" s="11"/>
      <c r="DY90" s="10"/>
      <c r="DZ90" s="7"/>
      <c r="EA90" s="11"/>
      <c r="EB90" s="10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01"/>
        <v>0</v>
      </c>
      <c r="EQ90" s="11"/>
      <c r="ER90" s="10"/>
      <c r="ES90" s="11"/>
      <c r="ET90" s="10"/>
      <c r="EU90" s="7"/>
      <c r="EV90" s="11"/>
      <c r="EW90" s="10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02"/>
        <v>0</v>
      </c>
      <c r="FL90" s="11"/>
      <c r="FM90" s="10"/>
      <c r="FN90" s="11">
        <v>8</v>
      </c>
      <c r="FO90" s="10" t="s">
        <v>61</v>
      </c>
      <c r="FP90" s="7">
        <v>1</v>
      </c>
      <c r="FQ90" s="11"/>
      <c r="FR90" s="10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03"/>
        <v>1</v>
      </c>
    </row>
    <row r="91" spans="1:188" ht="12.75">
      <c r="A91" s="20">
        <v>1</v>
      </c>
      <c r="B91" s="20">
        <v>1</v>
      </c>
      <c r="C91" s="20"/>
      <c r="D91" s="6" t="s">
        <v>191</v>
      </c>
      <c r="E91" s="3" t="s">
        <v>192</v>
      </c>
      <c r="F91" s="6">
        <f t="shared" si="82"/>
        <v>0</v>
      </c>
      <c r="G91" s="6">
        <f t="shared" si="83"/>
        <v>2</v>
      </c>
      <c r="H91" s="6">
        <f t="shared" si="84"/>
        <v>32</v>
      </c>
      <c r="I91" s="6">
        <f t="shared" si="85"/>
        <v>16</v>
      </c>
      <c r="J91" s="6">
        <f t="shared" si="86"/>
        <v>0</v>
      </c>
      <c r="K91" s="6">
        <f t="shared" si="87"/>
        <v>16</v>
      </c>
      <c r="L91" s="6">
        <f t="shared" si="88"/>
        <v>0</v>
      </c>
      <c r="M91" s="6">
        <f t="shared" si="89"/>
        <v>0</v>
      </c>
      <c r="N91" s="6">
        <f t="shared" si="90"/>
        <v>0</v>
      </c>
      <c r="O91" s="6">
        <f t="shared" si="91"/>
        <v>0</v>
      </c>
      <c r="P91" s="6">
        <f t="shared" si="92"/>
        <v>0</v>
      </c>
      <c r="Q91" s="6">
        <f t="shared" si="93"/>
        <v>0</v>
      </c>
      <c r="R91" s="7">
        <f t="shared" si="94"/>
        <v>4</v>
      </c>
      <c r="S91" s="7">
        <f t="shared" si="95"/>
        <v>2</v>
      </c>
      <c r="T91" s="7">
        <v>1.4</v>
      </c>
      <c r="U91" s="11"/>
      <c r="V91" s="10"/>
      <c r="W91" s="11"/>
      <c r="X91" s="10"/>
      <c r="Y91" s="7"/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96"/>
        <v>0</v>
      </c>
      <c r="AP91" s="11"/>
      <c r="AQ91" s="10"/>
      <c r="AR91" s="11"/>
      <c r="AS91" s="10"/>
      <c r="AT91" s="7"/>
      <c r="AU91" s="11"/>
      <c r="AV91" s="10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97"/>
        <v>0</v>
      </c>
      <c r="BK91" s="11">
        <v>16</v>
      </c>
      <c r="BL91" s="10" t="s">
        <v>61</v>
      </c>
      <c r="BM91" s="11"/>
      <c r="BN91" s="10"/>
      <c r="BO91" s="7">
        <v>2</v>
      </c>
      <c r="BP91" s="11">
        <v>16</v>
      </c>
      <c r="BQ91" s="10" t="s">
        <v>61</v>
      </c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>
        <v>2</v>
      </c>
      <c r="CE91" s="7">
        <f t="shared" si="98"/>
        <v>4</v>
      </c>
      <c r="CF91" s="11"/>
      <c r="CG91" s="10"/>
      <c r="CH91" s="11"/>
      <c r="CI91" s="10"/>
      <c r="CJ91" s="7"/>
      <c r="CK91" s="11"/>
      <c r="CL91" s="10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99"/>
        <v>0</v>
      </c>
      <c r="DA91" s="11"/>
      <c r="DB91" s="10"/>
      <c r="DC91" s="11"/>
      <c r="DD91" s="10"/>
      <c r="DE91" s="7"/>
      <c r="DF91" s="11"/>
      <c r="DG91" s="10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00"/>
        <v>0</v>
      </c>
      <c r="DV91" s="11"/>
      <c r="DW91" s="10"/>
      <c r="DX91" s="11"/>
      <c r="DY91" s="10"/>
      <c r="DZ91" s="7"/>
      <c r="EA91" s="11"/>
      <c r="EB91" s="10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01"/>
        <v>0</v>
      </c>
      <c r="EQ91" s="11"/>
      <c r="ER91" s="10"/>
      <c r="ES91" s="11"/>
      <c r="ET91" s="10"/>
      <c r="EU91" s="7"/>
      <c r="EV91" s="11"/>
      <c r="EW91" s="10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02"/>
        <v>0</v>
      </c>
      <c r="FL91" s="11"/>
      <c r="FM91" s="10"/>
      <c r="FN91" s="11"/>
      <c r="FO91" s="10"/>
      <c r="FP91" s="7"/>
      <c r="FQ91" s="11"/>
      <c r="FR91" s="10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03"/>
        <v>0</v>
      </c>
    </row>
    <row r="92" spans="1:188" ht="12.75">
      <c r="A92" s="20">
        <v>1</v>
      </c>
      <c r="B92" s="20">
        <v>1</v>
      </c>
      <c r="C92" s="20"/>
      <c r="D92" s="6" t="s">
        <v>193</v>
      </c>
      <c r="E92" s="3" t="s">
        <v>194</v>
      </c>
      <c r="F92" s="6">
        <f t="shared" si="82"/>
        <v>0</v>
      </c>
      <c r="G92" s="6">
        <f t="shared" si="83"/>
        <v>2</v>
      </c>
      <c r="H92" s="6">
        <f t="shared" si="84"/>
        <v>32</v>
      </c>
      <c r="I92" s="6">
        <f t="shared" si="85"/>
        <v>16</v>
      </c>
      <c r="J92" s="6">
        <f t="shared" si="86"/>
        <v>0</v>
      </c>
      <c r="K92" s="6">
        <f t="shared" si="87"/>
        <v>16</v>
      </c>
      <c r="L92" s="6">
        <f t="shared" si="88"/>
        <v>0</v>
      </c>
      <c r="M92" s="6">
        <f t="shared" si="89"/>
        <v>0</v>
      </c>
      <c r="N92" s="6">
        <f t="shared" si="90"/>
        <v>0</v>
      </c>
      <c r="O92" s="6">
        <f t="shared" si="91"/>
        <v>0</v>
      </c>
      <c r="P92" s="6">
        <f t="shared" si="92"/>
        <v>0</v>
      </c>
      <c r="Q92" s="6">
        <f t="shared" si="93"/>
        <v>0</v>
      </c>
      <c r="R92" s="7">
        <f t="shared" si="94"/>
        <v>4</v>
      </c>
      <c r="S92" s="7">
        <f t="shared" si="95"/>
        <v>2</v>
      </c>
      <c r="T92" s="7">
        <v>1.4</v>
      </c>
      <c r="U92" s="11"/>
      <c r="V92" s="10"/>
      <c r="W92" s="11"/>
      <c r="X92" s="10"/>
      <c r="Y92" s="7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96"/>
        <v>0</v>
      </c>
      <c r="AP92" s="11"/>
      <c r="AQ92" s="10"/>
      <c r="AR92" s="11"/>
      <c r="AS92" s="10"/>
      <c r="AT92" s="7"/>
      <c r="AU92" s="11"/>
      <c r="AV92" s="10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97"/>
        <v>0</v>
      </c>
      <c r="BK92" s="11">
        <v>16</v>
      </c>
      <c r="BL92" s="10" t="s">
        <v>61</v>
      </c>
      <c r="BM92" s="11"/>
      <c r="BN92" s="10"/>
      <c r="BO92" s="7">
        <v>2</v>
      </c>
      <c r="BP92" s="11">
        <v>16</v>
      </c>
      <c r="BQ92" s="10" t="s">
        <v>61</v>
      </c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>
        <v>2</v>
      </c>
      <c r="CE92" s="7">
        <f t="shared" si="98"/>
        <v>4</v>
      </c>
      <c r="CF92" s="11"/>
      <c r="CG92" s="10"/>
      <c r="CH92" s="11"/>
      <c r="CI92" s="10"/>
      <c r="CJ92" s="7"/>
      <c r="CK92" s="11"/>
      <c r="CL92" s="10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99"/>
        <v>0</v>
      </c>
      <c r="DA92" s="11"/>
      <c r="DB92" s="10"/>
      <c r="DC92" s="11"/>
      <c r="DD92" s="10"/>
      <c r="DE92" s="7"/>
      <c r="DF92" s="11"/>
      <c r="DG92" s="10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00"/>
        <v>0</v>
      </c>
      <c r="DV92" s="11"/>
      <c r="DW92" s="10"/>
      <c r="DX92" s="11"/>
      <c r="DY92" s="10"/>
      <c r="DZ92" s="7"/>
      <c r="EA92" s="11"/>
      <c r="EB92" s="10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01"/>
        <v>0</v>
      </c>
      <c r="EQ92" s="11"/>
      <c r="ER92" s="10"/>
      <c r="ES92" s="11"/>
      <c r="ET92" s="10"/>
      <c r="EU92" s="7"/>
      <c r="EV92" s="11"/>
      <c r="EW92" s="10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02"/>
        <v>0</v>
      </c>
      <c r="FL92" s="11"/>
      <c r="FM92" s="10"/>
      <c r="FN92" s="11"/>
      <c r="FO92" s="10"/>
      <c r="FP92" s="7"/>
      <c r="FQ92" s="11"/>
      <c r="FR92" s="10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03"/>
        <v>0</v>
      </c>
    </row>
    <row r="93" spans="1:188" ht="12.75">
      <c r="A93" s="20">
        <v>5</v>
      </c>
      <c r="B93" s="20">
        <v>1</v>
      </c>
      <c r="C93" s="20"/>
      <c r="D93" s="6" t="s">
        <v>195</v>
      </c>
      <c r="E93" s="3" t="s">
        <v>196</v>
      </c>
      <c r="F93" s="6">
        <f t="shared" si="82"/>
        <v>1</v>
      </c>
      <c r="G93" s="6">
        <f t="shared" si="83"/>
        <v>1</v>
      </c>
      <c r="H93" s="6">
        <f t="shared" si="84"/>
        <v>32</v>
      </c>
      <c r="I93" s="6">
        <f t="shared" si="85"/>
        <v>16</v>
      </c>
      <c r="J93" s="6">
        <f t="shared" si="86"/>
        <v>0</v>
      </c>
      <c r="K93" s="6">
        <f t="shared" si="87"/>
        <v>16</v>
      </c>
      <c r="L93" s="6">
        <f t="shared" si="88"/>
        <v>0</v>
      </c>
      <c r="M93" s="6">
        <f t="shared" si="89"/>
        <v>0</v>
      </c>
      <c r="N93" s="6">
        <f t="shared" si="90"/>
        <v>0</v>
      </c>
      <c r="O93" s="6">
        <f t="shared" si="91"/>
        <v>0</v>
      </c>
      <c r="P93" s="6">
        <f t="shared" si="92"/>
        <v>0</v>
      </c>
      <c r="Q93" s="6">
        <f t="shared" si="93"/>
        <v>0</v>
      </c>
      <c r="R93" s="7">
        <f t="shared" si="94"/>
        <v>4</v>
      </c>
      <c r="S93" s="7">
        <f t="shared" si="95"/>
        <v>2</v>
      </c>
      <c r="T93" s="7">
        <v>1.5</v>
      </c>
      <c r="U93" s="11"/>
      <c r="V93" s="10"/>
      <c r="W93" s="11"/>
      <c r="X93" s="10"/>
      <c r="Y93" s="7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96"/>
        <v>0</v>
      </c>
      <c r="AP93" s="11"/>
      <c r="AQ93" s="10"/>
      <c r="AR93" s="11"/>
      <c r="AS93" s="10"/>
      <c r="AT93" s="7"/>
      <c r="AU93" s="11"/>
      <c r="AV93" s="10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97"/>
        <v>0</v>
      </c>
      <c r="BK93" s="11"/>
      <c r="BL93" s="10"/>
      <c r="BM93" s="11"/>
      <c r="BN93" s="10"/>
      <c r="BO93" s="7"/>
      <c r="BP93" s="11"/>
      <c r="BQ93" s="10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98"/>
        <v>0</v>
      </c>
      <c r="CF93" s="11"/>
      <c r="CG93" s="10"/>
      <c r="CH93" s="11"/>
      <c r="CI93" s="10"/>
      <c r="CJ93" s="7"/>
      <c r="CK93" s="11"/>
      <c r="CL93" s="10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99"/>
        <v>0</v>
      </c>
      <c r="DA93" s="11">
        <v>16</v>
      </c>
      <c r="DB93" s="10" t="s">
        <v>72</v>
      </c>
      <c r="DC93" s="11"/>
      <c r="DD93" s="10"/>
      <c r="DE93" s="7">
        <v>2</v>
      </c>
      <c r="DF93" s="11">
        <v>16</v>
      </c>
      <c r="DG93" s="10" t="s">
        <v>61</v>
      </c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>
        <v>2</v>
      </c>
      <c r="DU93" s="7">
        <f t="shared" si="100"/>
        <v>4</v>
      </c>
      <c r="DV93" s="11"/>
      <c r="DW93" s="10"/>
      <c r="DX93" s="11"/>
      <c r="DY93" s="10"/>
      <c r="DZ93" s="7"/>
      <c r="EA93" s="11"/>
      <c r="EB93" s="10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01"/>
        <v>0</v>
      </c>
      <c r="EQ93" s="11"/>
      <c r="ER93" s="10"/>
      <c r="ES93" s="11"/>
      <c r="ET93" s="10"/>
      <c r="EU93" s="7"/>
      <c r="EV93" s="11"/>
      <c r="EW93" s="10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02"/>
        <v>0</v>
      </c>
      <c r="FL93" s="11"/>
      <c r="FM93" s="10"/>
      <c r="FN93" s="11"/>
      <c r="FO93" s="10"/>
      <c r="FP93" s="7"/>
      <c r="FQ93" s="11"/>
      <c r="FR93" s="10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03"/>
        <v>0</v>
      </c>
    </row>
    <row r="94" spans="1:188" ht="12.75">
      <c r="A94" s="20">
        <v>5</v>
      </c>
      <c r="B94" s="20">
        <v>1</v>
      </c>
      <c r="C94" s="20"/>
      <c r="D94" s="6" t="s">
        <v>197</v>
      </c>
      <c r="E94" s="3" t="s">
        <v>198</v>
      </c>
      <c r="F94" s="6">
        <f t="shared" si="82"/>
        <v>1</v>
      </c>
      <c r="G94" s="6">
        <f t="shared" si="83"/>
        <v>1</v>
      </c>
      <c r="H94" s="6">
        <f t="shared" si="84"/>
        <v>32</v>
      </c>
      <c r="I94" s="6">
        <f t="shared" si="85"/>
        <v>16</v>
      </c>
      <c r="J94" s="6">
        <f t="shared" si="86"/>
        <v>0</v>
      </c>
      <c r="K94" s="6">
        <f t="shared" si="87"/>
        <v>16</v>
      </c>
      <c r="L94" s="6">
        <f t="shared" si="88"/>
        <v>0</v>
      </c>
      <c r="M94" s="6">
        <f t="shared" si="89"/>
        <v>0</v>
      </c>
      <c r="N94" s="6">
        <f t="shared" si="90"/>
        <v>0</v>
      </c>
      <c r="O94" s="6">
        <f t="shared" si="91"/>
        <v>0</v>
      </c>
      <c r="P94" s="6">
        <f t="shared" si="92"/>
        <v>0</v>
      </c>
      <c r="Q94" s="6">
        <f t="shared" si="93"/>
        <v>0</v>
      </c>
      <c r="R94" s="7">
        <f t="shared" si="94"/>
        <v>4</v>
      </c>
      <c r="S94" s="7">
        <f t="shared" si="95"/>
        <v>2</v>
      </c>
      <c r="T94" s="7">
        <v>1.5</v>
      </c>
      <c r="U94" s="11"/>
      <c r="V94" s="10"/>
      <c r="W94" s="11"/>
      <c r="X94" s="10"/>
      <c r="Y94" s="7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96"/>
        <v>0</v>
      </c>
      <c r="AP94" s="11"/>
      <c r="AQ94" s="10"/>
      <c r="AR94" s="11"/>
      <c r="AS94" s="10"/>
      <c r="AT94" s="7"/>
      <c r="AU94" s="11"/>
      <c r="AV94" s="10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97"/>
        <v>0</v>
      </c>
      <c r="BK94" s="11"/>
      <c r="BL94" s="10"/>
      <c r="BM94" s="11"/>
      <c r="BN94" s="10"/>
      <c r="BO94" s="7"/>
      <c r="BP94" s="11"/>
      <c r="BQ94" s="10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98"/>
        <v>0</v>
      </c>
      <c r="CF94" s="11"/>
      <c r="CG94" s="10"/>
      <c r="CH94" s="11"/>
      <c r="CI94" s="10"/>
      <c r="CJ94" s="7"/>
      <c r="CK94" s="11"/>
      <c r="CL94" s="10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99"/>
        <v>0</v>
      </c>
      <c r="DA94" s="11">
        <v>16</v>
      </c>
      <c r="DB94" s="10" t="s">
        <v>72</v>
      </c>
      <c r="DC94" s="11"/>
      <c r="DD94" s="10"/>
      <c r="DE94" s="7">
        <v>2</v>
      </c>
      <c r="DF94" s="11">
        <v>16</v>
      </c>
      <c r="DG94" s="10" t="s">
        <v>61</v>
      </c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>
        <v>2</v>
      </c>
      <c r="DU94" s="7">
        <f t="shared" si="100"/>
        <v>4</v>
      </c>
      <c r="DV94" s="11"/>
      <c r="DW94" s="10"/>
      <c r="DX94" s="11"/>
      <c r="DY94" s="10"/>
      <c r="DZ94" s="7"/>
      <c r="EA94" s="11"/>
      <c r="EB94" s="10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01"/>
        <v>0</v>
      </c>
      <c r="EQ94" s="11"/>
      <c r="ER94" s="10"/>
      <c r="ES94" s="11"/>
      <c r="ET94" s="10"/>
      <c r="EU94" s="7"/>
      <c r="EV94" s="11"/>
      <c r="EW94" s="10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02"/>
        <v>0</v>
      </c>
      <c r="FL94" s="11"/>
      <c r="FM94" s="10"/>
      <c r="FN94" s="11"/>
      <c r="FO94" s="10"/>
      <c r="FP94" s="7"/>
      <c r="FQ94" s="11"/>
      <c r="FR94" s="10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03"/>
        <v>0</v>
      </c>
    </row>
    <row r="95" spans="1:188" ht="12.75">
      <c r="A95" s="20">
        <v>7</v>
      </c>
      <c r="B95" s="20">
        <v>1</v>
      </c>
      <c r="C95" s="20"/>
      <c r="D95" s="6" t="s">
        <v>199</v>
      </c>
      <c r="E95" s="3" t="s">
        <v>200</v>
      </c>
      <c r="F95" s="6">
        <f t="shared" si="82"/>
        <v>0</v>
      </c>
      <c r="G95" s="6">
        <f t="shared" si="83"/>
        <v>2</v>
      </c>
      <c r="H95" s="6">
        <f t="shared" si="84"/>
        <v>32</v>
      </c>
      <c r="I95" s="6">
        <f t="shared" si="85"/>
        <v>16</v>
      </c>
      <c r="J95" s="6">
        <f t="shared" si="86"/>
        <v>0</v>
      </c>
      <c r="K95" s="6">
        <f t="shared" si="87"/>
        <v>16</v>
      </c>
      <c r="L95" s="6">
        <f t="shared" si="88"/>
        <v>0</v>
      </c>
      <c r="M95" s="6">
        <f t="shared" si="89"/>
        <v>0</v>
      </c>
      <c r="N95" s="6">
        <f t="shared" si="90"/>
        <v>0</v>
      </c>
      <c r="O95" s="6">
        <f t="shared" si="91"/>
        <v>0</v>
      </c>
      <c r="P95" s="6">
        <f t="shared" si="92"/>
        <v>0</v>
      </c>
      <c r="Q95" s="6">
        <f t="shared" si="93"/>
        <v>0</v>
      </c>
      <c r="R95" s="7">
        <f t="shared" si="94"/>
        <v>5</v>
      </c>
      <c r="S95" s="7">
        <f t="shared" si="95"/>
        <v>2</v>
      </c>
      <c r="T95" s="7">
        <v>1.4</v>
      </c>
      <c r="U95" s="11"/>
      <c r="V95" s="10"/>
      <c r="W95" s="11"/>
      <c r="X95" s="10"/>
      <c r="Y95" s="7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96"/>
        <v>0</v>
      </c>
      <c r="AP95" s="11"/>
      <c r="AQ95" s="10"/>
      <c r="AR95" s="11"/>
      <c r="AS95" s="10"/>
      <c r="AT95" s="7"/>
      <c r="AU95" s="11"/>
      <c r="AV95" s="10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97"/>
        <v>0</v>
      </c>
      <c r="BK95" s="11"/>
      <c r="BL95" s="10"/>
      <c r="BM95" s="11"/>
      <c r="BN95" s="10"/>
      <c r="BO95" s="7"/>
      <c r="BP95" s="11"/>
      <c r="BQ95" s="10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98"/>
        <v>0</v>
      </c>
      <c r="CF95" s="11"/>
      <c r="CG95" s="10"/>
      <c r="CH95" s="11"/>
      <c r="CI95" s="10"/>
      <c r="CJ95" s="7"/>
      <c r="CK95" s="11"/>
      <c r="CL95" s="10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99"/>
        <v>0</v>
      </c>
      <c r="DA95" s="11"/>
      <c r="DB95" s="10"/>
      <c r="DC95" s="11"/>
      <c r="DD95" s="10"/>
      <c r="DE95" s="7"/>
      <c r="DF95" s="11"/>
      <c r="DG95" s="10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00"/>
        <v>0</v>
      </c>
      <c r="DV95" s="11"/>
      <c r="DW95" s="10"/>
      <c r="DX95" s="11"/>
      <c r="DY95" s="10"/>
      <c r="DZ95" s="7"/>
      <c r="EA95" s="11"/>
      <c r="EB95" s="10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01"/>
        <v>0</v>
      </c>
      <c r="EQ95" s="11">
        <v>16</v>
      </c>
      <c r="ER95" s="10" t="s">
        <v>61</v>
      </c>
      <c r="ES95" s="11"/>
      <c r="ET95" s="10"/>
      <c r="EU95" s="7">
        <v>3</v>
      </c>
      <c r="EV95" s="11">
        <v>16</v>
      </c>
      <c r="EW95" s="10" t="s">
        <v>61</v>
      </c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>
        <v>2</v>
      </c>
      <c r="FK95" s="7">
        <f t="shared" si="102"/>
        <v>5</v>
      </c>
      <c r="FL95" s="11"/>
      <c r="FM95" s="10"/>
      <c r="FN95" s="11"/>
      <c r="FO95" s="10"/>
      <c r="FP95" s="7"/>
      <c r="FQ95" s="11"/>
      <c r="FR95" s="10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03"/>
        <v>0</v>
      </c>
    </row>
    <row r="96" spans="1:188" ht="12.75">
      <c r="A96" s="20">
        <v>7</v>
      </c>
      <c r="B96" s="20">
        <v>1</v>
      </c>
      <c r="C96" s="20"/>
      <c r="D96" s="6" t="s">
        <v>201</v>
      </c>
      <c r="E96" s="3" t="s">
        <v>202</v>
      </c>
      <c r="F96" s="6">
        <f t="shared" si="82"/>
        <v>0</v>
      </c>
      <c r="G96" s="6">
        <f t="shared" si="83"/>
        <v>2</v>
      </c>
      <c r="H96" s="6">
        <f t="shared" si="84"/>
        <v>32</v>
      </c>
      <c r="I96" s="6">
        <f t="shared" si="85"/>
        <v>16</v>
      </c>
      <c r="J96" s="6">
        <f t="shared" si="86"/>
        <v>16</v>
      </c>
      <c r="K96" s="6">
        <f t="shared" si="87"/>
        <v>0</v>
      </c>
      <c r="L96" s="6">
        <f t="shared" si="88"/>
        <v>0</v>
      </c>
      <c r="M96" s="6">
        <f t="shared" si="89"/>
        <v>0</v>
      </c>
      <c r="N96" s="6">
        <f t="shared" si="90"/>
        <v>0</v>
      </c>
      <c r="O96" s="6">
        <f t="shared" si="91"/>
        <v>0</v>
      </c>
      <c r="P96" s="6">
        <f t="shared" si="92"/>
        <v>0</v>
      </c>
      <c r="Q96" s="6">
        <f t="shared" si="93"/>
        <v>0</v>
      </c>
      <c r="R96" s="7">
        <f t="shared" si="94"/>
        <v>5</v>
      </c>
      <c r="S96" s="7">
        <f t="shared" si="95"/>
        <v>0</v>
      </c>
      <c r="T96" s="7">
        <v>1.4</v>
      </c>
      <c r="U96" s="11"/>
      <c r="V96" s="10"/>
      <c r="W96" s="11"/>
      <c r="X96" s="10"/>
      <c r="Y96" s="7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96"/>
        <v>0</v>
      </c>
      <c r="AP96" s="11"/>
      <c r="AQ96" s="10"/>
      <c r="AR96" s="11"/>
      <c r="AS96" s="10"/>
      <c r="AT96" s="7"/>
      <c r="AU96" s="11"/>
      <c r="AV96" s="10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97"/>
        <v>0</v>
      </c>
      <c r="BK96" s="11"/>
      <c r="BL96" s="10"/>
      <c r="BM96" s="11"/>
      <c r="BN96" s="10"/>
      <c r="BO96" s="7"/>
      <c r="BP96" s="11"/>
      <c r="BQ96" s="10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98"/>
        <v>0</v>
      </c>
      <c r="CF96" s="11"/>
      <c r="CG96" s="10"/>
      <c r="CH96" s="11"/>
      <c r="CI96" s="10"/>
      <c r="CJ96" s="7"/>
      <c r="CK96" s="11"/>
      <c r="CL96" s="10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99"/>
        <v>0</v>
      </c>
      <c r="DA96" s="11"/>
      <c r="DB96" s="10"/>
      <c r="DC96" s="11"/>
      <c r="DD96" s="10"/>
      <c r="DE96" s="7"/>
      <c r="DF96" s="11"/>
      <c r="DG96" s="10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00"/>
        <v>0</v>
      </c>
      <c r="DV96" s="11"/>
      <c r="DW96" s="10"/>
      <c r="DX96" s="11"/>
      <c r="DY96" s="10"/>
      <c r="DZ96" s="7"/>
      <c r="EA96" s="11"/>
      <c r="EB96" s="10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01"/>
        <v>0</v>
      </c>
      <c r="EQ96" s="11">
        <v>16</v>
      </c>
      <c r="ER96" s="10" t="s">
        <v>61</v>
      </c>
      <c r="ES96" s="11">
        <v>16</v>
      </c>
      <c r="ET96" s="10" t="s">
        <v>61</v>
      </c>
      <c r="EU96" s="7">
        <v>5</v>
      </c>
      <c r="EV96" s="11"/>
      <c r="EW96" s="10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02"/>
        <v>5</v>
      </c>
      <c r="FL96" s="11"/>
      <c r="FM96" s="10"/>
      <c r="FN96" s="11"/>
      <c r="FO96" s="10"/>
      <c r="FP96" s="7"/>
      <c r="FQ96" s="11"/>
      <c r="FR96" s="10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03"/>
        <v>0</v>
      </c>
    </row>
    <row r="97" spans="1:188" ht="12.75">
      <c r="A97" s="20">
        <v>7</v>
      </c>
      <c r="B97" s="20">
        <v>1</v>
      </c>
      <c r="C97" s="20"/>
      <c r="D97" s="6" t="s">
        <v>203</v>
      </c>
      <c r="E97" s="3" t="s">
        <v>204</v>
      </c>
      <c r="F97" s="6">
        <f t="shared" si="82"/>
        <v>0</v>
      </c>
      <c r="G97" s="6">
        <f t="shared" si="83"/>
        <v>2</v>
      </c>
      <c r="H97" s="6">
        <f t="shared" si="84"/>
        <v>32</v>
      </c>
      <c r="I97" s="6">
        <f t="shared" si="85"/>
        <v>16</v>
      </c>
      <c r="J97" s="6">
        <f t="shared" si="86"/>
        <v>16</v>
      </c>
      <c r="K97" s="6">
        <f t="shared" si="87"/>
        <v>0</v>
      </c>
      <c r="L97" s="6">
        <f t="shared" si="88"/>
        <v>0</v>
      </c>
      <c r="M97" s="6">
        <f t="shared" si="89"/>
        <v>0</v>
      </c>
      <c r="N97" s="6">
        <f t="shared" si="90"/>
        <v>0</v>
      </c>
      <c r="O97" s="6">
        <f t="shared" si="91"/>
        <v>0</v>
      </c>
      <c r="P97" s="6">
        <f t="shared" si="92"/>
        <v>0</v>
      </c>
      <c r="Q97" s="6">
        <f t="shared" si="93"/>
        <v>0</v>
      </c>
      <c r="R97" s="7">
        <f t="shared" si="94"/>
        <v>5</v>
      </c>
      <c r="S97" s="7">
        <f t="shared" si="95"/>
        <v>0</v>
      </c>
      <c r="T97" s="7">
        <v>1.4</v>
      </c>
      <c r="U97" s="11"/>
      <c r="V97" s="10"/>
      <c r="W97" s="11"/>
      <c r="X97" s="10"/>
      <c r="Y97" s="7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96"/>
        <v>0</v>
      </c>
      <c r="AP97" s="11"/>
      <c r="AQ97" s="10"/>
      <c r="AR97" s="11"/>
      <c r="AS97" s="10"/>
      <c r="AT97" s="7"/>
      <c r="AU97" s="11"/>
      <c r="AV97" s="10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97"/>
        <v>0</v>
      </c>
      <c r="BK97" s="11"/>
      <c r="BL97" s="10"/>
      <c r="BM97" s="11"/>
      <c r="BN97" s="10"/>
      <c r="BO97" s="7"/>
      <c r="BP97" s="11"/>
      <c r="BQ97" s="10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98"/>
        <v>0</v>
      </c>
      <c r="CF97" s="11"/>
      <c r="CG97" s="10"/>
      <c r="CH97" s="11"/>
      <c r="CI97" s="10"/>
      <c r="CJ97" s="7"/>
      <c r="CK97" s="11"/>
      <c r="CL97" s="10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99"/>
        <v>0</v>
      </c>
      <c r="DA97" s="11"/>
      <c r="DB97" s="10"/>
      <c r="DC97" s="11"/>
      <c r="DD97" s="10"/>
      <c r="DE97" s="7"/>
      <c r="DF97" s="11"/>
      <c r="DG97" s="10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00"/>
        <v>0</v>
      </c>
      <c r="DV97" s="11"/>
      <c r="DW97" s="10"/>
      <c r="DX97" s="11"/>
      <c r="DY97" s="10"/>
      <c r="DZ97" s="7"/>
      <c r="EA97" s="11"/>
      <c r="EB97" s="10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01"/>
        <v>0</v>
      </c>
      <c r="EQ97" s="11">
        <v>16</v>
      </c>
      <c r="ER97" s="10" t="s">
        <v>61</v>
      </c>
      <c r="ES97" s="11">
        <v>16</v>
      </c>
      <c r="ET97" s="10" t="s">
        <v>61</v>
      </c>
      <c r="EU97" s="7">
        <v>5</v>
      </c>
      <c r="EV97" s="11"/>
      <c r="EW97" s="10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02"/>
        <v>5</v>
      </c>
      <c r="FL97" s="11"/>
      <c r="FM97" s="10"/>
      <c r="FN97" s="11"/>
      <c r="FO97" s="10"/>
      <c r="FP97" s="7"/>
      <c r="FQ97" s="11"/>
      <c r="FR97" s="10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03"/>
        <v>0</v>
      </c>
    </row>
    <row r="98" spans="1:188" ht="12.75">
      <c r="A98" s="6">
        <v>2</v>
      </c>
      <c r="B98" s="6">
        <v>1</v>
      </c>
      <c r="C98" s="6"/>
      <c r="D98" s="6" t="s">
        <v>286</v>
      </c>
      <c r="E98" s="3" t="s">
        <v>287</v>
      </c>
      <c r="F98" s="6">
        <f t="shared" si="82"/>
        <v>0</v>
      </c>
      <c r="G98" s="6">
        <f t="shared" si="83"/>
        <v>2</v>
      </c>
      <c r="H98" s="6">
        <f t="shared" si="84"/>
        <v>32</v>
      </c>
      <c r="I98" s="6">
        <f t="shared" si="85"/>
        <v>16</v>
      </c>
      <c r="J98" s="6">
        <f t="shared" si="86"/>
        <v>0</v>
      </c>
      <c r="K98" s="6">
        <f t="shared" si="87"/>
        <v>16</v>
      </c>
      <c r="L98" s="6">
        <f t="shared" si="88"/>
        <v>0</v>
      </c>
      <c r="M98" s="6">
        <f t="shared" si="89"/>
        <v>0</v>
      </c>
      <c r="N98" s="6">
        <f t="shared" si="90"/>
        <v>0</v>
      </c>
      <c r="O98" s="6">
        <f t="shared" si="91"/>
        <v>0</v>
      </c>
      <c r="P98" s="6">
        <f t="shared" si="92"/>
        <v>0</v>
      </c>
      <c r="Q98" s="6">
        <f t="shared" si="93"/>
        <v>0</v>
      </c>
      <c r="R98" s="7">
        <f t="shared" si="94"/>
        <v>4</v>
      </c>
      <c r="S98" s="7">
        <f t="shared" si="95"/>
        <v>2</v>
      </c>
      <c r="T98" s="7">
        <v>1.4</v>
      </c>
      <c r="U98" s="11"/>
      <c r="V98" s="10"/>
      <c r="W98" s="11"/>
      <c r="X98" s="10"/>
      <c r="Y98" s="7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96"/>
        <v>0</v>
      </c>
      <c r="AP98" s="11"/>
      <c r="AQ98" s="10"/>
      <c r="AR98" s="11"/>
      <c r="AS98" s="10"/>
      <c r="AT98" s="7"/>
      <c r="AU98" s="11"/>
      <c r="AV98" s="10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97"/>
        <v>0</v>
      </c>
      <c r="BK98" s="11">
        <v>16</v>
      </c>
      <c r="BL98" s="10" t="s">
        <v>61</v>
      </c>
      <c r="BM98" s="11"/>
      <c r="BN98" s="10"/>
      <c r="BO98" s="7">
        <v>2</v>
      </c>
      <c r="BP98" s="11">
        <v>16</v>
      </c>
      <c r="BQ98" s="10" t="s">
        <v>61</v>
      </c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>
        <v>2</v>
      </c>
      <c r="CE98" s="7">
        <f t="shared" si="98"/>
        <v>4</v>
      </c>
      <c r="CF98" s="11"/>
      <c r="CG98" s="10"/>
      <c r="CH98" s="11"/>
      <c r="CI98" s="10"/>
      <c r="CJ98" s="7"/>
      <c r="CK98" s="11"/>
      <c r="CL98" s="10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99"/>
        <v>0</v>
      </c>
      <c r="DA98" s="11"/>
      <c r="DB98" s="10"/>
      <c r="DC98" s="11"/>
      <c r="DD98" s="10"/>
      <c r="DE98" s="7"/>
      <c r="DF98" s="11"/>
      <c r="DG98" s="10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00"/>
        <v>0</v>
      </c>
      <c r="DV98" s="11"/>
      <c r="DW98" s="10"/>
      <c r="DX98" s="11"/>
      <c r="DY98" s="10"/>
      <c r="DZ98" s="7"/>
      <c r="EA98" s="11"/>
      <c r="EB98" s="10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01"/>
        <v>0</v>
      </c>
      <c r="EQ98" s="11"/>
      <c r="ER98" s="10"/>
      <c r="ES98" s="11"/>
      <c r="ET98" s="10"/>
      <c r="EU98" s="7"/>
      <c r="EV98" s="11"/>
      <c r="EW98" s="10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02"/>
        <v>0</v>
      </c>
      <c r="FL98" s="11"/>
      <c r="FM98" s="10"/>
      <c r="FN98" s="11"/>
      <c r="FO98" s="10"/>
      <c r="FP98" s="7"/>
      <c r="FQ98" s="11"/>
      <c r="FR98" s="10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03"/>
        <v>0</v>
      </c>
    </row>
    <row r="99" spans="1:188" ht="12.75">
      <c r="A99" s="6">
        <v>3</v>
      </c>
      <c r="B99" s="6">
        <v>1</v>
      </c>
      <c r="C99" s="6"/>
      <c r="D99" s="6" t="s">
        <v>288</v>
      </c>
      <c r="E99" s="3" t="s">
        <v>289</v>
      </c>
      <c r="F99" s="6">
        <f t="shared" si="82"/>
        <v>0</v>
      </c>
      <c r="G99" s="6">
        <f t="shared" si="83"/>
        <v>2</v>
      </c>
      <c r="H99" s="6">
        <f t="shared" si="84"/>
        <v>32</v>
      </c>
      <c r="I99" s="6">
        <f t="shared" si="85"/>
        <v>16</v>
      </c>
      <c r="J99" s="6">
        <f t="shared" si="86"/>
        <v>0</v>
      </c>
      <c r="K99" s="6">
        <f t="shared" si="87"/>
        <v>16</v>
      </c>
      <c r="L99" s="6">
        <f t="shared" si="88"/>
        <v>0</v>
      </c>
      <c r="M99" s="6">
        <f t="shared" si="89"/>
        <v>0</v>
      </c>
      <c r="N99" s="6">
        <f t="shared" si="90"/>
        <v>0</v>
      </c>
      <c r="O99" s="6">
        <f t="shared" si="91"/>
        <v>0</v>
      </c>
      <c r="P99" s="6">
        <f t="shared" si="92"/>
        <v>0</v>
      </c>
      <c r="Q99" s="6">
        <f t="shared" si="93"/>
        <v>0</v>
      </c>
      <c r="R99" s="7">
        <f t="shared" si="94"/>
        <v>4</v>
      </c>
      <c r="S99" s="7">
        <f t="shared" si="95"/>
        <v>2</v>
      </c>
      <c r="T99" s="7">
        <v>1.4</v>
      </c>
      <c r="U99" s="11"/>
      <c r="V99" s="10"/>
      <c r="W99" s="11"/>
      <c r="X99" s="10"/>
      <c r="Y99" s="7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96"/>
        <v>0</v>
      </c>
      <c r="AP99" s="11"/>
      <c r="AQ99" s="10"/>
      <c r="AR99" s="11"/>
      <c r="AS99" s="10"/>
      <c r="AT99" s="7"/>
      <c r="AU99" s="11"/>
      <c r="AV99" s="10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97"/>
        <v>0</v>
      </c>
      <c r="BK99" s="11"/>
      <c r="BL99" s="10"/>
      <c r="BM99" s="11"/>
      <c r="BN99" s="10"/>
      <c r="BO99" s="7"/>
      <c r="BP99" s="11"/>
      <c r="BQ99" s="10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98"/>
        <v>0</v>
      </c>
      <c r="CF99" s="11">
        <v>16</v>
      </c>
      <c r="CG99" s="10" t="s">
        <v>61</v>
      </c>
      <c r="CH99" s="11"/>
      <c r="CI99" s="10"/>
      <c r="CJ99" s="7">
        <v>2</v>
      </c>
      <c r="CK99" s="11">
        <v>16</v>
      </c>
      <c r="CL99" s="10" t="s">
        <v>61</v>
      </c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>
        <v>2</v>
      </c>
      <c r="CZ99" s="7">
        <f t="shared" si="99"/>
        <v>4</v>
      </c>
      <c r="DA99" s="11"/>
      <c r="DB99" s="10"/>
      <c r="DC99" s="11"/>
      <c r="DD99" s="10"/>
      <c r="DE99" s="7"/>
      <c r="DF99" s="11"/>
      <c r="DG99" s="10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00"/>
        <v>0</v>
      </c>
      <c r="DV99" s="11"/>
      <c r="DW99" s="10"/>
      <c r="DX99" s="11"/>
      <c r="DY99" s="10"/>
      <c r="DZ99" s="7"/>
      <c r="EA99" s="11"/>
      <c r="EB99" s="10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01"/>
        <v>0</v>
      </c>
      <c r="EQ99" s="11"/>
      <c r="ER99" s="10"/>
      <c r="ES99" s="11"/>
      <c r="ET99" s="10"/>
      <c r="EU99" s="7"/>
      <c r="EV99" s="11"/>
      <c r="EW99" s="10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02"/>
        <v>0</v>
      </c>
      <c r="FL99" s="11"/>
      <c r="FM99" s="10"/>
      <c r="FN99" s="11"/>
      <c r="FO99" s="10"/>
      <c r="FP99" s="7"/>
      <c r="FQ99" s="11"/>
      <c r="FR99" s="10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03"/>
        <v>0</v>
      </c>
    </row>
    <row r="100" spans="1:188" ht="12.75">
      <c r="A100" s="6">
        <v>4</v>
      </c>
      <c r="B100" s="6">
        <v>1</v>
      </c>
      <c r="C100" s="6"/>
      <c r="D100" s="6" t="s">
        <v>290</v>
      </c>
      <c r="E100" s="3" t="s">
        <v>291</v>
      </c>
      <c r="F100" s="6">
        <f t="shared" si="82"/>
        <v>0</v>
      </c>
      <c r="G100" s="6">
        <f t="shared" si="83"/>
        <v>2</v>
      </c>
      <c r="H100" s="6">
        <f t="shared" si="84"/>
        <v>32</v>
      </c>
      <c r="I100" s="6">
        <f t="shared" si="85"/>
        <v>16</v>
      </c>
      <c r="J100" s="6">
        <f t="shared" si="86"/>
        <v>0</v>
      </c>
      <c r="K100" s="6">
        <f t="shared" si="87"/>
        <v>16</v>
      </c>
      <c r="L100" s="6">
        <f t="shared" si="88"/>
        <v>0</v>
      </c>
      <c r="M100" s="6">
        <f t="shared" si="89"/>
        <v>0</v>
      </c>
      <c r="N100" s="6">
        <f t="shared" si="90"/>
        <v>0</v>
      </c>
      <c r="O100" s="6">
        <f t="shared" si="91"/>
        <v>0</v>
      </c>
      <c r="P100" s="6">
        <f t="shared" si="92"/>
        <v>0</v>
      </c>
      <c r="Q100" s="6">
        <f t="shared" si="93"/>
        <v>0</v>
      </c>
      <c r="R100" s="7">
        <f t="shared" si="94"/>
        <v>4</v>
      </c>
      <c r="S100" s="7">
        <f t="shared" si="95"/>
        <v>2</v>
      </c>
      <c r="T100" s="7">
        <v>1.4</v>
      </c>
      <c r="U100" s="11"/>
      <c r="V100" s="10"/>
      <c r="W100" s="11"/>
      <c r="X100" s="10"/>
      <c r="Y100" s="7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96"/>
        <v>0</v>
      </c>
      <c r="AP100" s="11"/>
      <c r="AQ100" s="10"/>
      <c r="AR100" s="11"/>
      <c r="AS100" s="10"/>
      <c r="AT100" s="7"/>
      <c r="AU100" s="11"/>
      <c r="AV100" s="10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97"/>
        <v>0</v>
      </c>
      <c r="BK100" s="11"/>
      <c r="BL100" s="10"/>
      <c r="BM100" s="11"/>
      <c r="BN100" s="10"/>
      <c r="BO100" s="7"/>
      <c r="BP100" s="11"/>
      <c r="BQ100" s="10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98"/>
        <v>0</v>
      </c>
      <c r="CF100" s="11">
        <v>16</v>
      </c>
      <c r="CG100" s="10" t="s">
        <v>61</v>
      </c>
      <c r="CH100" s="11"/>
      <c r="CI100" s="10"/>
      <c r="CJ100" s="7">
        <v>2</v>
      </c>
      <c r="CK100" s="11">
        <v>16</v>
      </c>
      <c r="CL100" s="10" t="s">
        <v>61</v>
      </c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>
        <v>2</v>
      </c>
      <c r="CZ100" s="7">
        <f t="shared" si="99"/>
        <v>4</v>
      </c>
      <c r="DA100" s="11"/>
      <c r="DB100" s="10"/>
      <c r="DC100" s="11"/>
      <c r="DD100" s="10"/>
      <c r="DE100" s="7"/>
      <c r="DF100" s="11"/>
      <c r="DG100" s="10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00"/>
        <v>0</v>
      </c>
      <c r="DV100" s="11"/>
      <c r="DW100" s="10"/>
      <c r="DX100" s="11"/>
      <c r="DY100" s="10"/>
      <c r="DZ100" s="7"/>
      <c r="EA100" s="11"/>
      <c r="EB100" s="10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01"/>
        <v>0</v>
      </c>
      <c r="EQ100" s="11"/>
      <c r="ER100" s="10"/>
      <c r="ES100" s="11"/>
      <c r="ET100" s="10"/>
      <c r="EU100" s="7"/>
      <c r="EV100" s="11"/>
      <c r="EW100" s="10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02"/>
        <v>0</v>
      </c>
      <c r="FL100" s="11"/>
      <c r="FM100" s="10"/>
      <c r="FN100" s="11"/>
      <c r="FO100" s="10"/>
      <c r="FP100" s="7"/>
      <c r="FQ100" s="11"/>
      <c r="FR100" s="10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03"/>
        <v>0</v>
      </c>
    </row>
    <row r="101" spans="1:188" ht="12.75">
      <c r="A101" s="20">
        <v>11</v>
      </c>
      <c r="B101" s="20">
        <v>1</v>
      </c>
      <c r="C101" s="20"/>
      <c r="D101" s="6" t="s">
        <v>292</v>
      </c>
      <c r="E101" s="3" t="s">
        <v>293</v>
      </c>
      <c r="F101" s="6">
        <f t="shared" si="82"/>
        <v>0</v>
      </c>
      <c r="G101" s="6">
        <f t="shared" si="83"/>
        <v>2</v>
      </c>
      <c r="H101" s="6">
        <f t="shared" si="84"/>
        <v>24</v>
      </c>
      <c r="I101" s="6">
        <f t="shared" si="85"/>
        <v>8</v>
      </c>
      <c r="J101" s="6">
        <f t="shared" si="86"/>
        <v>0</v>
      </c>
      <c r="K101" s="6">
        <f t="shared" si="87"/>
        <v>16</v>
      </c>
      <c r="L101" s="6">
        <f t="shared" si="88"/>
        <v>0</v>
      </c>
      <c r="M101" s="6">
        <f t="shared" si="89"/>
        <v>0</v>
      </c>
      <c r="N101" s="6">
        <f t="shared" si="90"/>
        <v>0</v>
      </c>
      <c r="O101" s="6">
        <f t="shared" si="91"/>
        <v>0</v>
      </c>
      <c r="P101" s="6">
        <f t="shared" si="92"/>
        <v>0</v>
      </c>
      <c r="Q101" s="6">
        <f t="shared" si="93"/>
        <v>0</v>
      </c>
      <c r="R101" s="7">
        <f t="shared" si="94"/>
        <v>3</v>
      </c>
      <c r="S101" s="7">
        <f t="shared" si="95"/>
        <v>2</v>
      </c>
      <c r="T101" s="7">
        <v>1.1</v>
      </c>
      <c r="U101" s="11"/>
      <c r="V101" s="10"/>
      <c r="W101" s="11"/>
      <c r="X101" s="10"/>
      <c r="Y101" s="7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96"/>
        <v>0</v>
      </c>
      <c r="AP101" s="11"/>
      <c r="AQ101" s="10"/>
      <c r="AR101" s="11"/>
      <c r="AS101" s="10"/>
      <c r="AT101" s="7"/>
      <c r="AU101" s="11"/>
      <c r="AV101" s="10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97"/>
        <v>0</v>
      </c>
      <c r="BK101" s="11"/>
      <c r="BL101" s="10"/>
      <c r="BM101" s="11"/>
      <c r="BN101" s="10"/>
      <c r="BO101" s="7"/>
      <c r="BP101" s="11"/>
      <c r="BQ101" s="10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98"/>
        <v>0</v>
      </c>
      <c r="CF101" s="11"/>
      <c r="CG101" s="10"/>
      <c r="CH101" s="11"/>
      <c r="CI101" s="10"/>
      <c r="CJ101" s="7"/>
      <c r="CK101" s="11"/>
      <c r="CL101" s="10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99"/>
        <v>0</v>
      </c>
      <c r="DA101" s="11"/>
      <c r="DB101" s="10"/>
      <c r="DC101" s="11"/>
      <c r="DD101" s="10"/>
      <c r="DE101" s="7"/>
      <c r="DF101" s="11"/>
      <c r="DG101" s="10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00"/>
        <v>0</v>
      </c>
      <c r="DV101" s="11">
        <v>8</v>
      </c>
      <c r="DW101" s="10" t="s">
        <v>61</v>
      </c>
      <c r="DX101" s="11"/>
      <c r="DY101" s="10"/>
      <c r="DZ101" s="7">
        <v>1</v>
      </c>
      <c r="EA101" s="11">
        <v>16</v>
      </c>
      <c r="EB101" s="10" t="s">
        <v>61</v>
      </c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>
        <v>2</v>
      </c>
      <c r="EP101" s="7">
        <f t="shared" si="101"/>
        <v>3</v>
      </c>
      <c r="EQ101" s="11"/>
      <c r="ER101" s="10"/>
      <c r="ES101" s="11"/>
      <c r="ET101" s="10"/>
      <c r="EU101" s="7"/>
      <c r="EV101" s="11"/>
      <c r="EW101" s="10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02"/>
        <v>0</v>
      </c>
      <c r="FL101" s="11"/>
      <c r="FM101" s="10"/>
      <c r="FN101" s="11"/>
      <c r="FO101" s="10"/>
      <c r="FP101" s="7"/>
      <c r="FQ101" s="11"/>
      <c r="FR101" s="10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03"/>
        <v>0</v>
      </c>
    </row>
    <row r="102" spans="1:188" ht="12.75">
      <c r="A102" s="20">
        <v>11</v>
      </c>
      <c r="B102" s="20">
        <v>1</v>
      </c>
      <c r="C102" s="20"/>
      <c r="D102" s="6" t="s">
        <v>294</v>
      </c>
      <c r="E102" s="3" t="s">
        <v>295</v>
      </c>
      <c r="F102" s="6">
        <f t="shared" si="82"/>
        <v>0</v>
      </c>
      <c r="G102" s="6">
        <f t="shared" si="83"/>
        <v>2</v>
      </c>
      <c r="H102" s="6">
        <f t="shared" si="84"/>
        <v>24</v>
      </c>
      <c r="I102" s="6">
        <f t="shared" si="85"/>
        <v>8</v>
      </c>
      <c r="J102" s="6">
        <f t="shared" si="86"/>
        <v>0</v>
      </c>
      <c r="K102" s="6">
        <f t="shared" si="87"/>
        <v>16</v>
      </c>
      <c r="L102" s="6">
        <f t="shared" si="88"/>
        <v>0</v>
      </c>
      <c r="M102" s="6">
        <f t="shared" si="89"/>
        <v>0</v>
      </c>
      <c r="N102" s="6">
        <f t="shared" si="90"/>
        <v>0</v>
      </c>
      <c r="O102" s="6">
        <f t="shared" si="91"/>
        <v>0</v>
      </c>
      <c r="P102" s="6">
        <f t="shared" si="92"/>
        <v>0</v>
      </c>
      <c r="Q102" s="6">
        <f t="shared" si="93"/>
        <v>0</v>
      </c>
      <c r="R102" s="7">
        <f t="shared" si="94"/>
        <v>3</v>
      </c>
      <c r="S102" s="7">
        <f t="shared" si="95"/>
        <v>2</v>
      </c>
      <c r="T102" s="7">
        <v>1.1</v>
      </c>
      <c r="U102" s="11"/>
      <c r="V102" s="10"/>
      <c r="W102" s="11"/>
      <c r="X102" s="10"/>
      <c r="Y102" s="7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96"/>
        <v>0</v>
      </c>
      <c r="AP102" s="11"/>
      <c r="AQ102" s="10"/>
      <c r="AR102" s="11"/>
      <c r="AS102" s="10"/>
      <c r="AT102" s="7"/>
      <c r="AU102" s="11"/>
      <c r="AV102" s="10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97"/>
        <v>0</v>
      </c>
      <c r="BK102" s="11"/>
      <c r="BL102" s="10"/>
      <c r="BM102" s="11"/>
      <c r="BN102" s="10"/>
      <c r="BO102" s="7"/>
      <c r="BP102" s="11"/>
      <c r="BQ102" s="10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98"/>
        <v>0</v>
      </c>
      <c r="CF102" s="11"/>
      <c r="CG102" s="10"/>
      <c r="CH102" s="11"/>
      <c r="CI102" s="10"/>
      <c r="CJ102" s="7"/>
      <c r="CK102" s="11"/>
      <c r="CL102" s="10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99"/>
        <v>0</v>
      </c>
      <c r="DA102" s="11"/>
      <c r="DB102" s="10"/>
      <c r="DC102" s="11"/>
      <c r="DD102" s="10"/>
      <c r="DE102" s="7"/>
      <c r="DF102" s="11"/>
      <c r="DG102" s="10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00"/>
        <v>0</v>
      </c>
      <c r="DV102" s="11">
        <v>8</v>
      </c>
      <c r="DW102" s="10" t="s">
        <v>61</v>
      </c>
      <c r="DX102" s="11"/>
      <c r="DY102" s="10"/>
      <c r="DZ102" s="7">
        <v>1</v>
      </c>
      <c r="EA102" s="11">
        <v>16</v>
      </c>
      <c r="EB102" s="10" t="s">
        <v>61</v>
      </c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>
        <v>2</v>
      </c>
      <c r="EP102" s="7">
        <f t="shared" si="101"/>
        <v>3</v>
      </c>
      <c r="EQ102" s="11"/>
      <c r="ER102" s="10"/>
      <c r="ES102" s="11"/>
      <c r="ET102" s="10"/>
      <c r="EU102" s="7"/>
      <c r="EV102" s="11"/>
      <c r="EW102" s="10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02"/>
        <v>0</v>
      </c>
      <c r="FL102" s="11"/>
      <c r="FM102" s="10"/>
      <c r="FN102" s="11"/>
      <c r="FO102" s="10"/>
      <c r="FP102" s="7"/>
      <c r="FQ102" s="11"/>
      <c r="FR102" s="10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03"/>
        <v>0</v>
      </c>
    </row>
    <row r="103" spans="1:188" ht="12.75">
      <c r="A103" s="20">
        <v>17</v>
      </c>
      <c r="B103" s="20">
        <v>1</v>
      </c>
      <c r="C103" s="20"/>
      <c r="D103" s="6" t="s">
        <v>296</v>
      </c>
      <c r="E103" s="3" t="s">
        <v>297</v>
      </c>
      <c r="F103" s="6">
        <f t="shared" si="82"/>
        <v>0</v>
      </c>
      <c r="G103" s="6">
        <f t="shared" si="83"/>
        <v>3</v>
      </c>
      <c r="H103" s="6">
        <f t="shared" si="84"/>
        <v>32</v>
      </c>
      <c r="I103" s="6">
        <f t="shared" si="85"/>
        <v>16</v>
      </c>
      <c r="J103" s="6">
        <f t="shared" si="86"/>
        <v>0</v>
      </c>
      <c r="K103" s="6">
        <f t="shared" si="87"/>
        <v>8</v>
      </c>
      <c r="L103" s="6">
        <f t="shared" si="88"/>
        <v>0</v>
      </c>
      <c r="M103" s="6">
        <f t="shared" si="89"/>
        <v>8</v>
      </c>
      <c r="N103" s="6">
        <f t="shared" si="90"/>
        <v>0</v>
      </c>
      <c r="O103" s="6">
        <f t="shared" si="91"/>
        <v>0</v>
      </c>
      <c r="P103" s="6">
        <f t="shared" si="92"/>
        <v>0</v>
      </c>
      <c r="Q103" s="6">
        <f t="shared" si="93"/>
        <v>0</v>
      </c>
      <c r="R103" s="7">
        <f t="shared" si="94"/>
        <v>4</v>
      </c>
      <c r="S103" s="7">
        <f t="shared" si="95"/>
        <v>2</v>
      </c>
      <c r="T103" s="7">
        <v>1.5</v>
      </c>
      <c r="U103" s="11"/>
      <c r="V103" s="10"/>
      <c r="W103" s="11"/>
      <c r="X103" s="10"/>
      <c r="Y103" s="7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96"/>
        <v>0</v>
      </c>
      <c r="AP103" s="11"/>
      <c r="AQ103" s="10"/>
      <c r="AR103" s="11"/>
      <c r="AS103" s="10"/>
      <c r="AT103" s="7"/>
      <c r="AU103" s="11"/>
      <c r="AV103" s="10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97"/>
        <v>0</v>
      </c>
      <c r="BK103" s="11"/>
      <c r="BL103" s="10"/>
      <c r="BM103" s="11"/>
      <c r="BN103" s="10"/>
      <c r="BO103" s="7"/>
      <c r="BP103" s="11"/>
      <c r="BQ103" s="10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98"/>
        <v>0</v>
      </c>
      <c r="CF103" s="11"/>
      <c r="CG103" s="10"/>
      <c r="CH103" s="11"/>
      <c r="CI103" s="10"/>
      <c r="CJ103" s="7"/>
      <c r="CK103" s="11"/>
      <c r="CL103" s="10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99"/>
        <v>0</v>
      </c>
      <c r="DA103" s="11"/>
      <c r="DB103" s="10"/>
      <c r="DC103" s="11"/>
      <c r="DD103" s="10"/>
      <c r="DE103" s="7"/>
      <c r="DF103" s="11"/>
      <c r="DG103" s="10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00"/>
        <v>0</v>
      </c>
      <c r="DV103" s="11"/>
      <c r="DW103" s="10"/>
      <c r="DX103" s="11"/>
      <c r="DY103" s="10"/>
      <c r="DZ103" s="7"/>
      <c r="EA103" s="11"/>
      <c r="EB103" s="10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01"/>
        <v>0</v>
      </c>
      <c r="EQ103" s="11">
        <v>16</v>
      </c>
      <c r="ER103" s="10" t="s">
        <v>61</v>
      </c>
      <c r="ES103" s="11"/>
      <c r="ET103" s="10"/>
      <c r="EU103" s="7">
        <v>2</v>
      </c>
      <c r="EV103" s="11">
        <v>8</v>
      </c>
      <c r="EW103" s="10" t="s">
        <v>61</v>
      </c>
      <c r="EX103" s="11"/>
      <c r="EY103" s="10"/>
      <c r="EZ103" s="11">
        <v>8</v>
      </c>
      <c r="FA103" s="10" t="s">
        <v>61</v>
      </c>
      <c r="FB103" s="11"/>
      <c r="FC103" s="10"/>
      <c r="FD103" s="11"/>
      <c r="FE103" s="10"/>
      <c r="FF103" s="11"/>
      <c r="FG103" s="10"/>
      <c r="FH103" s="11"/>
      <c r="FI103" s="10"/>
      <c r="FJ103" s="7">
        <v>2</v>
      </c>
      <c r="FK103" s="7">
        <f t="shared" si="102"/>
        <v>4</v>
      </c>
      <c r="FL103" s="11"/>
      <c r="FM103" s="10"/>
      <c r="FN103" s="11"/>
      <c r="FO103" s="10"/>
      <c r="FP103" s="7"/>
      <c r="FQ103" s="11"/>
      <c r="FR103" s="10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03"/>
        <v>0</v>
      </c>
    </row>
    <row r="104" spans="1:188" ht="12.75">
      <c r="A104" s="20">
        <v>17</v>
      </c>
      <c r="B104" s="20">
        <v>1</v>
      </c>
      <c r="C104" s="20"/>
      <c r="D104" s="6" t="s">
        <v>298</v>
      </c>
      <c r="E104" s="3" t="s">
        <v>299</v>
      </c>
      <c r="F104" s="6">
        <f t="shared" si="82"/>
        <v>0</v>
      </c>
      <c r="G104" s="6">
        <f t="shared" si="83"/>
        <v>3</v>
      </c>
      <c r="H104" s="6">
        <f t="shared" si="84"/>
        <v>32</v>
      </c>
      <c r="I104" s="6">
        <f t="shared" si="85"/>
        <v>16</v>
      </c>
      <c r="J104" s="6">
        <f t="shared" si="86"/>
        <v>0</v>
      </c>
      <c r="K104" s="6">
        <f t="shared" si="87"/>
        <v>8</v>
      </c>
      <c r="L104" s="6">
        <f t="shared" si="88"/>
        <v>0</v>
      </c>
      <c r="M104" s="6">
        <f t="shared" si="89"/>
        <v>8</v>
      </c>
      <c r="N104" s="6">
        <f t="shared" si="90"/>
        <v>0</v>
      </c>
      <c r="O104" s="6">
        <f t="shared" si="91"/>
        <v>0</v>
      </c>
      <c r="P104" s="6">
        <f t="shared" si="92"/>
        <v>0</v>
      </c>
      <c r="Q104" s="6">
        <f t="shared" si="93"/>
        <v>0</v>
      </c>
      <c r="R104" s="7">
        <f t="shared" si="94"/>
        <v>4</v>
      </c>
      <c r="S104" s="7">
        <f t="shared" si="95"/>
        <v>2</v>
      </c>
      <c r="T104" s="7">
        <v>1.5</v>
      </c>
      <c r="U104" s="11"/>
      <c r="V104" s="10"/>
      <c r="W104" s="11"/>
      <c r="X104" s="10"/>
      <c r="Y104" s="7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96"/>
        <v>0</v>
      </c>
      <c r="AP104" s="11"/>
      <c r="AQ104" s="10"/>
      <c r="AR104" s="11"/>
      <c r="AS104" s="10"/>
      <c r="AT104" s="7"/>
      <c r="AU104" s="11"/>
      <c r="AV104" s="10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97"/>
        <v>0</v>
      </c>
      <c r="BK104" s="11"/>
      <c r="BL104" s="10"/>
      <c r="BM104" s="11"/>
      <c r="BN104" s="10"/>
      <c r="BO104" s="7"/>
      <c r="BP104" s="11"/>
      <c r="BQ104" s="10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98"/>
        <v>0</v>
      </c>
      <c r="CF104" s="11"/>
      <c r="CG104" s="10"/>
      <c r="CH104" s="11"/>
      <c r="CI104" s="10"/>
      <c r="CJ104" s="7"/>
      <c r="CK104" s="11"/>
      <c r="CL104" s="10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99"/>
        <v>0</v>
      </c>
      <c r="DA104" s="11"/>
      <c r="DB104" s="10"/>
      <c r="DC104" s="11"/>
      <c r="DD104" s="10"/>
      <c r="DE104" s="7"/>
      <c r="DF104" s="11"/>
      <c r="DG104" s="10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00"/>
        <v>0</v>
      </c>
      <c r="DV104" s="11"/>
      <c r="DW104" s="10"/>
      <c r="DX104" s="11"/>
      <c r="DY104" s="10"/>
      <c r="DZ104" s="7"/>
      <c r="EA104" s="11"/>
      <c r="EB104" s="10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01"/>
        <v>0</v>
      </c>
      <c r="EQ104" s="11">
        <v>16</v>
      </c>
      <c r="ER104" s="10" t="s">
        <v>61</v>
      </c>
      <c r="ES104" s="11"/>
      <c r="ET104" s="10"/>
      <c r="EU104" s="7">
        <v>2</v>
      </c>
      <c r="EV104" s="11">
        <v>8</v>
      </c>
      <c r="EW104" s="10" t="s">
        <v>61</v>
      </c>
      <c r="EX104" s="11"/>
      <c r="EY104" s="10"/>
      <c r="EZ104" s="11">
        <v>8</v>
      </c>
      <c r="FA104" s="10" t="s">
        <v>61</v>
      </c>
      <c r="FB104" s="11"/>
      <c r="FC104" s="10"/>
      <c r="FD104" s="11"/>
      <c r="FE104" s="10"/>
      <c r="FF104" s="11"/>
      <c r="FG104" s="10"/>
      <c r="FH104" s="11"/>
      <c r="FI104" s="10"/>
      <c r="FJ104" s="7">
        <v>2</v>
      </c>
      <c r="FK104" s="7">
        <f t="shared" si="102"/>
        <v>4</v>
      </c>
      <c r="FL104" s="11"/>
      <c r="FM104" s="10"/>
      <c r="FN104" s="11"/>
      <c r="FO104" s="10"/>
      <c r="FP104" s="7"/>
      <c r="FQ104" s="11"/>
      <c r="FR104" s="10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03"/>
        <v>0</v>
      </c>
    </row>
    <row r="105" spans="1:188" ht="19.5" customHeight="1">
      <c r="A105" s="19" t="s">
        <v>219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9"/>
      <c r="GF105" s="13"/>
    </row>
    <row r="106" spans="1:188" ht="12.75">
      <c r="A106" s="6"/>
      <c r="B106" s="6"/>
      <c r="C106" s="6"/>
      <c r="D106" s="6" t="s">
        <v>220</v>
      </c>
      <c r="E106" s="3" t="s">
        <v>221</v>
      </c>
      <c r="F106" s="6">
        <f>COUNTIF(U106:GD106,"e")</f>
        <v>0</v>
      </c>
      <c r="G106" s="6">
        <f>COUNTIF(U106:GD106,"z")</f>
        <v>1</v>
      </c>
      <c r="H106" s="6">
        <f>SUM(I106:Q106)</f>
        <v>120</v>
      </c>
      <c r="I106" s="6">
        <f>U106+AP106+BK106+CF106+DA106+DV106+EQ106+FL106</f>
        <v>0</v>
      </c>
      <c r="J106" s="6">
        <f>W106+AR106+BM106+CH106+DC106+DX106+ES106+FN106</f>
        <v>0</v>
      </c>
      <c r="K106" s="6">
        <f>Z106+AU106+BP106+CK106+DF106+EA106+EV106+FQ106</f>
        <v>0</v>
      </c>
      <c r="L106" s="6">
        <f>AB106+AW106+BR106+CM106+DH106+EC106+EX106+FS106</f>
        <v>0</v>
      </c>
      <c r="M106" s="6">
        <f>AD106+AY106+BT106+CO106+DJ106+EE106+EZ106+FU106</f>
        <v>0</v>
      </c>
      <c r="N106" s="6">
        <f>AF106+BA106+BV106+CQ106+DL106+EG106+FB106+FW106</f>
        <v>0</v>
      </c>
      <c r="O106" s="6">
        <f>AH106+BC106+BX106+CS106+DN106+EI106+FD106+FY106</f>
        <v>120</v>
      </c>
      <c r="P106" s="6">
        <f>AJ106+BE106+BZ106+CU106+DP106+EK106+FF106+GA106</f>
        <v>0</v>
      </c>
      <c r="Q106" s="6">
        <f>AL106+BG106+CB106+CW106+DR106+EM106+FH106+GC106</f>
        <v>0</v>
      </c>
      <c r="R106" s="7">
        <f>AO106+BJ106+CE106+CZ106+DU106+EP106+FK106+GF106</f>
        <v>4</v>
      </c>
      <c r="S106" s="7">
        <f>AN106+BI106+CD106+CY106+DT106+EO106+FJ106+GE106</f>
        <v>4</v>
      </c>
      <c r="T106" s="7">
        <v>0</v>
      </c>
      <c r="U106" s="11"/>
      <c r="V106" s="10"/>
      <c r="W106" s="11"/>
      <c r="X106" s="10"/>
      <c r="Y106" s="7"/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>Y106+AN106</f>
        <v>0</v>
      </c>
      <c r="AP106" s="11"/>
      <c r="AQ106" s="10"/>
      <c r="AR106" s="11"/>
      <c r="AS106" s="10"/>
      <c r="AT106" s="7"/>
      <c r="AU106" s="11"/>
      <c r="AV106" s="10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>AT106+BI106</f>
        <v>0</v>
      </c>
      <c r="BK106" s="11"/>
      <c r="BL106" s="10"/>
      <c r="BM106" s="11"/>
      <c r="BN106" s="10"/>
      <c r="BO106" s="7"/>
      <c r="BP106" s="11"/>
      <c r="BQ106" s="10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>BO106+CD106</f>
        <v>0</v>
      </c>
      <c r="CF106" s="11"/>
      <c r="CG106" s="10"/>
      <c r="CH106" s="11"/>
      <c r="CI106" s="10"/>
      <c r="CJ106" s="7"/>
      <c r="CK106" s="11"/>
      <c r="CL106" s="10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>CJ106+CY106</f>
        <v>0</v>
      </c>
      <c r="DA106" s="11"/>
      <c r="DB106" s="10"/>
      <c r="DC106" s="11"/>
      <c r="DD106" s="10"/>
      <c r="DE106" s="7"/>
      <c r="DF106" s="11"/>
      <c r="DG106" s="10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>DE106+DT106</f>
        <v>0</v>
      </c>
      <c r="DV106" s="11"/>
      <c r="DW106" s="10"/>
      <c r="DX106" s="11"/>
      <c r="DY106" s="10"/>
      <c r="DZ106" s="7"/>
      <c r="EA106" s="11"/>
      <c r="EB106" s="10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>DZ106+EO106</f>
        <v>0</v>
      </c>
      <c r="EQ106" s="11"/>
      <c r="ER106" s="10"/>
      <c r="ES106" s="11"/>
      <c r="ET106" s="10"/>
      <c r="EU106" s="7"/>
      <c r="EV106" s="11"/>
      <c r="EW106" s="10"/>
      <c r="EX106" s="11"/>
      <c r="EY106" s="10"/>
      <c r="EZ106" s="11"/>
      <c r="FA106" s="10"/>
      <c r="FB106" s="11"/>
      <c r="FC106" s="10"/>
      <c r="FD106" s="11">
        <v>120</v>
      </c>
      <c r="FE106" s="10" t="s">
        <v>61</v>
      </c>
      <c r="FF106" s="11"/>
      <c r="FG106" s="10"/>
      <c r="FH106" s="11"/>
      <c r="FI106" s="10"/>
      <c r="FJ106" s="7">
        <v>4</v>
      </c>
      <c r="FK106" s="7">
        <f>EU106+FJ106</f>
        <v>4</v>
      </c>
      <c r="FL106" s="11"/>
      <c r="FM106" s="10"/>
      <c r="FN106" s="11"/>
      <c r="FO106" s="10"/>
      <c r="FP106" s="7"/>
      <c r="FQ106" s="11"/>
      <c r="FR106" s="10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>FP106+GE106</f>
        <v>0</v>
      </c>
    </row>
    <row r="107" spans="1:188" ht="15.75" customHeight="1">
      <c r="A107" s="6"/>
      <c r="B107" s="6"/>
      <c r="C107" s="6"/>
      <c r="D107" s="6"/>
      <c r="E107" s="6" t="s">
        <v>89</v>
      </c>
      <c r="F107" s="6">
        <f aca="true" t="shared" si="104" ref="F107:AK107">SUM(F106:F106)</f>
        <v>0</v>
      </c>
      <c r="G107" s="6">
        <f t="shared" si="104"/>
        <v>1</v>
      </c>
      <c r="H107" s="6">
        <f t="shared" si="104"/>
        <v>120</v>
      </c>
      <c r="I107" s="6">
        <f t="shared" si="104"/>
        <v>0</v>
      </c>
      <c r="J107" s="6">
        <f t="shared" si="104"/>
        <v>0</v>
      </c>
      <c r="K107" s="6">
        <f t="shared" si="104"/>
        <v>0</v>
      </c>
      <c r="L107" s="6">
        <f t="shared" si="104"/>
        <v>0</v>
      </c>
      <c r="M107" s="6">
        <f t="shared" si="104"/>
        <v>0</v>
      </c>
      <c r="N107" s="6">
        <f t="shared" si="104"/>
        <v>0</v>
      </c>
      <c r="O107" s="6">
        <f t="shared" si="104"/>
        <v>120</v>
      </c>
      <c r="P107" s="6">
        <f t="shared" si="104"/>
        <v>0</v>
      </c>
      <c r="Q107" s="6">
        <f t="shared" si="104"/>
        <v>0</v>
      </c>
      <c r="R107" s="7">
        <f t="shared" si="104"/>
        <v>4</v>
      </c>
      <c r="S107" s="7">
        <f t="shared" si="104"/>
        <v>4</v>
      </c>
      <c r="T107" s="7">
        <f t="shared" si="104"/>
        <v>0</v>
      </c>
      <c r="U107" s="11">
        <f t="shared" si="104"/>
        <v>0</v>
      </c>
      <c r="V107" s="10">
        <f t="shared" si="104"/>
        <v>0</v>
      </c>
      <c r="W107" s="11">
        <f t="shared" si="104"/>
        <v>0</v>
      </c>
      <c r="X107" s="10">
        <f t="shared" si="104"/>
        <v>0</v>
      </c>
      <c r="Y107" s="7">
        <f t="shared" si="104"/>
        <v>0</v>
      </c>
      <c r="Z107" s="11">
        <f t="shared" si="104"/>
        <v>0</v>
      </c>
      <c r="AA107" s="10">
        <f t="shared" si="104"/>
        <v>0</v>
      </c>
      <c r="AB107" s="11">
        <f t="shared" si="104"/>
        <v>0</v>
      </c>
      <c r="AC107" s="10">
        <f t="shared" si="104"/>
        <v>0</v>
      </c>
      <c r="AD107" s="11">
        <f t="shared" si="104"/>
        <v>0</v>
      </c>
      <c r="AE107" s="10">
        <f t="shared" si="104"/>
        <v>0</v>
      </c>
      <c r="AF107" s="11">
        <f t="shared" si="104"/>
        <v>0</v>
      </c>
      <c r="AG107" s="10">
        <f t="shared" si="104"/>
        <v>0</v>
      </c>
      <c r="AH107" s="11">
        <f t="shared" si="104"/>
        <v>0</v>
      </c>
      <c r="AI107" s="10">
        <f t="shared" si="104"/>
        <v>0</v>
      </c>
      <c r="AJ107" s="11">
        <f t="shared" si="104"/>
        <v>0</v>
      </c>
      <c r="AK107" s="10">
        <f t="shared" si="104"/>
        <v>0</v>
      </c>
      <c r="AL107" s="11">
        <f aca="true" t="shared" si="105" ref="AL107:BQ107">SUM(AL106:AL106)</f>
        <v>0</v>
      </c>
      <c r="AM107" s="10">
        <f t="shared" si="105"/>
        <v>0</v>
      </c>
      <c r="AN107" s="7">
        <f t="shared" si="105"/>
        <v>0</v>
      </c>
      <c r="AO107" s="7">
        <f t="shared" si="105"/>
        <v>0</v>
      </c>
      <c r="AP107" s="11">
        <f t="shared" si="105"/>
        <v>0</v>
      </c>
      <c r="AQ107" s="10">
        <f t="shared" si="105"/>
        <v>0</v>
      </c>
      <c r="AR107" s="11">
        <f t="shared" si="105"/>
        <v>0</v>
      </c>
      <c r="AS107" s="10">
        <f t="shared" si="105"/>
        <v>0</v>
      </c>
      <c r="AT107" s="7">
        <f t="shared" si="105"/>
        <v>0</v>
      </c>
      <c r="AU107" s="11">
        <f t="shared" si="105"/>
        <v>0</v>
      </c>
      <c r="AV107" s="10">
        <f t="shared" si="105"/>
        <v>0</v>
      </c>
      <c r="AW107" s="11">
        <f t="shared" si="105"/>
        <v>0</v>
      </c>
      <c r="AX107" s="10">
        <f t="shared" si="105"/>
        <v>0</v>
      </c>
      <c r="AY107" s="11">
        <f t="shared" si="105"/>
        <v>0</v>
      </c>
      <c r="AZ107" s="10">
        <f t="shared" si="105"/>
        <v>0</v>
      </c>
      <c r="BA107" s="11">
        <f t="shared" si="105"/>
        <v>0</v>
      </c>
      <c r="BB107" s="10">
        <f t="shared" si="105"/>
        <v>0</v>
      </c>
      <c r="BC107" s="11">
        <f t="shared" si="105"/>
        <v>0</v>
      </c>
      <c r="BD107" s="10">
        <f t="shared" si="105"/>
        <v>0</v>
      </c>
      <c r="BE107" s="11">
        <f t="shared" si="105"/>
        <v>0</v>
      </c>
      <c r="BF107" s="10">
        <f t="shared" si="105"/>
        <v>0</v>
      </c>
      <c r="BG107" s="11">
        <f t="shared" si="105"/>
        <v>0</v>
      </c>
      <c r="BH107" s="10">
        <f t="shared" si="105"/>
        <v>0</v>
      </c>
      <c r="BI107" s="7">
        <f t="shared" si="105"/>
        <v>0</v>
      </c>
      <c r="BJ107" s="7">
        <f t="shared" si="105"/>
        <v>0</v>
      </c>
      <c r="BK107" s="11">
        <f t="shared" si="105"/>
        <v>0</v>
      </c>
      <c r="BL107" s="10">
        <f t="shared" si="105"/>
        <v>0</v>
      </c>
      <c r="BM107" s="11">
        <f t="shared" si="105"/>
        <v>0</v>
      </c>
      <c r="BN107" s="10">
        <f t="shared" si="105"/>
        <v>0</v>
      </c>
      <c r="BO107" s="7">
        <f t="shared" si="105"/>
        <v>0</v>
      </c>
      <c r="BP107" s="11">
        <f t="shared" si="105"/>
        <v>0</v>
      </c>
      <c r="BQ107" s="10">
        <f t="shared" si="105"/>
        <v>0</v>
      </c>
      <c r="BR107" s="11">
        <f aca="true" t="shared" si="106" ref="BR107:CW107">SUM(BR106:BR106)</f>
        <v>0</v>
      </c>
      <c r="BS107" s="10">
        <f t="shared" si="106"/>
        <v>0</v>
      </c>
      <c r="BT107" s="11">
        <f t="shared" si="106"/>
        <v>0</v>
      </c>
      <c r="BU107" s="10">
        <f t="shared" si="106"/>
        <v>0</v>
      </c>
      <c r="BV107" s="11">
        <f t="shared" si="106"/>
        <v>0</v>
      </c>
      <c r="BW107" s="10">
        <f t="shared" si="106"/>
        <v>0</v>
      </c>
      <c r="BX107" s="11">
        <f t="shared" si="106"/>
        <v>0</v>
      </c>
      <c r="BY107" s="10">
        <f t="shared" si="106"/>
        <v>0</v>
      </c>
      <c r="BZ107" s="11">
        <f t="shared" si="106"/>
        <v>0</v>
      </c>
      <c r="CA107" s="10">
        <f t="shared" si="106"/>
        <v>0</v>
      </c>
      <c r="CB107" s="11">
        <f t="shared" si="106"/>
        <v>0</v>
      </c>
      <c r="CC107" s="10">
        <f t="shared" si="106"/>
        <v>0</v>
      </c>
      <c r="CD107" s="7">
        <f t="shared" si="106"/>
        <v>0</v>
      </c>
      <c r="CE107" s="7">
        <f t="shared" si="106"/>
        <v>0</v>
      </c>
      <c r="CF107" s="11">
        <f t="shared" si="106"/>
        <v>0</v>
      </c>
      <c r="CG107" s="10">
        <f t="shared" si="106"/>
        <v>0</v>
      </c>
      <c r="CH107" s="11">
        <f t="shared" si="106"/>
        <v>0</v>
      </c>
      <c r="CI107" s="10">
        <f t="shared" si="106"/>
        <v>0</v>
      </c>
      <c r="CJ107" s="7">
        <f t="shared" si="106"/>
        <v>0</v>
      </c>
      <c r="CK107" s="11">
        <f t="shared" si="106"/>
        <v>0</v>
      </c>
      <c r="CL107" s="10">
        <f t="shared" si="106"/>
        <v>0</v>
      </c>
      <c r="CM107" s="11">
        <f t="shared" si="106"/>
        <v>0</v>
      </c>
      <c r="CN107" s="10">
        <f t="shared" si="106"/>
        <v>0</v>
      </c>
      <c r="CO107" s="11">
        <f t="shared" si="106"/>
        <v>0</v>
      </c>
      <c r="CP107" s="10">
        <f t="shared" si="106"/>
        <v>0</v>
      </c>
      <c r="CQ107" s="11">
        <f t="shared" si="106"/>
        <v>0</v>
      </c>
      <c r="CR107" s="10">
        <f t="shared" si="106"/>
        <v>0</v>
      </c>
      <c r="CS107" s="11">
        <f t="shared" si="106"/>
        <v>0</v>
      </c>
      <c r="CT107" s="10">
        <f t="shared" si="106"/>
        <v>0</v>
      </c>
      <c r="CU107" s="11">
        <f t="shared" si="106"/>
        <v>0</v>
      </c>
      <c r="CV107" s="10">
        <f t="shared" si="106"/>
        <v>0</v>
      </c>
      <c r="CW107" s="11">
        <f t="shared" si="106"/>
        <v>0</v>
      </c>
      <c r="CX107" s="10">
        <f aca="true" t="shared" si="107" ref="CX107:EC107">SUM(CX106:CX106)</f>
        <v>0</v>
      </c>
      <c r="CY107" s="7">
        <f t="shared" si="107"/>
        <v>0</v>
      </c>
      <c r="CZ107" s="7">
        <f t="shared" si="107"/>
        <v>0</v>
      </c>
      <c r="DA107" s="11">
        <f t="shared" si="107"/>
        <v>0</v>
      </c>
      <c r="DB107" s="10">
        <f t="shared" si="107"/>
        <v>0</v>
      </c>
      <c r="DC107" s="11">
        <f t="shared" si="107"/>
        <v>0</v>
      </c>
      <c r="DD107" s="10">
        <f t="shared" si="107"/>
        <v>0</v>
      </c>
      <c r="DE107" s="7">
        <f t="shared" si="107"/>
        <v>0</v>
      </c>
      <c r="DF107" s="11">
        <f t="shared" si="107"/>
        <v>0</v>
      </c>
      <c r="DG107" s="10">
        <f t="shared" si="107"/>
        <v>0</v>
      </c>
      <c r="DH107" s="11">
        <f t="shared" si="107"/>
        <v>0</v>
      </c>
      <c r="DI107" s="10">
        <f t="shared" si="107"/>
        <v>0</v>
      </c>
      <c r="DJ107" s="11">
        <f t="shared" si="107"/>
        <v>0</v>
      </c>
      <c r="DK107" s="10">
        <f t="shared" si="107"/>
        <v>0</v>
      </c>
      <c r="DL107" s="11">
        <f t="shared" si="107"/>
        <v>0</v>
      </c>
      <c r="DM107" s="10">
        <f t="shared" si="107"/>
        <v>0</v>
      </c>
      <c r="DN107" s="11">
        <f t="shared" si="107"/>
        <v>0</v>
      </c>
      <c r="DO107" s="10">
        <f t="shared" si="107"/>
        <v>0</v>
      </c>
      <c r="DP107" s="11">
        <f t="shared" si="107"/>
        <v>0</v>
      </c>
      <c r="DQ107" s="10">
        <f t="shared" si="107"/>
        <v>0</v>
      </c>
      <c r="DR107" s="11">
        <f t="shared" si="107"/>
        <v>0</v>
      </c>
      <c r="DS107" s="10">
        <f t="shared" si="107"/>
        <v>0</v>
      </c>
      <c r="DT107" s="7">
        <f t="shared" si="107"/>
        <v>0</v>
      </c>
      <c r="DU107" s="7">
        <f t="shared" si="107"/>
        <v>0</v>
      </c>
      <c r="DV107" s="11">
        <f t="shared" si="107"/>
        <v>0</v>
      </c>
      <c r="DW107" s="10">
        <f t="shared" si="107"/>
        <v>0</v>
      </c>
      <c r="DX107" s="11">
        <f t="shared" si="107"/>
        <v>0</v>
      </c>
      <c r="DY107" s="10">
        <f t="shared" si="107"/>
        <v>0</v>
      </c>
      <c r="DZ107" s="7">
        <f t="shared" si="107"/>
        <v>0</v>
      </c>
      <c r="EA107" s="11">
        <f t="shared" si="107"/>
        <v>0</v>
      </c>
      <c r="EB107" s="10">
        <f t="shared" si="107"/>
        <v>0</v>
      </c>
      <c r="EC107" s="11">
        <f t="shared" si="107"/>
        <v>0</v>
      </c>
      <c r="ED107" s="10">
        <f aca="true" t="shared" si="108" ref="ED107:FI107">SUM(ED106:ED106)</f>
        <v>0</v>
      </c>
      <c r="EE107" s="11">
        <f t="shared" si="108"/>
        <v>0</v>
      </c>
      <c r="EF107" s="10">
        <f t="shared" si="108"/>
        <v>0</v>
      </c>
      <c r="EG107" s="11">
        <f t="shared" si="108"/>
        <v>0</v>
      </c>
      <c r="EH107" s="10">
        <f t="shared" si="108"/>
        <v>0</v>
      </c>
      <c r="EI107" s="11">
        <f t="shared" si="108"/>
        <v>0</v>
      </c>
      <c r="EJ107" s="10">
        <f t="shared" si="108"/>
        <v>0</v>
      </c>
      <c r="EK107" s="11">
        <f t="shared" si="108"/>
        <v>0</v>
      </c>
      <c r="EL107" s="10">
        <f t="shared" si="108"/>
        <v>0</v>
      </c>
      <c r="EM107" s="11">
        <f t="shared" si="108"/>
        <v>0</v>
      </c>
      <c r="EN107" s="10">
        <f t="shared" si="108"/>
        <v>0</v>
      </c>
      <c r="EO107" s="7">
        <f t="shared" si="108"/>
        <v>0</v>
      </c>
      <c r="EP107" s="7">
        <f t="shared" si="108"/>
        <v>0</v>
      </c>
      <c r="EQ107" s="11">
        <f t="shared" si="108"/>
        <v>0</v>
      </c>
      <c r="ER107" s="10">
        <f t="shared" si="108"/>
        <v>0</v>
      </c>
      <c r="ES107" s="11">
        <f t="shared" si="108"/>
        <v>0</v>
      </c>
      <c r="ET107" s="10">
        <f t="shared" si="108"/>
        <v>0</v>
      </c>
      <c r="EU107" s="7">
        <f t="shared" si="108"/>
        <v>0</v>
      </c>
      <c r="EV107" s="11">
        <f t="shared" si="108"/>
        <v>0</v>
      </c>
      <c r="EW107" s="10">
        <f t="shared" si="108"/>
        <v>0</v>
      </c>
      <c r="EX107" s="11">
        <f t="shared" si="108"/>
        <v>0</v>
      </c>
      <c r="EY107" s="10">
        <f t="shared" si="108"/>
        <v>0</v>
      </c>
      <c r="EZ107" s="11">
        <f t="shared" si="108"/>
        <v>0</v>
      </c>
      <c r="FA107" s="10">
        <f t="shared" si="108"/>
        <v>0</v>
      </c>
      <c r="FB107" s="11">
        <f t="shared" si="108"/>
        <v>0</v>
      </c>
      <c r="FC107" s="10">
        <f t="shared" si="108"/>
        <v>0</v>
      </c>
      <c r="FD107" s="11">
        <f t="shared" si="108"/>
        <v>120</v>
      </c>
      <c r="FE107" s="10">
        <f t="shared" si="108"/>
        <v>0</v>
      </c>
      <c r="FF107" s="11">
        <f t="shared" si="108"/>
        <v>0</v>
      </c>
      <c r="FG107" s="10">
        <f t="shared" si="108"/>
        <v>0</v>
      </c>
      <c r="FH107" s="11">
        <f t="shared" si="108"/>
        <v>0</v>
      </c>
      <c r="FI107" s="10">
        <f t="shared" si="108"/>
        <v>0</v>
      </c>
      <c r="FJ107" s="7">
        <f aca="true" t="shared" si="109" ref="FJ107:GF107">SUM(FJ106:FJ106)</f>
        <v>4</v>
      </c>
      <c r="FK107" s="7">
        <f t="shared" si="109"/>
        <v>4</v>
      </c>
      <c r="FL107" s="11">
        <f t="shared" si="109"/>
        <v>0</v>
      </c>
      <c r="FM107" s="10">
        <f t="shared" si="109"/>
        <v>0</v>
      </c>
      <c r="FN107" s="11">
        <f t="shared" si="109"/>
        <v>0</v>
      </c>
      <c r="FO107" s="10">
        <f t="shared" si="109"/>
        <v>0</v>
      </c>
      <c r="FP107" s="7">
        <f t="shared" si="109"/>
        <v>0</v>
      </c>
      <c r="FQ107" s="11">
        <f t="shared" si="109"/>
        <v>0</v>
      </c>
      <c r="FR107" s="10">
        <f t="shared" si="109"/>
        <v>0</v>
      </c>
      <c r="FS107" s="11">
        <f t="shared" si="109"/>
        <v>0</v>
      </c>
      <c r="FT107" s="10">
        <f t="shared" si="109"/>
        <v>0</v>
      </c>
      <c r="FU107" s="11">
        <f t="shared" si="109"/>
        <v>0</v>
      </c>
      <c r="FV107" s="10">
        <f t="shared" si="109"/>
        <v>0</v>
      </c>
      <c r="FW107" s="11">
        <f t="shared" si="109"/>
        <v>0</v>
      </c>
      <c r="FX107" s="10">
        <f t="shared" si="109"/>
        <v>0</v>
      </c>
      <c r="FY107" s="11">
        <f t="shared" si="109"/>
        <v>0</v>
      </c>
      <c r="FZ107" s="10">
        <f t="shared" si="109"/>
        <v>0</v>
      </c>
      <c r="GA107" s="11">
        <f t="shared" si="109"/>
        <v>0</v>
      </c>
      <c r="GB107" s="10">
        <f t="shared" si="109"/>
        <v>0</v>
      </c>
      <c r="GC107" s="11">
        <f t="shared" si="109"/>
        <v>0</v>
      </c>
      <c r="GD107" s="10">
        <f t="shared" si="109"/>
        <v>0</v>
      </c>
      <c r="GE107" s="7">
        <f t="shared" si="109"/>
        <v>0</v>
      </c>
      <c r="GF107" s="7">
        <f t="shared" si="109"/>
        <v>0</v>
      </c>
    </row>
    <row r="108" spans="1:188" ht="19.5" customHeight="1">
      <c r="A108" s="19" t="s">
        <v>222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9"/>
      <c r="GF108" s="13"/>
    </row>
    <row r="109" spans="1:188" ht="12.75">
      <c r="A109" s="6"/>
      <c r="B109" s="6"/>
      <c r="C109" s="6"/>
      <c r="D109" s="6" t="s">
        <v>223</v>
      </c>
      <c r="E109" s="3" t="s">
        <v>224</v>
      </c>
      <c r="F109" s="6">
        <f>COUNTIF(U109:GD109,"e")</f>
        <v>0</v>
      </c>
      <c r="G109" s="6">
        <f>COUNTIF(U109:GD109,"z")</f>
        <v>1</v>
      </c>
      <c r="H109" s="6">
        <f>SUM(I109:Q109)</f>
        <v>2</v>
      </c>
      <c r="I109" s="6">
        <f>U109+AP109+BK109+CF109+DA109+DV109+EQ109+FL109</f>
        <v>2</v>
      </c>
      <c r="J109" s="6">
        <f>W109+AR109+BM109+CH109+DC109+DX109+ES109+FN109</f>
        <v>0</v>
      </c>
      <c r="K109" s="6">
        <f>Z109+AU109+BP109+CK109+DF109+EA109+EV109+FQ109</f>
        <v>0</v>
      </c>
      <c r="L109" s="6">
        <f>AB109+AW109+BR109+CM109+DH109+EC109+EX109+FS109</f>
        <v>0</v>
      </c>
      <c r="M109" s="6">
        <f>AD109+AY109+BT109+CO109+DJ109+EE109+EZ109+FU109</f>
        <v>0</v>
      </c>
      <c r="N109" s="6">
        <f>AF109+BA109+BV109+CQ109+DL109+EG109+FB109+FW109</f>
        <v>0</v>
      </c>
      <c r="O109" s="6">
        <f>AH109+BC109+BX109+CS109+DN109+EI109+FD109+FY109</f>
        <v>0</v>
      </c>
      <c r="P109" s="6">
        <f>AJ109+BE109+BZ109+CU109+DP109+EK109+FF109+GA109</f>
        <v>0</v>
      </c>
      <c r="Q109" s="6">
        <f>AL109+BG109+CB109+CW109+DR109+EM109+FH109+GC109</f>
        <v>0</v>
      </c>
      <c r="R109" s="7">
        <f>AO109+BJ109+CE109+CZ109+DU109+EP109+FK109+GF109</f>
        <v>0</v>
      </c>
      <c r="S109" s="7">
        <f>AN109+BI109+CD109+CY109+DT109+EO109+FJ109+GE109</f>
        <v>0</v>
      </c>
      <c r="T109" s="7">
        <v>0</v>
      </c>
      <c r="U109" s="11">
        <v>2</v>
      </c>
      <c r="V109" s="10" t="s">
        <v>61</v>
      </c>
      <c r="W109" s="11"/>
      <c r="X109" s="10"/>
      <c r="Y109" s="7">
        <v>0</v>
      </c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>Y109+AN109</f>
        <v>0</v>
      </c>
      <c r="AP109" s="11"/>
      <c r="AQ109" s="10"/>
      <c r="AR109" s="11"/>
      <c r="AS109" s="10"/>
      <c r="AT109" s="7"/>
      <c r="AU109" s="11"/>
      <c r="AV109" s="10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>AT109+BI109</f>
        <v>0</v>
      </c>
      <c r="BK109" s="11"/>
      <c r="BL109" s="10"/>
      <c r="BM109" s="11"/>
      <c r="BN109" s="10"/>
      <c r="BO109" s="7"/>
      <c r="BP109" s="11"/>
      <c r="BQ109" s="10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>BO109+CD109</f>
        <v>0</v>
      </c>
      <c r="CF109" s="11"/>
      <c r="CG109" s="10"/>
      <c r="CH109" s="11"/>
      <c r="CI109" s="10"/>
      <c r="CJ109" s="7"/>
      <c r="CK109" s="11"/>
      <c r="CL109" s="10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>CJ109+CY109</f>
        <v>0</v>
      </c>
      <c r="DA109" s="11"/>
      <c r="DB109" s="10"/>
      <c r="DC109" s="11"/>
      <c r="DD109" s="10"/>
      <c r="DE109" s="7"/>
      <c r="DF109" s="11"/>
      <c r="DG109" s="10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>DE109+DT109</f>
        <v>0</v>
      </c>
      <c r="DV109" s="11"/>
      <c r="DW109" s="10"/>
      <c r="DX109" s="11"/>
      <c r="DY109" s="10"/>
      <c r="DZ109" s="7"/>
      <c r="EA109" s="11"/>
      <c r="EB109" s="10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>DZ109+EO109</f>
        <v>0</v>
      </c>
      <c r="EQ109" s="11"/>
      <c r="ER109" s="10"/>
      <c r="ES109" s="11"/>
      <c r="ET109" s="10"/>
      <c r="EU109" s="7"/>
      <c r="EV109" s="11"/>
      <c r="EW109" s="10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>EU109+FJ109</f>
        <v>0</v>
      </c>
      <c r="FL109" s="11"/>
      <c r="FM109" s="10"/>
      <c r="FN109" s="11"/>
      <c r="FO109" s="10"/>
      <c r="FP109" s="7"/>
      <c r="FQ109" s="11"/>
      <c r="FR109" s="10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>FP109+GE109</f>
        <v>0</v>
      </c>
    </row>
    <row r="110" spans="1:188" ht="12.75">
      <c r="A110" s="6"/>
      <c r="B110" s="6"/>
      <c r="C110" s="6"/>
      <c r="D110" s="6" t="s">
        <v>225</v>
      </c>
      <c r="E110" s="3" t="s">
        <v>226</v>
      </c>
      <c r="F110" s="6">
        <f>COUNTIF(U110:GD110,"e")</f>
        <v>0</v>
      </c>
      <c r="G110" s="6">
        <f>COUNTIF(U110:GD110,"z")</f>
        <v>1</v>
      </c>
      <c r="H110" s="6">
        <f>SUM(I110:Q110)</f>
        <v>4</v>
      </c>
      <c r="I110" s="6">
        <f>U110+AP110+BK110+CF110+DA110+DV110+EQ110+FL110</f>
        <v>4</v>
      </c>
      <c r="J110" s="6">
        <f>W110+AR110+BM110+CH110+DC110+DX110+ES110+FN110</f>
        <v>0</v>
      </c>
      <c r="K110" s="6">
        <f>Z110+AU110+BP110+CK110+DF110+EA110+EV110+FQ110</f>
        <v>0</v>
      </c>
      <c r="L110" s="6">
        <f>AB110+AW110+BR110+CM110+DH110+EC110+EX110+FS110</f>
        <v>0</v>
      </c>
      <c r="M110" s="6">
        <f>AD110+AY110+BT110+CO110+DJ110+EE110+EZ110+FU110</f>
        <v>0</v>
      </c>
      <c r="N110" s="6">
        <f>AF110+BA110+BV110+CQ110+DL110+EG110+FB110+FW110</f>
        <v>0</v>
      </c>
      <c r="O110" s="6">
        <f>AH110+BC110+BX110+CS110+DN110+EI110+FD110+FY110</f>
        <v>0</v>
      </c>
      <c r="P110" s="6">
        <f>AJ110+BE110+BZ110+CU110+DP110+EK110+FF110+GA110</f>
        <v>0</v>
      </c>
      <c r="Q110" s="6">
        <f>AL110+BG110+CB110+CW110+DR110+EM110+FH110+GC110</f>
        <v>0</v>
      </c>
      <c r="R110" s="7">
        <f>AO110+BJ110+CE110+CZ110+DU110+EP110+FK110+GF110</f>
        <v>0</v>
      </c>
      <c r="S110" s="7">
        <f>AN110+BI110+CD110+CY110+DT110+EO110+FJ110+GE110</f>
        <v>0</v>
      </c>
      <c r="T110" s="7">
        <v>0</v>
      </c>
      <c r="U110" s="11">
        <v>4</v>
      </c>
      <c r="V110" s="10" t="s">
        <v>61</v>
      </c>
      <c r="W110" s="11"/>
      <c r="X110" s="10"/>
      <c r="Y110" s="7">
        <v>0</v>
      </c>
      <c r="Z110" s="11"/>
      <c r="AA110" s="10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>Y110+AN110</f>
        <v>0</v>
      </c>
      <c r="AP110" s="11"/>
      <c r="AQ110" s="10"/>
      <c r="AR110" s="11"/>
      <c r="AS110" s="10"/>
      <c r="AT110" s="7"/>
      <c r="AU110" s="11"/>
      <c r="AV110" s="10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>AT110+BI110</f>
        <v>0</v>
      </c>
      <c r="BK110" s="11"/>
      <c r="BL110" s="10"/>
      <c r="BM110" s="11"/>
      <c r="BN110" s="10"/>
      <c r="BO110" s="7"/>
      <c r="BP110" s="11"/>
      <c r="BQ110" s="10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>BO110+CD110</f>
        <v>0</v>
      </c>
      <c r="CF110" s="11"/>
      <c r="CG110" s="10"/>
      <c r="CH110" s="11"/>
      <c r="CI110" s="10"/>
      <c r="CJ110" s="7"/>
      <c r="CK110" s="11"/>
      <c r="CL110" s="10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>CJ110+CY110</f>
        <v>0</v>
      </c>
      <c r="DA110" s="11"/>
      <c r="DB110" s="10"/>
      <c r="DC110" s="11"/>
      <c r="DD110" s="10"/>
      <c r="DE110" s="7"/>
      <c r="DF110" s="11"/>
      <c r="DG110" s="10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>DE110+DT110</f>
        <v>0</v>
      </c>
      <c r="DV110" s="11"/>
      <c r="DW110" s="10"/>
      <c r="DX110" s="11"/>
      <c r="DY110" s="10"/>
      <c r="DZ110" s="7"/>
      <c r="EA110" s="11"/>
      <c r="EB110" s="10"/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>DZ110+EO110</f>
        <v>0</v>
      </c>
      <c r="EQ110" s="11"/>
      <c r="ER110" s="10"/>
      <c r="ES110" s="11"/>
      <c r="ET110" s="10"/>
      <c r="EU110" s="7"/>
      <c r="EV110" s="11"/>
      <c r="EW110" s="10"/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>EU110+FJ110</f>
        <v>0</v>
      </c>
      <c r="FL110" s="11"/>
      <c r="FM110" s="10"/>
      <c r="FN110" s="11"/>
      <c r="FO110" s="10"/>
      <c r="FP110" s="7"/>
      <c r="FQ110" s="11"/>
      <c r="FR110" s="10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>FP110+GE110</f>
        <v>0</v>
      </c>
    </row>
    <row r="111" spans="1:188" ht="12.75">
      <c r="A111" s="6"/>
      <c r="B111" s="6"/>
      <c r="C111" s="6"/>
      <c r="D111" s="6" t="s">
        <v>227</v>
      </c>
      <c r="E111" s="3" t="s">
        <v>228</v>
      </c>
      <c r="F111" s="6">
        <f>COUNTIF(U111:GD111,"e")</f>
        <v>0</v>
      </c>
      <c r="G111" s="6">
        <f>COUNTIF(U111:GD111,"z")</f>
        <v>1</v>
      </c>
      <c r="H111" s="6">
        <f>SUM(I111:Q111)</f>
        <v>2</v>
      </c>
      <c r="I111" s="6">
        <f>U111+AP111+BK111+CF111+DA111+DV111+EQ111+FL111</f>
        <v>2</v>
      </c>
      <c r="J111" s="6">
        <f>W111+AR111+BM111+CH111+DC111+DX111+ES111+FN111</f>
        <v>0</v>
      </c>
      <c r="K111" s="6">
        <f>Z111+AU111+BP111+CK111+DF111+EA111+EV111+FQ111</f>
        <v>0</v>
      </c>
      <c r="L111" s="6">
        <f>AB111+AW111+BR111+CM111+DH111+EC111+EX111+FS111</f>
        <v>0</v>
      </c>
      <c r="M111" s="6">
        <f>AD111+AY111+BT111+CO111+DJ111+EE111+EZ111+FU111</f>
        <v>0</v>
      </c>
      <c r="N111" s="6">
        <f>AF111+BA111+BV111+CQ111+DL111+EG111+FB111+FW111</f>
        <v>0</v>
      </c>
      <c r="O111" s="6">
        <f>AH111+BC111+BX111+CS111+DN111+EI111+FD111+FY111</f>
        <v>0</v>
      </c>
      <c r="P111" s="6">
        <f>AJ111+BE111+BZ111+CU111+DP111+EK111+FF111+GA111</f>
        <v>0</v>
      </c>
      <c r="Q111" s="6">
        <f>AL111+BG111+CB111+CW111+DR111+EM111+FH111+GC111</f>
        <v>0</v>
      </c>
      <c r="R111" s="7">
        <f>AO111+BJ111+CE111+CZ111+DU111+EP111+FK111+GF111</f>
        <v>0</v>
      </c>
      <c r="S111" s="7">
        <f>AN111+BI111+CD111+CY111+DT111+EO111+FJ111+GE111</f>
        <v>0</v>
      </c>
      <c r="T111" s="7">
        <v>0</v>
      </c>
      <c r="U111" s="11"/>
      <c r="V111" s="10"/>
      <c r="W111" s="11"/>
      <c r="X111" s="10"/>
      <c r="Y111" s="7"/>
      <c r="Z111" s="11"/>
      <c r="AA111" s="10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Y111+AN111</f>
        <v>0</v>
      </c>
      <c r="AP111" s="11"/>
      <c r="AQ111" s="10"/>
      <c r="AR111" s="11"/>
      <c r="AS111" s="10"/>
      <c r="AT111" s="7"/>
      <c r="AU111" s="11"/>
      <c r="AV111" s="10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AT111+BI111</f>
        <v>0</v>
      </c>
      <c r="BK111" s="11"/>
      <c r="BL111" s="10"/>
      <c r="BM111" s="11"/>
      <c r="BN111" s="10"/>
      <c r="BO111" s="7"/>
      <c r="BP111" s="11"/>
      <c r="BQ111" s="10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BO111+CD111</f>
        <v>0</v>
      </c>
      <c r="CF111" s="11"/>
      <c r="CG111" s="10"/>
      <c r="CH111" s="11"/>
      <c r="CI111" s="10"/>
      <c r="CJ111" s="7"/>
      <c r="CK111" s="11"/>
      <c r="CL111" s="10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CJ111+CY111</f>
        <v>0</v>
      </c>
      <c r="DA111" s="11"/>
      <c r="DB111" s="10"/>
      <c r="DC111" s="11"/>
      <c r="DD111" s="10"/>
      <c r="DE111" s="7"/>
      <c r="DF111" s="11"/>
      <c r="DG111" s="10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DE111+DT111</f>
        <v>0</v>
      </c>
      <c r="DV111" s="11">
        <v>2</v>
      </c>
      <c r="DW111" s="10" t="s">
        <v>61</v>
      </c>
      <c r="DX111" s="11"/>
      <c r="DY111" s="10"/>
      <c r="DZ111" s="7">
        <v>0</v>
      </c>
      <c r="EA111" s="11"/>
      <c r="EB111" s="10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DZ111+EO111</f>
        <v>0</v>
      </c>
      <c r="EQ111" s="11"/>
      <c r="ER111" s="10"/>
      <c r="ES111" s="11"/>
      <c r="ET111" s="10"/>
      <c r="EU111" s="7"/>
      <c r="EV111" s="11"/>
      <c r="EW111" s="10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>EU111+FJ111</f>
        <v>0</v>
      </c>
      <c r="FL111" s="11"/>
      <c r="FM111" s="10"/>
      <c r="FN111" s="11"/>
      <c r="FO111" s="10"/>
      <c r="FP111" s="7"/>
      <c r="FQ111" s="11"/>
      <c r="FR111" s="10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>FP111+GE111</f>
        <v>0</v>
      </c>
    </row>
    <row r="112" spans="1:188" ht="15.75" customHeight="1">
      <c r="A112" s="6"/>
      <c r="B112" s="6"/>
      <c r="C112" s="6"/>
      <c r="D112" s="6"/>
      <c r="E112" s="6" t="s">
        <v>89</v>
      </c>
      <c r="F112" s="6">
        <f aca="true" t="shared" si="110" ref="F112:AK112">SUM(F109:F111)</f>
        <v>0</v>
      </c>
      <c r="G112" s="6">
        <f t="shared" si="110"/>
        <v>3</v>
      </c>
      <c r="H112" s="6">
        <f t="shared" si="110"/>
        <v>8</v>
      </c>
      <c r="I112" s="6">
        <f t="shared" si="110"/>
        <v>8</v>
      </c>
      <c r="J112" s="6">
        <f t="shared" si="110"/>
        <v>0</v>
      </c>
      <c r="K112" s="6">
        <f t="shared" si="110"/>
        <v>0</v>
      </c>
      <c r="L112" s="6">
        <f t="shared" si="110"/>
        <v>0</v>
      </c>
      <c r="M112" s="6">
        <f t="shared" si="110"/>
        <v>0</v>
      </c>
      <c r="N112" s="6">
        <f t="shared" si="110"/>
        <v>0</v>
      </c>
      <c r="O112" s="6">
        <f t="shared" si="110"/>
        <v>0</v>
      </c>
      <c r="P112" s="6">
        <f t="shared" si="110"/>
        <v>0</v>
      </c>
      <c r="Q112" s="6">
        <f t="shared" si="110"/>
        <v>0</v>
      </c>
      <c r="R112" s="7">
        <f t="shared" si="110"/>
        <v>0</v>
      </c>
      <c r="S112" s="7">
        <f t="shared" si="110"/>
        <v>0</v>
      </c>
      <c r="T112" s="7">
        <f t="shared" si="110"/>
        <v>0</v>
      </c>
      <c r="U112" s="11">
        <f t="shared" si="110"/>
        <v>6</v>
      </c>
      <c r="V112" s="10">
        <f t="shared" si="110"/>
        <v>0</v>
      </c>
      <c r="W112" s="11">
        <f t="shared" si="110"/>
        <v>0</v>
      </c>
      <c r="X112" s="10">
        <f t="shared" si="110"/>
        <v>0</v>
      </c>
      <c r="Y112" s="7">
        <f t="shared" si="110"/>
        <v>0</v>
      </c>
      <c r="Z112" s="11">
        <f t="shared" si="110"/>
        <v>0</v>
      </c>
      <c r="AA112" s="10">
        <f t="shared" si="110"/>
        <v>0</v>
      </c>
      <c r="AB112" s="11">
        <f t="shared" si="110"/>
        <v>0</v>
      </c>
      <c r="AC112" s="10">
        <f t="shared" si="110"/>
        <v>0</v>
      </c>
      <c r="AD112" s="11">
        <f t="shared" si="110"/>
        <v>0</v>
      </c>
      <c r="AE112" s="10">
        <f t="shared" si="110"/>
        <v>0</v>
      </c>
      <c r="AF112" s="11">
        <f t="shared" si="110"/>
        <v>0</v>
      </c>
      <c r="AG112" s="10">
        <f t="shared" si="110"/>
        <v>0</v>
      </c>
      <c r="AH112" s="11">
        <f t="shared" si="110"/>
        <v>0</v>
      </c>
      <c r="AI112" s="10">
        <f t="shared" si="110"/>
        <v>0</v>
      </c>
      <c r="AJ112" s="11">
        <f t="shared" si="110"/>
        <v>0</v>
      </c>
      <c r="AK112" s="10">
        <f t="shared" si="110"/>
        <v>0</v>
      </c>
      <c r="AL112" s="11">
        <f aca="true" t="shared" si="111" ref="AL112:BQ112">SUM(AL109:AL111)</f>
        <v>0</v>
      </c>
      <c r="AM112" s="10">
        <f t="shared" si="111"/>
        <v>0</v>
      </c>
      <c r="AN112" s="7">
        <f t="shared" si="111"/>
        <v>0</v>
      </c>
      <c r="AO112" s="7">
        <f t="shared" si="111"/>
        <v>0</v>
      </c>
      <c r="AP112" s="11">
        <f t="shared" si="111"/>
        <v>0</v>
      </c>
      <c r="AQ112" s="10">
        <f t="shared" si="111"/>
        <v>0</v>
      </c>
      <c r="AR112" s="11">
        <f t="shared" si="111"/>
        <v>0</v>
      </c>
      <c r="AS112" s="10">
        <f t="shared" si="111"/>
        <v>0</v>
      </c>
      <c r="AT112" s="7">
        <f t="shared" si="111"/>
        <v>0</v>
      </c>
      <c r="AU112" s="11">
        <f t="shared" si="111"/>
        <v>0</v>
      </c>
      <c r="AV112" s="10">
        <f t="shared" si="111"/>
        <v>0</v>
      </c>
      <c r="AW112" s="11">
        <f t="shared" si="111"/>
        <v>0</v>
      </c>
      <c r="AX112" s="10">
        <f t="shared" si="111"/>
        <v>0</v>
      </c>
      <c r="AY112" s="11">
        <f t="shared" si="111"/>
        <v>0</v>
      </c>
      <c r="AZ112" s="10">
        <f t="shared" si="111"/>
        <v>0</v>
      </c>
      <c r="BA112" s="11">
        <f t="shared" si="111"/>
        <v>0</v>
      </c>
      <c r="BB112" s="10">
        <f t="shared" si="111"/>
        <v>0</v>
      </c>
      <c r="BC112" s="11">
        <f t="shared" si="111"/>
        <v>0</v>
      </c>
      <c r="BD112" s="10">
        <f t="shared" si="111"/>
        <v>0</v>
      </c>
      <c r="BE112" s="11">
        <f t="shared" si="111"/>
        <v>0</v>
      </c>
      <c r="BF112" s="10">
        <f t="shared" si="111"/>
        <v>0</v>
      </c>
      <c r="BG112" s="11">
        <f t="shared" si="111"/>
        <v>0</v>
      </c>
      <c r="BH112" s="10">
        <f t="shared" si="111"/>
        <v>0</v>
      </c>
      <c r="BI112" s="7">
        <f t="shared" si="111"/>
        <v>0</v>
      </c>
      <c r="BJ112" s="7">
        <f t="shared" si="111"/>
        <v>0</v>
      </c>
      <c r="BK112" s="11">
        <f t="shared" si="111"/>
        <v>0</v>
      </c>
      <c r="BL112" s="10">
        <f t="shared" si="111"/>
        <v>0</v>
      </c>
      <c r="BM112" s="11">
        <f t="shared" si="111"/>
        <v>0</v>
      </c>
      <c r="BN112" s="10">
        <f t="shared" si="111"/>
        <v>0</v>
      </c>
      <c r="BO112" s="7">
        <f t="shared" si="111"/>
        <v>0</v>
      </c>
      <c r="BP112" s="11">
        <f t="shared" si="111"/>
        <v>0</v>
      </c>
      <c r="BQ112" s="10">
        <f t="shared" si="111"/>
        <v>0</v>
      </c>
      <c r="BR112" s="11">
        <f aca="true" t="shared" si="112" ref="BR112:CW112">SUM(BR109:BR111)</f>
        <v>0</v>
      </c>
      <c r="BS112" s="10">
        <f t="shared" si="112"/>
        <v>0</v>
      </c>
      <c r="BT112" s="11">
        <f t="shared" si="112"/>
        <v>0</v>
      </c>
      <c r="BU112" s="10">
        <f t="shared" si="112"/>
        <v>0</v>
      </c>
      <c r="BV112" s="11">
        <f t="shared" si="112"/>
        <v>0</v>
      </c>
      <c r="BW112" s="10">
        <f t="shared" si="112"/>
        <v>0</v>
      </c>
      <c r="BX112" s="11">
        <f t="shared" si="112"/>
        <v>0</v>
      </c>
      <c r="BY112" s="10">
        <f t="shared" si="112"/>
        <v>0</v>
      </c>
      <c r="BZ112" s="11">
        <f t="shared" si="112"/>
        <v>0</v>
      </c>
      <c r="CA112" s="10">
        <f t="shared" si="112"/>
        <v>0</v>
      </c>
      <c r="CB112" s="11">
        <f t="shared" si="112"/>
        <v>0</v>
      </c>
      <c r="CC112" s="10">
        <f t="shared" si="112"/>
        <v>0</v>
      </c>
      <c r="CD112" s="7">
        <f t="shared" si="112"/>
        <v>0</v>
      </c>
      <c r="CE112" s="7">
        <f t="shared" si="112"/>
        <v>0</v>
      </c>
      <c r="CF112" s="11">
        <f t="shared" si="112"/>
        <v>0</v>
      </c>
      <c r="CG112" s="10">
        <f t="shared" si="112"/>
        <v>0</v>
      </c>
      <c r="CH112" s="11">
        <f t="shared" si="112"/>
        <v>0</v>
      </c>
      <c r="CI112" s="10">
        <f t="shared" si="112"/>
        <v>0</v>
      </c>
      <c r="CJ112" s="7">
        <f t="shared" si="112"/>
        <v>0</v>
      </c>
      <c r="CK112" s="11">
        <f t="shared" si="112"/>
        <v>0</v>
      </c>
      <c r="CL112" s="10">
        <f t="shared" si="112"/>
        <v>0</v>
      </c>
      <c r="CM112" s="11">
        <f t="shared" si="112"/>
        <v>0</v>
      </c>
      <c r="CN112" s="10">
        <f t="shared" si="112"/>
        <v>0</v>
      </c>
      <c r="CO112" s="11">
        <f t="shared" si="112"/>
        <v>0</v>
      </c>
      <c r="CP112" s="10">
        <f t="shared" si="112"/>
        <v>0</v>
      </c>
      <c r="CQ112" s="11">
        <f t="shared" si="112"/>
        <v>0</v>
      </c>
      <c r="CR112" s="10">
        <f t="shared" si="112"/>
        <v>0</v>
      </c>
      <c r="CS112" s="11">
        <f t="shared" si="112"/>
        <v>0</v>
      </c>
      <c r="CT112" s="10">
        <f t="shared" si="112"/>
        <v>0</v>
      </c>
      <c r="CU112" s="11">
        <f t="shared" si="112"/>
        <v>0</v>
      </c>
      <c r="CV112" s="10">
        <f t="shared" si="112"/>
        <v>0</v>
      </c>
      <c r="CW112" s="11">
        <f t="shared" si="112"/>
        <v>0</v>
      </c>
      <c r="CX112" s="10">
        <f aca="true" t="shared" si="113" ref="CX112:EC112">SUM(CX109:CX111)</f>
        <v>0</v>
      </c>
      <c r="CY112" s="7">
        <f t="shared" si="113"/>
        <v>0</v>
      </c>
      <c r="CZ112" s="7">
        <f t="shared" si="113"/>
        <v>0</v>
      </c>
      <c r="DA112" s="11">
        <f t="shared" si="113"/>
        <v>0</v>
      </c>
      <c r="DB112" s="10">
        <f t="shared" si="113"/>
        <v>0</v>
      </c>
      <c r="DC112" s="11">
        <f t="shared" si="113"/>
        <v>0</v>
      </c>
      <c r="DD112" s="10">
        <f t="shared" si="113"/>
        <v>0</v>
      </c>
      <c r="DE112" s="7">
        <f t="shared" si="113"/>
        <v>0</v>
      </c>
      <c r="DF112" s="11">
        <f t="shared" si="113"/>
        <v>0</v>
      </c>
      <c r="DG112" s="10">
        <f t="shared" si="113"/>
        <v>0</v>
      </c>
      <c r="DH112" s="11">
        <f t="shared" si="113"/>
        <v>0</v>
      </c>
      <c r="DI112" s="10">
        <f t="shared" si="113"/>
        <v>0</v>
      </c>
      <c r="DJ112" s="11">
        <f t="shared" si="113"/>
        <v>0</v>
      </c>
      <c r="DK112" s="10">
        <f t="shared" si="113"/>
        <v>0</v>
      </c>
      <c r="DL112" s="11">
        <f t="shared" si="113"/>
        <v>0</v>
      </c>
      <c r="DM112" s="10">
        <f t="shared" si="113"/>
        <v>0</v>
      </c>
      <c r="DN112" s="11">
        <f t="shared" si="113"/>
        <v>0</v>
      </c>
      <c r="DO112" s="10">
        <f t="shared" si="113"/>
        <v>0</v>
      </c>
      <c r="DP112" s="11">
        <f t="shared" si="113"/>
        <v>0</v>
      </c>
      <c r="DQ112" s="10">
        <f t="shared" si="113"/>
        <v>0</v>
      </c>
      <c r="DR112" s="11">
        <f t="shared" si="113"/>
        <v>0</v>
      </c>
      <c r="DS112" s="10">
        <f t="shared" si="113"/>
        <v>0</v>
      </c>
      <c r="DT112" s="7">
        <f t="shared" si="113"/>
        <v>0</v>
      </c>
      <c r="DU112" s="7">
        <f t="shared" si="113"/>
        <v>0</v>
      </c>
      <c r="DV112" s="11">
        <f t="shared" si="113"/>
        <v>2</v>
      </c>
      <c r="DW112" s="10">
        <f t="shared" si="113"/>
        <v>0</v>
      </c>
      <c r="DX112" s="11">
        <f t="shared" si="113"/>
        <v>0</v>
      </c>
      <c r="DY112" s="10">
        <f t="shared" si="113"/>
        <v>0</v>
      </c>
      <c r="DZ112" s="7">
        <f t="shared" si="113"/>
        <v>0</v>
      </c>
      <c r="EA112" s="11">
        <f t="shared" si="113"/>
        <v>0</v>
      </c>
      <c r="EB112" s="10">
        <f t="shared" si="113"/>
        <v>0</v>
      </c>
      <c r="EC112" s="11">
        <f t="shared" si="113"/>
        <v>0</v>
      </c>
      <c r="ED112" s="10">
        <f aca="true" t="shared" si="114" ref="ED112:FI112">SUM(ED109:ED111)</f>
        <v>0</v>
      </c>
      <c r="EE112" s="11">
        <f t="shared" si="114"/>
        <v>0</v>
      </c>
      <c r="EF112" s="10">
        <f t="shared" si="114"/>
        <v>0</v>
      </c>
      <c r="EG112" s="11">
        <f t="shared" si="114"/>
        <v>0</v>
      </c>
      <c r="EH112" s="10">
        <f t="shared" si="114"/>
        <v>0</v>
      </c>
      <c r="EI112" s="11">
        <f t="shared" si="114"/>
        <v>0</v>
      </c>
      <c r="EJ112" s="10">
        <f t="shared" si="114"/>
        <v>0</v>
      </c>
      <c r="EK112" s="11">
        <f t="shared" si="114"/>
        <v>0</v>
      </c>
      <c r="EL112" s="10">
        <f t="shared" si="114"/>
        <v>0</v>
      </c>
      <c r="EM112" s="11">
        <f t="shared" si="114"/>
        <v>0</v>
      </c>
      <c r="EN112" s="10">
        <f t="shared" si="114"/>
        <v>0</v>
      </c>
      <c r="EO112" s="7">
        <f t="shared" si="114"/>
        <v>0</v>
      </c>
      <c r="EP112" s="7">
        <f t="shared" si="114"/>
        <v>0</v>
      </c>
      <c r="EQ112" s="11">
        <f t="shared" si="114"/>
        <v>0</v>
      </c>
      <c r="ER112" s="10">
        <f t="shared" si="114"/>
        <v>0</v>
      </c>
      <c r="ES112" s="11">
        <f t="shared" si="114"/>
        <v>0</v>
      </c>
      <c r="ET112" s="10">
        <f t="shared" si="114"/>
        <v>0</v>
      </c>
      <c r="EU112" s="7">
        <f t="shared" si="114"/>
        <v>0</v>
      </c>
      <c r="EV112" s="11">
        <f t="shared" si="114"/>
        <v>0</v>
      </c>
      <c r="EW112" s="10">
        <f t="shared" si="114"/>
        <v>0</v>
      </c>
      <c r="EX112" s="11">
        <f t="shared" si="114"/>
        <v>0</v>
      </c>
      <c r="EY112" s="10">
        <f t="shared" si="114"/>
        <v>0</v>
      </c>
      <c r="EZ112" s="11">
        <f t="shared" si="114"/>
        <v>0</v>
      </c>
      <c r="FA112" s="10">
        <f t="shared" si="114"/>
        <v>0</v>
      </c>
      <c r="FB112" s="11">
        <f t="shared" si="114"/>
        <v>0</v>
      </c>
      <c r="FC112" s="10">
        <f t="shared" si="114"/>
        <v>0</v>
      </c>
      <c r="FD112" s="11">
        <f t="shared" si="114"/>
        <v>0</v>
      </c>
      <c r="FE112" s="10">
        <f t="shared" si="114"/>
        <v>0</v>
      </c>
      <c r="FF112" s="11">
        <f t="shared" si="114"/>
        <v>0</v>
      </c>
      <c r="FG112" s="10">
        <f t="shared" si="114"/>
        <v>0</v>
      </c>
      <c r="FH112" s="11">
        <f t="shared" si="114"/>
        <v>0</v>
      </c>
      <c r="FI112" s="10">
        <f t="shared" si="114"/>
        <v>0</v>
      </c>
      <c r="FJ112" s="7">
        <f aca="true" t="shared" si="115" ref="FJ112:GF112">SUM(FJ109:FJ111)</f>
        <v>0</v>
      </c>
      <c r="FK112" s="7">
        <f t="shared" si="115"/>
        <v>0</v>
      </c>
      <c r="FL112" s="11">
        <f t="shared" si="115"/>
        <v>0</v>
      </c>
      <c r="FM112" s="10">
        <f t="shared" si="115"/>
        <v>0</v>
      </c>
      <c r="FN112" s="11">
        <f t="shared" si="115"/>
        <v>0</v>
      </c>
      <c r="FO112" s="10">
        <f t="shared" si="115"/>
        <v>0</v>
      </c>
      <c r="FP112" s="7">
        <f t="shared" si="115"/>
        <v>0</v>
      </c>
      <c r="FQ112" s="11">
        <f t="shared" si="115"/>
        <v>0</v>
      </c>
      <c r="FR112" s="10">
        <f t="shared" si="115"/>
        <v>0</v>
      </c>
      <c r="FS112" s="11">
        <f t="shared" si="115"/>
        <v>0</v>
      </c>
      <c r="FT112" s="10">
        <f t="shared" si="115"/>
        <v>0</v>
      </c>
      <c r="FU112" s="11">
        <f t="shared" si="115"/>
        <v>0</v>
      </c>
      <c r="FV112" s="10">
        <f t="shared" si="115"/>
        <v>0</v>
      </c>
      <c r="FW112" s="11">
        <f t="shared" si="115"/>
        <v>0</v>
      </c>
      <c r="FX112" s="10">
        <f t="shared" si="115"/>
        <v>0</v>
      </c>
      <c r="FY112" s="11">
        <f t="shared" si="115"/>
        <v>0</v>
      </c>
      <c r="FZ112" s="10">
        <f t="shared" si="115"/>
        <v>0</v>
      </c>
      <c r="GA112" s="11">
        <f t="shared" si="115"/>
        <v>0</v>
      </c>
      <c r="GB112" s="10">
        <f t="shared" si="115"/>
        <v>0</v>
      </c>
      <c r="GC112" s="11">
        <f t="shared" si="115"/>
        <v>0</v>
      </c>
      <c r="GD112" s="10">
        <f t="shared" si="115"/>
        <v>0</v>
      </c>
      <c r="GE112" s="7">
        <f t="shared" si="115"/>
        <v>0</v>
      </c>
      <c r="GF112" s="7">
        <f t="shared" si="115"/>
        <v>0</v>
      </c>
    </row>
    <row r="113" spans="1:188" ht="19.5" customHeight="1">
      <c r="A113" s="6"/>
      <c r="B113" s="6"/>
      <c r="C113" s="6"/>
      <c r="D113" s="6"/>
      <c r="E113" s="8" t="s">
        <v>229</v>
      </c>
      <c r="F113" s="6">
        <f>F33+F61+F77+F107+F112</f>
        <v>8</v>
      </c>
      <c r="G113" s="6">
        <f>G33+G61+G77+G107+G112</f>
        <v>104</v>
      </c>
      <c r="H113" s="6">
        <f aca="true" t="shared" si="116" ref="H113:Q113">H33+H61+H77+H112</f>
        <v>1351</v>
      </c>
      <c r="I113" s="6">
        <f t="shared" si="116"/>
        <v>573</v>
      </c>
      <c r="J113" s="6">
        <f t="shared" si="116"/>
        <v>166</v>
      </c>
      <c r="K113" s="6">
        <f t="shared" si="116"/>
        <v>416</v>
      </c>
      <c r="L113" s="6">
        <f t="shared" si="116"/>
        <v>100</v>
      </c>
      <c r="M113" s="6">
        <f t="shared" si="116"/>
        <v>80</v>
      </c>
      <c r="N113" s="6">
        <f t="shared" si="116"/>
        <v>0</v>
      </c>
      <c r="O113" s="6">
        <f t="shared" si="116"/>
        <v>0</v>
      </c>
      <c r="P113" s="6">
        <f t="shared" si="116"/>
        <v>0</v>
      </c>
      <c r="Q113" s="6">
        <f t="shared" si="116"/>
        <v>16</v>
      </c>
      <c r="R113" s="7">
        <f>R33+R61+R77+R107+R112</f>
        <v>210</v>
      </c>
      <c r="S113" s="7">
        <f>S33+S61+S77+S107+S112</f>
        <v>101.6</v>
      </c>
      <c r="T113" s="7">
        <f>T33+T61+T77+T107+T112</f>
        <v>62.2</v>
      </c>
      <c r="U113" s="11">
        <f>U33+U61+U77+U112</f>
        <v>94</v>
      </c>
      <c r="V113" s="10">
        <f>V33+V61+V77+V112</f>
        <v>0</v>
      </c>
      <c r="W113" s="11">
        <f>W33+W61+W77+W112</f>
        <v>64</v>
      </c>
      <c r="X113" s="10">
        <f>X33+X61+X77+X112</f>
        <v>0</v>
      </c>
      <c r="Y113" s="7">
        <f>Y33+Y61+Y77+Y107+Y112</f>
        <v>25</v>
      </c>
      <c r="Z113" s="11">
        <f aca="true" t="shared" si="117" ref="Z113:AM113">Z33+Z61+Z77+Z112</f>
        <v>24</v>
      </c>
      <c r="AA113" s="10">
        <f t="shared" si="117"/>
        <v>0</v>
      </c>
      <c r="AB113" s="11">
        <f t="shared" si="117"/>
        <v>0</v>
      </c>
      <c r="AC113" s="10">
        <f t="shared" si="117"/>
        <v>0</v>
      </c>
      <c r="AD113" s="11">
        <f t="shared" si="117"/>
        <v>0</v>
      </c>
      <c r="AE113" s="10">
        <f t="shared" si="117"/>
        <v>0</v>
      </c>
      <c r="AF113" s="11">
        <f t="shared" si="117"/>
        <v>0</v>
      </c>
      <c r="AG113" s="10">
        <f t="shared" si="117"/>
        <v>0</v>
      </c>
      <c r="AH113" s="11">
        <f t="shared" si="117"/>
        <v>0</v>
      </c>
      <c r="AI113" s="10">
        <f t="shared" si="117"/>
        <v>0</v>
      </c>
      <c r="AJ113" s="11">
        <f t="shared" si="117"/>
        <v>0</v>
      </c>
      <c r="AK113" s="10">
        <f t="shared" si="117"/>
        <v>0</v>
      </c>
      <c r="AL113" s="11">
        <f t="shared" si="117"/>
        <v>0</v>
      </c>
      <c r="AM113" s="10">
        <f t="shared" si="117"/>
        <v>0</v>
      </c>
      <c r="AN113" s="7">
        <f>AN33+AN61+AN77+AN107+AN112</f>
        <v>5</v>
      </c>
      <c r="AO113" s="7">
        <f>AO33+AO61+AO77+AO107+AO112</f>
        <v>30</v>
      </c>
      <c r="AP113" s="11">
        <f>AP33+AP61+AP77+AP112</f>
        <v>112</v>
      </c>
      <c r="AQ113" s="10">
        <f>AQ33+AQ61+AQ77+AQ112</f>
        <v>0</v>
      </c>
      <c r="AR113" s="11">
        <f>AR33+AR61+AR77+AR112</f>
        <v>56</v>
      </c>
      <c r="AS113" s="10">
        <f>AS33+AS61+AS77+AS112</f>
        <v>0</v>
      </c>
      <c r="AT113" s="7">
        <f>AT33+AT61+AT77+AT107+AT112</f>
        <v>22</v>
      </c>
      <c r="AU113" s="11">
        <f aca="true" t="shared" si="118" ref="AU113:BH113">AU33+AU61+AU77+AU112</f>
        <v>56</v>
      </c>
      <c r="AV113" s="10">
        <f t="shared" si="118"/>
        <v>0</v>
      </c>
      <c r="AW113" s="11">
        <f t="shared" si="118"/>
        <v>0</v>
      </c>
      <c r="AX113" s="10">
        <f t="shared" si="118"/>
        <v>0</v>
      </c>
      <c r="AY113" s="11">
        <f t="shared" si="118"/>
        <v>0</v>
      </c>
      <c r="AZ113" s="10">
        <f t="shared" si="118"/>
        <v>0</v>
      </c>
      <c r="BA113" s="11">
        <f t="shared" si="118"/>
        <v>0</v>
      </c>
      <c r="BB113" s="10">
        <f t="shared" si="118"/>
        <v>0</v>
      </c>
      <c r="BC113" s="11">
        <f t="shared" si="118"/>
        <v>0</v>
      </c>
      <c r="BD113" s="10">
        <f t="shared" si="118"/>
        <v>0</v>
      </c>
      <c r="BE113" s="11">
        <f t="shared" si="118"/>
        <v>0</v>
      </c>
      <c r="BF113" s="10">
        <f t="shared" si="118"/>
        <v>0</v>
      </c>
      <c r="BG113" s="11">
        <f t="shared" si="118"/>
        <v>0</v>
      </c>
      <c r="BH113" s="10">
        <f t="shared" si="118"/>
        <v>0</v>
      </c>
      <c r="BI113" s="7">
        <f>BI33+BI61+BI77+BI107+BI112</f>
        <v>8</v>
      </c>
      <c r="BJ113" s="7">
        <f>BJ33+BJ61+BJ77+BJ107+BJ112</f>
        <v>30</v>
      </c>
      <c r="BK113" s="11">
        <f>BK33+BK61+BK77+BK112</f>
        <v>88</v>
      </c>
      <c r="BL113" s="10">
        <f>BL33+BL61+BL77+BL112</f>
        <v>0</v>
      </c>
      <c r="BM113" s="11">
        <f>BM33+BM61+BM77+BM112</f>
        <v>8</v>
      </c>
      <c r="BN113" s="10">
        <f>BN33+BN61+BN77+BN112</f>
        <v>0</v>
      </c>
      <c r="BO113" s="7">
        <f>BO33+BO61+BO77+BO107+BO112</f>
        <v>13</v>
      </c>
      <c r="BP113" s="11">
        <f aca="true" t="shared" si="119" ref="BP113:CC113">BP33+BP61+BP77+BP112</f>
        <v>96</v>
      </c>
      <c r="BQ113" s="10">
        <f t="shared" si="119"/>
        <v>0</v>
      </c>
      <c r="BR113" s="11">
        <f t="shared" si="119"/>
        <v>0</v>
      </c>
      <c r="BS113" s="10">
        <f t="shared" si="119"/>
        <v>0</v>
      </c>
      <c r="BT113" s="11">
        <f t="shared" si="119"/>
        <v>8</v>
      </c>
      <c r="BU113" s="10">
        <f t="shared" si="119"/>
        <v>0</v>
      </c>
      <c r="BV113" s="11">
        <f t="shared" si="119"/>
        <v>0</v>
      </c>
      <c r="BW113" s="10">
        <f t="shared" si="119"/>
        <v>0</v>
      </c>
      <c r="BX113" s="11">
        <f t="shared" si="119"/>
        <v>0</v>
      </c>
      <c r="BY113" s="10">
        <f t="shared" si="119"/>
        <v>0</v>
      </c>
      <c r="BZ113" s="11">
        <f t="shared" si="119"/>
        <v>0</v>
      </c>
      <c r="CA113" s="10">
        <f t="shared" si="119"/>
        <v>0</v>
      </c>
      <c r="CB113" s="11">
        <f t="shared" si="119"/>
        <v>0</v>
      </c>
      <c r="CC113" s="10">
        <f t="shared" si="119"/>
        <v>0</v>
      </c>
      <c r="CD113" s="7">
        <f>CD33+CD61+CD77+CD107+CD112</f>
        <v>14</v>
      </c>
      <c r="CE113" s="7">
        <f>CE33+CE61+CE77+CE107+CE112</f>
        <v>27</v>
      </c>
      <c r="CF113" s="11">
        <f>CF33+CF61+CF77+CF112</f>
        <v>72</v>
      </c>
      <c r="CG113" s="10">
        <f>CG33+CG61+CG77+CG112</f>
        <v>0</v>
      </c>
      <c r="CH113" s="11">
        <f>CH33+CH61+CH77+CH112</f>
        <v>8</v>
      </c>
      <c r="CI113" s="10">
        <f>CI33+CI61+CI77+CI112</f>
        <v>0</v>
      </c>
      <c r="CJ113" s="7">
        <f>CJ33+CJ61+CJ77+CJ107+CJ112</f>
        <v>12</v>
      </c>
      <c r="CK113" s="11">
        <f aca="true" t="shared" si="120" ref="CK113:CX113">CK33+CK61+CK77+CK112</f>
        <v>80</v>
      </c>
      <c r="CL113" s="10">
        <f t="shared" si="120"/>
        <v>0</v>
      </c>
      <c r="CM113" s="11">
        <f t="shared" si="120"/>
        <v>30</v>
      </c>
      <c r="CN113" s="10">
        <f t="shared" si="120"/>
        <v>0</v>
      </c>
      <c r="CO113" s="11">
        <f t="shared" si="120"/>
        <v>0</v>
      </c>
      <c r="CP113" s="10">
        <f t="shared" si="120"/>
        <v>0</v>
      </c>
      <c r="CQ113" s="11">
        <f t="shared" si="120"/>
        <v>0</v>
      </c>
      <c r="CR113" s="10">
        <f t="shared" si="120"/>
        <v>0</v>
      </c>
      <c r="CS113" s="11">
        <f t="shared" si="120"/>
        <v>0</v>
      </c>
      <c r="CT113" s="10">
        <f t="shared" si="120"/>
        <v>0</v>
      </c>
      <c r="CU113" s="11">
        <f t="shared" si="120"/>
        <v>0</v>
      </c>
      <c r="CV113" s="10">
        <f t="shared" si="120"/>
        <v>0</v>
      </c>
      <c r="CW113" s="11">
        <f t="shared" si="120"/>
        <v>0</v>
      </c>
      <c r="CX113" s="10">
        <f t="shared" si="120"/>
        <v>0</v>
      </c>
      <c r="CY113" s="7">
        <f>CY33+CY61+CY77+CY107+CY112</f>
        <v>13</v>
      </c>
      <c r="CZ113" s="7">
        <f>CZ33+CZ61+CZ77+CZ107+CZ112</f>
        <v>25</v>
      </c>
      <c r="DA113" s="11">
        <f>DA33+DA61+DA77+DA112</f>
        <v>64</v>
      </c>
      <c r="DB113" s="10">
        <f>DB33+DB61+DB77+DB112</f>
        <v>0</v>
      </c>
      <c r="DC113" s="11">
        <f>DC33+DC61+DC77+DC112</f>
        <v>0</v>
      </c>
      <c r="DD113" s="10">
        <f>DD33+DD61+DD77+DD112</f>
        <v>0</v>
      </c>
      <c r="DE113" s="7">
        <f>DE33+DE61+DE77+DE107+DE112</f>
        <v>11.4</v>
      </c>
      <c r="DF113" s="11">
        <f aca="true" t="shared" si="121" ref="DF113:DS113">DF33+DF61+DF77+DF112</f>
        <v>64</v>
      </c>
      <c r="DG113" s="10">
        <f t="shared" si="121"/>
        <v>0</v>
      </c>
      <c r="DH113" s="11">
        <f t="shared" si="121"/>
        <v>30</v>
      </c>
      <c r="DI113" s="10">
        <f t="shared" si="121"/>
        <v>0</v>
      </c>
      <c r="DJ113" s="11">
        <f t="shared" si="121"/>
        <v>0</v>
      </c>
      <c r="DK113" s="10">
        <f t="shared" si="121"/>
        <v>0</v>
      </c>
      <c r="DL113" s="11">
        <f t="shared" si="121"/>
        <v>0</v>
      </c>
      <c r="DM113" s="10">
        <f t="shared" si="121"/>
        <v>0</v>
      </c>
      <c r="DN113" s="11">
        <f t="shared" si="121"/>
        <v>0</v>
      </c>
      <c r="DO113" s="10">
        <f t="shared" si="121"/>
        <v>0</v>
      </c>
      <c r="DP113" s="11">
        <f t="shared" si="121"/>
        <v>0</v>
      </c>
      <c r="DQ113" s="10">
        <f t="shared" si="121"/>
        <v>0</v>
      </c>
      <c r="DR113" s="11">
        <f t="shared" si="121"/>
        <v>0</v>
      </c>
      <c r="DS113" s="10">
        <f t="shared" si="121"/>
        <v>0</v>
      </c>
      <c r="DT113" s="7">
        <f>DT33+DT61+DT77+DT107+DT112</f>
        <v>12.6</v>
      </c>
      <c r="DU113" s="7">
        <f>DU33+DU61+DU77+DU107+DU112</f>
        <v>24</v>
      </c>
      <c r="DV113" s="11">
        <f>DV33+DV61+DV77+DV112</f>
        <v>58</v>
      </c>
      <c r="DW113" s="10">
        <f>DW33+DW61+DW77+DW112</f>
        <v>0</v>
      </c>
      <c r="DX113" s="11">
        <f>DX33+DX61+DX77+DX112</f>
        <v>0</v>
      </c>
      <c r="DY113" s="10">
        <f>DY33+DY61+DY77+DY112</f>
        <v>0</v>
      </c>
      <c r="DZ113" s="7">
        <f>DZ33+DZ61+DZ77+DZ107+DZ112</f>
        <v>10</v>
      </c>
      <c r="EA113" s="11">
        <f aca="true" t="shared" si="122" ref="EA113:EN113">EA33+EA61+EA77+EA112</f>
        <v>56</v>
      </c>
      <c r="EB113" s="10">
        <f t="shared" si="122"/>
        <v>0</v>
      </c>
      <c r="EC113" s="11">
        <f t="shared" si="122"/>
        <v>40</v>
      </c>
      <c r="ED113" s="10">
        <f t="shared" si="122"/>
        <v>0</v>
      </c>
      <c r="EE113" s="11">
        <f t="shared" si="122"/>
        <v>24</v>
      </c>
      <c r="EF113" s="10">
        <f t="shared" si="122"/>
        <v>0</v>
      </c>
      <c r="EG113" s="11">
        <f t="shared" si="122"/>
        <v>0</v>
      </c>
      <c r="EH113" s="10">
        <f t="shared" si="122"/>
        <v>0</v>
      </c>
      <c r="EI113" s="11">
        <f t="shared" si="122"/>
        <v>0</v>
      </c>
      <c r="EJ113" s="10">
        <f t="shared" si="122"/>
        <v>0</v>
      </c>
      <c r="EK113" s="11">
        <f t="shared" si="122"/>
        <v>0</v>
      </c>
      <c r="EL113" s="10">
        <f t="shared" si="122"/>
        <v>0</v>
      </c>
      <c r="EM113" s="11">
        <f t="shared" si="122"/>
        <v>0</v>
      </c>
      <c r="EN113" s="10">
        <f t="shared" si="122"/>
        <v>0</v>
      </c>
      <c r="EO113" s="7">
        <f>EO33+EO61+EO77+EO107+EO112</f>
        <v>16</v>
      </c>
      <c r="EP113" s="7">
        <f>EP33+EP61+EP77+EP107+EP112</f>
        <v>26</v>
      </c>
      <c r="EQ113" s="11">
        <f>EQ33+EQ61+EQ77+EQ112</f>
        <v>40</v>
      </c>
      <c r="ER113" s="10">
        <f>ER33+ER61+ER77+ER112</f>
        <v>0</v>
      </c>
      <c r="ES113" s="11">
        <f>ES33+ES61+ES77+ES112</f>
        <v>0</v>
      </c>
      <c r="ET113" s="10">
        <f>ET33+ET61+ET77+ET112</f>
        <v>0</v>
      </c>
      <c r="EU113" s="7">
        <f>EU33+EU61+EU77+EU107+EU112</f>
        <v>6</v>
      </c>
      <c r="EV113" s="11">
        <f aca="true" t="shared" si="123" ref="EV113:FI113">EV33+EV61+EV77+EV112</f>
        <v>32</v>
      </c>
      <c r="EW113" s="10">
        <f t="shared" si="123"/>
        <v>0</v>
      </c>
      <c r="EX113" s="11">
        <f t="shared" si="123"/>
        <v>0</v>
      </c>
      <c r="EY113" s="10">
        <f t="shared" si="123"/>
        <v>0</v>
      </c>
      <c r="EZ113" s="11">
        <f t="shared" si="123"/>
        <v>32</v>
      </c>
      <c r="FA113" s="10">
        <f t="shared" si="123"/>
        <v>0</v>
      </c>
      <c r="FB113" s="11">
        <f t="shared" si="123"/>
        <v>0</v>
      </c>
      <c r="FC113" s="10">
        <f t="shared" si="123"/>
        <v>0</v>
      </c>
      <c r="FD113" s="11">
        <f t="shared" si="123"/>
        <v>0</v>
      </c>
      <c r="FE113" s="10">
        <f t="shared" si="123"/>
        <v>0</v>
      </c>
      <c r="FF113" s="11">
        <f t="shared" si="123"/>
        <v>0</v>
      </c>
      <c r="FG113" s="10">
        <f t="shared" si="123"/>
        <v>0</v>
      </c>
      <c r="FH113" s="11">
        <f t="shared" si="123"/>
        <v>8</v>
      </c>
      <c r="FI113" s="10">
        <f t="shared" si="123"/>
        <v>0</v>
      </c>
      <c r="FJ113" s="7">
        <f>FJ33+FJ61+FJ77+FJ107+FJ112</f>
        <v>14</v>
      </c>
      <c r="FK113" s="7">
        <f>FK33+FK61+FK77+FK107+FK112</f>
        <v>20</v>
      </c>
      <c r="FL113" s="11">
        <f>FL33+FL61+FL77+FL112</f>
        <v>45</v>
      </c>
      <c r="FM113" s="10">
        <f>FM33+FM61+FM77+FM112</f>
        <v>0</v>
      </c>
      <c r="FN113" s="11">
        <f>FN33+FN61+FN77+FN112</f>
        <v>30</v>
      </c>
      <c r="FO113" s="10">
        <f>FO33+FO61+FO77+FO112</f>
        <v>0</v>
      </c>
      <c r="FP113" s="7">
        <f>FP33+FP61+FP77+FP107+FP112</f>
        <v>9</v>
      </c>
      <c r="FQ113" s="11">
        <f aca="true" t="shared" si="124" ref="FQ113:GD113">FQ33+FQ61+FQ77+FQ112</f>
        <v>8</v>
      </c>
      <c r="FR113" s="10">
        <f t="shared" si="124"/>
        <v>0</v>
      </c>
      <c r="FS113" s="11">
        <f t="shared" si="124"/>
        <v>0</v>
      </c>
      <c r="FT113" s="10">
        <f t="shared" si="124"/>
        <v>0</v>
      </c>
      <c r="FU113" s="11">
        <f t="shared" si="124"/>
        <v>16</v>
      </c>
      <c r="FV113" s="10">
        <f t="shared" si="124"/>
        <v>0</v>
      </c>
      <c r="FW113" s="11">
        <f t="shared" si="124"/>
        <v>0</v>
      </c>
      <c r="FX113" s="10">
        <f t="shared" si="124"/>
        <v>0</v>
      </c>
      <c r="FY113" s="11">
        <f t="shared" si="124"/>
        <v>0</v>
      </c>
      <c r="FZ113" s="10">
        <f t="shared" si="124"/>
        <v>0</v>
      </c>
      <c r="GA113" s="11">
        <f t="shared" si="124"/>
        <v>0</v>
      </c>
      <c r="GB113" s="10">
        <f t="shared" si="124"/>
        <v>0</v>
      </c>
      <c r="GC113" s="11">
        <f t="shared" si="124"/>
        <v>8</v>
      </c>
      <c r="GD113" s="10">
        <f t="shared" si="124"/>
        <v>0</v>
      </c>
      <c r="GE113" s="7">
        <f>GE33+GE61+GE77+GE107+GE112</f>
        <v>19</v>
      </c>
      <c r="GF113" s="7">
        <f>GF33+GF61+GF77+GF107+GF112</f>
        <v>28</v>
      </c>
    </row>
    <row r="115" spans="4:5" ht="12.75">
      <c r="D115" s="3" t="s">
        <v>22</v>
      </c>
      <c r="E115" s="3" t="s">
        <v>230</v>
      </c>
    </row>
    <row r="116" spans="4:5" ht="12.75">
      <c r="D116" s="3" t="s">
        <v>26</v>
      </c>
      <c r="E116" s="3" t="s">
        <v>231</v>
      </c>
    </row>
    <row r="117" spans="4:5" ht="12.75">
      <c r="D117" s="21" t="s">
        <v>32</v>
      </c>
      <c r="E117" s="21"/>
    </row>
    <row r="118" spans="4:5" ht="12.75">
      <c r="D118" s="3" t="s">
        <v>34</v>
      </c>
      <c r="E118" s="3" t="s">
        <v>232</v>
      </c>
    </row>
    <row r="119" spans="4:5" ht="12.75">
      <c r="D119" s="3" t="s">
        <v>35</v>
      </c>
      <c r="E119" s="3" t="s">
        <v>233</v>
      </c>
    </row>
    <row r="120" spans="4:5" ht="12.75">
      <c r="D120" s="21" t="s">
        <v>33</v>
      </c>
      <c r="E120" s="21"/>
    </row>
    <row r="121" spans="4:29" ht="12.75">
      <c r="D121" s="3" t="s">
        <v>36</v>
      </c>
      <c r="E121" s="3" t="s">
        <v>234</v>
      </c>
      <c r="M121" s="9"/>
      <c r="U121" s="9"/>
      <c r="AC121" s="9"/>
    </row>
    <row r="122" spans="4:5" ht="12.75">
      <c r="D122" s="3" t="s">
        <v>37</v>
      </c>
      <c r="E122" s="3" t="s">
        <v>235</v>
      </c>
    </row>
    <row r="123" spans="4:5" ht="12.75">
      <c r="D123" s="3" t="s">
        <v>38</v>
      </c>
      <c r="E123" s="3" t="s">
        <v>236</v>
      </c>
    </row>
    <row r="124" spans="4:5" ht="12.75">
      <c r="D124" s="3" t="s">
        <v>39</v>
      </c>
      <c r="E124" s="3" t="s">
        <v>237</v>
      </c>
    </row>
    <row r="125" spans="4:5" ht="12.75">
      <c r="D125" s="3" t="s">
        <v>40</v>
      </c>
      <c r="E125" s="3" t="s">
        <v>238</v>
      </c>
    </row>
    <row r="126" spans="4:5" ht="12.75">
      <c r="D126" s="3" t="s">
        <v>41</v>
      </c>
      <c r="E126" s="3" t="s">
        <v>239</v>
      </c>
    </row>
    <row r="127" spans="4:5" ht="12.75">
      <c r="D127" s="3" t="s">
        <v>42</v>
      </c>
      <c r="E127" s="3" t="s">
        <v>240</v>
      </c>
    </row>
  </sheetData>
  <sheetProtection/>
  <mergeCells count="180">
    <mergeCell ref="A105:GF105"/>
    <mergeCell ref="A108:GF108"/>
    <mergeCell ref="D117:E117"/>
    <mergeCell ref="D120:E120"/>
    <mergeCell ref="C101:C102"/>
    <mergeCell ref="A101:A102"/>
    <mergeCell ref="B101:B102"/>
    <mergeCell ref="C103:C104"/>
    <mergeCell ref="A103:A104"/>
    <mergeCell ref="B103:B104"/>
    <mergeCell ref="C93:C94"/>
    <mergeCell ref="A93:A94"/>
    <mergeCell ref="B93:B94"/>
    <mergeCell ref="C95:C97"/>
    <mergeCell ref="A95:A97"/>
    <mergeCell ref="B95:B97"/>
    <mergeCell ref="C89:C90"/>
    <mergeCell ref="A89:A90"/>
    <mergeCell ref="B89:B90"/>
    <mergeCell ref="C91:C92"/>
    <mergeCell ref="A91:A92"/>
    <mergeCell ref="B91:B92"/>
    <mergeCell ref="C85:C86"/>
    <mergeCell ref="A85:A86"/>
    <mergeCell ref="B85:B86"/>
    <mergeCell ref="C87:C88"/>
    <mergeCell ref="A87:A88"/>
    <mergeCell ref="B87:B88"/>
    <mergeCell ref="C81:C82"/>
    <mergeCell ref="A81:A82"/>
    <mergeCell ref="B81:B82"/>
    <mergeCell ref="C83:C84"/>
    <mergeCell ref="A83:A84"/>
    <mergeCell ref="B83:B84"/>
    <mergeCell ref="A34:GF34"/>
    <mergeCell ref="A62:GF62"/>
    <mergeCell ref="A78:GF78"/>
    <mergeCell ref="C79:C80"/>
    <mergeCell ref="A79:A80"/>
    <mergeCell ref="B79:B80"/>
    <mergeCell ref="GC15:GD15"/>
    <mergeCell ref="GE14:GE15"/>
    <mergeCell ref="FJ14:FJ15"/>
    <mergeCell ref="FK14:FK15"/>
    <mergeCell ref="GF14:GF15"/>
    <mergeCell ref="A16:GF16"/>
    <mergeCell ref="FU15:FV15"/>
    <mergeCell ref="FW15:FX15"/>
    <mergeCell ref="FL13:GF13"/>
    <mergeCell ref="FL14:FO14"/>
    <mergeCell ref="FL15:FM15"/>
    <mergeCell ref="FN15:FO15"/>
    <mergeCell ref="FP14:FP15"/>
    <mergeCell ref="FQ14:GD14"/>
    <mergeCell ref="FQ15:FR15"/>
    <mergeCell ref="FS15:FT15"/>
    <mergeCell ref="FY15:FZ15"/>
    <mergeCell ref="GA15:GB15"/>
    <mergeCell ref="EU14:EU15"/>
    <mergeCell ref="EV14:FI14"/>
    <mergeCell ref="EV15:EW15"/>
    <mergeCell ref="EX15:EY15"/>
    <mergeCell ref="EZ15:FA15"/>
    <mergeCell ref="FB15:FC15"/>
    <mergeCell ref="FD15:FE15"/>
    <mergeCell ref="FF15:FG15"/>
    <mergeCell ref="FH15:FI15"/>
    <mergeCell ref="EI15:EJ15"/>
    <mergeCell ref="EK15:EL15"/>
    <mergeCell ref="EM15:EN15"/>
    <mergeCell ref="EO14:EO15"/>
    <mergeCell ref="EP14:EP15"/>
    <mergeCell ref="EQ12:GF12"/>
    <mergeCell ref="EQ13:FK13"/>
    <mergeCell ref="EQ14:ET14"/>
    <mergeCell ref="EQ15:ER15"/>
    <mergeCell ref="ES15:ET15"/>
    <mergeCell ref="DV13:EP13"/>
    <mergeCell ref="DV14:DY14"/>
    <mergeCell ref="DV15:DW15"/>
    <mergeCell ref="DX15:DY15"/>
    <mergeCell ref="DZ14:DZ15"/>
    <mergeCell ref="EA14:EN14"/>
    <mergeCell ref="EA15:EB15"/>
    <mergeCell ref="EC15:ED15"/>
    <mergeCell ref="EE15:EF15"/>
    <mergeCell ref="EG15:EH15"/>
    <mergeCell ref="DL15:DM15"/>
    <mergeCell ref="DN15:DO15"/>
    <mergeCell ref="DP15:DQ15"/>
    <mergeCell ref="DR15:DS15"/>
    <mergeCell ref="DT14:DT15"/>
    <mergeCell ref="DU14:DU15"/>
    <mergeCell ref="DA12:EP12"/>
    <mergeCell ref="DA13:DU13"/>
    <mergeCell ref="DA14:DD14"/>
    <mergeCell ref="DA15:DB15"/>
    <mergeCell ref="DC15:DD15"/>
    <mergeCell ref="DE14:DE15"/>
    <mergeCell ref="DF14:DS14"/>
    <mergeCell ref="DF15:DG15"/>
    <mergeCell ref="DH15:DI15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I14"/>
    <mergeCell ref="CF15:CG15"/>
    <mergeCell ref="CH15:CI15"/>
    <mergeCell ref="CJ14:CJ15"/>
    <mergeCell ref="CK14:CX14"/>
    <mergeCell ref="CK15:CL15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N14"/>
    <mergeCell ref="BK15:BL15"/>
    <mergeCell ref="BM15:BN15"/>
    <mergeCell ref="BO14:BO15"/>
    <mergeCell ref="BP14:CC14"/>
    <mergeCell ref="BP15:BQ15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S14"/>
    <mergeCell ref="AP15:AQ15"/>
    <mergeCell ref="AR15:AS15"/>
    <mergeCell ref="AT14:AT15"/>
    <mergeCell ref="AU14:BH14"/>
    <mergeCell ref="AU15:AV15"/>
    <mergeCell ref="AW15:AX15"/>
    <mergeCell ref="Y14:Y15"/>
    <mergeCell ref="Z14:AM14"/>
    <mergeCell ref="Z15:AA15"/>
    <mergeCell ref="AB15:AC15"/>
    <mergeCell ref="AD15:AE15"/>
    <mergeCell ref="AF15:AG15"/>
    <mergeCell ref="AH15:AI15"/>
    <mergeCell ref="AJ15:AK15"/>
    <mergeCell ref="AL15:AM15"/>
    <mergeCell ref="I14:J14"/>
    <mergeCell ref="K14:Q14"/>
    <mergeCell ref="R12:R15"/>
    <mergeCell ref="S12:S15"/>
    <mergeCell ref="T12:T15"/>
    <mergeCell ref="U12:BJ12"/>
    <mergeCell ref="U13:AO13"/>
    <mergeCell ref="U14:X14"/>
    <mergeCell ref="U15:V15"/>
    <mergeCell ref="W15:X15"/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rintOptions/>
  <pageMargins left="0.75" right="0.75" top="1" bottom="1" header="0.5" footer="0.5"/>
  <pageSetup fitToHeight="1" fitToWidth="1" horizontalDpi="600" verticalDpi="600" orientation="landscape" paperSize="8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Matyjaszczyk</dc:creator>
  <cp:keywords/>
  <dc:description/>
  <cp:lastModifiedBy>Justyna Żuk-Błaszyk</cp:lastModifiedBy>
  <cp:lastPrinted>2024-02-28T07:22:19Z</cp:lastPrinted>
  <dcterms:created xsi:type="dcterms:W3CDTF">2024-02-15T09:24:44Z</dcterms:created>
  <dcterms:modified xsi:type="dcterms:W3CDTF">2024-02-28T07:22:31Z</dcterms:modified>
  <cp:category/>
  <cp:version/>
  <cp:contentType/>
  <cp:contentStatus/>
</cp:coreProperties>
</file>