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1"/>
  </bookViews>
  <sheets>
    <sheet name="Dietetyka w gastronomii i cater" sheetId="1" r:id="rId1"/>
    <sheet name="Dietoterapia i poradnictwo żywi" sheetId="2" r:id="rId2"/>
  </sheets>
  <definedNames/>
  <calcPr fullCalcOnLoad="1"/>
</workbook>
</file>

<file path=xl/sharedStrings.xml><?xml version="1.0" encoding="utf-8"?>
<sst xmlns="http://schemas.openxmlformats.org/spreadsheetml/2006/main" count="869" uniqueCount="228">
  <si>
    <t>Wydział Nauk o Żywności i Rybactwa</t>
  </si>
  <si>
    <t>Nazwa kierunku studiów</t>
  </si>
  <si>
    <t>Dietetyka</t>
  </si>
  <si>
    <t>Dziedziny nauki</t>
  </si>
  <si>
    <t>dziedzina nauk medycznych i nauk o zdrowiu, dziedzina nauk rolniczych</t>
  </si>
  <si>
    <t>Dyscypliny naukowe</t>
  </si>
  <si>
    <t>nauki o zdrowiu (15%), technologia żywności i żywienia (85%)</t>
  </si>
  <si>
    <t>Profil kształcenia</t>
  </si>
  <si>
    <t>ogólnoakademicki</t>
  </si>
  <si>
    <t>Forma studiów</t>
  </si>
  <si>
    <t>niestacjonarna</t>
  </si>
  <si>
    <t>Poziom kształcenia</t>
  </si>
  <si>
    <t>pierwszy</t>
  </si>
  <si>
    <t>Rok akademicki 2024/2025</t>
  </si>
  <si>
    <t>Specjalność/specjalizacja</t>
  </si>
  <si>
    <t>Dietetyka w gastronomii i cateringu</t>
  </si>
  <si>
    <t>Obowiązuje od 2024-02-07</t>
  </si>
  <si>
    <t>Kod planu studiów</t>
  </si>
  <si>
    <t>D_1A_N_2024_2025_Z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</si>
  <si>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</si>
  <si>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</si>
  <si>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</si>
  <si>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</si>
  <si>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</si>
  <si>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</si>
  <si>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</si>
  <si>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</si>
  <si>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</si>
  <si>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</si>
  <si>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</si>
  <si>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</si>
  <si>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</si>
  <si>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</si>
  <si>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</si>
  <si>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</si>
  <si>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</si>
  <si>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</si>
  <si>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</si>
  <si>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</si>
  <si>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</si>
  <si>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</si>
  <si>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</si>
  <si>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</si>
  <si>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</si>
  <si>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</si>
  <si>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</si>
  <si>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</si>
  <si>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</si>
  <si>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</si>
  <si>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</si>
  <si>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</si>
  <si>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</si>
  <si>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</si>
  <si>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</si>
  <si>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Moduły/Przedmioty kształcenia ogólnego</t>
  </si>
  <si>
    <t>Blok obieralny 1</t>
  </si>
  <si>
    <t>z</t>
  </si>
  <si>
    <t>e</t>
  </si>
  <si>
    <t>DietO10</t>
  </si>
  <si>
    <t>Techniki informacyjne z elementami statystyki</t>
  </si>
  <si>
    <t>DietO11</t>
  </si>
  <si>
    <t>Seminarium dyplomowe</t>
  </si>
  <si>
    <t>DietO15</t>
  </si>
  <si>
    <t>Praca dyplomowa</t>
  </si>
  <si>
    <t>DietO3</t>
  </si>
  <si>
    <t>Pierwsza pomoc przedmedyczna</t>
  </si>
  <si>
    <t>DietO4</t>
  </si>
  <si>
    <t>Ochrona własności intelektualnej</t>
  </si>
  <si>
    <t>DietO5</t>
  </si>
  <si>
    <t>Psychologia ogólna</t>
  </si>
  <si>
    <t>DietO6</t>
  </si>
  <si>
    <t>Biochemia</t>
  </si>
  <si>
    <t>DietO7</t>
  </si>
  <si>
    <t>Ekonomia z elemetami prawa</t>
  </si>
  <si>
    <t>DietO8</t>
  </si>
  <si>
    <t>Prowadzenie działalności gospodarczej</t>
  </si>
  <si>
    <t>Blok obieralny 2</t>
  </si>
  <si>
    <t>Dieto1</t>
  </si>
  <si>
    <t>Chemia żywności</t>
  </si>
  <si>
    <t>Razem</t>
  </si>
  <si>
    <t>Moduły/Przedmioty kształcenia kierunkowego</t>
  </si>
  <si>
    <t>DietK10</t>
  </si>
  <si>
    <t>Alergie i nietolerancje pokarmowe</t>
  </si>
  <si>
    <t>DietK11</t>
  </si>
  <si>
    <t>Fizjologia żywienia</t>
  </si>
  <si>
    <t>DietK12</t>
  </si>
  <si>
    <t>Żywienie w ontogenezie</t>
  </si>
  <si>
    <t>DietK13</t>
  </si>
  <si>
    <t>Dietetyka 2</t>
  </si>
  <si>
    <t>DietK14</t>
  </si>
  <si>
    <t>Przygotowanie potraw dietetycznych</t>
  </si>
  <si>
    <t>DietK15</t>
  </si>
  <si>
    <t>Metodologia w badaniach żywieniowych i analizie bezpieczeństwa żywności</t>
  </si>
  <si>
    <t>DietK16</t>
  </si>
  <si>
    <t>Żywność funkcjonalna i immunomodulujące składniki diety</t>
  </si>
  <si>
    <t>DietK17</t>
  </si>
  <si>
    <t>Nutrigenomika w dietetyce</t>
  </si>
  <si>
    <t>DietK18</t>
  </si>
  <si>
    <t>Żywność tradycyjna i regionalna w planowaniu żywienia</t>
  </si>
  <si>
    <t>DietK2</t>
  </si>
  <si>
    <t>Anatomia człowieka</t>
  </si>
  <si>
    <t>DietK3</t>
  </si>
  <si>
    <t>Żywienie człowieka</t>
  </si>
  <si>
    <t>DietK4</t>
  </si>
  <si>
    <t>Produkty zwierzęce o właściwościach prozdrowotnych</t>
  </si>
  <si>
    <t>DietK5</t>
  </si>
  <si>
    <t>Fizjologia człowieka</t>
  </si>
  <si>
    <t>DietK6</t>
  </si>
  <si>
    <t>Toksykologia ogólna i żywności</t>
  </si>
  <si>
    <t>DietK7</t>
  </si>
  <si>
    <t>Patofizjologia</t>
  </si>
  <si>
    <t>DietK8</t>
  </si>
  <si>
    <t>Żywienie zbiorowe</t>
  </si>
  <si>
    <t>DietK9</t>
  </si>
  <si>
    <t>Dietetyka 1</t>
  </si>
  <si>
    <t>Blok obieralny 3</t>
  </si>
  <si>
    <t>Blok obieralny 4</t>
  </si>
  <si>
    <t>Blok obieralny 5</t>
  </si>
  <si>
    <t>Blok obieralny 6</t>
  </si>
  <si>
    <t>Blok obieralny 7</t>
  </si>
  <si>
    <t>Blok obieralny 8</t>
  </si>
  <si>
    <t>Blok obieralny 9</t>
  </si>
  <si>
    <t>Dietk1</t>
  </si>
  <si>
    <t>Produkty roślinne o właściwościach prozdrowotnych</t>
  </si>
  <si>
    <t>Dieto2</t>
  </si>
  <si>
    <t>Mikrobiologia ogólna i żywności</t>
  </si>
  <si>
    <t>Moduły/Przedmioty specjalnościowe</t>
  </si>
  <si>
    <t>Dietoterapia i poradnictwo żywieniowe</t>
  </si>
  <si>
    <t>Blok obieralny 11</t>
  </si>
  <si>
    <t>DietS1-7</t>
  </si>
  <si>
    <t>Towaroznawstwo produktów przetworzonych</t>
  </si>
  <si>
    <t>DietS2-1</t>
  </si>
  <si>
    <t>Dietetyczne wyroby cukiernicze</t>
  </si>
  <si>
    <t>DietS2-2</t>
  </si>
  <si>
    <t>Diety alternatywne w cateringu</t>
  </si>
  <si>
    <t>DietS2-3</t>
  </si>
  <si>
    <t>Prawo żywnościowe</t>
  </si>
  <si>
    <t>DietS2-4</t>
  </si>
  <si>
    <t>Opakowania do żywności</t>
  </si>
  <si>
    <t>DietS2-5</t>
  </si>
  <si>
    <t>Analiza i ocena jakości żywności</t>
  </si>
  <si>
    <t>DietS2-7</t>
  </si>
  <si>
    <t>Gastronomia i catering</t>
  </si>
  <si>
    <t>Moduły/Przedmioty obieralne</t>
  </si>
  <si>
    <t>A2-1</t>
  </si>
  <si>
    <t>Język angielski</t>
  </si>
  <si>
    <t>A2-2</t>
  </si>
  <si>
    <t>Język niemiecki</t>
  </si>
  <si>
    <t>DietTHS 1</t>
  </si>
  <si>
    <t>Społeczne aspekty dostępności</t>
  </si>
  <si>
    <t>DietTHS2</t>
  </si>
  <si>
    <t>Społeczne aspekty sztucznej inteligencji</t>
  </si>
  <si>
    <t>DietOb3 1</t>
  </si>
  <si>
    <t>Mikrobiom człowieka i elementy terapii mikrobiotycznej</t>
  </si>
  <si>
    <t>DietOb3 2</t>
  </si>
  <si>
    <t>Substancje aktywne pochodzenia mikrobiologicznego</t>
  </si>
  <si>
    <t>DietOb4 1</t>
  </si>
  <si>
    <t>Niekonwencjonalne surowce mięsne w diecie współczesnego konsumenta</t>
  </si>
  <si>
    <t>DietOb4 2</t>
  </si>
  <si>
    <t>Wykorzystanie metod molekularnych w dietetyce</t>
  </si>
  <si>
    <t>DietOb5 1</t>
  </si>
  <si>
    <t>Dzikorosnące rośliny jadalne</t>
  </si>
  <si>
    <t>DietOb5 2</t>
  </si>
  <si>
    <t>Żywność pochodzenia wodnego w diecie człowieka</t>
  </si>
  <si>
    <t>DietOb6 1</t>
  </si>
  <si>
    <t>Pierwiastki śladowe w diecie człowieka w aspekcie toksykologicznym</t>
  </si>
  <si>
    <t>DietOb62</t>
  </si>
  <si>
    <t>Bezpieczeństwo środowiskowe a jakość diety człowieka</t>
  </si>
  <si>
    <t>DietOb7 1</t>
  </si>
  <si>
    <t>Dodatki do żywności funkcjonalnej</t>
  </si>
  <si>
    <t>DietOb7 2</t>
  </si>
  <si>
    <t>Bioimmobilizacja</t>
  </si>
  <si>
    <t>DietOb8 1</t>
  </si>
  <si>
    <t>Profilaktyka negatywnych skutków współczesnego stylu życia</t>
  </si>
  <si>
    <t>DietOb8 2</t>
  </si>
  <si>
    <t>Styl życia jako determinanta stanu zdrowia</t>
  </si>
  <si>
    <t>DietOb9 1</t>
  </si>
  <si>
    <t>Mleko i jego przetwory jako żywność funkcjonalna</t>
  </si>
  <si>
    <t>DietOb9 2</t>
  </si>
  <si>
    <t>Produkty uboczne przemysłu mleczarskiego - wartościowy element diety</t>
  </si>
  <si>
    <t>DietOb11 1</t>
  </si>
  <si>
    <t>Towaroznawstwo szczególnych kategorii żywności</t>
  </si>
  <si>
    <t>DietOb11 2</t>
  </si>
  <si>
    <t>Systemy jakości żywności</t>
  </si>
  <si>
    <t>Praktyki zawodowe</t>
  </si>
  <si>
    <t>DietPrakt</t>
  </si>
  <si>
    <t>Praktyka zawodowa</t>
  </si>
  <si>
    <t>Przedmioty jednorazowe</t>
  </si>
  <si>
    <t>DietJ1</t>
  </si>
  <si>
    <t>Szkolenie biblioteczne</t>
  </si>
  <si>
    <t>DietJ2</t>
  </si>
  <si>
    <t>Szkolenie BHP</t>
  </si>
  <si>
    <t>DietJ3</t>
  </si>
  <si>
    <t>Szkolenie z zakresu praw i obowiązków studenta</t>
  </si>
  <si>
    <t>DietJ5</t>
  </si>
  <si>
    <t>Podstawy informacji naukowej</t>
  </si>
  <si>
    <t>Przedmioty uzupełniające</t>
  </si>
  <si>
    <t>DietW1</t>
  </si>
  <si>
    <t>Chemia zajęcia wyrównawcze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</si>
  <si>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</si>
  <si>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</si>
  <si>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</si>
  <si>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</si>
  <si>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</si>
  <si>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</si>
  <si>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</si>
  <si>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praca dyplomowa</t>
  </si>
  <si>
    <t>praktyki</t>
  </si>
  <si>
    <t>Blok obieralny 10</t>
  </si>
  <si>
    <t>DietS1-1</t>
  </si>
  <si>
    <t>Psychodietetyka i coaching dietetyczny</t>
  </si>
  <si>
    <t>DietS1-2</t>
  </si>
  <si>
    <t>Żywienie w sporcie</t>
  </si>
  <si>
    <t>DietS1-3</t>
  </si>
  <si>
    <t>Antropometryczna i biochemiczna ocena stanu odżywienia</t>
  </si>
  <si>
    <t>DietS1-4</t>
  </si>
  <si>
    <t>Diagnostyka w gabinecie dietetyka</t>
  </si>
  <si>
    <t>DietS1-5</t>
  </si>
  <si>
    <t>Dietetyka bariatryczna z elementami żywienia okołooperacyjnego</t>
  </si>
  <si>
    <t>DietS1-6</t>
  </si>
  <si>
    <t>Edukacja i poradnictwo żywieniowe</t>
  </si>
  <si>
    <t>DietS1-8</t>
  </si>
  <si>
    <t>Suplementy diety i wyroby medyczne w żywieniu człowieka</t>
  </si>
  <si>
    <t>DietOb10 1</t>
  </si>
  <si>
    <t>Dietoterapia w rzadkich chorobach genetycznych</t>
  </si>
  <si>
    <t>DietOb10 2</t>
  </si>
  <si>
    <t>Dietoterapia w onkologii</t>
  </si>
  <si>
    <t>Załącznik nr 2 do uchwały nr 15 Senatu ZUT z dnia 26 lutego 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</si>
</sst>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6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276225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0</xdr:row>
      <xdr:rowOff>0</xdr:rowOff>
    </xdr:from>
    <xdr:to>
      <xdr:col>94</xdr:col>
      <xdr:colOff>152400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54175" y="0"/>
          <a:ext cx="7229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276225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0</xdr:row>
      <xdr:rowOff>0</xdr:rowOff>
    </xdr:from>
    <xdr:to>
      <xdr:col>94</xdr:col>
      <xdr:colOff>152400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54175" y="0"/>
          <a:ext cx="7229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4"/>
  <sheetViews>
    <sheetView zoomScalePageLayoutView="0" workbookViewId="0" topLeftCell="A1">
      <selection activeCell="S7" sqref="S7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1.8515625" style="0" customWidth="1"/>
    <col min="22" max="22" width="3.57421875" style="0" customWidth="1"/>
    <col min="23" max="23" width="1.8515625" style="0" customWidth="1"/>
    <col min="24" max="24" width="3.57421875" style="0" customWidth="1"/>
    <col min="25" max="25" width="1.8515625" style="0" customWidth="1"/>
    <col min="26" max="26" width="3.8515625" style="0" customWidth="1"/>
    <col min="27" max="27" width="3.57421875" style="0" customWidth="1"/>
    <col min="28" max="28" width="1.8515625" style="0" customWidth="1"/>
    <col min="29" max="29" width="3.57421875" style="0" customWidth="1"/>
    <col min="30" max="30" width="1.8515625" style="0" customWidth="1"/>
    <col min="31" max="31" width="3.57421875" style="0" customWidth="1"/>
    <col min="32" max="32" width="1.8515625" style="0" customWidth="1"/>
    <col min="33" max="33" width="3.57421875" style="0" customWidth="1"/>
    <col min="34" max="34" width="1.8515625" style="0" customWidth="1"/>
    <col min="35" max="35" width="3.57421875" style="0" customWidth="1"/>
    <col min="36" max="36" width="1.8515625" style="0" customWidth="1"/>
    <col min="37" max="38" width="3.8515625" style="0" customWidth="1"/>
    <col min="39" max="39" width="3.57421875" style="0" customWidth="1"/>
    <col min="40" max="40" width="1.8515625" style="0" customWidth="1"/>
    <col min="41" max="41" width="3.57421875" style="0" customWidth="1"/>
    <col min="42" max="42" width="1.8515625" style="0" customWidth="1"/>
    <col min="43" max="43" width="3.57421875" style="0" customWidth="1"/>
    <col min="44" max="44" width="1.8515625" style="0" customWidth="1"/>
    <col min="45" max="45" width="3.8515625" style="0" customWidth="1"/>
    <col min="46" max="46" width="3.57421875" style="0" customWidth="1"/>
    <col min="47" max="47" width="1.8515625" style="0" customWidth="1"/>
    <col min="48" max="48" width="3.57421875" style="0" customWidth="1"/>
    <col min="49" max="49" width="1.8515625" style="0" customWidth="1"/>
    <col min="50" max="50" width="3.57421875" style="0" customWidth="1"/>
    <col min="51" max="51" width="1.8515625" style="0" customWidth="1"/>
    <col min="52" max="52" width="3.57421875" style="0" customWidth="1"/>
    <col min="53" max="53" width="1.8515625" style="0" customWidth="1"/>
    <col min="54" max="54" width="3.57421875" style="0" customWidth="1"/>
    <col min="55" max="55" width="1.8515625" style="0" customWidth="1"/>
    <col min="56" max="57" width="3.8515625" style="0" customWidth="1"/>
    <col min="58" max="58" width="3.57421875" style="0" customWidth="1"/>
    <col min="59" max="59" width="1.8515625" style="0" customWidth="1"/>
    <col min="60" max="60" width="3.57421875" style="0" customWidth="1"/>
    <col min="61" max="61" width="1.8515625" style="0" customWidth="1"/>
    <col min="62" max="62" width="3.57421875" style="0" customWidth="1"/>
    <col min="63" max="63" width="1.8515625" style="0" customWidth="1"/>
    <col min="64" max="64" width="3.8515625" style="0" customWidth="1"/>
    <col min="65" max="65" width="3.57421875" style="0" customWidth="1"/>
    <col min="66" max="66" width="1.8515625" style="0" customWidth="1"/>
    <col min="67" max="67" width="3.57421875" style="0" customWidth="1"/>
    <col min="68" max="68" width="1.8515625" style="0" customWidth="1"/>
    <col min="69" max="69" width="3.57421875" style="0" customWidth="1"/>
    <col min="70" max="70" width="1.8515625" style="0" customWidth="1"/>
    <col min="71" max="71" width="3.57421875" style="0" customWidth="1"/>
    <col min="72" max="72" width="1.8515625" style="0" customWidth="1"/>
    <col min="73" max="73" width="3.57421875" style="0" customWidth="1"/>
    <col min="74" max="74" width="1.8515625" style="0" customWidth="1"/>
    <col min="75" max="76" width="3.8515625" style="0" customWidth="1"/>
    <col min="77" max="77" width="3.57421875" style="0" customWidth="1"/>
    <col min="78" max="78" width="1.8515625" style="0" customWidth="1"/>
    <col min="79" max="79" width="3.57421875" style="0" customWidth="1"/>
    <col min="80" max="80" width="1.8515625" style="0" customWidth="1"/>
    <col min="81" max="81" width="3.57421875" style="0" customWidth="1"/>
    <col min="82" max="82" width="1.8515625" style="0" customWidth="1"/>
    <col min="83" max="83" width="3.8515625" style="0" customWidth="1"/>
    <col min="84" max="84" width="3.57421875" style="0" customWidth="1"/>
    <col min="85" max="85" width="1.8515625" style="0" customWidth="1"/>
    <col min="86" max="86" width="3.57421875" style="0" customWidth="1"/>
    <col min="87" max="87" width="1.8515625" style="0" customWidth="1"/>
    <col min="88" max="88" width="3.57421875" style="0" customWidth="1"/>
    <col min="89" max="89" width="1.8515625" style="0" customWidth="1"/>
    <col min="90" max="90" width="3.57421875" style="0" customWidth="1"/>
    <col min="91" max="91" width="1.8515625" style="0" customWidth="1"/>
    <col min="92" max="92" width="3.57421875" style="0" customWidth="1"/>
    <col min="93" max="93" width="1.8515625" style="0" customWidth="1"/>
    <col min="94" max="95" width="3.8515625" style="0" customWidth="1"/>
    <col min="96" max="96" width="3.57421875" style="0" customWidth="1"/>
    <col min="97" max="97" width="1.8515625" style="0" customWidth="1"/>
    <col min="98" max="98" width="3.57421875" style="0" customWidth="1"/>
    <col min="99" max="99" width="1.8515625" style="0" customWidth="1"/>
    <col min="100" max="100" width="3.57421875" style="0" customWidth="1"/>
    <col min="101" max="101" width="1.8515625" style="0" customWidth="1"/>
    <col min="102" max="102" width="3.8515625" style="0" customWidth="1"/>
    <col min="103" max="103" width="3.57421875" style="0" customWidth="1"/>
    <col min="104" max="104" width="1.8515625" style="0" customWidth="1"/>
    <col min="105" max="105" width="3.57421875" style="0" customWidth="1"/>
    <col min="106" max="106" width="1.8515625" style="0" customWidth="1"/>
    <col min="107" max="107" width="3.57421875" style="0" customWidth="1"/>
    <col min="108" max="108" width="1.8515625" style="0" customWidth="1"/>
    <col min="109" max="109" width="3.57421875" style="0" customWidth="1"/>
    <col min="110" max="110" width="1.8515625" style="0" customWidth="1"/>
    <col min="111" max="111" width="3.57421875" style="0" customWidth="1"/>
    <col min="112" max="112" width="1.8515625" style="0" customWidth="1"/>
    <col min="113" max="114" width="3.8515625" style="0" customWidth="1"/>
    <col min="115" max="115" width="3.57421875" style="0" customWidth="1"/>
    <col min="116" max="116" width="1.8515625" style="0" customWidth="1"/>
    <col min="117" max="117" width="3.57421875" style="0" customWidth="1"/>
    <col min="118" max="118" width="1.8515625" style="0" customWidth="1"/>
    <col min="119" max="119" width="3.57421875" style="0" customWidth="1"/>
    <col min="120" max="120" width="1.8515625" style="0" customWidth="1"/>
    <col min="121" max="121" width="3.8515625" style="0" customWidth="1"/>
    <col min="122" max="122" width="3.57421875" style="0" customWidth="1"/>
    <col min="123" max="123" width="1.8515625" style="0" customWidth="1"/>
    <col min="124" max="124" width="3.57421875" style="0" customWidth="1"/>
    <col min="125" max="125" width="1.8515625" style="0" customWidth="1"/>
    <col min="126" max="126" width="3.57421875" style="0" customWidth="1"/>
    <col min="127" max="127" width="1.8515625" style="0" customWidth="1"/>
    <col min="128" max="128" width="3.57421875" style="0" customWidth="1"/>
    <col min="129" max="129" width="1.8515625" style="0" customWidth="1"/>
    <col min="130" max="130" width="3.57421875" style="0" customWidth="1"/>
    <col min="131" max="131" width="1.8515625" style="0" customWidth="1"/>
    <col min="132" max="133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58" ht="12.75">
      <c r="E7" t="s">
        <v>11</v>
      </c>
      <c r="F7" s="1" t="s">
        <v>12</v>
      </c>
      <c r="BF7" t="s">
        <v>13</v>
      </c>
    </row>
    <row r="8" spans="5:58" ht="12.75">
      <c r="E8" t="s">
        <v>14</v>
      </c>
      <c r="F8" s="1" t="s">
        <v>15</v>
      </c>
      <c r="BF8" t="s">
        <v>16</v>
      </c>
    </row>
    <row r="9" spans="5:58" ht="12.75">
      <c r="E9" t="s">
        <v>17</v>
      </c>
      <c r="F9" s="1" t="s">
        <v>18</v>
      </c>
      <c r="BF9" t="s">
        <v>227</v>
      </c>
    </row>
    <row r="11" spans="1:132" ht="12.7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</row>
    <row r="12" spans="1:133" ht="12" customHeight="1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40</v>
      </c>
      <c r="R12" s="15" t="s">
        <v>41</v>
      </c>
      <c r="S12" s="15" t="s">
        <v>42</v>
      </c>
      <c r="T12" s="17" t="s">
        <v>43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48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 t="s">
        <v>51</v>
      </c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</row>
    <row r="13" spans="1:133" ht="12" customHeight="1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44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47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49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 t="s">
        <v>52</v>
      </c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 t="s">
        <v>53</v>
      </c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</row>
    <row r="14" spans="1:133" ht="24" customHeight="1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 t="s">
        <v>33</v>
      </c>
      <c r="M14" s="16"/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8"/>
      <c r="Y14" s="18"/>
      <c r="Z14" s="14" t="s">
        <v>45</v>
      </c>
      <c r="AA14" s="18" t="s">
        <v>33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4" t="s">
        <v>45</v>
      </c>
      <c r="AL14" s="14" t="s">
        <v>46</v>
      </c>
      <c r="AM14" s="18" t="s">
        <v>32</v>
      </c>
      <c r="AN14" s="18"/>
      <c r="AO14" s="18"/>
      <c r="AP14" s="18"/>
      <c r="AQ14" s="18"/>
      <c r="AR14" s="18"/>
      <c r="AS14" s="14" t="s">
        <v>45</v>
      </c>
      <c r="AT14" s="18" t="s">
        <v>33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4" t="s">
        <v>45</v>
      </c>
      <c r="BE14" s="14" t="s">
        <v>46</v>
      </c>
      <c r="BF14" s="18" t="s">
        <v>32</v>
      </c>
      <c r="BG14" s="18"/>
      <c r="BH14" s="18"/>
      <c r="BI14" s="18"/>
      <c r="BJ14" s="18"/>
      <c r="BK14" s="18"/>
      <c r="BL14" s="14" t="s">
        <v>45</v>
      </c>
      <c r="BM14" s="18" t="s">
        <v>33</v>
      </c>
      <c r="BN14" s="18"/>
      <c r="BO14" s="18"/>
      <c r="BP14" s="18"/>
      <c r="BQ14" s="18"/>
      <c r="BR14" s="18"/>
      <c r="BS14" s="18"/>
      <c r="BT14" s="18"/>
      <c r="BU14" s="18"/>
      <c r="BV14" s="18"/>
      <c r="BW14" s="14" t="s">
        <v>45</v>
      </c>
      <c r="BX14" s="14" t="s">
        <v>46</v>
      </c>
      <c r="BY14" s="18" t="s">
        <v>32</v>
      </c>
      <c r="BZ14" s="18"/>
      <c r="CA14" s="18"/>
      <c r="CB14" s="18"/>
      <c r="CC14" s="18"/>
      <c r="CD14" s="18"/>
      <c r="CE14" s="14" t="s">
        <v>45</v>
      </c>
      <c r="CF14" s="18" t="s">
        <v>33</v>
      </c>
      <c r="CG14" s="18"/>
      <c r="CH14" s="18"/>
      <c r="CI14" s="18"/>
      <c r="CJ14" s="18"/>
      <c r="CK14" s="18"/>
      <c r="CL14" s="18"/>
      <c r="CM14" s="18"/>
      <c r="CN14" s="18"/>
      <c r="CO14" s="18"/>
      <c r="CP14" s="14" t="s">
        <v>45</v>
      </c>
      <c r="CQ14" s="14" t="s">
        <v>46</v>
      </c>
      <c r="CR14" s="18" t="s">
        <v>32</v>
      </c>
      <c r="CS14" s="18"/>
      <c r="CT14" s="18"/>
      <c r="CU14" s="18"/>
      <c r="CV14" s="18"/>
      <c r="CW14" s="18"/>
      <c r="CX14" s="14" t="s">
        <v>45</v>
      </c>
      <c r="CY14" s="18" t="s">
        <v>33</v>
      </c>
      <c r="CZ14" s="18"/>
      <c r="DA14" s="18"/>
      <c r="DB14" s="18"/>
      <c r="DC14" s="18"/>
      <c r="DD14" s="18"/>
      <c r="DE14" s="18"/>
      <c r="DF14" s="18"/>
      <c r="DG14" s="18"/>
      <c r="DH14" s="18"/>
      <c r="DI14" s="14" t="s">
        <v>45</v>
      </c>
      <c r="DJ14" s="14" t="s">
        <v>46</v>
      </c>
      <c r="DK14" s="18" t="s">
        <v>32</v>
      </c>
      <c r="DL14" s="18"/>
      <c r="DM14" s="18"/>
      <c r="DN14" s="18"/>
      <c r="DO14" s="18"/>
      <c r="DP14" s="18"/>
      <c r="DQ14" s="14" t="s">
        <v>45</v>
      </c>
      <c r="DR14" s="18" t="s">
        <v>33</v>
      </c>
      <c r="DS14" s="18"/>
      <c r="DT14" s="18"/>
      <c r="DU14" s="18"/>
      <c r="DV14" s="18"/>
      <c r="DW14" s="18"/>
      <c r="DX14" s="18"/>
      <c r="DY14" s="18"/>
      <c r="DZ14" s="18"/>
      <c r="EA14" s="18"/>
      <c r="EB14" s="14" t="s">
        <v>45</v>
      </c>
      <c r="EC14" s="14" t="s">
        <v>46</v>
      </c>
    </row>
    <row r="15" spans="1:133" ht="24" customHeight="1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35</v>
      </c>
      <c r="M15" s="5" t="s">
        <v>36</v>
      </c>
      <c r="N15" s="5" t="s">
        <v>37</v>
      </c>
      <c r="O15" s="5" t="s">
        <v>38</v>
      </c>
      <c r="P15" s="5" t="s">
        <v>39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4"/>
      <c r="AA15" s="16" t="s">
        <v>35</v>
      </c>
      <c r="AB15" s="16"/>
      <c r="AC15" s="16" t="s">
        <v>36</v>
      </c>
      <c r="AD15" s="16"/>
      <c r="AE15" s="16" t="s">
        <v>37</v>
      </c>
      <c r="AF15" s="16"/>
      <c r="AG15" s="16" t="s">
        <v>38</v>
      </c>
      <c r="AH15" s="16"/>
      <c r="AI15" s="16" t="s">
        <v>39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6" t="s">
        <v>36</v>
      </c>
      <c r="AR15" s="16"/>
      <c r="AS15" s="14"/>
      <c r="AT15" s="16" t="s">
        <v>35</v>
      </c>
      <c r="AU15" s="16"/>
      <c r="AV15" s="16" t="s">
        <v>36</v>
      </c>
      <c r="AW15" s="16"/>
      <c r="AX15" s="16" t="s">
        <v>37</v>
      </c>
      <c r="AY15" s="16"/>
      <c r="AZ15" s="16" t="s">
        <v>38</v>
      </c>
      <c r="BA15" s="16"/>
      <c r="BB15" s="16" t="s">
        <v>39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6" t="s">
        <v>36</v>
      </c>
      <c r="BK15" s="16"/>
      <c r="BL15" s="14"/>
      <c r="BM15" s="16" t="s">
        <v>35</v>
      </c>
      <c r="BN15" s="16"/>
      <c r="BO15" s="16" t="s">
        <v>36</v>
      </c>
      <c r="BP15" s="16"/>
      <c r="BQ15" s="16" t="s">
        <v>37</v>
      </c>
      <c r="BR15" s="16"/>
      <c r="BS15" s="16" t="s">
        <v>38</v>
      </c>
      <c r="BT15" s="16"/>
      <c r="BU15" s="16" t="s">
        <v>39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6" t="s">
        <v>36</v>
      </c>
      <c r="CD15" s="16"/>
      <c r="CE15" s="14"/>
      <c r="CF15" s="16" t="s">
        <v>35</v>
      </c>
      <c r="CG15" s="16"/>
      <c r="CH15" s="16" t="s">
        <v>36</v>
      </c>
      <c r="CI15" s="16"/>
      <c r="CJ15" s="16" t="s">
        <v>37</v>
      </c>
      <c r="CK15" s="16"/>
      <c r="CL15" s="16" t="s">
        <v>38</v>
      </c>
      <c r="CM15" s="16"/>
      <c r="CN15" s="16" t="s">
        <v>39</v>
      </c>
      <c r="CO15" s="16"/>
      <c r="CP15" s="14"/>
      <c r="CQ15" s="14"/>
      <c r="CR15" s="16" t="s">
        <v>34</v>
      </c>
      <c r="CS15" s="16"/>
      <c r="CT15" s="16" t="s">
        <v>35</v>
      </c>
      <c r="CU15" s="16"/>
      <c r="CV15" s="16" t="s">
        <v>36</v>
      </c>
      <c r="CW15" s="16"/>
      <c r="CX15" s="14"/>
      <c r="CY15" s="16" t="s">
        <v>35</v>
      </c>
      <c r="CZ15" s="16"/>
      <c r="DA15" s="16" t="s">
        <v>36</v>
      </c>
      <c r="DB15" s="16"/>
      <c r="DC15" s="16" t="s">
        <v>37</v>
      </c>
      <c r="DD15" s="16"/>
      <c r="DE15" s="16" t="s">
        <v>38</v>
      </c>
      <c r="DF15" s="16"/>
      <c r="DG15" s="16" t="s">
        <v>39</v>
      </c>
      <c r="DH15" s="16"/>
      <c r="DI15" s="14"/>
      <c r="DJ15" s="14"/>
      <c r="DK15" s="16" t="s">
        <v>34</v>
      </c>
      <c r="DL15" s="16"/>
      <c r="DM15" s="16" t="s">
        <v>35</v>
      </c>
      <c r="DN15" s="16"/>
      <c r="DO15" s="16" t="s">
        <v>36</v>
      </c>
      <c r="DP15" s="16"/>
      <c r="DQ15" s="14"/>
      <c r="DR15" s="16" t="s">
        <v>35</v>
      </c>
      <c r="DS15" s="16"/>
      <c r="DT15" s="16" t="s">
        <v>36</v>
      </c>
      <c r="DU15" s="16"/>
      <c r="DV15" s="16" t="s">
        <v>37</v>
      </c>
      <c r="DW15" s="16"/>
      <c r="DX15" s="16" t="s">
        <v>38</v>
      </c>
      <c r="DY15" s="16"/>
      <c r="DZ15" s="16" t="s">
        <v>39</v>
      </c>
      <c r="EA15" s="16"/>
      <c r="EB15" s="14"/>
      <c r="EC15" s="14"/>
    </row>
    <row r="16" spans="1:133" ht="19.5" customHeight="1">
      <c r="A16" s="19" t="s">
        <v>54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9"/>
      <c r="EC16" s="13"/>
    </row>
    <row r="17" spans="1:133" ht="12.75">
      <c r="A17" s="6">
        <v>1</v>
      </c>
      <c r="B17" s="6">
        <v>1</v>
      </c>
      <c r="C17" s="6"/>
      <c r="D17" s="6"/>
      <c r="E17" s="3" t="s">
        <v>55</v>
      </c>
      <c r="F17" s="6">
        <f>$B$17*COUNTIF(T17:EA17,"e")</f>
        <v>1</v>
      </c>
      <c r="G17" s="6">
        <f>$B$17*COUNTIF(T17:EA17,"z")</f>
        <v>2</v>
      </c>
      <c r="H17" s="6">
        <f aca="true" t="shared" si="0" ref="H17:H28">SUM(I17:P17)</f>
        <v>90</v>
      </c>
      <c r="I17" s="6">
        <f aca="true" t="shared" si="1" ref="I17:I28">T17+AM17+BF17+BY17+CR17+DK17</f>
        <v>0</v>
      </c>
      <c r="J17" s="6">
        <f aca="true" t="shared" si="2" ref="J17:J28">V17+AO17+BH17+CA17+CT17+DM17</f>
        <v>0</v>
      </c>
      <c r="K17" s="6">
        <f aca="true" t="shared" si="3" ref="K17:K28">X17+AQ17+BJ17+CC17+CV17+DO17</f>
        <v>0</v>
      </c>
      <c r="L17" s="6">
        <f aca="true" t="shared" si="4" ref="L17:L28">AA17+AT17+BM17+CF17+CY17+DR17</f>
        <v>0</v>
      </c>
      <c r="M17" s="6">
        <f aca="true" t="shared" si="5" ref="M17:M28">AC17+AV17+BO17+CH17+DA17+DT17</f>
        <v>0</v>
      </c>
      <c r="N17" s="6">
        <f aca="true" t="shared" si="6" ref="N17:N28">AE17+AX17+BQ17+CJ17+DC17+DV17</f>
        <v>90</v>
      </c>
      <c r="O17" s="6">
        <f aca="true" t="shared" si="7" ref="O17:O28">AG17+AZ17+BS17+CL17+DE17+DX17</f>
        <v>0</v>
      </c>
      <c r="P17" s="6">
        <f aca="true" t="shared" si="8" ref="P17:P28">AI17+BB17+BU17+CN17+DG17+DZ17</f>
        <v>0</v>
      </c>
      <c r="Q17" s="7">
        <f aca="true" t="shared" si="9" ref="Q17:Q28">AL17+BE17+BX17+CQ17+DJ17+EC17</f>
        <v>9</v>
      </c>
      <c r="R17" s="7">
        <f aca="true" t="shared" si="10" ref="R17:R28">AK17+BD17+BW17+CP17+DI17+EB17</f>
        <v>9</v>
      </c>
      <c r="S17" s="7">
        <f>$B$17*3.7</f>
        <v>3.7</v>
      </c>
      <c r="T17" s="11"/>
      <c r="U17" s="10"/>
      <c r="V17" s="11"/>
      <c r="W17" s="10"/>
      <c r="X17" s="11"/>
      <c r="Y17" s="10"/>
      <c r="Z17" s="7"/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aca="true" t="shared" si="11" ref="AL17:AL28">Z17+AK17</f>
        <v>0</v>
      </c>
      <c r="AM17" s="11"/>
      <c r="AN17" s="10"/>
      <c r="AO17" s="11"/>
      <c r="AP17" s="10"/>
      <c r="AQ17" s="11"/>
      <c r="AR17" s="10"/>
      <c r="AS17" s="7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8">AS17+BD17</f>
        <v>0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/>
      <c r="BP17" s="10"/>
      <c r="BQ17" s="11">
        <f>$B$17*18</f>
        <v>18</v>
      </c>
      <c r="BR17" s="10" t="s">
        <v>56</v>
      </c>
      <c r="BS17" s="11"/>
      <c r="BT17" s="10"/>
      <c r="BU17" s="11"/>
      <c r="BV17" s="10"/>
      <c r="BW17" s="7">
        <f>$B$17*2</f>
        <v>2</v>
      </c>
      <c r="BX17" s="7">
        <f aca="true" t="shared" si="13" ref="BX17:BX28">BL17+BW17</f>
        <v>2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/>
      <c r="CI17" s="10"/>
      <c r="CJ17" s="11">
        <f>$B$17*36</f>
        <v>36</v>
      </c>
      <c r="CK17" s="10" t="s">
        <v>56</v>
      </c>
      <c r="CL17" s="11"/>
      <c r="CM17" s="10"/>
      <c r="CN17" s="11"/>
      <c r="CO17" s="10"/>
      <c r="CP17" s="7">
        <f>$B$17*3</f>
        <v>3</v>
      </c>
      <c r="CQ17" s="7">
        <f aca="true" t="shared" si="14" ref="CQ17:CQ28">CE17+CP17</f>
        <v>3</v>
      </c>
      <c r="CR17" s="11"/>
      <c r="CS17" s="10"/>
      <c r="CT17" s="11"/>
      <c r="CU17" s="10"/>
      <c r="CV17" s="11"/>
      <c r="CW17" s="10"/>
      <c r="CX17" s="7"/>
      <c r="CY17" s="11"/>
      <c r="CZ17" s="10"/>
      <c r="DA17" s="11"/>
      <c r="DB17" s="10"/>
      <c r="DC17" s="11">
        <f>$B$17*36</f>
        <v>36</v>
      </c>
      <c r="DD17" s="10" t="s">
        <v>57</v>
      </c>
      <c r="DE17" s="11"/>
      <c r="DF17" s="10"/>
      <c r="DG17" s="11"/>
      <c r="DH17" s="10"/>
      <c r="DI17" s="7">
        <f>$B$17*4</f>
        <v>4</v>
      </c>
      <c r="DJ17" s="7">
        <f aca="true" t="shared" si="15" ref="DJ17:DJ28">CX17+DI17</f>
        <v>4</v>
      </c>
      <c r="DK17" s="11"/>
      <c r="DL17" s="10"/>
      <c r="DM17" s="11"/>
      <c r="DN17" s="10"/>
      <c r="DO17" s="11"/>
      <c r="DP17" s="10"/>
      <c r="DQ17" s="7"/>
      <c r="DR17" s="11"/>
      <c r="DS17" s="10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aca="true" t="shared" si="16" ref="EC17:EC28">DQ17+EB17</f>
        <v>0</v>
      </c>
    </row>
    <row r="18" spans="1:133" ht="12.75">
      <c r="A18" s="6"/>
      <c r="B18" s="6"/>
      <c r="C18" s="6"/>
      <c r="D18" s="6" t="s">
        <v>58</v>
      </c>
      <c r="E18" s="3" t="s">
        <v>59</v>
      </c>
      <c r="F18" s="6">
        <f aca="true" t="shared" si="17" ref="F18:F26">COUNTIF(T18:EA18,"e")</f>
        <v>0</v>
      </c>
      <c r="G18" s="6">
        <f aca="true" t="shared" si="18" ref="G18:G26">COUNTIF(T18:EA18,"z")</f>
        <v>1</v>
      </c>
      <c r="H18" s="6">
        <f t="shared" si="0"/>
        <v>12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12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3</v>
      </c>
      <c r="R18" s="7">
        <f t="shared" si="10"/>
        <v>3</v>
      </c>
      <c r="S18" s="7">
        <v>0.5</v>
      </c>
      <c r="T18" s="11"/>
      <c r="U18" s="10"/>
      <c r="V18" s="11"/>
      <c r="W18" s="10"/>
      <c r="X18" s="11"/>
      <c r="Y18" s="10"/>
      <c r="Z18" s="7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11"/>
      <c r="AR18" s="10"/>
      <c r="AS18" s="7"/>
      <c r="AT18" s="11"/>
      <c r="AU18" s="10"/>
      <c r="AV18" s="11">
        <v>12</v>
      </c>
      <c r="AW18" s="10" t="s">
        <v>56</v>
      </c>
      <c r="AX18" s="11"/>
      <c r="AY18" s="10"/>
      <c r="AZ18" s="11"/>
      <c r="BA18" s="10"/>
      <c r="BB18" s="11"/>
      <c r="BC18" s="10"/>
      <c r="BD18" s="7">
        <v>3</v>
      </c>
      <c r="BE18" s="7">
        <f t="shared" si="12"/>
        <v>3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7"/>
      <c r="CY18" s="11"/>
      <c r="CZ18" s="10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7"/>
      <c r="DR18" s="11"/>
      <c r="DS18" s="10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</row>
    <row r="19" spans="1:133" ht="12.75">
      <c r="A19" s="6"/>
      <c r="B19" s="6"/>
      <c r="C19" s="6"/>
      <c r="D19" s="6" t="s">
        <v>60</v>
      </c>
      <c r="E19" s="3" t="s">
        <v>61</v>
      </c>
      <c r="F19" s="6">
        <f t="shared" si="17"/>
        <v>0</v>
      </c>
      <c r="G19" s="6">
        <f t="shared" si="18"/>
        <v>1</v>
      </c>
      <c r="H19" s="6">
        <f t="shared" si="0"/>
        <v>9</v>
      </c>
      <c r="I19" s="6">
        <f t="shared" si="1"/>
        <v>9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1</v>
      </c>
      <c r="R19" s="7">
        <f t="shared" si="10"/>
        <v>0</v>
      </c>
      <c r="S19" s="7">
        <v>0.4</v>
      </c>
      <c r="T19" s="11"/>
      <c r="U19" s="10"/>
      <c r="V19" s="11"/>
      <c r="W19" s="10"/>
      <c r="X19" s="11"/>
      <c r="Y19" s="10"/>
      <c r="Z19" s="7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7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7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  <c r="CR19" s="11">
        <v>9</v>
      </c>
      <c r="CS19" s="10" t="s">
        <v>56</v>
      </c>
      <c r="CT19" s="11"/>
      <c r="CU19" s="10"/>
      <c r="CV19" s="11"/>
      <c r="CW19" s="10"/>
      <c r="CX19" s="7">
        <v>1</v>
      </c>
      <c r="CY19" s="11"/>
      <c r="CZ19" s="10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1</v>
      </c>
      <c r="DK19" s="11"/>
      <c r="DL19" s="10"/>
      <c r="DM19" s="11"/>
      <c r="DN19" s="10"/>
      <c r="DO19" s="11"/>
      <c r="DP19" s="10"/>
      <c r="DQ19" s="7"/>
      <c r="DR19" s="11"/>
      <c r="DS19" s="10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</row>
    <row r="20" spans="1:133" ht="12.75">
      <c r="A20" s="6"/>
      <c r="B20" s="6"/>
      <c r="C20" s="6"/>
      <c r="D20" s="6" t="s">
        <v>62</v>
      </c>
      <c r="E20" s="3" t="s">
        <v>63</v>
      </c>
      <c r="F20" s="6">
        <f t="shared" si="17"/>
        <v>0</v>
      </c>
      <c r="G20" s="6">
        <f t="shared" si="18"/>
        <v>1</v>
      </c>
      <c r="H20" s="6">
        <f t="shared" si="0"/>
        <v>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10</v>
      </c>
      <c r="R20" s="7">
        <f t="shared" si="10"/>
        <v>10</v>
      </c>
      <c r="S20" s="7">
        <v>0.5</v>
      </c>
      <c r="T20" s="11"/>
      <c r="U20" s="10"/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7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7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/>
      <c r="CW20" s="10"/>
      <c r="CX20" s="7"/>
      <c r="CY20" s="11"/>
      <c r="CZ20" s="10"/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0</v>
      </c>
      <c r="DK20" s="11"/>
      <c r="DL20" s="10"/>
      <c r="DM20" s="11"/>
      <c r="DN20" s="10"/>
      <c r="DO20" s="11"/>
      <c r="DP20" s="10"/>
      <c r="DQ20" s="7"/>
      <c r="DR20" s="11"/>
      <c r="DS20" s="10"/>
      <c r="DT20" s="11"/>
      <c r="DU20" s="10"/>
      <c r="DV20" s="11"/>
      <c r="DW20" s="10"/>
      <c r="DX20" s="11">
        <v>0</v>
      </c>
      <c r="DY20" s="10" t="s">
        <v>56</v>
      </c>
      <c r="DZ20" s="11"/>
      <c r="EA20" s="10"/>
      <c r="EB20" s="7">
        <v>10</v>
      </c>
      <c r="EC20" s="7">
        <f t="shared" si="16"/>
        <v>10</v>
      </c>
    </row>
    <row r="21" spans="1:133" ht="12.75">
      <c r="A21" s="6"/>
      <c r="B21" s="6"/>
      <c r="C21" s="6"/>
      <c r="D21" s="6" t="s">
        <v>64</v>
      </c>
      <c r="E21" s="3" t="s">
        <v>65</v>
      </c>
      <c r="F21" s="6">
        <f t="shared" si="17"/>
        <v>0</v>
      </c>
      <c r="G21" s="6">
        <f t="shared" si="18"/>
        <v>1</v>
      </c>
      <c r="H21" s="6">
        <f t="shared" si="0"/>
        <v>9</v>
      </c>
      <c r="I21" s="6">
        <f t="shared" si="1"/>
        <v>0</v>
      </c>
      <c r="J21" s="6">
        <f t="shared" si="2"/>
        <v>9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1</v>
      </c>
      <c r="R21" s="7">
        <f t="shared" si="10"/>
        <v>0</v>
      </c>
      <c r="S21" s="7">
        <v>0.4</v>
      </c>
      <c r="T21" s="11"/>
      <c r="U21" s="10"/>
      <c r="V21" s="11">
        <v>9</v>
      </c>
      <c r="W21" s="10" t="s">
        <v>56</v>
      </c>
      <c r="X21" s="11"/>
      <c r="Y21" s="10"/>
      <c r="Z21" s="7">
        <v>1</v>
      </c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1</v>
      </c>
      <c r="AM21" s="11"/>
      <c r="AN21" s="10"/>
      <c r="AO21" s="11"/>
      <c r="AP21" s="10"/>
      <c r="AQ21" s="11"/>
      <c r="AR21" s="10"/>
      <c r="AS21" s="7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7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7"/>
      <c r="CY21" s="11"/>
      <c r="CZ21" s="10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/>
      <c r="DP21" s="10"/>
      <c r="DQ21" s="7"/>
      <c r="DR21" s="11"/>
      <c r="DS21" s="10"/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0</v>
      </c>
    </row>
    <row r="22" spans="1:133" ht="12.75">
      <c r="A22" s="6"/>
      <c r="B22" s="6"/>
      <c r="C22" s="6"/>
      <c r="D22" s="6" t="s">
        <v>66</v>
      </c>
      <c r="E22" s="3" t="s">
        <v>67</v>
      </c>
      <c r="F22" s="6">
        <f t="shared" si="17"/>
        <v>0</v>
      </c>
      <c r="G22" s="6">
        <f t="shared" si="18"/>
        <v>1</v>
      </c>
      <c r="H22" s="6">
        <f t="shared" si="0"/>
        <v>9</v>
      </c>
      <c r="I22" s="6">
        <f t="shared" si="1"/>
        <v>9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v>0.4</v>
      </c>
      <c r="T22" s="11">
        <v>9</v>
      </c>
      <c r="U22" s="10" t="s">
        <v>56</v>
      </c>
      <c r="V22" s="11"/>
      <c r="W22" s="10"/>
      <c r="X22" s="11"/>
      <c r="Y22" s="10"/>
      <c r="Z22" s="7">
        <v>1</v>
      </c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1</v>
      </c>
      <c r="AM22" s="11"/>
      <c r="AN22" s="10"/>
      <c r="AO22" s="11"/>
      <c r="AP22" s="10"/>
      <c r="AQ22" s="11"/>
      <c r="AR22" s="10"/>
      <c r="AS22" s="7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11"/>
      <c r="BK22" s="10"/>
      <c r="BL22" s="7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7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/>
      <c r="CW22" s="10"/>
      <c r="CX22" s="7"/>
      <c r="CY22" s="11"/>
      <c r="CZ22" s="10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7"/>
      <c r="DR22" s="11"/>
      <c r="DS22" s="10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</row>
    <row r="23" spans="1:133" ht="12.75">
      <c r="A23" s="6"/>
      <c r="B23" s="6"/>
      <c r="C23" s="6"/>
      <c r="D23" s="6" t="s">
        <v>68</v>
      </c>
      <c r="E23" s="3" t="s">
        <v>69</v>
      </c>
      <c r="F23" s="6">
        <f t="shared" si="17"/>
        <v>0</v>
      </c>
      <c r="G23" s="6">
        <f t="shared" si="18"/>
        <v>1</v>
      </c>
      <c r="H23" s="6">
        <f t="shared" si="0"/>
        <v>18</v>
      </c>
      <c r="I23" s="6">
        <f t="shared" si="1"/>
        <v>18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2</v>
      </c>
      <c r="R23" s="7">
        <f t="shared" si="10"/>
        <v>0</v>
      </c>
      <c r="S23" s="7">
        <v>0.7</v>
      </c>
      <c r="T23" s="11">
        <v>18</v>
      </c>
      <c r="U23" s="10" t="s">
        <v>56</v>
      </c>
      <c r="V23" s="11"/>
      <c r="W23" s="10"/>
      <c r="X23" s="11"/>
      <c r="Y23" s="10"/>
      <c r="Z23" s="7">
        <v>2</v>
      </c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2</v>
      </c>
      <c r="AM23" s="11"/>
      <c r="AN23" s="10"/>
      <c r="AO23" s="11"/>
      <c r="AP23" s="10"/>
      <c r="AQ23" s="11"/>
      <c r="AR23" s="10"/>
      <c r="AS23" s="7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7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11"/>
      <c r="CD23" s="10"/>
      <c r="CE23" s="7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7"/>
      <c r="CY23" s="11"/>
      <c r="CZ23" s="10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/>
      <c r="DN23" s="10"/>
      <c r="DO23" s="11"/>
      <c r="DP23" s="10"/>
      <c r="DQ23" s="7"/>
      <c r="DR23" s="11"/>
      <c r="DS23" s="10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</row>
    <row r="24" spans="1:133" ht="12.75">
      <c r="A24" s="6"/>
      <c r="B24" s="6"/>
      <c r="C24" s="6"/>
      <c r="D24" s="6" t="s">
        <v>70</v>
      </c>
      <c r="E24" s="3" t="s">
        <v>71</v>
      </c>
      <c r="F24" s="6">
        <f t="shared" si="17"/>
        <v>1</v>
      </c>
      <c r="G24" s="6">
        <f t="shared" si="18"/>
        <v>1</v>
      </c>
      <c r="H24" s="6">
        <f t="shared" si="0"/>
        <v>36</v>
      </c>
      <c r="I24" s="6">
        <f t="shared" si="1"/>
        <v>18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18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5</v>
      </c>
      <c r="R24" s="7">
        <f t="shared" si="10"/>
        <v>2</v>
      </c>
      <c r="S24" s="7">
        <v>1.6</v>
      </c>
      <c r="T24" s="11"/>
      <c r="U24" s="10"/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>
        <v>18</v>
      </c>
      <c r="AN24" s="10" t="s">
        <v>57</v>
      </c>
      <c r="AO24" s="11"/>
      <c r="AP24" s="10"/>
      <c r="AQ24" s="11"/>
      <c r="AR24" s="10"/>
      <c r="AS24" s="7">
        <v>3</v>
      </c>
      <c r="AT24" s="11"/>
      <c r="AU24" s="10"/>
      <c r="AV24" s="11">
        <v>18</v>
      </c>
      <c r="AW24" s="10" t="s">
        <v>56</v>
      </c>
      <c r="AX24" s="11"/>
      <c r="AY24" s="10"/>
      <c r="AZ24" s="11"/>
      <c r="BA24" s="10"/>
      <c r="BB24" s="11"/>
      <c r="BC24" s="10"/>
      <c r="BD24" s="7">
        <v>2</v>
      </c>
      <c r="BE24" s="7">
        <f t="shared" si="12"/>
        <v>5</v>
      </c>
      <c r="BF24" s="11"/>
      <c r="BG24" s="10"/>
      <c r="BH24" s="11"/>
      <c r="BI24" s="10"/>
      <c r="BJ24" s="11"/>
      <c r="BK24" s="10"/>
      <c r="BL24" s="7"/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11"/>
      <c r="CD24" s="10"/>
      <c r="CE24" s="7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11"/>
      <c r="CW24" s="10"/>
      <c r="CX24" s="7"/>
      <c r="CY24" s="11"/>
      <c r="CZ24" s="10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11"/>
      <c r="DP24" s="10"/>
      <c r="DQ24" s="7"/>
      <c r="DR24" s="11"/>
      <c r="DS24" s="10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</row>
    <row r="25" spans="1:133" ht="12.75">
      <c r="A25" s="6"/>
      <c r="B25" s="6"/>
      <c r="C25" s="6"/>
      <c r="D25" s="6" t="s">
        <v>72</v>
      </c>
      <c r="E25" s="3" t="s">
        <v>73</v>
      </c>
      <c r="F25" s="6">
        <f t="shared" si="17"/>
        <v>0</v>
      </c>
      <c r="G25" s="6">
        <f t="shared" si="18"/>
        <v>1</v>
      </c>
      <c r="H25" s="6">
        <f t="shared" si="0"/>
        <v>18</v>
      </c>
      <c r="I25" s="6">
        <f t="shared" si="1"/>
        <v>18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7">
        <f t="shared" si="9"/>
        <v>2</v>
      </c>
      <c r="R25" s="7">
        <f t="shared" si="10"/>
        <v>0</v>
      </c>
      <c r="S25" s="7">
        <v>0.7</v>
      </c>
      <c r="T25" s="11"/>
      <c r="U25" s="10"/>
      <c r="V25" s="11"/>
      <c r="W25" s="10"/>
      <c r="X25" s="11"/>
      <c r="Y25" s="10"/>
      <c r="Z25" s="7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t="shared" si="11"/>
        <v>0</v>
      </c>
      <c r="AM25" s="11">
        <v>18</v>
      </c>
      <c r="AN25" s="10" t="s">
        <v>56</v>
      </c>
      <c r="AO25" s="11"/>
      <c r="AP25" s="10"/>
      <c r="AQ25" s="11"/>
      <c r="AR25" s="10"/>
      <c r="AS25" s="7">
        <v>2</v>
      </c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 t="shared" si="12"/>
        <v>2</v>
      </c>
      <c r="BF25" s="11"/>
      <c r="BG25" s="10"/>
      <c r="BH25" s="11"/>
      <c r="BI25" s="10"/>
      <c r="BJ25" s="11"/>
      <c r="BK25" s="10"/>
      <c r="BL25" s="7"/>
      <c r="BM25" s="11"/>
      <c r="BN25" s="10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t="shared" si="13"/>
        <v>0</v>
      </c>
      <c r="BY25" s="11"/>
      <c r="BZ25" s="10"/>
      <c r="CA25" s="11"/>
      <c r="CB25" s="10"/>
      <c r="CC25" s="11"/>
      <c r="CD25" s="10"/>
      <c r="CE25" s="7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 t="shared" si="14"/>
        <v>0</v>
      </c>
      <c r="CR25" s="11"/>
      <c r="CS25" s="10"/>
      <c r="CT25" s="11"/>
      <c r="CU25" s="10"/>
      <c r="CV25" s="11"/>
      <c r="CW25" s="10"/>
      <c r="CX25" s="7"/>
      <c r="CY25" s="11"/>
      <c r="CZ25" s="10"/>
      <c r="DA25" s="11"/>
      <c r="DB25" s="10"/>
      <c r="DC25" s="11"/>
      <c r="DD25" s="10"/>
      <c r="DE25" s="11"/>
      <c r="DF25" s="10"/>
      <c r="DG25" s="11"/>
      <c r="DH25" s="10"/>
      <c r="DI25" s="7"/>
      <c r="DJ25" s="7">
        <f t="shared" si="15"/>
        <v>0</v>
      </c>
      <c r="DK25" s="11"/>
      <c r="DL25" s="10"/>
      <c r="DM25" s="11"/>
      <c r="DN25" s="10"/>
      <c r="DO25" s="11"/>
      <c r="DP25" s="10"/>
      <c r="DQ25" s="7"/>
      <c r="DR25" s="11"/>
      <c r="DS25" s="10"/>
      <c r="DT25" s="11"/>
      <c r="DU25" s="10"/>
      <c r="DV25" s="11"/>
      <c r="DW25" s="10"/>
      <c r="DX25" s="11"/>
      <c r="DY25" s="10"/>
      <c r="DZ25" s="11"/>
      <c r="EA25" s="10"/>
      <c r="EB25" s="7"/>
      <c r="EC25" s="7">
        <f t="shared" si="16"/>
        <v>0</v>
      </c>
    </row>
    <row r="26" spans="1:133" ht="12.75">
      <c r="A26" s="6"/>
      <c r="B26" s="6"/>
      <c r="C26" s="6"/>
      <c r="D26" s="6" t="s">
        <v>74</v>
      </c>
      <c r="E26" s="3" t="s">
        <v>75</v>
      </c>
      <c r="F26" s="6">
        <f t="shared" si="17"/>
        <v>0</v>
      </c>
      <c r="G26" s="6">
        <f t="shared" si="18"/>
        <v>2</v>
      </c>
      <c r="H26" s="6">
        <f t="shared" si="0"/>
        <v>36</v>
      </c>
      <c r="I26" s="6">
        <f t="shared" si="1"/>
        <v>18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18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7">
        <f t="shared" si="9"/>
        <v>4</v>
      </c>
      <c r="R26" s="7">
        <f t="shared" si="10"/>
        <v>2</v>
      </c>
      <c r="S26" s="7">
        <v>1.4</v>
      </c>
      <c r="T26" s="11"/>
      <c r="U26" s="10"/>
      <c r="V26" s="11"/>
      <c r="W26" s="10"/>
      <c r="X26" s="11"/>
      <c r="Y26" s="10"/>
      <c r="Z26" s="7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7"/>
      <c r="AL26" s="7">
        <f t="shared" si="11"/>
        <v>0</v>
      </c>
      <c r="AM26" s="11"/>
      <c r="AN26" s="10"/>
      <c r="AO26" s="11"/>
      <c r="AP26" s="10"/>
      <c r="AQ26" s="11"/>
      <c r="AR26" s="10"/>
      <c r="AS26" s="7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si="12"/>
        <v>0</v>
      </c>
      <c r="BF26" s="11"/>
      <c r="BG26" s="10"/>
      <c r="BH26" s="11"/>
      <c r="BI26" s="10"/>
      <c r="BJ26" s="11"/>
      <c r="BK26" s="10"/>
      <c r="BL26" s="7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si="13"/>
        <v>0</v>
      </c>
      <c r="BY26" s="11"/>
      <c r="BZ26" s="10"/>
      <c r="CA26" s="11"/>
      <c r="CB26" s="10"/>
      <c r="CC26" s="11"/>
      <c r="CD26" s="10"/>
      <c r="CE26" s="7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si="14"/>
        <v>0</v>
      </c>
      <c r="CR26" s="11"/>
      <c r="CS26" s="10"/>
      <c r="CT26" s="11"/>
      <c r="CU26" s="10"/>
      <c r="CV26" s="11"/>
      <c r="CW26" s="10"/>
      <c r="CX26" s="7"/>
      <c r="CY26" s="11"/>
      <c r="CZ26" s="10"/>
      <c r="DA26" s="11"/>
      <c r="DB26" s="10"/>
      <c r="DC26" s="11"/>
      <c r="DD26" s="10"/>
      <c r="DE26" s="11"/>
      <c r="DF26" s="10"/>
      <c r="DG26" s="11"/>
      <c r="DH26" s="10"/>
      <c r="DI26" s="7"/>
      <c r="DJ26" s="7">
        <f t="shared" si="15"/>
        <v>0</v>
      </c>
      <c r="DK26" s="11">
        <v>18</v>
      </c>
      <c r="DL26" s="10" t="s">
        <v>56</v>
      </c>
      <c r="DM26" s="11"/>
      <c r="DN26" s="10"/>
      <c r="DO26" s="11"/>
      <c r="DP26" s="10"/>
      <c r="DQ26" s="7">
        <v>2</v>
      </c>
      <c r="DR26" s="11"/>
      <c r="DS26" s="10"/>
      <c r="DT26" s="11">
        <v>18</v>
      </c>
      <c r="DU26" s="10" t="s">
        <v>56</v>
      </c>
      <c r="DV26" s="11"/>
      <c r="DW26" s="10"/>
      <c r="DX26" s="11"/>
      <c r="DY26" s="10"/>
      <c r="DZ26" s="11"/>
      <c r="EA26" s="10"/>
      <c r="EB26" s="7">
        <v>2</v>
      </c>
      <c r="EC26" s="7">
        <f t="shared" si="16"/>
        <v>4</v>
      </c>
    </row>
    <row r="27" spans="1:133" ht="12.75">
      <c r="A27" s="6">
        <v>2</v>
      </c>
      <c r="B27" s="6">
        <v>1</v>
      </c>
      <c r="C27" s="6"/>
      <c r="D27" s="6"/>
      <c r="E27" s="3" t="s">
        <v>76</v>
      </c>
      <c r="F27" s="6">
        <f>$B$27*COUNTIF(T27:EA27,"e")</f>
        <v>0</v>
      </c>
      <c r="G27" s="6">
        <f>$B$27*COUNTIF(T27:EA27,"z")</f>
        <v>1</v>
      </c>
      <c r="H27" s="6">
        <f t="shared" si="0"/>
        <v>9</v>
      </c>
      <c r="I27" s="6">
        <f t="shared" si="1"/>
        <v>9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7">
        <f t="shared" si="9"/>
        <v>1</v>
      </c>
      <c r="R27" s="7">
        <f t="shared" si="10"/>
        <v>0</v>
      </c>
      <c r="S27" s="7">
        <f>$B$27*0.4</f>
        <v>0.4</v>
      </c>
      <c r="T27" s="11"/>
      <c r="U27" s="10"/>
      <c r="V27" s="11"/>
      <c r="W27" s="10"/>
      <c r="X27" s="11"/>
      <c r="Y27" s="10"/>
      <c r="Z27" s="7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 t="shared" si="11"/>
        <v>0</v>
      </c>
      <c r="AM27" s="11">
        <f>$B$27*9</f>
        <v>9</v>
      </c>
      <c r="AN27" s="10" t="s">
        <v>56</v>
      </c>
      <c r="AO27" s="11"/>
      <c r="AP27" s="10"/>
      <c r="AQ27" s="11"/>
      <c r="AR27" s="10"/>
      <c r="AS27" s="7">
        <f>$B$27*1</f>
        <v>1</v>
      </c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12"/>
        <v>1</v>
      </c>
      <c r="BF27" s="11"/>
      <c r="BG27" s="10"/>
      <c r="BH27" s="11"/>
      <c r="BI27" s="10"/>
      <c r="BJ27" s="11"/>
      <c r="BK27" s="10"/>
      <c r="BL27" s="7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13"/>
        <v>0</v>
      </c>
      <c r="BY27" s="11"/>
      <c r="BZ27" s="10"/>
      <c r="CA27" s="11"/>
      <c r="CB27" s="10"/>
      <c r="CC27" s="11"/>
      <c r="CD27" s="10"/>
      <c r="CE27" s="7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14"/>
        <v>0</v>
      </c>
      <c r="CR27" s="11"/>
      <c r="CS27" s="10"/>
      <c r="CT27" s="11"/>
      <c r="CU27" s="10"/>
      <c r="CV27" s="11"/>
      <c r="CW27" s="10"/>
      <c r="CX27" s="7"/>
      <c r="CY27" s="11"/>
      <c r="CZ27" s="10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 t="shared" si="15"/>
        <v>0</v>
      </c>
      <c r="DK27" s="11"/>
      <c r="DL27" s="10"/>
      <c r="DM27" s="11"/>
      <c r="DN27" s="10"/>
      <c r="DO27" s="11"/>
      <c r="DP27" s="10"/>
      <c r="DQ27" s="7"/>
      <c r="DR27" s="11"/>
      <c r="DS27" s="10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 t="shared" si="16"/>
        <v>0</v>
      </c>
    </row>
    <row r="28" spans="1:133" ht="12.75">
      <c r="A28" s="6"/>
      <c r="B28" s="6"/>
      <c r="C28" s="6"/>
      <c r="D28" s="6" t="s">
        <v>77</v>
      </c>
      <c r="E28" s="3" t="s">
        <v>78</v>
      </c>
      <c r="F28" s="6">
        <f>COUNTIF(T28:EA28,"e")</f>
        <v>1</v>
      </c>
      <c r="G28" s="6">
        <f>COUNTIF(T28:EA28,"z")</f>
        <v>1</v>
      </c>
      <c r="H28" s="6">
        <f t="shared" si="0"/>
        <v>36</v>
      </c>
      <c r="I28" s="6">
        <f t="shared" si="1"/>
        <v>18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18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7">
        <f t="shared" si="9"/>
        <v>5</v>
      </c>
      <c r="R28" s="7">
        <f t="shared" si="10"/>
        <v>2</v>
      </c>
      <c r="S28" s="7">
        <v>2.5</v>
      </c>
      <c r="T28" s="11">
        <v>18</v>
      </c>
      <c r="U28" s="10" t="s">
        <v>57</v>
      </c>
      <c r="V28" s="11"/>
      <c r="W28" s="10"/>
      <c r="X28" s="11"/>
      <c r="Y28" s="10"/>
      <c r="Z28" s="7">
        <v>3</v>
      </c>
      <c r="AA28" s="11"/>
      <c r="AB28" s="10"/>
      <c r="AC28" s="11">
        <v>18</v>
      </c>
      <c r="AD28" s="10" t="s">
        <v>56</v>
      </c>
      <c r="AE28" s="11"/>
      <c r="AF28" s="10"/>
      <c r="AG28" s="11"/>
      <c r="AH28" s="10"/>
      <c r="AI28" s="11"/>
      <c r="AJ28" s="10"/>
      <c r="AK28" s="7">
        <v>2</v>
      </c>
      <c r="AL28" s="7">
        <f t="shared" si="11"/>
        <v>5</v>
      </c>
      <c r="AM28" s="11"/>
      <c r="AN28" s="10"/>
      <c r="AO28" s="11"/>
      <c r="AP28" s="10"/>
      <c r="AQ28" s="11"/>
      <c r="AR28" s="10"/>
      <c r="AS28" s="7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12"/>
        <v>0</v>
      </c>
      <c r="BF28" s="11"/>
      <c r="BG28" s="10"/>
      <c r="BH28" s="11"/>
      <c r="BI28" s="10"/>
      <c r="BJ28" s="11"/>
      <c r="BK28" s="10"/>
      <c r="BL28" s="7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13"/>
        <v>0</v>
      </c>
      <c r="BY28" s="11"/>
      <c r="BZ28" s="10"/>
      <c r="CA28" s="11"/>
      <c r="CB28" s="10"/>
      <c r="CC28" s="11"/>
      <c r="CD28" s="10"/>
      <c r="CE28" s="7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14"/>
        <v>0</v>
      </c>
      <c r="CR28" s="11"/>
      <c r="CS28" s="10"/>
      <c r="CT28" s="11"/>
      <c r="CU28" s="10"/>
      <c r="CV28" s="11"/>
      <c r="CW28" s="10"/>
      <c r="CX28" s="7"/>
      <c r="CY28" s="11"/>
      <c r="CZ28" s="10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 t="shared" si="15"/>
        <v>0</v>
      </c>
      <c r="DK28" s="11"/>
      <c r="DL28" s="10"/>
      <c r="DM28" s="11"/>
      <c r="DN28" s="10"/>
      <c r="DO28" s="11"/>
      <c r="DP28" s="10"/>
      <c r="DQ28" s="7"/>
      <c r="DR28" s="11"/>
      <c r="DS28" s="10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 t="shared" si="16"/>
        <v>0</v>
      </c>
    </row>
    <row r="29" spans="1:133" ht="15.75" customHeight="1">
      <c r="A29" s="6"/>
      <c r="B29" s="6"/>
      <c r="C29" s="6"/>
      <c r="D29" s="6"/>
      <c r="E29" s="6" t="s">
        <v>79</v>
      </c>
      <c r="F29" s="6">
        <f aca="true" t="shared" si="19" ref="F29:AK29">SUM(F17:F28)</f>
        <v>3</v>
      </c>
      <c r="G29" s="6">
        <f t="shared" si="19"/>
        <v>14</v>
      </c>
      <c r="H29" s="6">
        <f t="shared" si="19"/>
        <v>282</v>
      </c>
      <c r="I29" s="6">
        <f t="shared" si="19"/>
        <v>117</v>
      </c>
      <c r="J29" s="6">
        <f t="shared" si="19"/>
        <v>9</v>
      </c>
      <c r="K29" s="6">
        <f t="shared" si="19"/>
        <v>0</v>
      </c>
      <c r="L29" s="6">
        <f t="shared" si="19"/>
        <v>0</v>
      </c>
      <c r="M29" s="6">
        <f t="shared" si="19"/>
        <v>66</v>
      </c>
      <c r="N29" s="6">
        <f t="shared" si="19"/>
        <v>90</v>
      </c>
      <c r="O29" s="6">
        <f t="shared" si="19"/>
        <v>0</v>
      </c>
      <c r="P29" s="6">
        <f t="shared" si="19"/>
        <v>0</v>
      </c>
      <c r="Q29" s="7">
        <f t="shared" si="19"/>
        <v>44</v>
      </c>
      <c r="R29" s="7">
        <f t="shared" si="19"/>
        <v>28</v>
      </c>
      <c r="S29" s="7">
        <f t="shared" si="19"/>
        <v>13.200000000000001</v>
      </c>
      <c r="T29" s="11">
        <f t="shared" si="19"/>
        <v>45</v>
      </c>
      <c r="U29" s="10">
        <f t="shared" si="19"/>
        <v>0</v>
      </c>
      <c r="V29" s="11">
        <f t="shared" si="19"/>
        <v>9</v>
      </c>
      <c r="W29" s="10">
        <f t="shared" si="19"/>
        <v>0</v>
      </c>
      <c r="X29" s="11">
        <f t="shared" si="19"/>
        <v>0</v>
      </c>
      <c r="Y29" s="10">
        <f t="shared" si="19"/>
        <v>0</v>
      </c>
      <c r="Z29" s="7">
        <f t="shared" si="19"/>
        <v>7</v>
      </c>
      <c r="AA29" s="11">
        <f t="shared" si="19"/>
        <v>0</v>
      </c>
      <c r="AB29" s="10">
        <f t="shared" si="19"/>
        <v>0</v>
      </c>
      <c r="AC29" s="11">
        <f t="shared" si="19"/>
        <v>18</v>
      </c>
      <c r="AD29" s="10">
        <f t="shared" si="19"/>
        <v>0</v>
      </c>
      <c r="AE29" s="11">
        <f t="shared" si="19"/>
        <v>0</v>
      </c>
      <c r="AF29" s="10">
        <f t="shared" si="19"/>
        <v>0</v>
      </c>
      <c r="AG29" s="11">
        <f t="shared" si="19"/>
        <v>0</v>
      </c>
      <c r="AH29" s="10">
        <f t="shared" si="19"/>
        <v>0</v>
      </c>
      <c r="AI29" s="11">
        <f t="shared" si="19"/>
        <v>0</v>
      </c>
      <c r="AJ29" s="10">
        <f t="shared" si="19"/>
        <v>0</v>
      </c>
      <c r="AK29" s="7">
        <f t="shared" si="19"/>
        <v>2</v>
      </c>
      <c r="AL29" s="7">
        <f aca="true" t="shared" si="20" ref="AL29:BQ29">SUM(AL17:AL28)</f>
        <v>9</v>
      </c>
      <c r="AM29" s="11">
        <f t="shared" si="20"/>
        <v>45</v>
      </c>
      <c r="AN29" s="10">
        <f t="shared" si="20"/>
        <v>0</v>
      </c>
      <c r="AO29" s="11">
        <f t="shared" si="20"/>
        <v>0</v>
      </c>
      <c r="AP29" s="10">
        <f t="shared" si="20"/>
        <v>0</v>
      </c>
      <c r="AQ29" s="11">
        <f t="shared" si="20"/>
        <v>0</v>
      </c>
      <c r="AR29" s="10">
        <f t="shared" si="20"/>
        <v>0</v>
      </c>
      <c r="AS29" s="7">
        <f t="shared" si="20"/>
        <v>6</v>
      </c>
      <c r="AT29" s="11">
        <f t="shared" si="20"/>
        <v>0</v>
      </c>
      <c r="AU29" s="10">
        <f t="shared" si="20"/>
        <v>0</v>
      </c>
      <c r="AV29" s="11">
        <f t="shared" si="20"/>
        <v>30</v>
      </c>
      <c r="AW29" s="10">
        <f t="shared" si="20"/>
        <v>0</v>
      </c>
      <c r="AX29" s="11">
        <f t="shared" si="20"/>
        <v>0</v>
      </c>
      <c r="AY29" s="10">
        <f t="shared" si="20"/>
        <v>0</v>
      </c>
      <c r="AZ29" s="11">
        <f t="shared" si="20"/>
        <v>0</v>
      </c>
      <c r="BA29" s="10">
        <f t="shared" si="20"/>
        <v>0</v>
      </c>
      <c r="BB29" s="11">
        <f t="shared" si="20"/>
        <v>0</v>
      </c>
      <c r="BC29" s="10">
        <f t="shared" si="20"/>
        <v>0</v>
      </c>
      <c r="BD29" s="7">
        <f t="shared" si="20"/>
        <v>5</v>
      </c>
      <c r="BE29" s="7">
        <f t="shared" si="20"/>
        <v>11</v>
      </c>
      <c r="BF29" s="11">
        <f t="shared" si="20"/>
        <v>0</v>
      </c>
      <c r="BG29" s="10">
        <f t="shared" si="20"/>
        <v>0</v>
      </c>
      <c r="BH29" s="11">
        <f t="shared" si="20"/>
        <v>0</v>
      </c>
      <c r="BI29" s="10">
        <f t="shared" si="20"/>
        <v>0</v>
      </c>
      <c r="BJ29" s="11">
        <f t="shared" si="20"/>
        <v>0</v>
      </c>
      <c r="BK29" s="10">
        <f t="shared" si="20"/>
        <v>0</v>
      </c>
      <c r="BL29" s="7">
        <f t="shared" si="20"/>
        <v>0</v>
      </c>
      <c r="BM29" s="11">
        <f t="shared" si="20"/>
        <v>0</v>
      </c>
      <c r="BN29" s="10">
        <f t="shared" si="20"/>
        <v>0</v>
      </c>
      <c r="BO29" s="11">
        <f t="shared" si="20"/>
        <v>0</v>
      </c>
      <c r="BP29" s="10">
        <f t="shared" si="20"/>
        <v>0</v>
      </c>
      <c r="BQ29" s="11">
        <f t="shared" si="20"/>
        <v>18</v>
      </c>
      <c r="BR29" s="10">
        <f aca="true" t="shared" si="21" ref="BR29:CW29">SUM(BR17:BR28)</f>
        <v>0</v>
      </c>
      <c r="BS29" s="11">
        <f t="shared" si="21"/>
        <v>0</v>
      </c>
      <c r="BT29" s="10">
        <f t="shared" si="21"/>
        <v>0</v>
      </c>
      <c r="BU29" s="11">
        <f t="shared" si="21"/>
        <v>0</v>
      </c>
      <c r="BV29" s="10">
        <f t="shared" si="21"/>
        <v>0</v>
      </c>
      <c r="BW29" s="7">
        <f t="shared" si="21"/>
        <v>2</v>
      </c>
      <c r="BX29" s="7">
        <f t="shared" si="21"/>
        <v>2</v>
      </c>
      <c r="BY29" s="11">
        <f t="shared" si="21"/>
        <v>0</v>
      </c>
      <c r="BZ29" s="10">
        <f t="shared" si="21"/>
        <v>0</v>
      </c>
      <c r="CA29" s="11">
        <f t="shared" si="21"/>
        <v>0</v>
      </c>
      <c r="CB29" s="10">
        <f t="shared" si="21"/>
        <v>0</v>
      </c>
      <c r="CC29" s="11">
        <f t="shared" si="21"/>
        <v>0</v>
      </c>
      <c r="CD29" s="10">
        <f t="shared" si="21"/>
        <v>0</v>
      </c>
      <c r="CE29" s="7">
        <f t="shared" si="21"/>
        <v>0</v>
      </c>
      <c r="CF29" s="11">
        <f t="shared" si="21"/>
        <v>0</v>
      </c>
      <c r="CG29" s="10">
        <f t="shared" si="21"/>
        <v>0</v>
      </c>
      <c r="CH29" s="11">
        <f t="shared" si="21"/>
        <v>0</v>
      </c>
      <c r="CI29" s="10">
        <f t="shared" si="21"/>
        <v>0</v>
      </c>
      <c r="CJ29" s="11">
        <f t="shared" si="21"/>
        <v>36</v>
      </c>
      <c r="CK29" s="10">
        <f t="shared" si="21"/>
        <v>0</v>
      </c>
      <c r="CL29" s="11">
        <f t="shared" si="21"/>
        <v>0</v>
      </c>
      <c r="CM29" s="10">
        <f t="shared" si="21"/>
        <v>0</v>
      </c>
      <c r="CN29" s="11">
        <f t="shared" si="21"/>
        <v>0</v>
      </c>
      <c r="CO29" s="10">
        <f t="shared" si="21"/>
        <v>0</v>
      </c>
      <c r="CP29" s="7">
        <f t="shared" si="21"/>
        <v>3</v>
      </c>
      <c r="CQ29" s="7">
        <f t="shared" si="21"/>
        <v>3</v>
      </c>
      <c r="CR29" s="11">
        <f t="shared" si="21"/>
        <v>9</v>
      </c>
      <c r="CS29" s="10">
        <f t="shared" si="21"/>
        <v>0</v>
      </c>
      <c r="CT29" s="11">
        <f t="shared" si="21"/>
        <v>0</v>
      </c>
      <c r="CU29" s="10">
        <f t="shared" si="21"/>
        <v>0</v>
      </c>
      <c r="CV29" s="11">
        <f t="shared" si="21"/>
        <v>0</v>
      </c>
      <c r="CW29" s="10">
        <f t="shared" si="21"/>
        <v>0</v>
      </c>
      <c r="CX29" s="7">
        <f aca="true" t="shared" si="22" ref="CX29:EC29">SUM(CX17:CX28)</f>
        <v>1</v>
      </c>
      <c r="CY29" s="11">
        <f t="shared" si="22"/>
        <v>0</v>
      </c>
      <c r="CZ29" s="10">
        <f t="shared" si="22"/>
        <v>0</v>
      </c>
      <c r="DA29" s="11">
        <f t="shared" si="22"/>
        <v>0</v>
      </c>
      <c r="DB29" s="10">
        <f t="shared" si="22"/>
        <v>0</v>
      </c>
      <c r="DC29" s="11">
        <f t="shared" si="22"/>
        <v>36</v>
      </c>
      <c r="DD29" s="10">
        <f t="shared" si="22"/>
        <v>0</v>
      </c>
      <c r="DE29" s="11">
        <f t="shared" si="22"/>
        <v>0</v>
      </c>
      <c r="DF29" s="10">
        <f t="shared" si="22"/>
        <v>0</v>
      </c>
      <c r="DG29" s="11">
        <f t="shared" si="22"/>
        <v>0</v>
      </c>
      <c r="DH29" s="10">
        <f t="shared" si="22"/>
        <v>0</v>
      </c>
      <c r="DI29" s="7">
        <f t="shared" si="22"/>
        <v>4</v>
      </c>
      <c r="DJ29" s="7">
        <f t="shared" si="22"/>
        <v>5</v>
      </c>
      <c r="DK29" s="11">
        <f t="shared" si="22"/>
        <v>18</v>
      </c>
      <c r="DL29" s="10">
        <f t="shared" si="22"/>
        <v>0</v>
      </c>
      <c r="DM29" s="11">
        <f t="shared" si="22"/>
        <v>0</v>
      </c>
      <c r="DN29" s="10">
        <f t="shared" si="22"/>
        <v>0</v>
      </c>
      <c r="DO29" s="11">
        <f t="shared" si="22"/>
        <v>0</v>
      </c>
      <c r="DP29" s="10">
        <f t="shared" si="22"/>
        <v>0</v>
      </c>
      <c r="DQ29" s="7">
        <f t="shared" si="22"/>
        <v>2</v>
      </c>
      <c r="DR29" s="11">
        <f t="shared" si="22"/>
        <v>0</v>
      </c>
      <c r="DS29" s="10">
        <f t="shared" si="22"/>
        <v>0</v>
      </c>
      <c r="DT29" s="11">
        <f t="shared" si="22"/>
        <v>18</v>
      </c>
      <c r="DU29" s="10">
        <f t="shared" si="22"/>
        <v>0</v>
      </c>
      <c r="DV29" s="11">
        <f t="shared" si="22"/>
        <v>0</v>
      </c>
      <c r="DW29" s="10">
        <f t="shared" si="22"/>
        <v>0</v>
      </c>
      <c r="DX29" s="11">
        <f t="shared" si="22"/>
        <v>0</v>
      </c>
      <c r="DY29" s="10">
        <f t="shared" si="22"/>
        <v>0</v>
      </c>
      <c r="DZ29" s="11">
        <f t="shared" si="22"/>
        <v>0</v>
      </c>
      <c r="EA29" s="10">
        <f t="shared" si="22"/>
        <v>0</v>
      </c>
      <c r="EB29" s="7">
        <f t="shared" si="22"/>
        <v>12</v>
      </c>
      <c r="EC29" s="7">
        <f t="shared" si="22"/>
        <v>14</v>
      </c>
    </row>
    <row r="30" spans="1:133" ht="19.5" customHeight="1">
      <c r="A30" s="19" t="s">
        <v>80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9"/>
      <c r="EC30" s="13"/>
    </row>
    <row r="31" spans="1:133" ht="12.75">
      <c r="A31" s="6"/>
      <c r="B31" s="6"/>
      <c r="C31" s="6"/>
      <c r="D31" s="6" t="s">
        <v>81</v>
      </c>
      <c r="E31" s="3" t="s">
        <v>82</v>
      </c>
      <c r="F31" s="6">
        <f aca="true" t="shared" si="23" ref="F31:F47">COUNTIF(T31:EA31,"e")</f>
        <v>0</v>
      </c>
      <c r="G31" s="6">
        <f aca="true" t="shared" si="24" ref="G31:G47">COUNTIF(T31:EA31,"z")</f>
        <v>2</v>
      </c>
      <c r="H31" s="6">
        <f aca="true" t="shared" si="25" ref="H31:H56">SUM(I31:P31)</f>
        <v>27</v>
      </c>
      <c r="I31" s="6">
        <f aca="true" t="shared" si="26" ref="I31:I56">T31+AM31+BF31+BY31+CR31+DK31</f>
        <v>18</v>
      </c>
      <c r="J31" s="6">
        <f aca="true" t="shared" si="27" ref="J31:J56">V31+AO31+BH31+CA31+CT31+DM31</f>
        <v>0</v>
      </c>
      <c r="K31" s="6">
        <f aca="true" t="shared" si="28" ref="K31:K56">X31+AQ31+BJ31+CC31+CV31+DO31</f>
        <v>0</v>
      </c>
      <c r="L31" s="6">
        <f aca="true" t="shared" si="29" ref="L31:L56">AA31+AT31+BM31+CF31+CY31+DR31</f>
        <v>0</v>
      </c>
      <c r="M31" s="6">
        <f aca="true" t="shared" si="30" ref="M31:M56">AC31+AV31+BO31+CH31+DA31+DT31</f>
        <v>9</v>
      </c>
      <c r="N31" s="6">
        <f aca="true" t="shared" si="31" ref="N31:N56">AE31+AX31+BQ31+CJ31+DC31+DV31</f>
        <v>0</v>
      </c>
      <c r="O31" s="6">
        <f aca="true" t="shared" si="32" ref="O31:O56">AG31+AZ31+BS31+CL31+DE31+DX31</f>
        <v>0</v>
      </c>
      <c r="P31" s="6">
        <f aca="true" t="shared" si="33" ref="P31:P56">AI31+BB31+BU31+CN31+DG31+DZ31</f>
        <v>0</v>
      </c>
      <c r="Q31" s="7">
        <f aca="true" t="shared" si="34" ref="Q31:Q56">AL31+BE31+BX31+CQ31+DJ31+EC31</f>
        <v>4</v>
      </c>
      <c r="R31" s="7">
        <f aca="true" t="shared" si="35" ref="R31:R56">AK31+BD31+BW31+CP31+DI31+EB31</f>
        <v>1</v>
      </c>
      <c r="S31" s="7">
        <v>1.3</v>
      </c>
      <c r="T31" s="11"/>
      <c r="U31" s="10"/>
      <c r="V31" s="11"/>
      <c r="W31" s="10"/>
      <c r="X31" s="11"/>
      <c r="Y31" s="10"/>
      <c r="Z31" s="7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aca="true" t="shared" si="36" ref="AL31:AL56">Z31+AK31</f>
        <v>0</v>
      </c>
      <c r="AM31" s="11"/>
      <c r="AN31" s="10"/>
      <c r="AO31" s="11"/>
      <c r="AP31" s="10"/>
      <c r="AQ31" s="11"/>
      <c r="AR31" s="10"/>
      <c r="AS31" s="7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aca="true" t="shared" si="37" ref="BE31:BE56">AS31+BD31</f>
        <v>0</v>
      </c>
      <c r="BF31" s="11">
        <v>18</v>
      </c>
      <c r="BG31" s="10" t="s">
        <v>56</v>
      </c>
      <c r="BH31" s="11"/>
      <c r="BI31" s="10"/>
      <c r="BJ31" s="11"/>
      <c r="BK31" s="10"/>
      <c r="BL31" s="7">
        <v>3</v>
      </c>
      <c r="BM31" s="11"/>
      <c r="BN31" s="10"/>
      <c r="BO31" s="11">
        <v>9</v>
      </c>
      <c r="BP31" s="10" t="s">
        <v>56</v>
      </c>
      <c r="BQ31" s="11"/>
      <c r="BR31" s="10"/>
      <c r="BS31" s="11"/>
      <c r="BT31" s="10"/>
      <c r="BU31" s="11"/>
      <c r="BV31" s="10"/>
      <c r="BW31" s="7">
        <v>1</v>
      </c>
      <c r="BX31" s="7">
        <f aca="true" t="shared" si="38" ref="BX31:BX56">BL31+BW31</f>
        <v>4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aca="true" t="shared" si="39" ref="CQ31:CQ56">CE31+CP31</f>
        <v>0</v>
      </c>
      <c r="CR31" s="11"/>
      <c r="CS31" s="10"/>
      <c r="CT31" s="11"/>
      <c r="CU31" s="10"/>
      <c r="CV31" s="11"/>
      <c r="CW31" s="10"/>
      <c r="CX31" s="7"/>
      <c r="CY31" s="11"/>
      <c r="CZ31" s="10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 aca="true" t="shared" si="40" ref="DJ31:DJ56">CX31+DI31</f>
        <v>0</v>
      </c>
      <c r="DK31" s="11"/>
      <c r="DL31" s="10"/>
      <c r="DM31" s="11"/>
      <c r="DN31" s="10"/>
      <c r="DO31" s="11"/>
      <c r="DP31" s="10"/>
      <c r="DQ31" s="7"/>
      <c r="DR31" s="11"/>
      <c r="DS31" s="10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 aca="true" t="shared" si="41" ref="EC31:EC56">DQ31+EB31</f>
        <v>0</v>
      </c>
    </row>
    <row r="32" spans="1:133" ht="12.75">
      <c r="A32" s="6"/>
      <c r="B32" s="6"/>
      <c r="C32" s="6"/>
      <c r="D32" s="6" t="s">
        <v>83</v>
      </c>
      <c r="E32" s="3" t="s">
        <v>84</v>
      </c>
      <c r="F32" s="6">
        <f t="shared" si="23"/>
        <v>1</v>
      </c>
      <c r="G32" s="6">
        <f t="shared" si="24"/>
        <v>1</v>
      </c>
      <c r="H32" s="6">
        <f t="shared" si="25"/>
        <v>45</v>
      </c>
      <c r="I32" s="6">
        <f t="shared" si="26"/>
        <v>27</v>
      </c>
      <c r="J32" s="6">
        <f t="shared" si="27"/>
        <v>0</v>
      </c>
      <c r="K32" s="6">
        <f t="shared" si="28"/>
        <v>0</v>
      </c>
      <c r="L32" s="6">
        <f t="shared" si="29"/>
        <v>0</v>
      </c>
      <c r="M32" s="6">
        <f t="shared" si="30"/>
        <v>18</v>
      </c>
      <c r="N32" s="6">
        <f t="shared" si="31"/>
        <v>0</v>
      </c>
      <c r="O32" s="6">
        <f t="shared" si="32"/>
        <v>0</v>
      </c>
      <c r="P32" s="6">
        <f t="shared" si="33"/>
        <v>0</v>
      </c>
      <c r="Q32" s="7">
        <f t="shared" si="34"/>
        <v>5</v>
      </c>
      <c r="R32" s="7">
        <f t="shared" si="35"/>
        <v>2</v>
      </c>
      <c r="S32" s="7">
        <v>1.9</v>
      </c>
      <c r="T32" s="11"/>
      <c r="U32" s="10"/>
      <c r="V32" s="11"/>
      <c r="W32" s="10"/>
      <c r="X32" s="11"/>
      <c r="Y32" s="10"/>
      <c r="Z32" s="7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6"/>
        <v>0</v>
      </c>
      <c r="AM32" s="11"/>
      <c r="AN32" s="10"/>
      <c r="AO32" s="11"/>
      <c r="AP32" s="10"/>
      <c r="AQ32" s="11"/>
      <c r="AR32" s="10"/>
      <c r="AS32" s="7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7"/>
        <v>0</v>
      </c>
      <c r="BF32" s="11">
        <v>27</v>
      </c>
      <c r="BG32" s="10" t="s">
        <v>57</v>
      </c>
      <c r="BH32" s="11"/>
      <c r="BI32" s="10"/>
      <c r="BJ32" s="11"/>
      <c r="BK32" s="10"/>
      <c r="BL32" s="7">
        <v>3</v>
      </c>
      <c r="BM32" s="11"/>
      <c r="BN32" s="10"/>
      <c r="BO32" s="11">
        <v>18</v>
      </c>
      <c r="BP32" s="10" t="s">
        <v>56</v>
      </c>
      <c r="BQ32" s="11"/>
      <c r="BR32" s="10"/>
      <c r="BS32" s="11"/>
      <c r="BT32" s="10"/>
      <c r="BU32" s="11"/>
      <c r="BV32" s="10"/>
      <c r="BW32" s="7">
        <v>2</v>
      </c>
      <c r="BX32" s="7">
        <f t="shared" si="38"/>
        <v>5</v>
      </c>
      <c r="BY32" s="11"/>
      <c r="BZ32" s="10"/>
      <c r="CA32" s="11"/>
      <c r="CB32" s="10"/>
      <c r="CC32" s="11"/>
      <c r="CD32" s="10"/>
      <c r="CE32" s="7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9"/>
        <v>0</v>
      </c>
      <c r="CR32" s="11"/>
      <c r="CS32" s="10"/>
      <c r="CT32" s="11"/>
      <c r="CU32" s="10"/>
      <c r="CV32" s="11"/>
      <c r="CW32" s="10"/>
      <c r="CX32" s="7"/>
      <c r="CY32" s="11"/>
      <c r="CZ32" s="10"/>
      <c r="DA32" s="11"/>
      <c r="DB32" s="10"/>
      <c r="DC32" s="11"/>
      <c r="DD32" s="10"/>
      <c r="DE32" s="11"/>
      <c r="DF32" s="10"/>
      <c r="DG32" s="11"/>
      <c r="DH32" s="10"/>
      <c r="DI32" s="7"/>
      <c r="DJ32" s="7">
        <f t="shared" si="40"/>
        <v>0</v>
      </c>
      <c r="DK32" s="11"/>
      <c r="DL32" s="10"/>
      <c r="DM32" s="11"/>
      <c r="DN32" s="10"/>
      <c r="DO32" s="11"/>
      <c r="DP32" s="10"/>
      <c r="DQ32" s="7"/>
      <c r="DR32" s="11"/>
      <c r="DS32" s="10"/>
      <c r="DT32" s="11"/>
      <c r="DU32" s="10"/>
      <c r="DV32" s="11"/>
      <c r="DW32" s="10"/>
      <c r="DX32" s="11"/>
      <c r="DY32" s="10"/>
      <c r="DZ32" s="11"/>
      <c r="EA32" s="10"/>
      <c r="EB32" s="7"/>
      <c r="EC32" s="7">
        <f t="shared" si="41"/>
        <v>0</v>
      </c>
    </row>
    <row r="33" spans="1:133" ht="12.75">
      <c r="A33" s="6"/>
      <c r="B33" s="6"/>
      <c r="C33" s="6"/>
      <c r="D33" s="6" t="s">
        <v>85</v>
      </c>
      <c r="E33" s="3" t="s">
        <v>86</v>
      </c>
      <c r="F33" s="6">
        <f t="shared" si="23"/>
        <v>1</v>
      </c>
      <c r="G33" s="6">
        <f t="shared" si="24"/>
        <v>1</v>
      </c>
      <c r="H33" s="6">
        <f t="shared" si="25"/>
        <v>45</v>
      </c>
      <c r="I33" s="6">
        <f t="shared" si="26"/>
        <v>18</v>
      </c>
      <c r="J33" s="6">
        <f t="shared" si="27"/>
        <v>0</v>
      </c>
      <c r="K33" s="6">
        <f t="shared" si="28"/>
        <v>0</v>
      </c>
      <c r="L33" s="6">
        <f t="shared" si="29"/>
        <v>0</v>
      </c>
      <c r="M33" s="6">
        <f t="shared" si="30"/>
        <v>27</v>
      </c>
      <c r="N33" s="6">
        <f t="shared" si="31"/>
        <v>0</v>
      </c>
      <c r="O33" s="6">
        <f t="shared" si="32"/>
        <v>0</v>
      </c>
      <c r="P33" s="6">
        <f t="shared" si="33"/>
        <v>0</v>
      </c>
      <c r="Q33" s="7">
        <f t="shared" si="34"/>
        <v>6</v>
      </c>
      <c r="R33" s="7">
        <f t="shared" si="35"/>
        <v>3</v>
      </c>
      <c r="S33" s="7">
        <v>1.9</v>
      </c>
      <c r="T33" s="11"/>
      <c r="U33" s="10"/>
      <c r="V33" s="11"/>
      <c r="W33" s="10"/>
      <c r="X33" s="11"/>
      <c r="Y33" s="10"/>
      <c r="Z33" s="7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6"/>
        <v>0</v>
      </c>
      <c r="AM33" s="11"/>
      <c r="AN33" s="10"/>
      <c r="AO33" s="11"/>
      <c r="AP33" s="10"/>
      <c r="AQ33" s="11"/>
      <c r="AR33" s="10"/>
      <c r="AS33" s="7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7"/>
        <v>0</v>
      </c>
      <c r="BF33" s="11"/>
      <c r="BG33" s="10"/>
      <c r="BH33" s="11"/>
      <c r="BI33" s="10"/>
      <c r="BJ33" s="11"/>
      <c r="BK33" s="10"/>
      <c r="BL33" s="7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8"/>
        <v>0</v>
      </c>
      <c r="BY33" s="11">
        <v>18</v>
      </c>
      <c r="BZ33" s="10" t="s">
        <v>57</v>
      </c>
      <c r="CA33" s="11"/>
      <c r="CB33" s="10"/>
      <c r="CC33" s="11"/>
      <c r="CD33" s="10"/>
      <c r="CE33" s="7">
        <v>3</v>
      </c>
      <c r="CF33" s="11"/>
      <c r="CG33" s="10"/>
      <c r="CH33" s="11">
        <v>27</v>
      </c>
      <c r="CI33" s="10" t="s">
        <v>56</v>
      </c>
      <c r="CJ33" s="11"/>
      <c r="CK33" s="10"/>
      <c r="CL33" s="11"/>
      <c r="CM33" s="10"/>
      <c r="CN33" s="11"/>
      <c r="CO33" s="10"/>
      <c r="CP33" s="7">
        <v>3</v>
      </c>
      <c r="CQ33" s="7">
        <f t="shared" si="39"/>
        <v>6</v>
      </c>
      <c r="CR33" s="11"/>
      <c r="CS33" s="10"/>
      <c r="CT33" s="11"/>
      <c r="CU33" s="10"/>
      <c r="CV33" s="11"/>
      <c r="CW33" s="10"/>
      <c r="CX33" s="7"/>
      <c r="CY33" s="11"/>
      <c r="CZ33" s="10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si="40"/>
        <v>0</v>
      </c>
      <c r="DK33" s="11"/>
      <c r="DL33" s="10"/>
      <c r="DM33" s="11"/>
      <c r="DN33" s="10"/>
      <c r="DO33" s="11"/>
      <c r="DP33" s="10"/>
      <c r="DQ33" s="7"/>
      <c r="DR33" s="11"/>
      <c r="DS33" s="10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si="41"/>
        <v>0</v>
      </c>
    </row>
    <row r="34" spans="1:133" ht="12.75">
      <c r="A34" s="6"/>
      <c r="B34" s="6"/>
      <c r="C34" s="6"/>
      <c r="D34" s="6" t="s">
        <v>87</v>
      </c>
      <c r="E34" s="3" t="s">
        <v>88</v>
      </c>
      <c r="F34" s="6">
        <f t="shared" si="23"/>
        <v>1</v>
      </c>
      <c r="G34" s="6">
        <f t="shared" si="24"/>
        <v>1</v>
      </c>
      <c r="H34" s="6">
        <f t="shared" si="25"/>
        <v>45</v>
      </c>
      <c r="I34" s="6">
        <f t="shared" si="26"/>
        <v>18</v>
      </c>
      <c r="J34" s="6">
        <f t="shared" si="27"/>
        <v>0</v>
      </c>
      <c r="K34" s="6">
        <f t="shared" si="28"/>
        <v>0</v>
      </c>
      <c r="L34" s="6">
        <f t="shared" si="29"/>
        <v>0</v>
      </c>
      <c r="M34" s="6">
        <f t="shared" si="30"/>
        <v>27</v>
      </c>
      <c r="N34" s="6">
        <f t="shared" si="31"/>
        <v>0</v>
      </c>
      <c r="O34" s="6">
        <f t="shared" si="32"/>
        <v>0</v>
      </c>
      <c r="P34" s="6">
        <f t="shared" si="33"/>
        <v>0</v>
      </c>
      <c r="Q34" s="7">
        <f t="shared" si="34"/>
        <v>6</v>
      </c>
      <c r="R34" s="7">
        <f t="shared" si="35"/>
        <v>3</v>
      </c>
      <c r="S34" s="7">
        <v>1.9</v>
      </c>
      <c r="T34" s="11"/>
      <c r="U34" s="10"/>
      <c r="V34" s="11"/>
      <c r="W34" s="10"/>
      <c r="X34" s="11"/>
      <c r="Y34" s="10"/>
      <c r="Z34" s="7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6"/>
        <v>0</v>
      </c>
      <c r="AM34" s="11"/>
      <c r="AN34" s="10"/>
      <c r="AO34" s="11"/>
      <c r="AP34" s="10"/>
      <c r="AQ34" s="11"/>
      <c r="AR34" s="10"/>
      <c r="AS34" s="7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7"/>
        <v>0</v>
      </c>
      <c r="BF34" s="11"/>
      <c r="BG34" s="10"/>
      <c r="BH34" s="11"/>
      <c r="BI34" s="10"/>
      <c r="BJ34" s="11"/>
      <c r="BK34" s="10"/>
      <c r="BL34" s="7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8"/>
        <v>0</v>
      </c>
      <c r="BY34" s="11">
        <v>18</v>
      </c>
      <c r="BZ34" s="10" t="s">
        <v>57</v>
      </c>
      <c r="CA34" s="11"/>
      <c r="CB34" s="10"/>
      <c r="CC34" s="11"/>
      <c r="CD34" s="10"/>
      <c r="CE34" s="7">
        <v>3</v>
      </c>
      <c r="CF34" s="11"/>
      <c r="CG34" s="10"/>
      <c r="CH34" s="11">
        <v>27</v>
      </c>
      <c r="CI34" s="10" t="s">
        <v>56</v>
      </c>
      <c r="CJ34" s="11"/>
      <c r="CK34" s="10"/>
      <c r="CL34" s="11"/>
      <c r="CM34" s="10"/>
      <c r="CN34" s="11"/>
      <c r="CO34" s="10"/>
      <c r="CP34" s="7">
        <v>3</v>
      </c>
      <c r="CQ34" s="7">
        <f t="shared" si="39"/>
        <v>6</v>
      </c>
      <c r="CR34" s="11"/>
      <c r="CS34" s="10"/>
      <c r="CT34" s="11"/>
      <c r="CU34" s="10"/>
      <c r="CV34" s="11"/>
      <c r="CW34" s="10"/>
      <c r="CX34" s="7"/>
      <c r="CY34" s="11"/>
      <c r="CZ34" s="10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si="40"/>
        <v>0</v>
      </c>
      <c r="DK34" s="11"/>
      <c r="DL34" s="10"/>
      <c r="DM34" s="11"/>
      <c r="DN34" s="10"/>
      <c r="DO34" s="11"/>
      <c r="DP34" s="10"/>
      <c r="DQ34" s="7"/>
      <c r="DR34" s="11"/>
      <c r="DS34" s="10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si="41"/>
        <v>0</v>
      </c>
    </row>
    <row r="35" spans="1:133" ht="12.75">
      <c r="A35" s="6"/>
      <c r="B35" s="6"/>
      <c r="C35" s="6"/>
      <c r="D35" s="6" t="s">
        <v>89</v>
      </c>
      <c r="E35" s="3" t="s">
        <v>90</v>
      </c>
      <c r="F35" s="6">
        <f t="shared" si="23"/>
        <v>1</v>
      </c>
      <c r="G35" s="6">
        <f t="shared" si="24"/>
        <v>1</v>
      </c>
      <c r="H35" s="6">
        <f t="shared" si="25"/>
        <v>36</v>
      </c>
      <c r="I35" s="6">
        <f t="shared" si="26"/>
        <v>9</v>
      </c>
      <c r="J35" s="6">
        <f t="shared" si="27"/>
        <v>0</v>
      </c>
      <c r="K35" s="6">
        <f t="shared" si="28"/>
        <v>0</v>
      </c>
      <c r="L35" s="6">
        <f t="shared" si="29"/>
        <v>0</v>
      </c>
      <c r="M35" s="6">
        <f t="shared" si="30"/>
        <v>27</v>
      </c>
      <c r="N35" s="6">
        <f t="shared" si="31"/>
        <v>0</v>
      </c>
      <c r="O35" s="6">
        <f t="shared" si="32"/>
        <v>0</v>
      </c>
      <c r="P35" s="6">
        <f t="shared" si="33"/>
        <v>0</v>
      </c>
      <c r="Q35" s="7">
        <f t="shared" si="34"/>
        <v>5</v>
      </c>
      <c r="R35" s="7">
        <f t="shared" si="35"/>
        <v>3</v>
      </c>
      <c r="S35" s="7">
        <v>1.5</v>
      </c>
      <c r="T35" s="11"/>
      <c r="U35" s="10"/>
      <c r="V35" s="11"/>
      <c r="W35" s="10"/>
      <c r="X35" s="11"/>
      <c r="Y35" s="10"/>
      <c r="Z35" s="7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6"/>
        <v>0</v>
      </c>
      <c r="AM35" s="11"/>
      <c r="AN35" s="10"/>
      <c r="AO35" s="11"/>
      <c r="AP35" s="10"/>
      <c r="AQ35" s="11"/>
      <c r="AR35" s="10"/>
      <c r="AS35" s="7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7"/>
        <v>0</v>
      </c>
      <c r="BF35" s="11"/>
      <c r="BG35" s="10"/>
      <c r="BH35" s="11"/>
      <c r="BI35" s="10"/>
      <c r="BJ35" s="11"/>
      <c r="BK35" s="10"/>
      <c r="BL35" s="7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8"/>
        <v>0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9"/>
        <v>0</v>
      </c>
      <c r="CR35" s="11">
        <v>9</v>
      </c>
      <c r="CS35" s="10" t="s">
        <v>57</v>
      </c>
      <c r="CT35" s="11"/>
      <c r="CU35" s="10"/>
      <c r="CV35" s="11"/>
      <c r="CW35" s="10"/>
      <c r="CX35" s="7">
        <v>2</v>
      </c>
      <c r="CY35" s="11"/>
      <c r="CZ35" s="10"/>
      <c r="DA35" s="11">
        <v>27</v>
      </c>
      <c r="DB35" s="10" t="s">
        <v>56</v>
      </c>
      <c r="DC35" s="11"/>
      <c r="DD35" s="10"/>
      <c r="DE35" s="11"/>
      <c r="DF35" s="10"/>
      <c r="DG35" s="11"/>
      <c r="DH35" s="10"/>
      <c r="DI35" s="7">
        <v>3</v>
      </c>
      <c r="DJ35" s="7">
        <f t="shared" si="40"/>
        <v>5</v>
      </c>
      <c r="DK35" s="11"/>
      <c r="DL35" s="10"/>
      <c r="DM35" s="11"/>
      <c r="DN35" s="10"/>
      <c r="DO35" s="11"/>
      <c r="DP35" s="10"/>
      <c r="DQ35" s="7"/>
      <c r="DR35" s="11"/>
      <c r="DS35" s="10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41"/>
        <v>0</v>
      </c>
    </row>
    <row r="36" spans="1:133" ht="12.75">
      <c r="A36" s="6"/>
      <c r="B36" s="6"/>
      <c r="C36" s="6"/>
      <c r="D36" s="6" t="s">
        <v>91</v>
      </c>
      <c r="E36" s="3" t="s">
        <v>92</v>
      </c>
      <c r="F36" s="6">
        <f t="shared" si="23"/>
        <v>0</v>
      </c>
      <c r="G36" s="6">
        <f t="shared" si="24"/>
        <v>2</v>
      </c>
      <c r="H36" s="6">
        <f t="shared" si="25"/>
        <v>36</v>
      </c>
      <c r="I36" s="6">
        <f t="shared" si="26"/>
        <v>18</v>
      </c>
      <c r="J36" s="6">
        <f t="shared" si="27"/>
        <v>0</v>
      </c>
      <c r="K36" s="6">
        <f t="shared" si="28"/>
        <v>0</v>
      </c>
      <c r="L36" s="6">
        <f t="shared" si="29"/>
        <v>0</v>
      </c>
      <c r="M36" s="6">
        <f t="shared" si="30"/>
        <v>18</v>
      </c>
      <c r="N36" s="6">
        <f t="shared" si="31"/>
        <v>0</v>
      </c>
      <c r="O36" s="6">
        <f t="shared" si="32"/>
        <v>0</v>
      </c>
      <c r="P36" s="6">
        <f t="shared" si="33"/>
        <v>0</v>
      </c>
      <c r="Q36" s="7">
        <f t="shared" si="34"/>
        <v>5</v>
      </c>
      <c r="R36" s="7">
        <f t="shared" si="35"/>
        <v>2</v>
      </c>
      <c r="S36" s="7">
        <v>1.4</v>
      </c>
      <c r="T36" s="11"/>
      <c r="U36" s="10"/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6"/>
        <v>0</v>
      </c>
      <c r="AM36" s="11"/>
      <c r="AN36" s="10"/>
      <c r="AO36" s="11"/>
      <c r="AP36" s="10"/>
      <c r="AQ36" s="11"/>
      <c r="AR36" s="10"/>
      <c r="AS36" s="7"/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37"/>
        <v>0</v>
      </c>
      <c r="BF36" s="11"/>
      <c r="BG36" s="10"/>
      <c r="BH36" s="11"/>
      <c r="BI36" s="10"/>
      <c r="BJ36" s="11"/>
      <c r="BK36" s="10"/>
      <c r="BL36" s="7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8"/>
        <v>0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9"/>
        <v>0</v>
      </c>
      <c r="CR36" s="11">
        <v>18</v>
      </c>
      <c r="CS36" s="10" t="s">
        <v>56</v>
      </c>
      <c r="CT36" s="11"/>
      <c r="CU36" s="10"/>
      <c r="CV36" s="11"/>
      <c r="CW36" s="10"/>
      <c r="CX36" s="7">
        <v>3</v>
      </c>
      <c r="CY36" s="11"/>
      <c r="CZ36" s="10"/>
      <c r="DA36" s="11">
        <v>18</v>
      </c>
      <c r="DB36" s="10" t="s">
        <v>56</v>
      </c>
      <c r="DC36" s="11"/>
      <c r="DD36" s="10"/>
      <c r="DE36" s="11"/>
      <c r="DF36" s="10"/>
      <c r="DG36" s="11"/>
      <c r="DH36" s="10"/>
      <c r="DI36" s="7">
        <v>2</v>
      </c>
      <c r="DJ36" s="7">
        <f t="shared" si="40"/>
        <v>5</v>
      </c>
      <c r="DK36" s="11"/>
      <c r="DL36" s="10"/>
      <c r="DM36" s="11"/>
      <c r="DN36" s="10"/>
      <c r="DO36" s="11"/>
      <c r="DP36" s="10"/>
      <c r="DQ36" s="7"/>
      <c r="DR36" s="11"/>
      <c r="DS36" s="10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t="shared" si="41"/>
        <v>0</v>
      </c>
    </row>
    <row r="37" spans="1:133" ht="12.75">
      <c r="A37" s="6"/>
      <c r="B37" s="6"/>
      <c r="C37" s="6"/>
      <c r="D37" s="6" t="s">
        <v>93</v>
      </c>
      <c r="E37" s="3" t="s">
        <v>94</v>
      </c>
      <c r="F37" s="6">
        <f t="shared" si="23"/>
        <v>0</v>
      </c>
      <c r="G37" s="6">
        <f t="shared" si="24"/>
        <v>2</v>
      </c>
      <c r="H37" s="6">
        <f t="shared" si="25"/>
        <v>36</v>
      </c>
      <c r="I37" s="6">
        <f t="shared" si="26"/>
        <v>18</v>
      </c>
      <c r="J37" s="6">
        <f t="shared" si="27"/>
        <v>0</v>
      </c>
      <c r="K37" s="6">
        <f t="shared" si="28"/>
        <v>0</v>
      </c>
      <c r="L37" s="6">
        <f t="shared" si="29"/>
        <v>0</v>
      </c>
      <c r="M37" s="6">
        <f t="shared" si="30"/>
        <v>18</v>
      </c>
      <c r="N37" s="6">
        <f t="shared" si="31"/>
        <v>0</v>
      </c>
      <c r="O37" s="6">
        <f t="shared" si="32"/>
        <v>0</v>
      </c>
      <c r="P37" s="6">
        <f t="shared" si="33"/>
        <v>0</v>
      </c>
      <c r="Q37" s="7">
        <f t="shared" si="34"/>
        <v>4</v>
      </c>
      <c r="R37" s="7">
        <f t="shared" si="35"/>
        <v>2</v>
      </c>
      <c r="S37" s="7">
        <v>1.5</v>
      </c>
      <c r="T37" s="11"/>
      <c r="U37" s="10"/>
      <c r="V37" s="11"/>
      <c r="W37" s="10"/>
      <c r="X37" s="11"/>
      <c r="Y37" s="10"/>
      <c r="Z37" s="7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36"/>
        <v>0</v>
      </c>
      <c r="AM37" s="11"/>
      <c r="AN37" s="10"/>
      <c r="AO37" s="11"/>
      <c r="AP37" s="10"/>
      <c r="AQ37" s="11"/>
      <c r="AR37" s="10"/>
      <c r="AS37" s="7"/>
      <c r="AT37" s="11"/>
      <c r="AU37" s="10"/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37"/>
        <v>0</v>
      </c>
      <c r="BF37" s="11"/>
      <c r="BG37" s="10"/>
      <c r="BH37" s="11"/>
      <c r="BI37" s="10"/>
      <c r="BJ37" s="11"/>
      <c r="BK37" s="10"/>
      <c r="BL37" s="7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8"/>
        <v>0</v>
      </c>
      <c r="BY37" s="11"/>
      <c r="BZ37" s="10"/>
      <c r="CA37" s="11"/>
      <c r="CB37" s="10"/>
      <c r="CC37" s="11"/>
      <c r="CD37" s="10"/>
      <c r="CE37" s="7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9"/>
        <v>0</v>
      </c>
      <c r="CR37" s="11"/>
      <c r="CS37" s="10"/>
      <c r="CT37" s="11"/>
      <c r="CU37" s="10"/>
      <c r="CV37" s="11"/>
      <c r="CW37" s="10"/>
      <c r="CX37" s="7"/>
      <c r="CY37" s="11"/>
      <c r="CZ37" s="10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t="shared" si="40"/>
        <v>0</v>
      </c>
      <c r="DK37" s="11">
        <v>18</v>
      </c>
      <c r="DL37" s="10" t="s">
        <v>56</v>
      </c>
      <c r="DM37" s="11"/>
      <c r="DN37" s="10"/>
      <c r="DO37" s="11"/>
      <c r="DP37" s="10"/>
      <c r="DQ37" s="7">
        <v>2</v>
      </c>
      <c r="DR37" s="11"/>
      <c r="DS37" s="10"/>
      <c r="DT37" s="11">
        <v>18</v>
      </c>
      <c r="DU37" s="10" t="s">
        <v>56</v>
      </c>
      <c r="DV37" s="11"/>
      <c r="DW37" s="10"/>
      <c r="DX37" s="11"/>
      <c r="DY37" s="10"/>
      <c r="DZ37" s="11"/>
      <c r="EA37" s="10"/>
      <c r="EB37" s="7">
        <v>2</v>
      </c>
      <c r="EC37" s="7">
        <f t="shared" si="41"/>
        <v>4</v>
      </c>
    </row>
    <row r="38" spans="1:133" ht="12.75">
      <c r="A38" s="6"/>
      <c r="B38" s="6"/>
      <c r="C38" s="6"/>
      <c r="D38" s="6" t="s">
        <v>95</v>
      </c>
      <c r="E38" s="3" t="s">
        <v>96</v>
      </c>
      <c r="F38" s="6">
        <f t="shared" si="23"/>
        <v>0</v>
      </c>
      <c r="G38" s="6">
        <f t="shared" si="24"/>
        <v>2</v>
      </c>
      <c r="H38" s="6">
        <f t="shared" si="25"/>
        <v>36</v>
      </c>
      <c r="I38" s="6">
        <f t="shared" si="26"/>
        <v>18</v>
      </c>
      <c r="J38" s="6">
        <f t="shared" si="27"/>
        <v>0</v>
      </c>
      <c r="K38" s="6">
        <f t="shared" si="28"/>
        <v>0</v>
      </c>
      <c r="L38" s="6">
        <f t="shared" si="29"/>
        <v>0</v>
      </c>
      <c r="M38" s="6">
        <f t="shared" si="30"/>
        <v>18</v>
      </c>
      <c r="N38" s="6">
        <f t="shared" si="31"/>
        <v>0</v>
      </c>
      <c r="O38" s="6">
        <f t="shared" si="32"/>
        <v>0</v>
      </c>
      <c r="P38" s="6">
        <f t="shared" si="33"/>
        <v>0</v>
      </c>
      <c r="Q38" s="7">
        <f t="shared" si="34"/>
        <v>5</v>
      </c>
      <c r="R38" s="7">
        <f t="shared" si="35"/>
        <v>2</v>
      </c>
      <c r="S38" s="7">
        <v>1.7</v>
      </c>
      <c r="T38" s="11"/>
      <c r="U38" s="10"/>
      <c r="V38" s="11"/>
      <c r="W38" s="10"/>
      <c r="X38" s="11"/>
      <c r="Y38" s="10"/>
      <c r="Z38" s="7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36"/>
        <v>0</v>
      </c>
      <c r="AM38" s="11"/>
      <c r="AN38" s="10"/>
      <c r="AO38" s="11"/>
      <c r="AP38" s="10"/>
      <c r="AQ38" s="11"/>
      <c r="AR38" s="10"/>
      <c r="AS38" s="7"/>
      <c r="AT38" s="11"/>
      <c r="AU38" s="10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37"/>
        <v>0</v>
      </c>
      <c r="BF38" s="11">
        <v>18</v>
      </c>
      <c r="BG38" s="10" t="s">
        <v>56</v>
      </c>
      <c r="BH38" s="11"/>
      <c r="BI38" s="10"/>
      <c r="BJ38" s="11"/>
      <c r="BK38" s="10"/>
      <c r="BL38" s="7">
        <v>3</v>
      </c>
      <c r="BM38" s="11"/>
      <c r="BN38" s="10"/>
      <c r="BO38" s="11">
        <v>18</v>
      </c>
      <c r="BP38" s="10" t="s">
        <v>56</v>
      </c>
      <c r="BQ38" s="11"/>
      <c r="BR38" s="10"/>
      <c r="BS38" s="11"/>
      <c r="BT38" s="10"/>
      <c r="BU38" s="11"/>
      <c r="BV38" s="10"/>
      <c r="BW38" s="7">
        <v>2</v>
      </c>
      <c r="BX38" s="7">
        <f t="shared" si="38"/>
        <v>5</v>
      </c>
      <c r="BY38" s="11"/>
      <c r="BZ38" s="10"/>
      <c r="CA38" s="11"/>
      <c r="CB38" s="10"/>
      <c r="CC38" s="11"/>
      <c r="CD38" s="10"/>
      <c r="CE38" s="7"/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39"/>
        <v>0</v>
      </c>
      <c r="CR38" s="11"/>
      <c r="CS38" s="10"/>
      <c r="CT38" s="11"/>
      <c r="CU38" s="10"/>
      <c r="CV38" s="11"/>
      <c r="CW38" s="10"/>
      <c r="CX38" s="7"/>
      <c r="CY38" s="11"/>
      <c r="CZ38" s="10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40"/>
        <v>0</v>
      </c>
      <c r="DK38" s="11"/>
      <c r="DL38" s="10"/>
      <c r="DM38" s="11"/>
      <c r="DN38" s="10"/>
      <c r="DO38" s="11"/>
      <c r="DP38" s="10"/>
      <c r="DQ38" s="7"/>
      <c r="DR38" s="11"/>
      <c r="DS38" s="10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si="41"/>
        <v>0</v>
      </c>
    </row>
    <row r="39" spans="1:133" ht="12.75">
      <c r="A39" s="6"/>
      <c r="B39" s="6"/>
      <c r="C39" s="6"/>
      <c r="D39" s="6" t="s">
        <v>97</v>
      </c>
      <c r="E39" s="3" t="s">
        <v>98</v>
      </c>
      <c r="F39" s="6">
        <f t="shared" si="23"/>
        <v>0</v>
      </c>
      <c r="G39" s="6">
        <f t="shared" si="24"/>
        <v>2</v>
      </c>
      <c r="H39" s="6">
        <f t="shared" si="25"/>
        <v>36</v>
      </c>
      <c r="I39" s="6">
        <f t="shared" si="26"/>
        <v>18</v>
      </c>
      <c r="J39" s="6">
        <f t="shared" si="27"/>
        <v>0</v>
      </c>
      <c r="K39" s="6">
        <f t="shared" si="28"/>
        <v>0</v>
      </c>
      <c r="L39" s="6">
        <f t="shared" si="29"/>
        <v>0</v>
      </c>
      <c r="M39" s="6">
        <f t="shared" si="30"/>
        <v>18</v>
      </c>
      <c r="N39" s="6">
        <f t="shared" si="31"/>
        <v>0</v>
      </c>
      <c r="O39" s="6">
        <f t="shared" si="32"/>
        <v>0</v>
      </c>
      <c r="P39" s="6">
        <f t="shared" si="33"/>
        <v>0</v>
      </c>
      <c r="Q39" s="7">
        <f t="shared" si="34"/>
        <v>4</v>
      </c>
      <c r="R39" s="7">
        <f t="shared" si="35"/>
        <v>2</v>
      </c>
      <c r="S39" s="7">
        <v>1.4</v>
      </c>
      <c r="T39" s="11"/>
      <c r="U39" s="10"/>
      <c r="V39" s="11"/>
      <c r="W39" s="10"/>
      <c r="X39" s="11"/>
      <c r="Y39" s="10"/>
      <c r="Z39" s="7"/>
      <c r="AA39" s="11"/>
      <c r="AB39" s="10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36"/>
        <v>0</v>
      </c>
      <c r="AM39" s="11"/>
      <c r="AN39" s="10"/>
      <c r="AO39" s="11"/>
      <c r="AP39" s="10"/>
      <c r="AQ39" s="11"/>
      <c r="AR39" s="10"/>
      <c r="AS39" s="7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37"/>
        <v>0</v>
      </c>
      <c r="BF39" s="11"/>
      <c r="BG39" s="10"/>
      <c r="BH39" s="11"/>
      <c r="BI39" s="10"/>
      <c r="BJ39" s="11"/>
      <c r="BK39" s="10"/>
      <c r="BL39" s="7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38"/>
        <v>0</v>
      </c>
      <c r="BY39" s="11"/>
      <c r="BZ39" s="10"/>
      <c r="CA39" s="11"/>
      <c r="CB39" s="10"/>
      <c r="CC39" s="11"/>
      <c r="CD39" s="10"/>
      <c r="CE39" s="7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39"/>
        <v>0</v>
      </c>
      <c r="CR39" s="11"/>
      <c r="CS39" s="10"/>
      <c r="CT39" s="11"/>
      <c r="CU39" s="10"/>
      <c r="CV39" s="11"/>
      <c r="CW39" s="10"/>
      <c r="CX39" s="7"/>
      <c r="CY39" s="11"/>
      <c r="CZ39" s="10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40"/>
        <v>0</v>
      </c>
      <c r="DK39" s="11">
        <v>18</v>
      </c>
      <c r="DL39" s="10" t="s">
        <v>56</v>
      </c>
      <c r="DM39" s="11"/>
      <c r="DN39" s="10"/>
      <c r="DO39" s="11"/>
      <c r="DP39" s="10"/>
      <c r="DQ39" s="7">
        <v>2</v>
      </c>
      <c r="DR39" s="11"/>
      <c r="DS39" s="10"/>
      <c r="DT39" s="11">
        <v>18</v>
      </c>
      <c r="DU39" s="10" t="s">
        <v>56</v>
      </c>
      <c r="DV39" s="11"/>
      <c r="DW39" s="10"/>
      <c r="DX39" s="11"/>
      <c r="DY39" s="10"/>
      <c r="DZ39" s="11"/>
      <c r="EA39" s="10"/>
      <c r="EB39" s="7">
        <v>2</v>
      </c>
      <c r="EC39" s="7">
        <f t="shared" si="41"/>
        <v>4</v>
      </c>
    </row>
    <row r="40" spans="1:133" ht="12.75">
      <c r="A40" s="6"/>
      <c r="B40" s="6"/>
      <c r="C40" s="6"/>
      <c r="D40" s="6" t="s">
        <v>99</v>
      </c>
      <c r="E40" s="3" t="s">
        <v>100</v>
      </c>
      <c r="F40" s="6">
        <f t="shared" si="23"/>
        <v>0</v>
      </c>
      <c r="G40" s="6">
        <f t="shared" si="24"/>
        <v>2</v>
      </c>
      <c r="H40" s="6">
        <f t="shared" si="25"/>
        <v>36</v>
      </c>
      <c r="I40" s="6">
        <f t="shared" si="26"/>
        <v>18</v>
      </c>
      <c r="J40" s="6">
        <f t="shared" si="27"/>
        <v>0</v>
      </c>
      <c r="K40" s="6">
        <f t="shared" si="28"/>
        <v>0</v>
      </c>
      <c r="L40" s="6">
        <f t="shared" si="29"/>
        <v>0</v>
      </c>
      <c r="M40" s="6">
        <f t="shared" si="30"/>
        <v>18</v>
      </c>
      <c r="N40" s="6">
        <f t="shared" si="31"/>
        <v>0</v>
      </c>
      <c r="O40" s="6">
        <f t="shared" si="32"/>
        <v>0</v>
      </c>
      <c r="P40" s="6">
        <f t="shared" si="33"/>
        <v>0</v>
      </c>
      <c r="Q40" s="7">
        <f t="shared" si="34"/>
        <v>5</v>
      </c>
      <c r="R40" s="7">
        <f t="shared" si="35"/>
        <v>2</v>
      </c>
      <c r="S40" s="7">
        <v>1.4</v>
      </c>
      <c r="T40" s="11">
        <v>18</v>
      </c>
      <c r="U40" s="10" t="s">
        <v>56</v>
      </c>
      <c r="V40" s="11"/>
      <c r="W40" s="10"/>
      <c r="X40" s="11"/>
      <c r="Y40" s="10"/>
      <c r="Z40" s="7">
        <v>3</v>
      </c>
      <c r="AA40" s="11"/>
      <c r="AB40" s="10"/>
      <c r="AC40" s="11">
        <v>18</v>
      </c>
      <c r="AD40" s="10" t="s">
        <v>56</v>
      </c>
      <c r="AE40" s="11"/>
      <c r="AF40" s="10"/>
      <c r="AG40" s="11"/>
      <c r="AH40" s="10"/>
      <c r="AI40" s="11"/>
      <c r="AJ40" s="10"/>
      <c r="AK40" s="7">
        <v>2</v>
      </c>
      <c r="AL40" s="7">
        <f t="shared" si="36"/>
        <v>5</v>
      </c>
      <c r="AM40" s="11"/>
      <c r="AN40" s="10"/>
      <c r="AO40" s="11"/>
      <c r="AP40" s="10"/>
      <c r="AQ40" s="11"/>
      <c r="AR40" s="10"/>
      <c r="AS40" s="7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37"/>
        <v>0</v>
      </c>
      <c r="BF40" s="11"/>
      <c r="BG40" s="10"/>
      <c r="BH40" s="11"/>
      <c r="BI40" s="10"/>
      <c r="BJ40" s="11"/>
      <c r="BK40" s="10"/>
      <c r="BL40" s="7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38"/>
        <v>0</v>
      </c>
      <c r="BY40" s="11"/>
      <c r="BZ40" s="10"/>
      <c r="CA40" s="11"/>
      <c r="CB40" s="10"/>
      <c r="CC40" s="11"/>
      <c r="CD40" s="10"/>
      <c r="CE40" s="7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39"/>
        <v>0</v>
      </c>
      <c r="CR40" s="11"/>
      <c r="CS40" s="10"/>
      <c r="CT40" s="11"/>
      <c r="CU40" s="10"/>
      <c r="CV40" s="11"/>
      <c r="CW40" s="10"/>
      <c r="CX40" s="7"/>
      <c r="CY40" s="11"/>
      <c r="CZ40" s="10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40"/>
        <v>0</v>
      </c>
      <c r="DK40" s="11"/>
      <c r="DL40" s="10"/>
      <c r="DM40" s="11"/>
      <c r="DN40" s="10"/>
      <c r="DO40" s="11"/>
      <c r="DP40" s="10"/>
      <c r="DQ40" s="7"/>
      <c r="DR40" s="11"/>
      <c r="DS40" s="10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41"/>
        <v>0</v>
      </c>
    </row>
    <row r="41" spans="1:133" ht="12.75">
      <c r="A41" s="6"/>
      <c r="B41" s="6"/>
      <c r="C41" s="6"/>
      <c r="D41" s="6" t="s">
        <v>101</v>
      </c>
      <c r="E41" s="3" t="s">
        <v>102</v>
      </c>
      <c r="F41" s="6">
        <f t="shared" si="23"/>
        <v>1</v>
      </c>
      <c r="G41" s="6">
        <f t="shared" si="24"/>
        <v>1</v>
      </c>
      <c r="H41" s="6">
        <f t="shared" si="25"/>
        <v>45</v>
      </c>
      <c r="I41" s="6">
        <f t="shared" si="26"/>
        <v>18</v>
      </c>
      <c r="J41" s="6">
        <f t="shared" si="27"/>
        <v>0</v>
      </c>
      <c r="K41" s="6">
        <f t="shared" si="28"/>
        <v>0</v>
      </c>
      <c r="L41" s="6">
        <f t="shared" si="29"/>
        <v>0</v>
      </c>
      <c r="M41" s="6">
        <f t="shared" si="30"/>
        <v>27</v>
      </c>
      <c r="N41" s="6">
        <f t="shared" si="31"/>
        <v>0</v>
      </c>
      <c r="O41" s="6">
        <f t="shared" si="32"/>
        <v>0</v>
      </c>
      <c r="P41" s="6">
        <f t="shared" si="33"/>
        <v>0</v>
      </c>
      <c r="Q41" s="7">
        <f t="shared" si="34"/>
        <v>6</v>
      </c>
      <c r="R41" s="7">
        <f t="shared" si="35"/>
        <v>3</v>
      </c>
      <c r="S41" s="7">
        <v>1.9</v>
      </c>
      <c r="T41" s="11">
        <v>18</v>
      </c>
      <c r="U41" s="10" t="s">
        <v>57</v>
      </c>
      <c r="V41" s="11"/>
      <c r="W41" s="10"/>
      <c r="X41" s="11"/>
      <c r="Y41" s="10"/>
      <c r="Z41" s="7">
        <v>3</v>
      </c>
      <c r="AA41" s="11"/>
      <c r="AB41" s="10"/>
      <c r="AC41" s="11">
        <v>27</v>
      </c>
      <c r="AD41" s="10" t="s">
        <v>56</v>
      </c>
      <c r="AE41" s="11"/>
      <c r="AF41" s="10"/>
      <c r="AG41" s="11"/>
      <c r="AH41" s="10"/>
      <c r="AI41" s="11"/>
      <c r="AJ41" s="10"/>
      <c r="AK41" s="7">
        <v>3</v>
      </c>
      <c r="AL41" s="7">
        <f t="shared" si="36"/>
        <v>6</v>
      </c>
      <c r="AM41" s="11"/>
      <c r="AN41" s="10"/>
      <c r="AO41" s="11"/>
      <c r="AP41" s="10"/>
      <c r="AQ41" s="11"/>
      <c r="AR41" s="10"/>
      <c r="AS41" s="7"/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37"/>
        <v>0</v>
      </c>
      <c r="BF41" s="11"/>
      <c r="BG41" s="10"/>
      <c r="BH41" s="11"/>
      <c r="BI41" s="10"/>
      <c r="BJ41" s="11"/>
      <c r="BK41" s="10"/>
      <c r="BL41" s="7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38"/>
        <v>0</v>
      </c>
      <c r="BY41" s="11"/>
      <c r="BZ41" s="10"/>
      <c r="CA41" s="11"/>
      <c r="CB41" s="10"/>
      <c r="CC41" s="11"/>
      <c r="CD41" s="10"/>
      <c r="CE41" s="7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39"/>
        <v>0</v>
      </c>
      <c r="CR41" s="11"/>
      <c r="CS41" s="10"/>
      <c r="CT41" s="11"/>
      <c r="CU41" s="10"/>
      <c r="CV41" s="11"/>
      <c r="CW41" s="10"/>
      <c r="CX41" s="7"/>
      <c r="CY41" s="11"/>
      <c r="CZ41" s="10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40"/>
        <v>0</v>
      </c>
      <c r="DK41" s="11"/>
      <c r="DL41" s="10"/>
      <c r="DM41" s="11"/>
      <c r="DN41" s="10"/>
      <c r="DO41" s="11"/>
      <c r="DP41" s="10"/>
      <c r="DQ41" s="7"/>
      <c r="DR41" s="11"/>
      <c r="DS41" s="10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41"/>
        <v>0</v>
      </c>
    </row>
    <row r="42" spans="1:133" ht="12.75">
      <c r="A42" s="6"/>
      <c r="B42" s="6"/>
      <c r="C42" s="6"/>
      <c r="D42" s="6" t="s">
        <v>103</v>
      </c>
      <c r="E42" s="3" t="s">
        <v>104</v>
      </c>
      <c r="F42" s="6">
        <f t="shared" si="23"/>
        <v>0</v>
      </c>
      <c r="G42" s="6">
        <f t="shared" si="24"/>
        <v>2</v>
      </c>
      <c r="H42" s="6">
        <f t="shared" si="25"/>
        <v>45</v>
      </c>
      <c r="I42" s="6">
        <f t="shared" si="26"/>
        <v>18</v>
      </c>
      <c r="J42" s="6">
        <f t="shared" si="27"/>
        <v>0</v>
      </c>
      <c r="K42" s="6">
        <f t="shared" si="28"/>
        <v>0</v>
      </c>
      <c r="L42" s="6">
        <f t="shared" si="29"/>
        <v>0</v>
      </c>
      <c r="M42" s="6">
        <f t="shared" si="30"/>
        <v>27</v>
      </c>
      <c r="N42" s="6">
        <f t="shared" si="31"/>
        <v>0</v>
      </c>
      <c r="O42" s="6">
        <f t="shared" si="32"/>
        <v>0</v>
      </c>
      <c r="P42" s="6">
        <f t="shared" si="33"/>
        <v>0</v>
      </c>
      <c r="Q42" s="7">
        <f t="shared" si="34"/>
        <v>6</v>
      </c>
      <c r="R42" s="7">
        <f t="shared" si="35"/>
        <v>3</v>
      </c>
      <c r="S42" s="7">
        <v>1.9</v>
      </c>
      <c r="T42" s="11"/>
      <c r="U42" s="10"/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36"/>
        <v>0</v>
      </c>
      <c r="AM42" s="11">
        <v>18</v>
      </c>
      <c r="AN42" s="10" t="s">
        <v>56</v>
      </c>
      <c r="AO42" s="11"/>
      <c r="AP42" s="10"/>
      <c r="AQ42" s="11"/>
      <c r="AR42" s="10"/>
      <c r="AS42" s="7">
        <v>3</v>
      </c>
      <c r="AT42" s="11"/>
      <c r="AU42" s="10"/>
      <c r="AV42" s="11">
        <v>27</v>
      </c>
      <c r="AW42" s="10" t="s">
        <v>56</v>
      </c>
      <c r="AX42" s="11"/>
      <c r="AY42" s="10"/>
      <c r="AZ42" s="11"/>
      <c r="BA42" s="10"/>
      <c r="BB42" s="11"/>
      <c r="BC42" s="10"/>
      <c r="BD42" s="7">
        <v>3</v>
      </c>
      <c r="BE42" s="7">
        <f t="shared" si="37"/>
        <v>6</v>
      </c>
      <c r="BF42" s="11"/>
      <c r="BG42" s="10"/>
      <c r="BH42" s="11"/>
      <c r="BI42" s="10"/>
      <c r="BJ42" s="11"/>
      <c r="BK42" s="10"/>
      <c r="BL42" s="7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38"/>
        <v>0</v>
      </c>
      <c r="BY42" s="11"/>
      <c r="BZ42" s="10"/>
      <c r="CA42" s="11"/>
      <c r="CB42" s="10"/>
      <c r="CC42" s="11"/>
      <c r="CD42" s="10"/>
      <c r="CE42" s="7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39"/>
        <v>0</v>
      </c>
      <c r="CR42" s="11"/>
      <c r="CS42" s="10"/>
      <c r="CT42" s="11"/>
      <c r="CU42" s="10"/>
      <c r="CV42" s="11"/>
      <c r="CW42" s="10"/>
      <c r="CX42" s="7"/>
      <c r="CY42" s="11"/>
      <c r="CZ42" s="10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40"/>
        <v>0</v>
      </c>
      <c r="DK42" s="11"/>
      <c r="DL42" s="10"/>
      <c r="DM42" s="11"/>
      <c r="DN42" s="10"/>
      <c r="DO42" s="11"/>
      <c r="DP42" s="10"/>
      <c r="DQ42" s="7"/>
      <c r="DR42" s="11"/>
      <c r="DS42" s="10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41"/>
        <v>0</v>
      </c>
    </row>
    <row r="43" spans="1:133" ht="12.75">
      <c r="A43" s="6"/>
      <c r="B43" s="6"/>
      <c r="C43" s="6"/>
      <c r="D43" s="6" t="s">
        <v>105</v>
      </c>
      <c r="E43" s="3" t="s">
        <v>106</v>
      </c>
      <c r="F43" s="6">
        <f t="shared" si="23"/>
        <v>1</v>
      </c>
      <c r="G43" s="6">
        <f t="shared" si="24"/>
        <v>1</v>
      </c>
      <c r="H43" s="6">
        <f t="shared" si="25"/>
        <v>36</v>
      </c>
      <c r="I43" s="6">
        <f t="shared" si="26"/>
        <v>18</v>
      </c>
      <c r="J43" s="6">
        <f t="shared" si="27"/>
        <v>0</v>
      </c>
      <c r="K43" s="6">
        <f t="shared" si="28"/>
        <v>0</v>
      </c>
      <c r="L43" s="6">
        <f t="shared" si="29"/>
        <v>0</v>
      </c>
      <c r="M43" s="6">
        <f t="shared" si="30"/>
        <v>18</v>
      </c>
      <c r="N43" s="6">
        <f t="shared" si="31"/>
        <v>0</v>
      </c>
      <c r="O43" s="6">
        <f t="shared" si="32"/>
        <v>0</v>
      </c>
      <c r="P43" s="6">
        <f t="shared" si="33"/>
        <v>0</v>
      </c>
      <c r="Q43" s="7">
        <f t="shared" si="34"/>
        <v>5</v>
      </c>
      <c r="R43" s="7">
        <f t="shared" si="35"/>
        <v>2</v>
      </c>
      <c r="S43" s="7">
        <v>1.5</v>
      </c>
      <c r="T43" s="11"/>
      <c r="U43" s="10"/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36"/>
        <v>0</v>
      </c>
      <c r="AM43" s="11">
        <v>18</v>
      </c>
      <c r="AN43" s="10" t="s">
        <v>57</v>
      </c>
      <c r="AO43" s="11"/>
      <c r="AP43" s="10"/>
      <c r="AQ43" s="11"/>
      <c r="AR43" s="10"/>
      <c r="AS43" s="7">
        <v>3</v>
      </c>
      <c r="AT43" s="11"/>
      <c r="AU43" s="10"/>
      <c r="AV43" s="11">
        <v>18</v>
      </c>
      <c r="AW43" s="10" t="s">
        <v>56</v>
      </c>
      <c r="AX43" s="11"/>
      <c r="AY43" s="10"/>
      <c r="AZ43" s="11"/>
      <c r="BA43" s="10"/>
      <c r="BB43" s="11"/>
      <c r="BC43" s="10"/>
      <c r="BD43" s="7">
        <v>2</v>
      </c>
      <c r="BE43" s="7">
        <f t="shared" si="37"/>
        <v>5</v>
      </c>
      <c r="BF43" s="11"/>
      <c r="BG43" s="10"/>
      <c r="BH43" s="11"/>
      <c r="BI43" s="10"/>
      <c r="BJ43" s="11"/>
      <c r="BK43" s="10"/>
      <c r="BL43" s="7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38"/>
        <v>0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39"/>
        <v>0</v>
      </c>
      <c r="CR43" s="11"/>
      <c r="CS43" s="10"/>
      <c r="CT43" s="11"/>
      <c r="CU43" s="10"/>
      <c r="CV43" s="11"/>
      <c r="CW43" s="10"/>
      <c r="CX43" s="7"/>
      <c r="CY43" s="11"/>
      <c r="CZ43" s="10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40"/>
        <v>0</v>
      </c>
      <c r="DK43" s="11"/>
      <c r="DL43" s="10"/>
      <c r="DM43" s="11"/>
      <c r="DN43" s="10"/>
      <c r="DO43" s="11"/>
      <c r="DP43" s="10"/>
      <c r="DQ43" s="7"/>
      <c r="DR43" s="11"/>
      <c r="DS43" s="10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41"/>
        <v>0</v>
      </c>
    </row>
    <row r="44" spans="1:133" ht="12.75">
      <c r="A44" s="6"/>
      <c r="B44" s="6"/>
      <c r="C44" s="6"/>
      <c r="D44" s="6" t="s">
        <v>107</v>
      </c>
      <c r="E44" s="3" t="s">
        <v>108</v>
      </c>
      <c r="F44" s="6">
        <f t="shared" si="23"/>
        <v>1</v>
      </c>
      <c r="G44" s="6">
        <f t="shared" si="24"/>
        <v>1</v>
      </c>
      <c r="H44" s="6">
        <f t="shared" si="25"/>
        <v>36</v>
      </c>
      <c r="I44" s="6">
        <f t="shared" si="26"/>
        <v>18</v>
      </c>
      <c r="J44" s="6">
        <f t="shared" si="27"/>
        <v>0</v>
      </c>
      <c r="K44" s="6">
        <f t="shared" si="28"/>
        <v>0</v>
      </c>
      <c r="L44" s="6">
        <f t="shared" si="29"/>
        <v>0</v>
      </c>
      <c r="M44" s="6">
        <f t="shared" si="30"/>
        <v>18</v>
      </c>
      <c r="N44" s="6">
        <f t="shared" si="31"/>
        <v>0</v>
      </c>
      <c r="O44" s="6">
        <f t="shared" si="32"/>
        <v>0</v>
      </c>
      <c r="P44" s="6">
        <f t="shared" si="33"/>
        <v>0</v>
      </c>
      <c r="Q44" s="7">
        <f t="shared" si="34"/>
        <v>5</v>
      </c>
      <c r="R44" s="7">
        <f t="shared" si="35"/>
        <v>2</v>
      </c>
      <c r="S44" s="7">
        <v>1.5</v>
      </c>
      <c r="T44" s="11">
        <v>18</v>
      </c>
      <c r="U44" s="10" t="s">
        <v>57</v>
      </c>
      <c r="V44" s="11"/>
      <c r="W44" s="10"/>
      <c r="X44" s="11"/>
      <c r="Y44" s="10"/>
      <c r="Z44" s="7">
        <v>3</v>
      </c>
      <c r="AA44" s="11"/>
      <c r="AB44" s="10"/>
      <c r="AC44" s="11">
        <v>18</v>
      </c>
      <c r="AD44" s="10" t="s">
        <v>56</v>
      </c>
      <c r="AE44" s="11"/>
      <c r="AF44" s="10"/>
      <c r="AG44" s="11"/>
      <c r="AH44" s="10"/>
      <c r="AI44" s="11"/>
      <c r="AJ44" s="10"/>
      <c r="AK44" s="7">
        <v>2</v>
      </c>
      <c r="AL44" s="7">
        <f t="shared" si="36"/>
        <v>5</v>
      </c>
      <c r="AM44" s="11"/>
      <c r="AN44" s="10"/>
      <c r="AO44" s="11"/>
      <c r="AP44" s="10"/>
      <c r="AQ44" s="11"/>
      <c r="AR44" s="10"/>
      <c r="AS44" s="7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37"/>
        <v>0</v>
      </c>
      <c r="BF44" s="11"/>
      <c r="BG44" s="10"/>
      <c r="BH44" s="11"/>
      <c r="BI44" s="10"/>
      <c r="BJ44" s="11"/>
      <c r="BK44" s="10"/>
      <c r="BL44" s="7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38"/>
        <v>0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39"/>
        <v>0</v>
      </c>
      <c r="CR44" s="11"/>
      <c r="CS44" s="10"/>
      <c r="CT44" s="11"/>
      <c r="CU44" s="10"/>
      <c r="CV44" s="11"/>
      <c r="CW44" s="10"/>
      <c r="CX44" s="7"/>
      <c r="CY44" s="11"/>
      <c r="CZ44" s="10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40"/>
        <v>0</v>
      </c>
      <c r="DK44" s="11"/>
      <c r="DL44" s="10"/>
      <c r="DM44" s="11"/>
      <c r="DN44" s="10"/>
      <c r="DO44" s="11"/>
      <c r="DP44" s="10"/>
      <c r="DQ44" s="7"/>
      <c r="DR44" s="11"/>
      <c r="DS44" s="10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41"/>
        <v>0</v>
      </c>
    </row>
    <row r="45" spans="1:133" ht="12.75">
      <c r="A45" s="6"/>
      <c r="B45" s="6"/>
      <c r="C45" s="6"/>
      <c r="D45" s="6" t="s">
        <v>109</v>
      </c>
      <c r="E45" s="3" t="s">
        <v>110</v>
      </c>
      <c r="F45" s="6">
        <f t="shared" si="23"/>
        <v>0</v>
      </c>
      <c r="G45" s="6">
        <f t="shared" si="24"/>
        <v>1</v>
      </c>
      <c r="H45" s="6">
        <f t="shared" si="25"/>
        <v>18</v>
      </c>
      <c r="I45" s="6">
        <f t="shared" si="26"/>
        <v>18</v>
      </c>
      <c r="J45" s="6">
        <f t="shared" si="27"/>
        <v>0</v>
      </c>
      <c r="K45" s="6">
        <f t="shared" si="28"/>
        <v>0</v>
      </c>
      <c r="L45" s="6">
        <f t="shared" si="29"/>
        <v>0</v>
      </c>
      <c r="M45" s="6">
        <f t="shared" si="30"/>
        <v>0</v>
      </c>
      <c r="N45" s="6">
        <f t="shared" si="31"/>
        <v>0</v>
      </c>
      <c r="O45" s="6">
        <f t="shared" si="32"/>
        <v>0</v>
      </c>
      <c r="P45" s="6">
        <f t="shared" si="33"/>
        <v>0</v>
      </c>
      <c r="Q45" s="7">
        <f t="shared" si="34"/>
        <v>3</v>
      </c>
      <c r="R45" s="7">
        <f t="shared" si="35"/>
        <v>0</v>
      </c>
      <c r="S45" s="7">
        <v>0.7</v>
      </c>
      <c r="T45" s="11"/>
      <c r="U45" s="10"/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36"/>
        <v>0</v>
      </c>
      <c r="AM45" s="11">
        <v>18</v>
      </c>
      <c r="AN45" s="10" t="s">
        <v>56</v>
      </c>
      <c r="AO45" s="11"/>
      <c r="AP45" s="10"/>
      <c r="AQ45" s="11"/>
      <c r="AR45" s="10"/>
      <c r="AS45" s="7">
        <v>3</v>
      </c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37"/>
        <v>3</v>
      </c>
      <c r="BF45" s="11"/>
      <c r="BG45" s="10"/>
      <c r="BH45" s="11"/>
      <c r="BI45" s="10"/>
      <c r="BJ45" s="11"/>
      <c r="BK45" s="10"/>
      <c r="BL45" s="7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38"/>
        <v>0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39"/>
        <v>0</v>
      </c>
      <c r="CR45" s="11"/>
      <c r="CS45" s="10"/>
      <c r="CT45" s="11"/>
      <c r="CU45" s="10"/>
      <c r="CV45" s="11"/>
      <c r="CW45" s="10"/>
      <c r="CX45" s="7"/>
      <c r="CY45" s="11"/>
      <c r="CZ45" s="10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40"/>
        <v>0</v>
      </c>
      <c r="DK45" s="11"/>
      <c r="DL45" s="10"/>
      <c r="DM45" s="11"/>
      <c r="DN45" s="10"/>
      <c r="DO45" s="11"/>
      <c r="DP45" s="10"/>
      <c r="DQ45" s="7"/>
      <c r="DR45" s="11"/>
      <c r="DS45" s="10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41"/>
        <v>0</v>
      </c>
    </row>
    <row r="46" spans="1:133" ht="12.75">
      <c r="A46" s="6"/>
      <c r="B46" s="6"/>
      <c r="C46" s="6"/>
      <c r="D46" s="6" t="s">
        <v>111</v>
      </c>
      <c r="E46" s="3" t="s">
        <v>112</v>
      </c>
      <c r="F46" s="6">
        <f t="shared" si="23"/>
        <v>0</v>
      </c>
      <c r="G46" s="6">
        <f t="shared" si="24"/>
        <v>2</v>
      </c>
      <c r="H46" s="6">
        <f t="shared" si="25"/>
        <v>36</v>
      </c>
      <c r="I46" s="6">
        <f t="shared" si="26"/>
        <v>18</v>
      </c>
      <c r="J46" s="6">
        <f t="shared" si="27"/>
        <v>0</v>
      </c>
      <c r="K46" s="6">
        <f t="shared" si="28"/>
        <v>0</v>
      </c>
      <c r="L46" s="6">
        <f t="shared" si="29"/>
        <v>0</v>
      </c>
      <c r="M46" s="6">
        <f t="shared" si="30"/>
        <v>18</v>
      </c>
      <c r="N46" s="6">
        <f t="shared" si="31"/>
        <v>0</v>
      </c>
      <c r="O46" s="6">
        <f t="shared" si="32"/>
        <v>0</v>
      </c>
      <c r="P46" s="6">
        <f t="shared" si="33"/>
        <v>0</v>
      </c>
      <c r="Q46" s="7">
        <f t="shared" si="34"/>
        <v>5</v>
      </c>
      <c r="R46" s="7">
        <f t="shared" si="35"/>
        <v>2</v>
      </c>
      <c r="S46" s="7">
        <v>1.4</v>
      </c>
      <c r="T46" s="11"/>
      <c r="U46" s="10"/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36"/>
        <v>0</v>
      </c>
      <c r="AM46" s="11">
        <v>18</v>
      </c>
      <c r="AN46" s="10" t="s">
        <v>56</v>
      </c>
      <c r="AO46" s="11"/>
      <c r="AP46" s="10"/>
      <c r="AQ46" s="11"/>
      <c r="AR46" s="10"/>
      <c r="AS46" s="7">
        <v>3</v>
      </c>
      <c r="AT46" s="11"/>
      <c r="AU46" s="10"/>
      <c r="AV46" s="11">
        <v>18</v>
      </c>
      <c r="AW46" s="10" t="s">
        <v>56</v>
      </c>
      <c r="AX46" s="11"/>
      <c r="AY46" s="10"/>
      <c r="AZ46" s="11"/>
      <c r="BA46" s="10"/>
      <c r="BB46" s="11"/>
      <c r="BC46" s="10"/>
      <c r="BD46" s="7">
        <v>2</v>
      </c>
      <c r="BE46" s="7">
        <f t="shared" si="37"/>
        <v>5</v>
      </c>
      <c r="BF46" s="11"/>
      <c r="BG46" s="10"/>
      <c r="BH46" s="11"/>
      <c r="BI46" s="10"/>
      <c r="BJ46" s="11"/>
      <c r="BK46" s="10"/>
      <c r="BL46" s="7"/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38"/>
        <v>0</v>
      </c>
      <c r="BY46" s="11"/>
      <c r="BZ46" s="10"/>
      <c r="CA46" s="11"/>
      <c r="CB46" s="10"/>
      <c r="CC46" s="11"/>
      <c r="CD46" s="10"/>
      <c r="CE46" s="7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39"/>
        <v>0</v>
      </c>
      <c r="CR46" s="11"/>
      <c r="CS46" s="10"/>
      <c r="CT46" s="11"/>
      <c r="CU46" s="10"/>
      <c r="CV46" s="11"/>
      <c r="CW46" s="10"/>
      <c r="CX46" s="7"/>
      <c r="CY46" s="11"/>
      <c r="CZ46" s="10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40"/>
        <v>0</v>
      </c>
      <c r="DK46" s="11"/>
      <c r="DL46" s="10"/>
      <c r="DM46" s="11"/>
      <c r="DN46" s="10"/>
      <c r="DO46" s="11"/>
      <c r="DP46" s="10"/>
      <c r="DQ46" s="7"/>
      <c r="DR46" s="11"/>
      <c r="DS46" s="10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41"/>
        <v>0</v>
      </c>
    </row>
    <row r="47" spans="1:133" ht="12.75">
      <c r="A47" s="6"/>
      <c r="B47" s="6"/>
      <c r="C47" s="6"/>
      <c r="D47" s="6" t="s">
        <v>113</v>
      </c>
      <c r="E47" s="3" t="s">
        <v>114</v>
      </c>
      <c r="F47" s="6">
        <f t="shared" si="23"/>
        <v>1</v>
      </c>
      <c r="G47" s="6">
        <f t="shared" si="24"/>
        <v>1</v>
      </c>
      <c r="H47" s="6">
        <f t="shared" si="25"/>
        <v>45</v>
      </c>
      <c r="I47" s="6">
        <f t="shared" si="26"/>
        <v>18</v>
      </c>
      <c r="J47" s="6">
        <f t="shared" si="27"/>
        <v>0</v>
      </c>
      <c r="K47" s="6">
        <f t="shared" si="28"/>
        <v>0</v>
      </c>
      <c r="L47" s="6">
        <f t="shared" si="29"/>
        <v>0</v>
      </c>
      <c r="M47" s="6">
        <f t="shared" si="30"/>
        <v>27</v>
      </c>
      <c r="N47" s="6">
        <f t="shared" si="31"/>
        <v>0</v>
      </c>
      <c r="O47" s="6">
        <f t="shared" si="32"/>
        <v>0</v>
      </c>
      <c r="P47" s="6">
        <f t="shared" si="33"/>
        <v>0</v>
      </c>
      <c r="Q47" s="7">
        <f t="shared" si="34"/>
        <v>6</v>
      </c>
      <c r="R47" s="7">
        <f t="shared" si="35"/>
        <v>3</v>
      </c>
      <c r="S47" s="7">
        <v>1.9</v>
      </c>
      <c r="T47" s="11"/>
      <c r="U47" s="10"/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36"/>
        <v>0</v>
      </c>
      <c r="AM47" s="11"/>
      <c r="AN47" s="10"/>
      <c r="AO47" s="11"/>
      <c r="AP47" s="10"/>
      <c r="AQ47" s="11"/>
      <c r="AR47" s="10"/>
      <c r="AS47" s="7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37"/>
        <v>0</v>
      </c>
      <c r="BF47" s="11">
        <v>18</v>
      </c>
      <c r="BG47" s="10" t="s">
        <v>57</v>
      </c>
      <c r="BH47" s="11"/>
      <c r="BI47" s="10"/>
      <c r="BJ47" s="11"/>
      <c r="BK47" s="10"/>
      <c r="BL47" s="7">
        <v>3</v>
      </c>
      <c r="BM47" s="11"/>
      <c r="BN47" s="10"/>
      <c r="BO47" s="11">
        <v>27</v>
      </c>
      <c r="BP47" s="10" t="s">
        <v>56</v>
      </c>
      <c r="BQ47" s="11"/>
      <c r="BR47" s="10"/>
      <c r="BS47" s="11"/>
      <c r="BT47" s="10"/>
      <c r="BU47" s="11"/>
      <c r="BV47" s="10"/>
      <c r="BW47" s="7">
        <v>3</v>
      </c>
      <c r="BX47" s="7">
        <f t="shared" si="38"/>
        <v>6</v>
      </c>
      <c r="BY47" s="11"/>
      <c r="BZ47" s="10"/>
      <c r="CA47" s="11"/>
      <c r="CB47" s="10"/>
      <c r="CC47" s="11"/>
      <c r="CD47" s="10"/>
      <c r="CE47" s="7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39"/>
        <v>0</v>
      </c>
      <c r="CR47" s="11"/>
      <c r="CS47" s="10"/>
      <c r="CT47" s="11"/>
      <c r="CU47" s="10"/>
      <c r="CV47" s="11"/>
      <c r="CW47" s="10"/>
      <c r="CX47" s="7"/>
      <c r="CY47" s="11"/>
      <c r="CZ47" s="10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40"/>
        <v>0</v>
      </c>
      <c r="DK47" s="11"/>
      <c r="DL47" s="10"/>
      <c r="DM47" s="11"/>
      <c r="DN47" s="10"/>
      <c r="DO47" s="11"/>
      <c r="DP47" s="10"/>
      <c r="DQ47" s="7"/>
      <c r="DR47" s="11"/>
      <c r="DS47" s="10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41"/>
        <v>0</v>
      </c>
    </row>
    <row r="48" spans="1:133" ht="12.75">
      <c r="A48" s="6">
        <v>3</v>
      </c>
      <c r="B48" s="6">
        <v>1</v>
      </c>
      <c r="C48" s="6"/>
      <c r="D48" s="6"/>
      <c r="E48" s="3" t="s">
        <v>115</v>
      </c>
      <c r="F48" s="6">
        <f>$B$48*COUNTIF(T48:EA48,"e")</f>
        <v>0</v>
      </c>
      <c r="G48" s="6">
        <f>$B$48*COUNTIF(T48:EA48,"z")</f>
        <v>2</v>
      </c>
      <c r="H48" s="6">
        <f t="shared" si="25"/>
        <v>18</v>
      </c>
      <c r="I48" s="6">
        <f t="shared" si="26"/>
        <v>9</v>
      </c>
      <c r="J48" s="6">
        <f t="shared" si="27"/>
        <v>0</v>
      </c>
      <c r="K48" s="6">
        <f t="shared" si="28"/>
        <v>9</v>
      </c>
      <c r="L48" s="6">
        <f t="shared" si="29"/>
        <v>0</v>
      </c>
      <c r="M48" s="6">
        <f t="shared" si="30"/>
        <v>0</v>
      </c>
      <c r="N48" s="6">
        <f t="shared" si="31"/>
        <v>0</v>
      </c>
      <c r="O48" s="6">
        <f t="shared" si="32"/>
        <v>0</v>
      </c>
      <c r="P48" s="6">
        <f t="shared" si="33"/>
        <v>0</v>
      </c>
      <c r="Q48" s="7">
        <f t="shared" si="34"/>
        <v>2</v>
      </c>
      <c r="R48" s="7">
        <f t="shared" si="35"/>
        <v>0</v>
      </c>
      <c r="S48" s="7">
        <f>$B$48*0.8</f>
        <v>0.8</v>
      </c>
      <c r="T48" s="11"/>
      <c r="U48" s="10"/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36"/>
        <v>0</v>
      </c>
      <c r="AM48" s="11"/>
      <c r="AN48" s="10"/>
      <c r="AO48" s="11"/>
      <c r="AP48" s="10"/>
      <c r="AQ48" s="11"/>
      <c r="AR48" s="10"/>
      <c r="AS48" s="7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37"/>
        <v>0</v>
      </c>
      <c r="BF48" s="11"/>
      <c r="BG48" s="10"/>
      <c r="BH48" s="11"/>
      <c r="BI48" s="10"/>
      <c r="BJ48" s="11"/>
      <c r="BK48" s="10"/>
      <c r="BL48" s="7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38"/>
        <v>0</v>
      </c>
      <c r="BY48" s="11"/>
      <c r="BZ48" s="10"/>
      <c r="CA48" s="11"/>
      <c r="CB48" s="10"/>
      <c r="CC48" s="11"/>
      <c r="CD48" s="10"/>
      <c r="CE48" s="7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39"/>
        <v>0</v>
      </c>
      <c r="CR48" s="11">
        <f>$B$48*9</f>
        <v>9</v>
      </c>
      <c r="CS48" s="10" t="s">
        <v>56</v>
      </c>
      <c r="CT48" s="11"/>
      <c r="CU48" s="10"/>
      <c r="CV48" s="11">
        <f>$B$48*9</f>
        <v>9</v>
      </c>
      <c r="CW48" s="10" t="s">
        <v>56</v>
      </c>
      <c r="CX48" s="7">
        <f>$B$48*2</f>
        <v>2</v>
      </c>
      <c r="CY48" s="11"/>
      <c r="CZ48" s="10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40"/>
        <v>2</v>
      </c>
      <c r="DK48" s="11"/>
      <c r="DL48" s="10"/>
      <c r="DM48" s="11"/>
      <c r="DN48" s="10"/>
      <c r="DO48" s="11"/>
      <c r="DP48" s="10"/>
      <c r="DQ48" s="7"/>
      <c r="DR48" s="11"/>
      <c r="DS48" s="10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41"/>
        <v>0</v>
      </c>
    </row>
    <row r="49" spans="1:133" ht="12.75">
      <c r="A49" s="6">
        <v>4</v>
      </c>
      <c r="B49" s="6">
        <v>1</v>
      </c>
      <c r="C49" s="6"/>
      <c r="D49" s="6"/>
      <c r="E49" s="3" t="s">
        <v>116</v>
      </c>
      <c r="F49" s="6">
        <f>$B$49*COUNTIF(T49:EA49,"e")</f>
        <v>0</v>
      </c>
      <c r="G49" s="6">
        <f>$B$49*COUNTIF(T49:EA49,"z")</f>
        <v>2</v>
      </c>
      <c r="H49" s="6">
        <f t="shared" si="25"/>
        <v>18</v>
      </c>
      <c r="I49" s="6">
        <f t="shared" si="26"/>
        <v>9</v>
      </c>
      <c r="J49" s="6">
        <f t="shared" si="27"/>
        <v>0</v>
      </c>
      <c r="K49" s="6">
        <f t="shared" si="28"/>
        <v>0</v>
      </c>
      <c r="L49" s="6">
        <f t="shared" si="29"/>
        <v>0</v>
      </c>
      <c r="M49" s="6">
        <f t="shared" si="30"/>
        <v>9</v>
      </c>
      <c r="N49" s="6">
        <f t="shared" si="31"/>
        <v>0</v>
      </c>
      <c r="O49" s="6">
        <f t="shared" si="32"/>
        <v>0</v>
      </c>
      <c r="P49" s="6">
        <f t="shared" si="33"/>
        <v>0</v>
      </c>
      <c r="Q49" s="7">
        <f t="shared" si="34"/>
        <v>2</v>
      </c>
      <c r="R49" s="7">
        <f t="shared" si="35"/>
        <v>1</v>
      </c>
      <c r="S49" s="7">
        <f>$B$49*0.8</f>
        <v>0.8</v>
      </c>
      <c r="T49" s="11"/>
      <c r="U49" s="10"/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36"/>
        <v>0</v>
      </c>
      <c r="AM49" s="11"/>
      <c r="AN49" s="10"/>
      <c r="AO49" s="11"/>
      <c r="AP49" s="10"/>
      <c r="AQ49" s="11"/>
      <c r="AR49" s="10"/>
      <c r="AS49" s="7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37"/>
        <v>0</v>
      </c>
      <c r="BF49" s="11"/>
      <c r="BG49" s="10"/>
      <c r="BH49" s="11"/>
      <c r="BI49" s="10"/>
      <c r="BJ49" s="11"/>
      <c r="BK49" s="10"/>
      <c r="BL49" s="7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38"/>
        <v>0</v>
      </c>
      <c r="BY49" s="11">
        <f>$B$49*9</f>
        <v>9</v>
      </c>
      <c r="BZ49" s="10" t="s">
        <v>56</v>
      </c>
      <c r="CA49" s="11"/>
      <c r="CB49" s="10"/>
      <c r="CC49" s="11"/>
      <c r="CD49" s="10"/>
      <c r="CE49" s="7">
        <f>$B$49*1</f>
        <v>1</v>
      </c>
      <c r="CF49" s="11"/>
      <c r="CG49" s="10"/>
      <c r="CH49" s="11">
        <f>$B$49*9</f>
        <v>9</v>
      </c>
      <c r="CI49" s="10" t="s">
        <v>56</v>
      </c>
      <c r="CJ49" s="11"/>
      <c r="CK49" s="10"/>
      <c r="CL49" s="11"/>
      <c r="CM49" s="10"/>
      <c r="CN49" s="11"/>
      <c r="CO49" s="10"/>
      <c r="CP49" s="7">
        <f>$B$49*1</f>
        <v>1</v>
      </c>
      <c r="CQ49" s="7">
        <f t="shared" si="39"/>
        <v>2</v>
      </c>
      <c r="CR49" s="11"/>
      <c r="CS49" s="10"/>
      <c r="CT49" s="11"/>
      <c r="CU49" s="10"/>
      <c r="CV49" s="11"/>
      <c r="CW49" s="10"/>
      <c r="CX49" s="7"/>
      <c r="CY49" s="11"/>
      <c r="CZ49" s="10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40"/>
        <v>0</v>
      </c>
      <c r="DK49" s="11"/>
      <c r="DL49" s="10"/>
      <c r="DM49" s="11"/>
      <c r="DN49" s="10"/>
      <c r="DO49" s="11"/>
      <c r="DP49" s="10"/>
      <c r="DQ49" s="7"/>
      <c r="DR49" s="11"/>
      <c r="DS49" s="10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41"/>
        <v>0</v>
      </c>
    </row>
    <row r="50" spans="1:133" ht="12.75">
      <c r="A50" s="6">
        <v>5</v>
      </c>
      <c r="B50" s="6">
        <v>1</v>
      </c>
      <c r="C50" s="6"/>
      <c r="D50" s="6"/>
      <c r="E50" s="3" t="s">
        <v>117</v>
      </c>
      <c r="F50" s="6">
        <f>$B$50*COUNTIF(T50:EA50,"e")</f>
        <v>0</v>
      </c>
      <c r="G50" s="6">
        <f>$B$50*COUNTIF(T50:EA50,"z")</f>
        <v>2</v>
      </c>
      <c r="H50" s="6">
        <f t="shared" si="25"/>
        <v>18</v>
      </c>
      <c r="I50" s="6">
        <f t="shared" si="26"/>
        <v>9</v>
      </c>
      <c r="J50" s="6">
        <f t="shared" si="27"/>
        <v>0</v>
      </c>
      <c r="K50" s="6">
        <f t="shared" si="28"/>
        <v>0</v>
      </c>
      <c r="L50" s="6">
        <f t="shared" si="29"/>
        <v>0</v>
      </c>
      <c r="M50" s="6">
        <f t="shared" si="30"/>
        <v>9</v>
      </c>
      <c r="N50" s="6">
        <f t="shared" si="31"/>
        <v>0</v>
      </c>
      <c r="O50" s="6">
        <f t="shared" si="32"/>
        <v>0</v>
      </c>
      <c r="P50" s="6">
        <f t="shared" si="33"/>
        <v>0</v>
      </c>
      <c r="Q50" s="7">
        <f t="shared" si="34"/>
        <v>2</v>
      </c>
      <c r="R50" s="7">
        <f t="shared" si="35"/>
        <v>1</v>
      </c>
      <c r="S50" s="7">
        <f>$B$50*1</f>
        <v>1</v>
      </c>
      <c r="T50" s="11"/>
      <c r="U50" s="10"/>
      <c r="V50" s="11"/>
      <c r="W50" s="10"/>
      <c r="X50" s="11"/>
      <c r="Y50" s="10"/>
      <c r="Z50" s="7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36"/>
        <v>0</v>
      </c>
      <c r="AM50" s="11"/>
      <c r="AN50" s="10"/>
      <c r="AO50" s="11"/>
      <c r="AP50" s="10"/>
      <c r="AQ50" s="11"/>
      <c r="AR50" s="10"/>
      <c r="AS50" s="7"/>
      <c r="AT50" s="11"/>
      <c r="AU50" s="10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37"/>
        <v>0</v>
      </c>
      <c r="BF50" s="11"/>
      <c r="BG50" s="10"/>
      <c r="BH50" s="11"/>
      <c r="BI50" s="10"/>
      <c r="BJ50" s="11"/>
      <c r="BK50" s="10"/>
      <c r="BL50" s="7"/>
      <c r="BM50" s="11"/>
      <c r="BN50" s="10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38"/>
        <v>0</v>
      </c>
      <c r="BY50" s="11">
        <f>$B$50*9</f>
        <v>9</v>
      </c>
      <c r="BZ50" s="10" t="s">
        <v>56</v>
      </c>
      <c r="CA50" s="11"/>
      <c r="CB50" s="10"/>
      <c r="CC50" s="11"/>
      <c r="CD50" s="10"/>
      <c r="CE50" s="7">
        <f>$B$50*1</f>
        <v>1</v>
      </c>
      <c r="CF50" s="11"/>
      <c r="CG50" s="10"/>
      <c r="CH50" s="11">
        <f>$B$50*9</f>
        <v>9</v>
      </c>
      <c r="CI50" s="10" t="s">
        <v>56</v>
      </c>
      <c r="CJ50" s="11"/>
      <c r="CK50" s="10"/>
      <c r="CL50" s="11"/>
      <c r="CM50" s="10"/>
      <c r="CN50" s="11"/>
      <c r="CO50" s="10"/>
      <c r="CP50" s="7">
        <f>$B$50*1</f>
        <v>1</v>
      </c>
      <c r="CQ50" s="7">
        <f t="shared" si="39"/>
        <v>2</v>
      </c>
      <c r="CR50" s="11"/>
      <c r="CS50" s="10"/>
      <c r="CT50" s="11"/>
      <c r="CU50" s="10"/>
      <c r="CV50" s="11"/>
      <c r="CW50" s="10"/>
      <c r="CX50" s="7"/>
      <c r="CY50" s="11"/>
      <c r="CZ50" s="10"/>
      <c r="DA50" s="11"/>
      <c r="DB50" s="10"/>
      <c r="DC50" s="11"/>
      <c r="DD50" s="10"/>
      <c r="DE50" s="11"/>
      <c r="DF50" s="10"/>
      <c r="DG50" s="11"/>
      <c r="DH50" s="10"/>
      <c r="DI50" s="7"/>
      <c r="DJ50" s="7">
        <f t="shared" si="40"/>
        <v>0</v>
      </c>
      <c r="DK50" s="11"/>
      <c r="DL50" s="10"/>
      <c r="DM50" s="11"/>
      <c r="DN50" s="10"/>
      <c r="DO50" s="11"/>
      <c r="DP50" s="10"/>
      <c r="DQ50" s="7"/>
      <c r="DR50" s="11"/>
      <c r="DS50" s="10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41"/>
        <v>0</v>
      </c>
    </row>
    <row r="51" spans="1:133" ht="12.75">
      <c r="A51" s="6">
        <v>6</v>
      </c>
      <c r="B51" s="6">
        <v>1</v>
      </c>
      <c r="C51" s="6"/>
      <c r="D51" s="6"/>
      <c r="E51" s="3" t="s">
        <v>118</v>
      </c>
      <c r="F51" s="6">
        <f>$B$51*COUNTIF(T51:EA51,"e")</f>
        <v>0</v>
      </c>
      <c r="G51" s="6">
        <f>$B$51*COUNTIF(T51:EA51,"z")</f>
        <v>2</v>
      </c>
      <c r="H51" s="6">
        <f t="shared" si="25"/>
        <v>18</v>
      </c>
      <c r="I51" s="6">
        <f t="shared" si="26"/>
        <v>9</v>
      </c>
      <c r="J51" s="6">
        <f t="shared" si="27"/>
        <v>0</v>
      </c>
      <c r="K51" s="6">
        <f t="shared" si="28"/>
        <v>0</v>
      </c>
      <c r="L51" s="6">
        <f t="shared" si="29"/>
        <v>0</v>
      </c>
      <c r="M51" s="6">
        <f t="shared" si="30"/>
        <v>9</v>
      </c>
      <c r="N51" s="6">
        <f t="shared" si="31"/>
        <v>0</v>
      </c>
      <c r="O51" s="6">
        <f t="shared" si="32"/>
        <v>0</v>
      </c>
      <c r="P51" s="6">
        <f t="shared" si="33"/>
        <v>0</v>
      </c>
      <c r="Q51" s="7">
        <f t="shared" si="34"/>
        <v>2</v>
      </c>
      <c r="R51" s="7">
        <f t="shared" si="35"/>
        <v>1</v>
      </c>
      <c r="S51" s="7">
        <f>$B$51*0.8</f>
        <v>0.8</v>
      </c>
      <c r="T51" s="11"/>
      <c r="U51" s="10"/>
      <c r="V51" s="11"/>
      <c r="W51" s="10"/>
      <c r="X51" s="11"/>
      <c r="Y51" s="10"/>
      <c r="Z51" s="7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36"/>
        <v>0</v>
      </c>
      <c r="AM51" s="11"/>
      <c r="AN51" s="10"/>
      <c r="AO51" s="11"/>
      <c r="AP51" s="10"/>
      <c r="AQ51" s="11"/>
      <c r="AR51" s="10"/>
      <c r="AS51" s="7"/>
      <c r="AT51" s="11"/>
      <c r="AU51" s="10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37"/>
        <v>0</v>
      </c>
      <c r="BF51" s="11">
        <f>$B$51*9</f>
        <v>9</v>
      </c>
      <c r="BG51" s="10" t="s">
        <v>56</v>
      </c>
      <c r="BH51" s="11"/>
      <c r="BI51" s="10"/>
      <c r="BJ51" s="11"/>
      <c r="BK51" s="10"/>
      <c r="BL51" s="7">
        <f>$B$51*1</f>
        <v>1</v>
      </c>
      <c r="BM51" s="11"/>
      <c r="BN51" s="10"/>
      <c r="BO51" s="11">
        <f>$B$51*9</f>
        <v>9</v>
      </c>
      <c r="BP51" s="10" t="s">
        <v>56</v>
      </c>
      <c r="BQ51" s="11"/>
      <c r="BR51" s="10"/>
      <c r="BS51" s="11"/>
      <c r="BT51" s="10"/>
      <c r="BU51" s="11"/>
      <c r="BV51" s="10"/>
      <c r="BW51" s="7">
        <f>$B$51*1</f>
        <v>1</v>
      </c>
      <c r="BX51" s="7">
        <f t="shared" si="38"/>
        <v>2</v>
      </c>
      <c r="BY51" s="11"/>
      <c r="BZ51" s="10"/>
      <c r="CA51" s="11"/>
      <c r="CB51" s="10"/>
      <c r="CC51" s="11"/>
      <c r="CD51" s="10"/>
      <c r="CE51" s="7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39"/>
        <v>0</v>
      </c>
      <c r="CR51" s="11"/>
      <c r="CS51" s="10"/>
      <c r="CT51" s="11"/>
      <c r="CU51" s="10"/>
      <c r="CV51" s="11"/>
      <c r="CW51" s="10"/>
      <c r="CX51" s="7"/>
      <c r="CY51" s="11"/>
      <c r="CZ51" s="10"/>
      <c r="DA51" s="11"/>
      <c r="DB51" s="10"/>
      <c r="DC51" s="11"/>
      <c r="DD51" s="10"/>
      <c r="DE51" s="11"/>
      <c r="DF51" s="10"/>
      <c r="DG51" s="11"/>
      <c r="DH51" s="10"/>
      <c r="DI51" s="7"/>
      <c r="DJ51" s="7">
        <f t="shared" si="40"/>
        <v>0</v>
      </c>
      <c r="DK51" s="11"/>
      <c r="DL51" s="10"/>
      <c r="DM51" s="11"/>
      <c r="DN51" s="10"/>
      <c r="DO51" s="11"/>
      <c r="DP51" s="10"/>
      <c r="DQ51" s="7"/>
      <c r="DR51" s="11"/>
      <c r="DS51" s="10"/>
      <c r="DT51" s="11"/>
      <c r="DU51" s="10"/>
      <c r="DV51" s="11"/>
      <c r="DW51" s="10"/>
      <c r="DX51" s="11"/>
      <c r="DY51" s="10"/>
      <c r="DZ51" s="11"/>
      <c r="EA51" s="10"/>
      <c r="EB51" s="7"/>
      <c r="EC51" s="7">
        <f t="shared" si="41"/>
        <v>0</v>
      </c>
    </row>
    <row r="52" spans="1:133" ht="12.75">
      <c r="A52" s="6">
        <v>7</v>
      </c>
      <c r="B52" s="6">
        <v>1</v>
      </c>
      <c r="C52" s="6"/>
      <c r="D52" s="6"/>
      <c r="E52" s="3" t="s">
        <v>119</v>
      </c>
      <c r="F52" s="6">
        <f>$B$52*COUNTIF(T52:EA52,"e")</f>
        <v>0</v>
      </c>
      <c r="G52" s="6">
        <f>$B$52*COUNTIF(T52:EA52,"z")</f>
        <v>2</v>
      </c>
      <c r="H52" s="6">
        <f t="shared" si="25"/>
        <v>18</v>
      </c>
      <c r="I52" s="6">
        <f t="shared" si="26"/>
        <v>9</v>
      </c>
      <c r="J52" s="6">
        <f t="shared" si="27"/>
        <v>0</v>
      </c>
      <c r="K52" s="6">
        <f t="shared" si="28"/>
        <v>0</v>
      </c>
      <c r="L52" s="6">
        <f t="shared" si="29"/>
        <v>0</v>
      </c>
      <c r="M52" s="6">
        <f t="shared" si="30"/>
        <v>9</v>
      </c>
      <c r="N52" s="6">
        <f t="shared" si="31"/>
        <v>0</v>
      </c>
      <c r="O52" s="6">
        <f t="shared" si="32"/>
        <v>0</v>
      </c>
      <c r="P52" s="6">
        <f t="shared" si="33"/>
        <v>0</v>
      </c>
      <c r="Q52" s="7">
        <f t="shared" si="34"/>
        <v>2</v>
      </c>
      <c r="R52" s="7">
        <f t="shared" si="35"/>
        <v>1</v>
      </c>
      <c r="S52" s="7">
        <f>$B$52*1.2</f>
        <v>1.2</v>
      </c>
      <c r="T52" s="11"/>
      <c r="U52" s="10"/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36"/>
        <v>0</v>
      </c>
      <c r="AM52" s="11"/>
      <c r="AN52" s="10"/>
      <c r="AO52" s="11"/>
      <c r="AP52" s="10"/>
      <c r="AQ52" s="11"/>
      <c r="AR52" s="10"/>
      <c r="AS52" s="7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37"/>
        <v>0</v>
      </c>
      <c r="BF52" s="11">
        <f>$B$52*9</f>
        <v>9</v>
      </c>
      <c r="BG52" s="10" t="s">
        <v>56</v>
      </c>
      <c r="BH52" s="11"/>
      <c r="BI52" s="10"/>
      <c r="BJ52" s="11"/>
      <c r="BK52" s="10"/>
      <c r="BL52" s="7">
        <f>$B$52*1</f>
        <v>1</v>
      </c>
      <c r="BM52" s="11"/>
      <c r="BN52" s="10"/>
      <c r="BO52" s="11">
        <f>$B$52*9</f>
        <v>9</v>
      </c>
      <c r="BP52" s="10" t="s">
        <v>56</v>
      </c>
      <c r="BQ52" s="11"/>
      <c r="BR52" s="10"/>
      <c r="BS52" s="11"/>
      <c r="BT52" s="10"/>
      <c r="BU52" s="11"/>
      <c r="BV52" s="10"/>
      <c r="BW52" s="7">
        <f>$B$52*1</f>
        <v>1</v>
      </c>
      <c r="BX52" s="7">
        <f t="shared" si="38"/>
        <v>2</v>
      </c>
      <c r="BY52" s="11"/>
      <c r="BZ52" s="10"/>
      <c r="CA52" s="11"/>
      <c r="CB52" s="10"/>
      <c r="CC52" s="11"/>
      <c r="CD52" s="10"/>
      <c r="CE52" s="7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39"/>
        <v>0</v>
      </c>
      <c r="CR52" s="11"/>
      <c r="CS52" s="10"/>
      <c r="CT52" s="11"/>
      <c r="CU52" s="10"/>
      <c r="CV52" s="11"/>
      <c r="CW52" s="10"/>
      <c r="CX52" s="7"/>
      <c r="CY52" s="11"/>
      <c r="CZ52" s="10"/>
      <c r="DA52" s="11"/>
      <c r="DB52" s="10"/>
      <c r="DC52" s="11"/>
      <c r="DD52" s="10"/>
      <c r="DE52" s="11"/>
      <c r="DF52" s="10"/>
      <c r="DG52" s="11"/>
      <c r="DH52" s="10"/>
      <c r="DI52" s="7"/>
      <c r="DJ52" s="7">
        <f t="shared" si="40"/>
        <v>0</v>
      </c>
      <c r="DK52" s="11"/>
      <c r="DL52" s="10"/>
      <c r="DM52" s="11"/>
      <c r="DN52" s="10"/>
      <c r="DO52" s="11"/>
      <c r="DP52" s="10"/>
      <c r="DQ52" s="7"/>
      <c r="DR52" s="11"/>
      <c r="DS52" s="10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41"/>
        <v>0</v>
      </c>
    </row>
    <row r="53" spans="1:133" ht="12.75">
      <c r="A53" s="6">
        <v>8</v>
      </c>
      <c r="B53" s="6">
        <v>1</v>
      </c>
      <c r="C53" s="6"/>
      <c r="D53" s="6"/>
      <c r="E53" s="3" t="s">
        <v>120</v>
      </c>
      <c r="F53" s="6">
        <f>$B$53*COUNTIF(T53:EA53,"e")</f>
        <v>0</v>
      </c>
      <c r="G53" s="6">
        <f>$B$53*COUNTIF(T53:EA53,"z")</f>
        <v>2</v>
      </c>
      <c r="H53" s="6">
        <f t="shared" si="25"/>
        <v>18</v>
      </c>
      <c r="I53" s="6">
        <f t="shared" si="26"/>
        <v>9</v>
      </c>
      <c r="J53" s="6">
        <f t="shared" si="27"/>
        <v>0</v>
      </c>
      <c r="K53" s="6">
        <f t="shared" si="28"/>
        <v>0</v>
      </c>
      <c r="L53" s="6">
        <f t="shared" si="29"/>
        <v>0</v>
      </c>
      <c r="M53" s="6">
        <f t="shared" si="30"/>
        <v>9</v>
      </c>
      <c r="N53" s="6">
        <f t="shared" si="31"/>
        <v>0</v>
      </c>
      <c r="O53" s="6">
        <f t="shared" si="32"/>
        <v>0</v>
      </c>
      <c r="P53" s="6">
        <f t="shared" si="33"/>
        <v>0</v>
      </c>
      <c r="Q53" s="7">
        <f t="shared" si="34"/>
        <v>2</v>
      </c>
      <c r="R53" s="7">
        <f t="shared" si="35"/>
        <v>1</v>
      </c>
      <c r="S53" s="7">
        <f>$B$53*0.8</f>
        <v>0.8</v>
      </c>
      <c r="T53" s="11"/>
      <c r="U53" s="10"/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36"/>
        <v>0</v>
      </c>
      <c r="AM53" s="11"/>
      <c r="AN53" s="10"/>
      <c r="AO53" s="11"/>
      <c r="AP53" s="10"/>
      <c r="AQ53" s="11"/>
      <c r="AR53" s="10"/>
      <c r="AS53" s="7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37"/>
        <v>0</v>
      </c>
      <c r="BF53" s="11"/>
      <c r="BG53" s="10"/>
      <c r="BH53" s="11"/>
      <c r="BI53" s="10"/>
      <c r="BJ53" s="11"/>
      <c r="BK53" s="10"/>
      <c r="BL53" s="7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38"/>
        <v>0</v>
      </c>
      <c r="BY53" s="11"/>
      <c r="BZ53" s="10"/>
      <c r="CA53" s="11"/>
      <c r="CB53" s="10"/>
      <c r="CC53" s="11"/>
      <c r="CD53" s="10"/>
      <c r="CE53" s="7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39"/>
        <v>0</v>
      </c>
      <c r="CR53" s="11">
        <f>$B$53*9</f>
        <v>9</v>
      </c>
      <c r="CS53" s="10" t="s">
        <v>56</v>
      </c>
      <c r="CT53" s="11"/>
      <c r="CU53" s="10"/>
      <c r="CV53" s="11"/>
      <c r="CW53" s="10"/>
      <c r="CX53" s="7">
        <f>$B$53*1</f>
        <v>1</v>
      </c>
      <c r="CY53" s="11"/>
      <c r="CZ53" s="10"/>
      <c r="DA53" s="11">
        <f>$B$53*9</f>
        <v>9</v>
      </c>
      <c r="DB53" s="10" t="s">
        <v>56</v>
      </c>
      <c r="DC53" s="11"/>
      <c r="DD53" s="10"/>
      <c r="DE53" s="11"/>
      <c r="DF53" s="10"/>
      <c r="DG53" s="11"/>
      <c r="DH53" s="10"/>
      <c r="DI53" s="7">
        <f>$B$53*1</f>
        <v>1</v>
      </c>
      <c r="DJ53" s="7">
        <f t="shared" si="40"/>
        <v>2</v>
      </c>
      <c r="DK53" s="11"/>
      <c r="DL53" s="10"/>
      <c r="DM53" s="11"/>
      <c r="DN53" s="10"/>
      <c r="DO53" s="11"/>
      <c r="DP53" s="10"/>
      <c r="DQ53" s="7"/>
      <c r="DR53" s="11"/>
      <c r="DS53" s="10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41"/>
        <v>0</v>
      </c>
    </row>
    <row r="54" spans="1:133" ht="12.75">
      <c r="A54" s="6">
        <v>9</v>
      </c>
      <c r="B54" s="6">
        <v>1</v>
      </c>
      <c r="C54" s="6"/>
      <c r="D54" s="6"/>
      <c r="E54" s="3" t="s">
        <v>121</v>
      </c>
      <c r="F54" s="6">
        <f>$B$54*COUNTIF(T54:EA54,"e")</f>
        <v>0</v>
      </c>
      <c r="G54" s="6">
        <f>$B$54*COUNTIF(T54:EA54,"z")</f>
        <v>2</v>
      </c>
      <c r="H54" s="6">
        <f t="shared" si="25"/>
        <v>18</v>
      </c>
      <c r="I54" s="6">
        <f t="shared" si="26"/>
        <v>9</v>
      </c>
      <c r="J54" s="6">
        <f t="shared" si="27"/>
        <v>0</v>
      </c>
      <c r="K54" s="6">
        <f t="shared" si="28"/>
        <v>0</v>
      </c>
      <c r="L54" s="6">
        <f t="shared" si="29"/>
        <v>0</v>
      </c>
      <c r="M54" s="6">
        <f t="shared" si="30"/>
        <v>9</v>
      </c>
      <c r="N54" s="6">
        <f t="shared" si="31"/>
        <v>0</v>
      </c>
      <c r="O54" s="6">
        <f t="shared" si="32"/>
        <v>0</v>
      </c>
      <c r="P54" s="6">
        <f t="shared" si="33"/>
        <v>0</v>
      </c>
      <c r="Q54" s="7">
        <f t="shared" si="34"/>
        <v>2</v>
      </c>
      <c r="R54" s="7">
        <f t="shared" si="35"/>
        <v>1</v>
      </c>
      <c r="S54" s="7">
        <f>$B$54*1</f>
        <v>1</v>
      </c>
      <c r="T54" s="11"/>
      <c r="U54" s="10"/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36"/>
        <v>0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37"/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38"/>
        <v>0</v>
      </c>
      <c r="BY54" s="11"/>
      <c r="BZ54" s="10"/>
      <c r="CA54" s="11"/>
      <c r="CB54" s="10"/>
      <c r="CC54" s="11"/>
      <c r="CD54" s="10"/>
      <c r="CE54" s="7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39"/>
        <v>0</v>
      </c>
      <c r="CR54" s="11">
        <f>$B$54*9</f>
        <v>9</v>
      </c>
      <c r="CS54" s="10" t="s">
        <v>56</v>
      </c>
      <c r="CT54" s="11"/>
      <c r="CU54" s="10"/>
      <c r="CV54" s="11"/>
      <c r="CW54" s="10"/>
      <c r="CX54" s="7">
        <f>$B$54*1</f>
        <v>1</v>
      </c>
      <c r="CY54" s="11"/>
      <c r="CZ54" s="10"/>
      <c r="DA54" s="11">
        <f>$B$54*9</f>
        <v>9</v>
      </c>
      <c r="DB54" s="10" t="s">
        <v>56</v>
      </c>
      <c r="DC54" s="11"/>
      <c r="DD54" s="10"/>
      <c r="DE54" s="11"/>
      <c r="DF54" s="10"/>
      <c r="DG54" s="11"/>
      <c r="DH54" s="10"/>
      <c r="DI54" s="7">
        <f>$B$54*1</f>
        <v>1</v>
      </c>
      <c r="DJ54" s="7">
        <f t="shared" si="40"/>
        <v>2</v>
      </c>
      <c r="DK54" s="11"/>
      <c r="DL54" s="10"/>
      <c r="DM54" s="11"/>
      <c r="DN54" s="10"/>
      <c r="DO54" s="11"/>
      <c r="DP54" s="10"/>
      <c r="DQ54" s="7"/>
      <c r="DR54" s="11"/>
      <c r="DS54" s="10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si="41"/>
        <v>0</v>
      </c>
    </row>
    <row r="55" spans="1:133" ht="12.75">
      <c r="A55" s="6"/>
      <c r="B55" s="6"/>
      <c r="C55" s="6"/>
      <c r="D55" s="6" t="s">
        <v>122</v>
      </c>
      <c r="E55" s="3" t="s">
        <v>123</v>
      </c>
      <c r="F55" s="6">
        <f>COUNTIF(T55:EA55,"e")</f>
        <v>0</v>
      </c>
      <c r="G55" s="6">
        <f>COUNTIF(T55:EA55,"z")</f>
        <v>2</v>
      </c>
      <c r="H55" s="6">
        <f t="shared" si="25"/>
        <v>36</v>
      </c>
      <c r="I55" s="6">
        <f t="shared" si="26"/>
        <v>18</v>
      </c>
      <c r="J55" s="6">
        <f t="shared" si="27"/>
        <v>0</v>
      </c>
      <c r="K55" s="6">
        <f t="shared" si="28"/>
        <v>0</v>
      </c>
      <c r="L55" s="6">
        <f t="shared" si="29"/>
        <v>0</v>
      </c>
      <c r="M55" s="6">
        <f t="shared" si="30"/>
        <v>18</v>
      </c>
      <c r="N55" s="6">
        <f t="shared" si="31"/>
        <v>0</v>
      </c>
      <c r="O55" s="6">
        <f t="shared" si="32"/>
        <v>0</v>
      </c>
      <c r="P55" s="6">
        <f t="shared" si="33"/>
        <v>0</v>
      </c>
      <c r="Q55" s="7">
        <f t="shared" si="34"/>
        <v>5</v>
      </c>
      <c r="R55" s="7">
        <f t="shared" si="35"/>
        <v>2</v>
      </c>
      <c r="S55" s="7">
        <v>1.4</v>
      </c>
      <c r="T55" s="11">
        <v>18</v>
      </c>
      <c r="U55" s="10" t="s">
        <v>56</v>
      </c>
      <c r="V55" s="11"/>
      <c r="W55" s="10"/>
      <c r="X55" s="11"/>
      <c r="Y55" s="10"/>
      <c r="Z55" s="7">
        <v>3</v>
      </c>
      <c r="AA55" s="11"/>
      <c r="AB55" s="10"/>
      <c r="AC55" s="11">
        <v>18</v>
      </c>
      <c r="AD55" s="10" t="s">
        <v>56</v>
      </c>
      <c r="AE55" s="11"/>
      <c r="AF55" s="10"/>
      <c r="AG55" s="11"/>
      <c r="AH55" s="10"/>
      <c r="AI55" s="11"/>
      <c r="AJ55" s="10"/>
      <c r="AK55" s="7">
        <v>2</v>
      </c>
      <c r="AL55" s="7">
        <f t="shared" si="36"/>
        <v>5</v>
      </c>
      <c r="AM55" s="11"/>
      <c r="AN55" s="10"/>
      <c r="AO55" s="11"/>
      <c r="AP55" s="10"/>
      <c r="AQ55" s="11"/>
      <c r="AR55" s="10"/>
      <c r="AS55" s="7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37"/>
        <v>0</v>
      </c>
      <c r="BF55" s="11"/>
      <c r="BG55" s="10"/>
      <c r="BH55" s="11"/>
      <c r="BI55" s="10"/>
      <c r="BJ55" s="11"/>
      <c r="BK55" s="10"/>
      <c r="BL55" s="7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38"/>
        <v>0</v>
      </c>
      <c r="BY55" s="11"/>
      <c r="BZ55" s="10"/>
      <c r="CA55" s="11"/>
      <c r="CB55" s="10"/>
      <c r="CC55" s="11"/>
      <c r="CD55" s="10"/>
      <c r="CE55" s="7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39"/>
        <v>0</v>
      </c>
      <c r="CR55" s="11"/>
      <c r="CS55" s="10"/>
      <c r="CT55" s="11"/>
      <c r="CU55" s="10"/>
      <c r="CV55" s="11"/>
      <c r="CW55" s="10"/>
      <c r="CX55" s="7"/>
      <c r="CY55" s="11"/>
      <c r="CZ55" s="10"/>
      <c r="DA55" s="11"/>
      <c r="DB55" s="10"/>
      <c r="DC55" s="11"/>
      <c r="DD55" s="10"/>
      <c r="DE55" s="11"/>
      <c r="DF55" s="10"/>
      <c r="DG55" s="11"/>
      <c r="DH55" s="10"/>
      <c r="DI55" s="7"/>
      <c r="DJ55" s="7">
        <f t="shared" si="40"/>
        <v>0</v>
      </c>
      <c r="DK55" s="11"/>
      <c r="DL55" s="10"/>
      <c r="DM55" s="11"/>
      <c r="DN55" s="10"/>
      <c r="DO55" s="11"/>
      <c r="DP55" s="10"/>
      <c r="DQ55" s="7"/>
      <c r="DR55" s="11"/>
      <c r="DS55" s="10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41"/>
        <v>0</v>
      </c>
    </row>
    <row r="56" spans="1:133" ht="12.75">
      <c r="A56" s="6"/>
      <c r="B56" s="6"/>
      <c r="C56" s="6"/>
      <c r="D56" s="6" t="s">
        <v>124</v>
      </c>
      <c r="E56" s="3" t="s">
        <v>125</v>
      </c>
      <c r="F56" s="6">
        <f>COUNTIF(T56:EA56,"e")</f>
        <v>1</v>
      </c>
      <c r="G56" s="6">
        <f>COUNTIF(T56:EA56,"z")</f>
        <v>1</v>
      </c>
      <c r="H56" s="6">
        <f t="shared" si="25"/>
        <v>36</v>
      </c>
      <c r="I56" s="6">
        <f t="shared" si="26"/>
        <v>18</v>
      </c>
      <c r="J56" s="6">
        <f t="shared" si="27"/>
        <v>0</v>
      </c>
      <c r="K56" s="6">
        <f t="shared" si="28"/>
        <v>0</v>
      </c>
      <c r="L56" s="6">
        <f t="shared" si="29"/>
        <v>0</v>
      </c>
      <c r="M56" s="6">
        <f t="shared" si="30"/>
        <v>18</v>
      </c>
      <c r="N56" s="6">
        <f t="shared" si="31"/>
        <v>0</v>
      </c>
      <c r="O56" s="6">
        <f t="shared" si="32"/>
        <v>0</v>
      </c>
      <c r="P56" s="6">
        <f t="shared" si="33"/>
        <v>0</v>
      </c>
      <c r="Q56" s="7">
        <f t="shared" si="34"/>
        <v>4</v>
      </c>
      <c r="R56" s="7">
        <f t="shared" si="35"/>
        <v>2</v>
      </c>
      <c r="S56" s="7">
        <v>1.5</v>
      </c>
      <c r="T56" s="11"/>
      <c r="U56" s="10"/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36"/>
        <v>0</v>
      </c>
      <c r="AM56" s="11"/>
      <c r="AN56" s="10"/>
      <c r="AO56" s="11"/>
      <c r="AP56" s="10"/>
      <c r="AQ56" s="11"/>
      <c r="AR56" s="10"/>
      <c r="AS56" s="7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37"/>
        <v>0</v>
      </c>
      <c r="BF56" s="11"/>
      <c r="BG56" s="10"/>
      <c r="BH56" s="11"/>
      <c r="BI56" s="10"/>
      <c r="BJ56" s="11"/>
      <c r="BK56" s="10"/>
      <c r="BL56" s="7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38"/>
        <v>0</v>
      </c>
      <c r="BY56" s="11">
        <v>18</v>
      </c>
      <c r="BZ56" s="10" t="s">
        <v>57</v>
      </c>
      <c r="CA56" s="11"/>
      <c r="CB56" s="10"/>
      <c r="CC56" s="11"/>
      <c r="CD56" s="10"/>
      <c r="CE56" s="7">
        <v>2</v>
      </c>
      <c r="CF56" s="11"/>
      <c r="CG56" s="10"/>
      <c r="CH56" s="11">
        <v>18</v>
      </c>
      <c r="CI56" s="10" t="s">
        <v>56</v>
      </c>
      <c r="CJ56" s="11"/>
      <c r="CK56" s="10"/>
      <c r="CL56" s="11"/>
      <c r="CM56" s="10"/>
      <c r="CN56" s="11"/>
      <c r="CO56" s="10"/>
      <c r="CP56" s="7">
        <v>2</v>
      </c>
      <c r="CQ56" s="7">
        <f t="shared" si="39"/>
        <v>4</v>
      </c>
      <c r="CR56" s="11"/>
      <c r="CS56" s="10"/>
      <c r="CT56" s="11"/>
      <c r="CU56" s="10"/>
      <c r="CV56" s="11"/>
      <c r="CW56" s="10"/>
      <c r="CX56" s="7"/>
      <c r="CY56" s="11"/>
      <c r="CZ56" s="10"/>
      <c r="DA56" s="11"/>
      <c r="DB56" s="10"/>
      <c r="DC56" s="11"/>
      <c r="DD56" s="10"/>
      <c r="DE56" s="11"/>
      <c r="DF56" s="10"/>
      <c r="DG56" s="11"/>
      <c r="DH56" s="10"/>
      <c r="DI56" s="7"/>
      <c r="DJ56" s="7">
        <f t="shared" si="40"/>
        <v>0</v>
      </c>
      <c r="DK56" s="11"/>
      <c r="DL56" s="10"/>
      <c r="DM56" s="11"/>
      <c r="DN56" s="10"/>
      <c r="DO56" s="11"/>
      <c r="DP56" s="10"/>
      <c r="DQ56" s="7"/>
      <c r="DR56" s="11"/>
      <c r="DS56" s="10"/>
      <c r="DT56" s="11"/>
      <c r="DU56" s="10"/>
      <c r="DV56" s="11"/>
      <c r="DW56" s="10"/>
      <c r="DX56" s="11"/>
      <c r="DY56" s="10"/>
      <c r="DZ56" s="11"/>
      <c r="EA56" s="10"/>
      <c r="EB56" s="7"/>
      <c r="EC56" s="7">
        <f t="shared" si="41"/>
        <v>0</v>
      </c>
    </row>
    <row r="57" spans="1:133" ht="15.75" customHeight="1">
      <c r="A57" s="6"/>
      <c r="B57" s="6"/>
      <c r="C57" s="6"/>
      <c r="D57" s="6"/>
      <c r="E57" s="6" t="s">
        <v>79</v>
      </c>
      <c r="F57" s="6">
        <f aca="true" t="shared" si="42" ref="F57:AK57">SUM(F31:F56)</f>
        <v>9</v>
      </c>
      <c r="G57" s="6">
        <f t="shared" si="42"/>
        <v>42</v>
      </c>
      <c r="H57" s="6">
        <f t="shared" si="42"/>
        <v>837</v>
      </c>
      <c r="I57" s="6">
        <f t="shared" si="42"/>
        <v>405</v>
      </c>
      <c r="J57" s="6">
        <f t="shared" si="42"/>
        <v>0</v>
      </c>
      <c r="K57" s="6">
        <f t="shared" si="42"/>
        <v>9</v>
      </c>
      <c r="L57" s="6">
        <f t="shared" si="42"/>
        <v>0</v>
      </c>
      <c r="M57" s="6">
        <f t="shared" si="42"/>
        <v>423</v>
      </c>
      <c r="N57" s="6">
        <f t="shared" si="42"/>
        <v>0</v>
      </c>
      <c r="O57" s="6">
        <f t="shared" si="42"/>
        <v>0</v>
      </c>
      <c r="P57" s="6">
        <f t="shared" si="42"/>
        <v>0</v>
      </c>
      <c r="Q57" s="7">
        <f t="shared" si="42"/>
        <v>108</v>
      </c>
      <c r="R57" s="7">
        <f t="shared" si="42"/>
        <v>47</v>
      </c>
      <c r="S57" s="7">
        <f t="shared" si="42"/>
        <v>35.99999999999999</v>
      </c>
      <c r="T57" s="11">
        <f t="shared" si="42"/>
        <v>72</v>
      </c>
      <c r="U57" s="10">
        <f t="shared" si="42"/>
        <v>0</v>
      </c>
      <c r="V57" s="11">
        <f t="shared" si="42"/>
        <v>0</v>
      </c>
      <c r="W57" s="10">
        <f t="shared" si="42"/>
        <v>0</v>
      </c>
      <c r="X57" s="11">
        <f t="shared" si="42"/>
        <v>0</v>
      </c>
      <c r="Y57" s="10">
        <f t="shared" si="42"/>
        <v>0</v>
      </c>
      <c r="Z57" s="7">
        <f t="shared" si="42"/>
        <v>12</v>
      </c>
      <c r="AA57" s="11">
        <f t="shared" si="42"/>
        <v>0</v>
      </c>
      <c r="AB57" s="10">
        <f t="shared" si="42"/>
        <v>0</v>
      </c>
      <c r="AC57" s="11">
        <f t="shared" si="42"/>
        <v>81</v>
      </c>
      <c r="AD57" s="10">
        <f t="shared" si="42"/>
        <v>0</v>
      </c>
      <c r="AE57" s="11">
        <f t="shared" si="42"/>
        <v>0</v>
      </c>
      <c r="AF57" s="10">
        <f t="shared" si="42"/>
        <v>0</v>
      </c>
      <c r="AG57" s="11">
        <f t="shared" si="42"/>
        <v>0</v>
      </c>
      <c r="AH57" s="10">
        <f t="shared" si="42"/>
        <v>0</v>
      </c>
      <c r="AI57" s="11">
        <f t="shared" si="42"/>
        <v>0</v>
      </c>
      <c r="AJ57" s="10">
        <f t="shared" si="42"/>
        <v>0</v>
      </c>
      <c r="AK57" s="7">
        <f t="shared" si="42"/>
        <v>9</v>
      </c>
      <c r="AL57" s="7">
        <f aca="true" t="shared" si="43" ref="AL57:BQ57">SUM(AL31:AL56)</f>
        <v>21</v>
      </c>
      <c r="AM57" s="11">
        <f t="shared" si="43"/>
        <v>72</v>
      </c>
      <c r="AN57" s="10">
        <f t="shared" si="43"/>
        <v>0</v>
      </c>
      <c r="AO57" s="11">
        <f t="shared" si="43"/>
        <v>0</v>
      </c>
      <c r="AP57" s="10">
        <f t="shared" si="43"/>
        <v>0</v>
      </c>
      <c r="AQ57" s="11">
        <f t="shared" si="43"/>
        <v>0</v>
      </c>
      <c r="AR57" s="10">
        <f t="shared" si="43"/>
        <v>0</v>
      </c>
      <c r="AS57" s="7">
        <f t="shared" si="43"/>
        <v>12</v>
      </c>
      <c r="AT57" s="11">
        <f t="shared" si="43"/>
        <v>0</v>
      </c>
      <c r="AU57" s="10">
        <f t="shared" si="43"/>
        <v>0</v>
      </c>
      <c r="AV57" s="11">
        <f t="shared" si="43"/>
        <v>63</v>
      </c>
      <c r="AW57" s="10">
        <f t="shared" si="43"/>
        <v>0</v>
      </c>
      <c r="AX57" s="11">
        <f t="shared" si="43"/>
        <v>0</v>
      </c>
      <c r="AY57" s="10">
        <f t="shared" si="43"/>
        <v>0</v>
      </c>
      <c r="AZ57" s="11">
        <f t="shared" si="43"/>
        <v>0</v>
      </c>
      <c r="BA57" s="10">
        <f t="shared" si="43"/>
        <v>0</v>
      </c>
      <c r="BB57" s="11">
        <f t="shared" si="43"/>
        <v>0</v>
      </c>
      <c r="BC57" s="10">
        <f t="shared" si="43"/>
        <v>0</v>
      </c>
      <c r="BD57" s="7">
        <f t="shared" si="43"/>
        <v>7</v>
      </c>
      <c r="BE57" s="7">
        <f t="shared" si="43"/>
        <v>19</v>
      </c>
      <c r="BF57" s="11">
        <f t="shared" si="43"/>
        <v>99</v>
      </c>
      <c r="BG57" s="10">
        <f t="shared" si="43"/>
        <v>0</v>
      </c>
      <c r="BH57" s="11">
        <f t="shared" si="43"/>
        <v>0</v>
      </c>
      <c r="BI57" s="10">
        <f t="shared" si="43"/>
        <v>0</v>
      </c>
      <c r="BJ57" s="11">
        <f t="shared" si="43"/>
        <v>0</v>
      </c>
      <c r="BK57" s="10">
        <f t="shared" si="43"/>
        <v>0</v>
      </c>
      <c r="BL57" s="7">
        <f t="shared" si="43"/>
        <v>14</v>
      </c>
      <c r="BM57" s="11">
        <f t="shared" si="43"/>
        <v>0</v>
      </c>
      <c r="BN57" s="10">
        <f t="shared" si="43"/>
        <v>0</v>
      </c>
      <c r="BO57" s="11">
        <f t="shared" si="43"/>
        <v>90</v>
      </c>
      <c r="BP57" s="10">
        <f t="shared" si="43"/>
        <v>0</v>
      </c>
      <c r="BQ57" s="11">
        <f t="shared" si="43"/>
        <v>0</v>
      </c>
      <c r="BR57" s="10">
        <f aca="true" t="shared" si="44" ref="BR57:CW57">SUM(BR31:BR56)</f>
        <v>0</v>
      </c>
      <c r="BS57" s="11">
        <f t="shared" si="44"/>
        <v>0</v>
      </c>
      <c r="BT57" s="10">
        <f t="shared" si="44"/>
        <v>0</v>
      </c>
      <c r="BU57" s="11">
        <f t="shared" si="44"/>
        <v>0</v>
      </c>
      <c r="BV57" s="10">
        <f t="shared" si="44"/>
        <v>0</v>
      </c>
      <c r="BW57" s="7">
        <f t="shared" si="44"/>
        <v>10</v>
      </c>
      <c r="BX57" s="7">
        <f t="shared" si="44"/>
        <v>24</v>
      </c>
      <c r="BY57" s="11">
        <f t="shared" si="44"/>
        <v>72</v>
      </c>
      <c r="BZ57" s="10">
        <f t="shared" si="44"/>
        <v>0</v>
      </c>
      <c r="CA57" s="11">
        <f t="shared" si="44"/>
        <v>0</v>
      </c>
      <c r="CB57" s="10">
        <f t="shared" si="44"/>
        <v>0</v>
      </c>
      <c r="CC57" s="11">
        <f t="shared" si="44"/>
        <v>0</v>
      </c>
      <c r="CD57" s="10">
        <f t="shared" si="44"/>
        <v>0</v>
      </c>
      <c r="CE57" s="7">
        <f t="shared" si="44"/>
        <v>10</v>
      </c>
      <c r="CF57" s="11">
        <f t="shared" si="44"/>
        <v>0</v>
      </c>
      <c r="CG57" s="10">
        <f t="shared" si="44"/>
        <v>0</v>
      </c>
      <c r="CH57" s="11">
        <f t="shared" si="44"/>
        <v>90</v>
      </c>
      <c r="CI57" s="10">
        <f t="shared" si="44"/>
        <v>0</v>
      </c>
      <c r="CJ57" s="11">
        <f t="shared" si="44"/>
        <v>0</v>
      </c>
      <c r="CK57" s="10">
        <f t="shared" si="44"/>
        <v>0</v>
      </c>
      <c r="CL57" s="11">
        <f t="shared" si="44"/>
        <v>0</v>
      </c>
      <c r="CM57" s="10">
        <f t="shared" si="44"/>
        <v>0</v>
      </c>
      <c r="CN57" s="11">
        <f t="shared" si="44"/>
        <v>0</v>
      </c>
      <c r="CO57" s="10">
        <f t="shared" si="44"/>
        <v>0</v>
      </c>
      <c r="CP57" s="7">
        <f t="shared" si="44"/>
        <v>10</v>
      </c>
      <c r="CQ57" s="7">
        <f t="shared" si="44"/>
        <v>20</v>
      </c>
      <c r="CR57" s="11">
        <f t="shared" si="44"/>
        <v>54</v>
      </c>
      <c r="CS57" s="10">
        <f t="shared" si="44"/>
        <v>0</v>
      </c>
      <c r="CT57" s="11">
        <f t="shared" si="44"/>
        <v>0</v>
      </c>
      <c r="CU57" s="10">
        <f t="shared" si="44"/>
        <v>0</v>
      </c>
      <c r="CV57" s="11">
        <f t="shared" si="44"/>
        <v>9</v>
      </c>
      <c r="CW57" s="10">
        <f t="shared" si="44"/>
        <v>0</v>
      </c>
      <c r="CX57" s="7">
        <f aca="true" t="shared" si="45" ref="CX57:EC57">SUM(CX31:CX56)</f>
        <v>9</v>
      </c>
      <c r="CY57" s="11">
        <f t="shared" si="45"/>
        <v>0</v>
      </c>
      <c r="CZ57" s="10">
        <f t="shared" si="45"/>
        <v>0</v>
      </c>
      <c r="DA57" s="11">
        <f t="shared" si="45"/>
        <v>63</v>
      </c>
      <c r="DB57" s="10">
        <f t="shared" si="45"/>
        <v>0</v>
      </c>
      <c r="DC57" s="11">
        <f t="shared" si="45"/>
        <v>0</v>
      </c>
      <c r="DD57" s="10">
        <f t="shared" si="45"/>
        <v>0</v>
      </c>
      <c r="DE57" s="11">
        <f t="shared" si="45"/>
        <v>0</v>
      </c>
      <c r="DF57" s="10">
        <f t="shared" si="45"/>
        <v>0</v>
      </c>
      <c r="DG57" s="11">
        <f t="shared" si="45"/>
        <v>0</v>
      </c>
      <c r="DH57" s="10">
        <f t="shared" si="45"/>
        <v>0</v>
      </c>
      <c r="DI57" s="7">
        <f t="shared" si="45"/>
        <v>7</v>
      </c>
      <c r="DJ57" s="7">
        <f t="shared" si="45"/>
        <v>16</v>
      </c>
      <c r="DK57" s="11">
        <f t="shared" si="45"/>
        <v>36</v>
      </c>
      <c r="DL57" s="10">
        <f t="shared" si="45"/>
        <v>0</v>
      </c>
      <c r="DM57" s="11">
        <f t="shared" si="45"/>
        <v>0</v>
      </c>
      <c r="DN57" s="10">
        <f t="shared" si="45"/>
        <v>0</v>
      </c>
      <c r="DO57" s="11">
        <f t="shared" si="45"/>
        <v>0</v>
      </c>
      <c r="DP57" s="10">
        <f t="shared" si="45"/>
        <v>0</v>
      </c>
      <c r="DQ57" s="7">
        <f t="shared" si="45"/>
        <v>4</v>
      </c>
      <c r="DR57" s="11">
        <f t="shared" si="45"/>
        <v>0</v>
      </c>
      <c r="DS57" s="10">
        <f t="shared" si="45"/>
        <v>0</v>
      </c>
      <c r="DT57" s="11">
        <f t="shared" si="45"/>
        <v>36</v>
      </c>
      <c r="DU57" s="10">
        <f t="shared" si="45"/>
        <v>0</v>
      </c>
      <c r="DV57" s="11">
        <f t="shared" si="45"/>
        <v>0</v>
      </c>
      <c r="DW57" s="10">
        <f t="shared" si="45"/>
        <v>0</v>
      </c>
      <c r="DX57" s="11">
        <f t="shared" si="45"/>
        <v>0</v>
      </c>
      <c r="DY57" s="10">
        <f t="shared" si="45"/>
        <v>0</v>
      </c>
      <c r="DZ57" s="11">
        <f t="shared" si="45"/>
        <v>0</v>
      </c>
      <c r="EA57" s="10">
        <f t="shared" si="45"/>
        <v>0</v>
      </c>
      <c r="EB57" s="7">
        <f t="shared" si="45"/>
        <v>4</v>
      </c>
      <c r="EC57" s="7">
        <f t="shared" si="45"/>
        <v>8</v>
      </c>
    </row>
    <row r="58" spans="1:133" ht="19.5" customHeight="1">
      <c r="A58" s="19" t="s">
        <v>126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9"/>
      <c r="EC58" s="13"/>
    </row>
    <row r="59" spans="1:133" ht="12.75">
      <c r="A59" s="6">
        <v>11</v>
      </c>
      <c r="B59" s="6">
        <v>1</v>
      </c>
      <c r="C59" s="6"/>
      <c r="D59" s="6"/>
      <c r="E59" s="3" t="s">
        <v>128</v>
      </c>
      <c r="F59" s="6">
        <f>$B$59*COUNTIF(T59:EA59,"e")</f>
        <v>0</v>
      </c>
      <c r="G59" s="6">
        <f>$B$59*COUNTIF(T59:EA59,"z")</f>
        <v>2</v>
      </c>
      <c r="H59" s="6">
        <f aca="true" t="shared" si="46" ref="H59:H66">SUM(I59:P59)</f>
        <v>18</v>
      </c>
      <c r="I59" s="6">
        <f aca="true" t="shared" si="47" ref="I59:I66">T59+AM59+BF59+BY59+CR59+DK59</f>
        <v>9</v>
      </c>
      <c r="J59" s="6">
        <f aca="true" t="shared" si="48" ref="J59:J66">V59+AO59+BH59+CA59+CT59+DM59</f>
        <v>0</v>
      </c>
      <c r="K59" s="6">
        <f aca="true" t="shared" si="49" ref="K59:K66">X59+AQ59+BJ59+CC59+CV59+DO59</f>
        <v>0</v>
      </c>
      <c r="L59" s="6">
        <f aca="true" t="shared" si="50" ref="L59:L66">AA59+AT59+BM59+CF59+CY59+DR59</f>
        <v>0</v>
      </c>
      <c r="M59" s="6">
        <f aca="true" t="shared" si="51" ref="M59:M66">AC59+AV59+BO59+CH59+DA59+DT59</f>
        <v>9</v>
      </c>
      <c r="N59" s="6">
        <f aca="true" t="shared" si="52" ref="N59:N66">AE59+AX59+BQ59+CJ59+DC59+DV59</f>
        <v>0</v>
      </c>
      <c r="O59" s="6">
        <f aca="true" t="shared" si="53" ref="O59:O66">AG59+AZ59+BS59+CL59+DE59+DX59</f>
        <v>0</v>
      </c>
      <c r="P59" s="6">
        <f aca="true" t="shared" si="54" ref="P59:P66">AI59+BB59+BU59+CN59+DG59+DZ59</f>
        <v>0</v>
      </c>
      <c r="Q59" s="7">
        <f aca="true" t="shared" si="55" ref="Q59:Q66">AL59+BE59+BX59+CQ59+DJ59+EC59</f>
        <v>2</v>
      </c>
      <c r="R59" s="7">
        <f aca="true" t="shared" si="56" ref="R59:R66">AK59+BD59+BW59+CP59+DI59+EB59</f>
        <v>1</v>
      </c>
      <c r="S59" s="7">
        <f>$B$59*0.8</f>
        <v>0.8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aca="true" t="shared" si="57" ref="AL59:AL66">Z59+AK59</f>
        <v>0</v>
      </c>
      <c r="AM59" s="11"/>
      <c r="AN59" s="10"/>
      <c r="AO59" s="11"/>
      <c r="AP59" s="10"/>
      <c r="AQ59" s="11"/>
      <c r="AR59" s="10"/>
      <c r="AS59" s="7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aca="true" t="shared" si="58" ref="BE59:BE66">AS59+BD59</f>
        <v>0</v>
      </c>
      <c r="BF59" s="11"/>
      <c r="BG59" s="10"/>
      <c r="BH59" s="11"/>
      <c r="BI59" s="10"/>
      <c r="BJ59" s="11"/>
      <c r="BK59" s="10"/>
      <c r="BL59" s="7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aca="true" t="shared" si="59" ref="BX59:BX66">BL59+BW59</f>
        <v>0</v>
      </c>
      <c r="BY59" s="11"/>
      <c r="BZ59" s="10"/>
      <c r="CA59" s="11"/>
      <c r="CB59" s="10"/>
      <c r="CC59" s="11"/>
      <c r="CD59" s="10"/>
      <c r="CE59" s="7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aca="true" t="shared" si="60" ref="CQ59:CQ66">CE59+CP59</f>
        <v>0</v>
      </c>
      <c r="CR59" s="11"/>
      <c r="CS59" s="10"/>
      <c r="CT59" s="11"/>
      <c r="CU59" s="10"/>
      <c r="CV59" s="11"/>
      <c r="CW59" s="10"/>
      <c r="CX59" s="7"/>
      <c r="CY59" s="11"/>
      <c r="CZ59" s="10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aca="true" t="shared" si="61" ref="DJ59:DJ66">CX59+DI59</f>
        <v>0</v>
      </c>
      <c r="DK59" s="11">
        <f>$B$59*9</f>
        <v>9</v>
      </c>
      <c r="DL59" s="10" t="s">
        <v>56</v>
      </c>
      <c r="DM59" s="11"/>
      <c r="DN59" s="10"/>
      <c r="DO59" s="11"/>
      <c r="DP59" s="10"/>
      <c r="DQ59" s="7">
        <f>$B$59*1</f>
        <v>1</v>
      </c>
      <c r="DR59" s="11"/>
      <c r="DS59" s="10"/>
      <c r="DT59" s="11">
        <f>$B$59*9</f>
        <v>9</v>
      </c>
      <c r="DU59" s="10" t="s">
        <v>56</v>
      </c>
      <c r="DV59" s="11"/>
      <c r="DW59" s="10"/>
      <c r="DX59" s="11"/>
      <c r="DY59" s="10"/>
      <c r="DZ59" s="11"/>
      <c r="EA59" s="10"/>
      <c r="EB59" s="7">
        <f>$B$59*1</f>
        <v>1</v>
      </c>
      <c r="EC59" s="7">
        <f aca="true" t="shared" si="62" ref="EC59:EC66">DQ59+EB59</f>
        <v>2</v>
      </c>
    </row>
    <row r="60" spans="1:133" ht="12.75">
      <c r="A60" s="6"/>
      <c r="B60" s="6"/>
      <c r="C60" s="6"/>
      <c r="D60" s="6" t="s">
        <v>129</v>
      </c>
      <c r="E60" s="3" t="s">
        <v>130</v>
      </c>
      <c r="F60" s="6">
        <f aca="true" t="shared" si="63" ref="F60:F66">COUNTIF(T60:EA60,"e")</f>
        <v>0</v>
      </c>
      <c r="G60" s="6">
        <f aca="true" t="shared" si="64" ref="G60:G66">COUNTIF(T60:EA60,"z")</f>
        <v>2</v>
      </c>
      <c r="H60" s="6">
        <f t="shared" si="46"/>
        <v>24</v>
      </c>
      <c r="I60" s="6">
        <f t="shared" si="47"/>
        <v>12</v>
      </c>
      <c r="J60" s="6">
        <f t="shared" si="48"/>
        <v>0</v>
      </c>
      <c r="K60" s="6">
        <f t="shared" si="49"/>
        <v>0</v>
      </c>
      <c r="L60" s="6">
        <f t="shared" si="50"/>
        <v>0</v>
      </c>
      <c r="M60" s="6">
        <f t="shared" si="51"/>
        <v>12</v>
      </c>
      <c r="N60" s="6">
        <f t="shared" si="52"/>
        <v>0</v>
      </c>
      <c r="O60" s="6">
        <f t="shared" si="53"/>
        <v>0</v>
      </c>
      <c r="P60" s="6">
        <f t="shared" si="54"/>
        <v>0</v>
      </c>
      <c r="Q60" s="7">
        <f t="shared" si="55"/>
        <v>3</v>
      </c>
      <c r="R60" s="7">
        <f t="shared" si="56"/>
        <v>1</v>
      </c>
      <c r="S60" s="7">
        <v>1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57"/>
        <v>0</v>
      </c>
      <c r="AM60" s="11"/>
      <c r="AN60" s="10"/>
      <c r="AO60" s="11"/>
      <c r="AP60" s="10"/>
      <c r="AQ60" s="11"/>
      <c r="AR60" s="10"/>
      <c r="AS60" s="7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58"/>
        <v>0</v>
      </c>
      <c r="BF60" s="11"/>
      <c r="BG60" s="10"/>
      <c r="BH60" s="11"/>
      <c r="BI60" s="10"/>
      <c r="BJ60" s="11"/>
      <c r="BK60" s="10"/>
      <c r="BL60" s="7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59"/>
        <v>0</v>
      </c>
      <c r="BY60" s="11">
        <v>12</v>
      </c>
      <c r="BZ60" s="10" t="s">
        <v>56</v>
      </c>
      <c r="CA60" s="11"/>
      <c r="CB60" s="10"/>
      <c r="CC60" s="11"/>
      <c r="CD60" s="10"/>
      <c r="CE60" s="7">
        <v>2</v>
      </c>
      <c r="CF60" s="11"/>
      <c r="CG60" s="10"/>
      <c r="CH60" s="11">
        <v>12</v>
      </c>
      <c r="CI60" s="10" t="s">
        <v>56</v>
      </c>
      <c r="CJ60" s="11"/>
      <c r="CK60" s="10"/>
      <c r="CL60" s="11"/>
      <c r="CM60" s="10"/>
      <c r="CN60" s="11"/>
      <c r="CO60" s="10"/>
      <c r="CP60" s="7">
        <v>1</v>
      </c>
      <c r="CQ60" s="7">
        <f t="shared" si="60"/>
        <v>3</v>
      </c>
      <c r="CR60" s="11"/>
      <c r="CS60" s="10"/>
      <c r="CT60" s="11"/>
      <c r="CU60" s="10"/>
      <c r="CV60" s="11"/>
      <c r="CW60" s="10"/>
      <c r="CX60" s="7"/>
      <c r="CY60" s="11"/>
      <c r="CZ60" s="10"/>
      <c r="DA60" s="11"/>
      <c r="DB60" s="10"/>
      <c r="DC60" s="11"/>
      <c r="DD60" s="10"/>
      <c r="DE60" s="11"/>
      <c r="DF60" s="10"/>
      <c r="DG60" s="11"/>
      <c r="DH60" s="10"/>
      <c r="DI60" s="7"/>
      <c r="DJ60" s="7">
        <f t="shared" si="61"/>
        <v>0</v>
      </c>
      <c r="DK60" s="11"/>
      <c r="DL60" s="10"/>
      <c r="DM60" s="11"/>
      <c r="DN60" s="10"/>
      <c r="DO60" s="11"/>
      <c r="DP60" s="10"/>
      <c r="DQ60" s="7"/>
      <c r="DR60" s="11"/>
      <c r="DS60" s="10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si="62"/>
        <v>0</v>
      </c>
    </row>
    <row r="61" spans="1:133" ht="12.75">
      <c r="A61" s="6"/>
      <c r="B61" s="6"/>
      <c r="C61" s="6"/>
      <c r="D61" s="6" t="s">
        <v>131</v>
      </c>
      <c r="E61" s="3" t="s">
        <v>132</v>
      </c>
      <c r="F61" s="6">
        <f t="shared" si="63"/>
        <v>0</v>
      </c>
      <c r="G61" s="6">
        <f t="shared" si="64"/>
        <v>2</v>
      </c>
      <c r="H61" s="6">
        <f t="shared" si="46"/>
        <v>27</v>
      </c>
      <c r="I61" s="6">
        <f t="shared" si="47"/>
        <v>9</v>
      </c>
      <c r="J61" s="6">
        <f t="shared" si="48"/>
        <v>0</v>
      </c>
      <c r="K61" s="6">
        <f t="shared" si="49"/>
        <v>0</v>
      </c>
      <c r="L61" s="6">
        <f t="shared" si="50"/>
        <v>0</v>
      </c>
      <c r="M61" s="6">
        <f t="shared" si="51"/>
        <v>18</v>
      </c>
      <c r="N61" s="6">
        <f t="shared" si="52"/>
        <v>0</v>
      </c>
      <c r="O61" s="6">
        <f t="shared" si="53"/>
        <v>0</v>
      </c>
      <c r="P61" s="6">
        <f t="shared" si="54"/>
        <v>0</v>
      </c>
      <c r="Q61" s="7">
        <f t="shared" si="55"/>
        <v>3</v>
      </c>
      <c r="R61" s="7">
        <f t="shared" si="56"/>
        <v>2</v>
      </c>
      <c r="S61" s="7">
        <v>1.1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57"/>
        <v>0</v>
      </c>
      <c r="AM61" s="11"/>
      <c r="AN61" s="10"/>
      <c r="AO61" s="11"/>
      <c r="AP61" s="10"/>
      <c r="AQ61" s="11"/>
      <c r="AR61" s="10"/>
      <c r="AS61" s="7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58"/>
        <v>0</v>
      </c>
      <c r="BF61" s="11"/>
      <c r="BG61" s="10"/>
      <c r="BH61" s="11"/>
      <c r="BI61" s="10"/>
      <c r="BJ61" s="11"/>
      <c r="BK61" s="10"/>
      <c r="BL61" s="7"/>
      <c r="BM61" s="11"/>
      <c r="BN61" s="10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59"/>
        <v>0</v>
      </c>
      <c r="BY61" s="11"/>
      <c r="BZ61" s="10"/>
      <c r="CA61" s="11"/>
      <c r="CB61" s="10"/>
      <c r="CC61" s="11"/>
      <c r="CD61" s="10"/>
      <c r="CE61" s="7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60"/>
        <v>0</v>
      </c>
      <c r="CR61" s="11"/>
      <c r="CS61" s="10"/>
      <c r="CT61" s="11"/>
      <c r="CU61" s="10"/>
      <c r="CV61" s="11"/>
      <c r="CW61" s="10"/>
      <c r="CX61" s="7"/>
      <c r="CY61" s="11"/>
      <c r="CZ61" s="10"/>
      <c r="DA61" s="11"/>
      <c r="DB61" s="10"/>
      <c r="DC61" s="11"/>
      <c r="DD61" s="10"/>
      <c r="DE61" s="11"/>
      <c r="DF61" s="10"/>
      <c r="DG61" s="11"/>
      <c r="DH61" s="10"/>
      <c r="DI61" s="7"/>
      <c r="DJ61" s="7">
        <f t="shared" si="61"/>
        <v>0</v>
      </c>
      <c r="DK61" s="11">
        <v>9</v>
      </c>
      <c r="DL61" s="10" t="s">
        <v>56</v>
      </c>
      <c r="DM61" s="11"/>
      <c r="DN61" s="10"/>
      <c r="DO61" s="11"/>
      <c r="DP61" s="10"/>
      <c r="DQ61" s="7">
        <v>1</v>
      </c>
      <c r="DR61" s="11"/>
      <c r="DS61" s="10"/>
      <c r="DT61" s="11">
        <v>18</v>
      </c>
      <c r="DU61" s="10" t="s">
        <v>56</v>
      </c>
      <c r="DV61" s="11"/>
      <c r="DW61" s="10"/>
      <c r="DX61" s="11"/>
      <c r="DY61" s="10"/>
      <c r="DZ61" s="11"/>
      <c r="EA61" s="10"/>
      <c r="EB61" s="7">
        <v>2</v>
      </c>
      <c r="EC61" s="7">
        <f t="shared" si="62"/>
        <v>3</v>
      </c>
    </row>
    <row r="62" spans="1:133" ht="12.75">
      <c r="A62" s="6"/>
      <c r="B62" s="6"/>
      <c r="C62" s="6"/>
      <c r="D62" s="6" t="s">
        <v>133</v>
      </c>
      <c r="E62" s="3" t="s">
        <v>134</v>
      </c>
      <c r="F62" s="6">
        <f t="shared" si="63"/>
        <v>0</v>
      </c>
      <c r="G62" s="6">
        <f t="shared" si="64"/>
        <v>2</v>
      </c>
      <c r="H62" s="6">
        <f t="shared" si="46"/>
        <v>27</v>
      </c>
      <c r="I62" s="6">
        <f t="shared" si="47"/>
        <v>18</v>
      </c>
      <c r="J62" s="6">
        <f t="shared" si="48"/>
        <v>0</v>
      </c>
      <c r="K62" s="6">
        <f t="shared" si="49"/>
        <v>0</v>
      </c>
      <c r="L62" s="6">
        <f t="shared" si="50"/>
        <v>0</v>
      </c>
      <c r="M62" s="6">
        <f t="shared" si="51"/>
        <v>9</v>
      </c>
      <c r="N62" s="6">
        <f t="shared" si="52"/>
        <v>0</v>
      </c>
      <c r="O62" s="6">
        <f t="shared" si="53"/>
        <v>0</v>
      </c>
      <c r="P62" s="6">
        <f t="shared" si="54"/>
        <v>0</v>
      </c>
      <c r="Q62" s="7">
        <f t="shared" si="55"/>
        <v>3</v>
      </c>
      <c r="R62" s="7">
        <f t="shared" si="56"/>
        <v>1</v>
      </c>
      <c r="S62" s="7">
        <v>1.1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57"/>
        <v>0</v>
      </c>
      <c r="AM62" s="11"/>
      <c r="AN62" s="10"/>
      <c r="AO62" s="11"/>
      <c r="AP62" s="10"/>
      <c r="AQ62" s="11"/>
      <c r="AR62" s="10"/>
      <c r="AS62" s="7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58"/>
        <v>0</v>
      </c>
      <c r="BF62" s="11"/>
      <c r="BG62" s="10"/>
      <c r="BH62" s="11"/>
      <c r="BI62" s="10"/>
      <c r="BJ62" s="11"/>
      <c r="BK62" s="10"/>
      <c r="BL62" s="7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59"/>
        <v>0</v>
      </c>
      <c r="BY62" s="11"/>
      <c r="BZ62" s="10"/>
      <c r="CA62" s="11"/>
      <c r="CB62" s="10"/>
      <c r="CC62" s="11"/>
      <c r="CD62" s="10"/>
      <c r="CE62" s="7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60"/>
        <v>0</v>
      </c>
      <c r="CR62" s="11"/>
      <c r="CS62" s="10"/>
      <c r="CT62" s="11"/>
      <c r="CU62" s="10"/>
      <c r="CV62" s="11"/>
      <c r="CW62" s="10"/>
      <c r="CX62" s="7"/>
      <c r="CY62" s="11"/>
      <c r="CZ62" s="10"/>
      <c r="DA62" s="11"/>
      <c r="DB62" s="10"/>
      <c r="DC62" s="11"/>
      <c r="DD62" s="10"/>
      <c r="DE62" s="11"/>
      <c r="DF62" s="10"/>
      <c r="DG62" s="11"/>
      <c r="DH62" s="10"/>
      <c r="DI62" s="7"/>
      <c r="DJ62" s="7">
        <f t="shared" si="61"/>
        <v>0</v>
      </c>
      <c r="DK62" s="11">
        <v>18</v>
      </c>
      <c r="DL62" s="10" t="s">
        <v>56</v>
      </c>
      <c r="DM62" s="11"/>
      <c r="DN62" s="10"/>
      <c r="DO62" s="11"/>
      <c r="DP62" s="10"/>
      <c r="DQ62" s="7">
        <v>2</v>
      </c>
      <c r="DR62" s="11"/>
      <c r="DS62" s="10"/>
      <c r="DT62" s="11">
        <v>9</v>
      </c>
      <c r="DU62" s="10" t="s">
        <v>56</v>
      </c>
      <c r="DV62" s="11"/>
      <c r="DW62" s="10"/>
      <c r="DX62" s="11"/>
      <c r="DY62" s="10"/>
      <c r="DZ62" s="11"/>
      <c r="EA62" s="10"/>
      <c r="EB62" s="7">
        <v>1</v>
      </c>
      <c r="EC62" s="7">
        <f t="shared" si="62"/>
        <v>3</v>
      </c>
    </row>
    <row r="63" spans="1:133" ht="12.75">
      <c r="A63" s="6"/>
      <c r="B63" s="6"/>
      <c r="C63" s="6"/>
      <c r="D63" s="6" t="s">
        <v>135</v>
      </c>
      <c r="E63" s="3" t="s">
        <v>136</v>
      </c>
      <c r="F63" s="6">
        <f t="shared" si="63"/>
        <v>0</v>
      </c>
      <c r="G63" s="6">
        <f t="shared" si="64"/>
        <v>2</v>
      </c>
      <c r="H63" s="6">
        <f t="shared" si="46"/>
        <v>18</v>
      </c>
      <c r="I63" s="6">
        <f t="shared" si="47"/>
        <v>9</v>
      </c>
      <c r="J63" s="6">
        <f t="shared" si="48"/>
        <v>0</v>
      </c>
      <c r="K63" s="6">
        <f t="shared" si="49"/>
        <v>0</v>
      </c>
      <c r="L63" s="6">
        <f t="shared" si="50"/>
        <v>0</v>
      </c>
      <c r="M63" s="6">
        <f t="shared" si="51"/>
        <v>9</v>
      </c>
      <c r="N63" s="6">
        <f t="shared" si="52"/>
        <v>0</v>
      </c>
      <c r="O63" s="6">
        <f t="shared" si="53"/>
        <v>0</v>
      </c>
      <c r="P63" s="6">
        <f t="shared" si="54"/>
        <v>0</v>
      </c>
      <c r="Q63" s="7">
        <f t="shared" si="55"/>
        <v>3</v>
      </c>
      <c r="R63" s="7">
        <f t="shared" si="56"/>
        <v>1</v>
      </c>
      <c r="S63" s="7">
        <v>0.8</v>
      </c>
      <c r="T63" s="11"/>
      <c r="U63" s="10"/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57"/>
        <v>0</v>
      </c>
      <c r="AM63" s="11"/>
      <c r="AN63" s="10"/>
      <c r="AO63" s="11"/>
      <c r="AP63" s="10"/>
      <c r="AQ63" s="11"/>
      <c r="AR63" s="10"/>
      <c r="AS63" s="7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58"/>
        <v>0</v>
      </c>
      <c r="BF63" s="11"/>
      <c r="BG63" s="10"/>
      <c r="BH63" s="11"/>
      <c r="BI63" s="10"/>
      <c r="BJ63" s="11"/>
      <c r="BK63" s="10"/>
      <c r="BL63" s="7"/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59"/>
        <v>0</v>
      </c>
      <c r="BY63" s="11"/>
      <c r="BZ63" s="10"/>
      <c r="CA63" s="11"/>
      <c r="CB63" s="10"/>
      <c r="CC63" s="11"/>
      <c r="CD63" s="10"/>
      <c r="CE63" s="7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60"/>
        <v>0</v>
      </c>
      <c r="CR63" s="11">
        <v>9</v>
      </c>
      <c r="CS63" s="10" t="s">
        <v>56</v>
      </c>
      <c r="CT63" s="11"/>
      <c r="CU63" s="10"/>
      <c r="CV63" s="11"/>
      <c r="CW63" s="10"/>
      <c r="CX63" s="7">
        <v>2</v>
      </c>
      <c r="CY63" s="11"/>
      <c r="CZ63" s="10"/>
      <c r="DA63" s="11">
        <v>9</v>
      </c>
      <c r="DB63" s="10" t="s">
        <v>56</v>
      </c>
      <c r="DC63" s="11"/>
      <c r="DD63" s="10"/>
      <c r="DE63" s="11"/>
      <c r="DF63" s="10"/>
      <c r="DG63" s="11"/>
      <c r="DH63" s="10"/>
      <c r="DI63" s="7">
        <v>1</v>
      </c>
      <c r="DJ63" s="7">
        <f t="shared" si="61"/>
        <v>3</v>
      </c>
      <c r="DK63" s="11"/>
      <c r="DL63" s="10"/>
      <c r="DM63" s="11"/>
      <c r="DN63" s="10"/>
      <c r="DO63" s="11"/>
      <c r="DP63" s="10"/>
      <c r="DQ63" s="7"/>
      <c r="DR63" s="11"/>
      <c r="DS63" s="10"/>
      <c r="DT63" s="11"/>
      <c r="DU63" s="10"/>
      <c r="DV63" s="11"/>
      <c r="DW63" s="10"/>
      <c r="DX63" s="11"/>
      <c r="DY63" s="10"/>
      <c r="DZ63" s="11"/>
      <c r="EA63" s="10"/>
      <c r="EB63" s="7"/>
      <c r="EC63" s="7">
        <f t="shared" si="62"/>
        <v>0</v>
      </c>
    </row>
    <row r="64" spans="1:133" ht="12.75">
      <c r="A64" s="6"/>
      <c r="B64" s="6"/>
      <c r="C64" s="6"/>
      <c r="D64" s="6" t="s">
        <v>137</v>
      </c>
      <c r="E64" s="3" t="s">
        <v>138</v>
      </c>
      <c r="F64" s="6">
        <f t="shared" si="63"/>
        <v>0</v>
      </c>
      <c r="G64" s="6">
        <f t="shared" si="64"/>
        <v>2</v>
      </c>
      <c r="H64" s="6">
        <f t="shared" si="46"/>
        <v>18</v>
      </c>
      <c r="I64" s="6">
        <f t="shared" si="47"/>
        <v>9</v>
      </c>
      <c r="J64" s="6">
        <f t="shared" si="48"/>
        <v>0</v>
      </c>
      <c r="K64" s="6">
        <f t="shared" si="49"/>
        <v>0</v>
      </c>
      <c r="L64" s="6">
        <f t="shared" si="50"/>
        <v>0</v>
      </c>
      <c r="M64" s="6">
        <f t="shared" si="51"/>
        <v>9</v>
      </c>
      <c r="N64" s="6">
        <f t="shared" si="52"/>
        <v>0</v>
      </c>
      <c r="O64" s="6">
        <f t="shared" si="53"/>
        <v>0</v>
      </c>
      <c r="P64" s="6">
        <f t="shared" si="54"/>
        <v>0</v>
      </c>
      <c r="Q64" s="7">
        <f t="shared" si="55"/>
        <v>3</v>
      </c>
      <c r="R64" s="7">
        <f t="shared" si="56"/>
        <v>1</v>
      </c>
      <c r="S64" s="7">
        <v>1.2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57"/>
        <v>0</v>
      </c>
      <c r="AM64" s="11"/>
      <c r="AN64" s="10"/>
      <c r="AO64" s="11"/>
      <c r="AP64" s="10"/>
      <c r="AQ64" s="11"/>
      <c r="AR64" s="10"/>
      <c r="AS64" s="7"/>
      <c r="AT64" s="11"/>
      <c r="AU64" s="10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58"/>
        <v>0</v>
      </c>
      <c r="BF64" s="11"/>
      <c r="BG64" s="10"/>
      <c r="BH64" s="11"/>
      <c r="BI64" s="10"/>
      <c r="BJ64" s="11"/>
      <c r="BK64" s="10"/>
      <c r="BL64" s="7"/>
      <c r="BM64" s="11"/>
      <c r="BN64" s="10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59"/>
        <v>0</v>
      </c>
      <c r="BY64" s="11"/>
      <c r="BZ64" s="10"/>
      <c r="CA64" s="11"/>
      <c r="CB64" s="10"/>
      <c r="CC64" s="11"/>
      <c r="CD64" s="10"/>
      <c r="CE64" s="7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60"/>
        <v>0</v>
      </c>
      <c r="CR64" s="11">
        <v>9</v>
      </c>
      <c r="CS64" s="10" t="s">
        <v>56</v>
      </c>
      <c r="CT64" s="11"/>
      <c r="CU64" s="10"/>
      <c r="CV64" s="11"/>
      <c r="CW64" s="10"/>
      <c r="CX64" s="7">
        <v>2</v>
      </c>
      <c r="CY64" s="11"/>
      <c r="CZ64" s="10"/>
      <c r="DA64" s="11">
        <v>9</v>
      </c>
      <c r="DB64" s="10" t="s">
        <v>56</v>
      </c>
      <c r="DC64" s="11"/>
      <c r="DD64" s="10"/>
      <c r="DE64" s="11"/>
      <c r="DF64" s="10"/>
      <c r="DG64" s="11"/>
      <c r="DH64" s="10"/>
      <c r="DI64" s="7">
        <v>1</v>
      </c>
      <c r="DJ64" s="7">
        <f t="shared" si="61"/>
        <v>3</v>
      </c>
      <c r="DK64" s="11"/>
      <c r="DL64" s="10"/>
      <c r="DM64" s="11"/>
      <c r="DN64" s="10"/>
      <c r="DO64" s="11"/>
      <c r="DP64" s="10"/>
      <c r="DQ64" s="7"/>
      <c r="DR64" s="11"/>
      <c r="DS64" s="10"/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62"/>
        <v>0</v>
      </c>
    </row>
    <row r="65" spans="1:133" ht="12.75">
      <c r="A65" s="6"/>
      <c r="B65" s="6"/>
      <c r="C65" s="6"/>
      <c r="D65" s="6" t="s">
        <v>139</v>
      </c>
      <c r="E65" s="3" t="s">
        <v>140</v>
      </c>
      <c r="F65" s="6">
        <f t="shared" si="63"/>
        <v>0</v>
      </c>
      <c r="G65" s="6">
        <f t="shared" si="64"/>
        <v>2</v>
      </c>
      <c r="H65" s="6">
        <f t="shared" si="46"/>
        <v>18</v>
      </c>
      <c r="I65" s="6">
        <f t="shared" si="47"/>
        <v>9</v>
      </c>
      <c r="J65" s="6">
        <f t="shared" si="48"/>
        <v>0</v>
      </c>
      <c r="K65" s="6">
        <f t="shared" si="49"/>
        <v>0</v>
      </c>
      <c r="L65" s="6">
        <f t="shared" si="50"/>
        <v>0</v>
      </c>
      <c r="M65" s="6">
        <f t="shared" si="51"/>
        <v>9</v>
      </c>
      <c r="N65" s="6">
        <f t="shared" si="52"/>
        <v>0</v>
      </c>
      <c r="O65" s="6">
        <f t="shared" si="53"/>
        <v>0</v>
      </c>
      <c r="P65" s="6">
        <f t="shared" si="54"/>
        <v>0</v>
      </c>
      <c r="Q65" s="7">
        <f t="shared" si="55"/>
        <v>3</v>
      </c>
      <c r="R65" s="7">
        <f t="shared" si="56"/>
        <v>2</v>
      </c>
      <c r="S65" s="7">
        <v>0.8</v>
      </c>
      <c r="T65" s="11"/>
      <c r="U65" s="10"/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57"/>
        <v>0</v>
      </c>
      <c r="AM65" s="11"/>
      <c r="AN65" s="10"/>
      <c r="AO65" s="11"/>
      <c r="AP65" s="10"/>
      <c r="AQ65" s="11"/>
      <c r="AR65" s="10"/>
      <c r="AS65" s="7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58"/>
        <v>0</v>
      </c>
      <c r="BF65" s="11"/>
      <c r="BG65" s="10"/>
      <c r="BH65" s="11"/>
      <c r="BI65" s="10"/>
      <c r="BJ65" s="11"/>
      <c r="BK65" s="10"/>
      <c r="BL65" s="7"/>
      <c r="BM65" s="11"/>
      <c r="BN65" s="10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59"/>
        <v>0</v>
      </c>
      <c r="BY65" s="11"/>
      <c r="BZ65" s="10"/>
      <c r="CA65" s="11"/>
      <c r="CB65" s="10"/>
      <c r="CC65" s="11"/>
      <c r="CD65" s="10"/>
      <c r="CE65" s="7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60"/>
        <v>0</v>
      </c>
      <c r="CR65" s="11">
        <v>9</v>
      </c>
      <c r="CS65" s="10" t="s">
        <v>56</v>
      </c>
      <c r="CT65" s="11"/>
      <c r="CU65" s="10"/>
      <c r="CV65" s="11"/>
      <c r="CW65" s="10"/>
      <c r="CX65" s="7">
        <v>1</v>
      </c>
      <c r="CY65" s="11"/>
      <c r="CZ65" s="10"/>
      <c r="DA65" s="11">
        <v>9</v>
      </c>
      <c r="DB65" s="10" t="s">
        <v>56</v>
      </c>
      <c r="DC65" s="11"/>
      <c r="DD65" s="10"/>
      <c r="DE65" s="11"/>
      <c r="DF65" s="10"/>
      <c r="DG65" s="11"/>
      <c r="DH65" s="10"/>
      <c r="DI65" s="7">
        <v>2</v>
      </c>
      <c r="DJ65" s="7">
        <f t="shared" si="61"/>
        <v>3</v>
      </c>
      <c r="DK65" s="11"/>
      <c r="DL65" s="10"/>
      <c r="DM65" s="11"/>
      <c r="DN65" s="10"/>
      <c r="DO65" s="11"/>
      <c r="DP65" s="10"/>
      <c r="DQ65" s="7"/>
      <c r="DR65" s="11"/>
      <c r="DS65" s="10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62"/>
        <v>0</v>
      </c>
    </row>
    <row r="66" spans="1:133" ht="12.75">
      <c r="A66" s="6"/>
      <c r="B66" s="6"/>
      <c r="C66" s="6"/>
      <c r="D66" s="6" t="s">
        <v>141</v>
      </c>
      <c r="E66" s="3" t="s">
        <v>142</v>
      </c>
      <c r="F66" s="6">
        <f t="shared" si="63"/>
        <v>0</v>
      </c>
      <c r="G66" s="6">
        <f t="shared" si="64"/>
        <v>2</v>
      </c>
      <c r="H66" s="6">
        <f t="shared" si="46"/>
        <v>36</v>
      </c>
      <c r="I66" s="6">
        <f t="shared" si="47"/>
        <v>18</v>
      </c>
      <c r="J66" s="6">
        <f t="shared" si="48"/>
        <v>0</v>
      </c>
      <c r="K66" s="6">
        <f t="shared" si="49"/>
        <v>0</v>
      </c>
      <c r="L66" s="6">
        <f t="shared" si="50"/>
        <v>0</v>
      </c>
      <c r="M66" s="6">
        <f t="shared" si="51"/>
        <v>18</v>
      </c>
      <c r="N66" s="6">
        <f t="shared" si="52"/>
        <v>0</v>
      </c>
      <c r="O66" s="6">
        <f t="shared" si="53"/>
        <v>0</v>
      </c>
      <c r="P66" s="6">
        <f t="shared" si="54"/>
        <v>0</v>
      </c>
      <c r="Q66" s="7">
        <f t="shared" si="55"/>
        <v>4</v>
      </c>
      <c r="R66" s="7">
        <f t="shared" si="56"/>
        <v>2</v>
      </c>
      <c r="S66" s="7">
        <v>1.4</v>
      </c>
      <c r="T66" s="11"/>
      <c r="U66" s="10"/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57"/>
        <v>0</v>
      </c>
      <c r="AM66" s="11"/>
      <c r="AN66" s="10"/>
      <c r="AO66" s="11"/>
      <c r="AP66" s="10"/>
      <c r="AQ66" s="11"/>
      <c r="AR66" s="10"/>
      <c r="AS66" s="7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58"/>
        <v>0</v>
      </c>
      <c r="BF66" s="11">
        <v>18</v>
      </c>
      <c r="BG66" s="10" t="s">
        <v>56</v>
      </c>
      <c r="BH66" s="11"/>
      <c r="BI66" s="10"/>
      <c r="BJ66" s="11"/>
      <c r="BK66" s="10"/>
      <c r="BL66" s="7">
        <v>2</v>
      </c>
      <c r="BM66" s="11"/>
      <c r="BN66" s="10"/>
      <c r="BO66" s="11">
        <v>18</v>
      </c>
      <c r="BP66" s="10" t="s">
        <v>56</v>
      </c>
      <c r="BQ66" s="11"/>
      <c r="BR66" s="10"/>
      <c r="BS66" s="11"/>
      <c r="BT66" s="10"/>
      <c r="BU66" s="11"/>
      <c r="BV66" s="10"/>
      <c r="BW66" s="7">
        <v>2</v>
      </c>
      <c r="BX66" s="7">
        <f t="shared" si="59"/>
        <v>4</v>
      </c>
      <c r="BY66" s="11"/>
      <c r="BZ66" s="10"/>
      <c r="CA66" s="11"/>
      <c r="CB66" s="10"/>
      <c r="CC66" s="11"/>
      <c r="CD66" s="10"/>
      <c r="CE66" s="7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60"/>
        <v>0</v>
      </c>
      <c r="CR66" s="11"/>
      <c r="CS66" s="10"/>
      <c r="CT66" s="11"/>
      <c r="CU66" s="10"/>
      <c r="CV66" s="11"/>
      <c r="CW66" s="10"/>
      <c r="CX66" s="7"/>
      <c r="CY66" s="11"/>
      <c r="CZ66" s="10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61"/>
        <v>0</v>
      </c>
      <c r="DK66" s="11"/>
      <c r="DL66" s="10"/>
      <c r="DM66" s="11"/>
      <c r="DN66" s="10"/>
      <c r="DO66" s="11"/>
      <c r="DP66" s="10"/>
      <c r="DQ66" s="7"/>
      <c r="DR66" s="11"/>
      <c r="DS66" s="10"/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62"/>
        <v>0</v>
      </c>
    </row>
    <row r="67" spans="1:133" ht="15.75" customHeight="1">
      <c r="A67" s="6"/>
      <c r="B67" s="6"/>
      <c r="C67" s="6"/>
      <c r="D67" s="6"/>
      <c r="E67" s="6" t="s">
        <v>79</v>
      </c>
      <c r="F67" s="6">
        <f aca="true" t="shared" si="65" ref="F67:AK67">SUM(F59:F66)</f>
        <v>0</v>
      </c>
      <c r="G67" s="6">
        <f t="shared" si="65"/>
        <v>16</v>
      </c>
      <c r="H67" s="6">
        <f t="shared" si="65"/>
        <v>186</v>
      </c>
      <c r="I67" s="6">
        <f t="shared" si="65"/>
        <v>93</v>
      </c>
      <c r="J67" s="6">
        <f t="shared" si="65"/>
        <v>0</v>
      </c>
      <c r="K67" s="6">
        <f t="shared" si="65"/>
        <v>0</v>
      </c>
      <c r="L67" s="6">
        <f t="shared" si="65"/>
        <v>0</v>
      </c>
      <c r="M67" s="6">
        <f t="shared" si="65"/>
        <v>93</v>
      </c>
      <c r="N67" s="6">
        <f t="shared" si="65"/>
        <v>0</v>
      </c>
      <c r="O67" s="6">
        <f t="shared" si="65"/>
        <v>0</v>
      </c>
      <c r="P67" s="6">
        <f t="shared" si="65"/>
        <v>0</v>
      </c>
      <c r="Q67" s="7">
        <f t="shared" si="65"/>
        <v>24</v>
      </c>
      <c r="R67" s="7">
        <f t="shared" si="65"/>
        <v>11</v>
      </c>
      <c r="S67" s="7">
        <f t="shared" si="65"/>
        <v>8.2</v>
      </c>
      <c r="T67" s="11">
        <f t="shared" si="65"/>
        <v>0</v>
      </c>
      <c r="U67" s="10">
        <f t="shared" si="65"/>
        <v>0</v>
      </c>
      <c r="V67" s="11">
        <f t="shared" si="65"/>
        <v>0</v>
      </c>
      <c r="W67" s="10">
        <f t="shared" si="65"/>
        <v>0</v>
      </c>
      <c r="X67" s="11">
        <f t="shared" si="65"/>
        <v>0</v>
      </c>
      <c r="Y67" s="10">
        <f t="shared" si="65"/>
        <v>0</v>
      </c>
      <c r="Z67" s="7">
        <f t="shared" si="65"/>
        <v>0</v>
      </c>
      <c r="AA67" s="11">
        <f t="shared" si="65"/>
        <v>0</v>
      </c>
      <c r="AB67" s="10">
        <f t="shared" si="65"/>
        <v>0</v>
      </c>
      <c r="AC67" s="11">
        <f t="shared" si="65"/>
        <v>0</v>
      </c>
      <c r="AD67" s="10">
        <f t="shared" si="65"/>
        <v>0</v>
      </c>
      <c r="AE67" s="11">
        <f t="shared" si="65"/>
        <v>0</v>
      </c>
      <c r="AF67" s="10">
        <f t="shared" si="65"/>
        <v>0</v>
      </c>
      <c r="AG67" s="11">
        <f t="shared" si="65"/>
        <v>0</v>
      </c>
      <c r="AH67" s="10">
        <f t="shared" si="65"/>
        <v>0</v>
      </c>
      <c r="AI67" s="11">
        <f t="shared" si="65"/>
        <v>0</v>
      </c>
      <c r="AJ67" s="10">
        <f t="shared" si="65"/>
        <v>0</v>
      </c>
      <c r="AK67" s="7">
        <f t="shared" si="65"/>
        <v>0</v>
      </c>
      <c r="AL67" s="7">
        <f aca="true" t="shared" si="66" ref="AL67:BQ67">SUM(AL59:AL66)</f>
        <v>0</v>
      </c>
      <c r="AM67" s="11">
        <f t="shared" si="66"/>
        <v>0</v>
      </c>
      <c r="AN67" s="10">
        <f t="shared" si="66"/>
        <v>0</v>
      </c>
      <c r="AO67" s="11">
        <f t="shared" si="66"/>
        <v>0</v>
      </c>
      <c r="AP67" s="10">
        <f t="shared" si="66"/>
        <v>0</v>
      </c>
      <c r="AQ67" s="11">
        <f t="shared" si="66"/>
        <v>0</v>
      </c>
      <c r="AR67" s="10">
        <f t="shared" si="66"/>
        <v>0</v>
      </c>
      <c r="AS67" s="7">
        <f t="shared" si="66"/>
        <v>0</v>
      </c>
      <c r="AT67" s="11">
        <f t="shared" si="66"/>
        <v>0</v>
      </c>
      <c r="AU67" s="10">
        <f t="shared" si="66"/>
        <v>0</v>
      </c>
      <c r="AV67" s="11">
        <f t="shared" si="66"/>
        <v>0</v>
      </c>
      <c r="AW67" s="10">
        <f t="shared" si="66"/>
        <v>0</v>
      </c>
      <c r="AX67" s="11">
        <f t="shared" si="66"/>
        <v>0</v>
      </c>
      <c r="AY67" s="10">
        <f t="shared" si="66"/>
        <v>0</v>
      </c>
      <c r="AZ67" s="11">
        <f t="shared" si="66"/>
        <v>0</v>
      </c>
      <c r="BA67" s="10">
        <f t="shared" si="66"/>
        <v>0</v>
      </c>
      <c r="BB67" s="11">
        <f t="shared" si="66"/>
        <v>0</v>
      </c>
      <c r="BC67" s="10">
        <f t="shared" si="66"/>
        <v>0</v>
      </c>
      <c r="BD67" s="7">
        <f t="shared" si="66"/>
        <v>0</v>
      </c>
      <c r="BE67" s="7">
        <f t="shared" si="66"/>
        <v>0</v>
      </c>
      <c r="BF67" s="11">
        <f t="shared" si="66"/>
        <v>18</v>
      </c>
      <c r="BG67" s="10">
        <f t="shared" si="66"/>
        <v>0</v>
      </c>
      <c r="BH67" s="11">
        <f t="shared" si="66"/>
        <v>0</v>
      </c>
      <c r="BI67" s="10">
        <f t="shared" si="66"/>
        <v>0</v>
      </c>
      <c r="BJ67" s="11">
        <f t="shared" si="66"/>
        <v>0</v>
      </c>
      <c r="BK67" s="10">
        <f t="shared" si="66"/>
        <v>0</v>
      </c>
      <c r="BL67" s="7">
        <f t="shared" si="66"/>
        <v>2</v>
      </c>
      <c r="BM67" s="11">
        <f t="shared" si="66"/>
        <v>0</v>
      </c>
      <c r="BN67" s="10">
        <f t="shared" si="66"/>
        <v>0</v>
      </c>
      <c r="BO67" s="11">
        <f t="shared" si="66"/>
        <v>18</v>
      </c>
      <c r="BP67" s="10">
        <f t="shared" si="66"/>
        <v>0</v>
      </c>
      <c r="BQ67" s="11">
        <f t="shared" si="66"/>
        <v>0</v>
      </c>
      <c r="BR67" s="10">
        <f aca="true" t="shared" si="67" ref="BR67:CW67">SUM(BR59:BR66)</f>
        <v>0</v>
      </c>
      <c r="BS67" s="11">
        <f t="shared" si="67"/>
        <v>0</v>
      </c>
      <c r="BT67" s="10">
        <f t="shared" si="67"/>
        <v>0</v>
      </c>
      <c r="BU67" s="11">
        <f t="shared" si="67"/>
        <v>0</v>
      </c>
      <c r="BV67" s="10">
        <f t="shared" si="67"/>
        <v>0</v>
      </c>
      <c r="BW67" s="7">
        <f t="shared" si="67"/>
        <v>2</v>
      </c>
      <c r="BX67" s="7">
        <f t="shared" si="67"/>
        <v>4</v>
      </c>
      <c r="BY67" s="11">
        <f t="shared" si="67"/>
        <v>12</v>
      </c>
      <c r="BZ67" s="10">
        <f t="shared" si="67"/>
        <v>0</v>
      </c>
      <c r="CA67" s="11">
        <f t="shared" si="67"/>
        <v>0</v>
      </c>
      <c r="CB67" s="10">
        <f t="shared" si="67"/>
        <v>0</v>
      </c>
      <c r="CC67" s="11">
        <f t="shared" si="67"/>
        <v>0</v>
      </c>
      <c r="CD67" s="10">
        <f t="shared" si="67"/>
        <v>0</v>
      </c>
      <c r="CE67" s="7">
        <f t="shared" si="67"/>
        <v>2</v>
      </c>
      <c r="CF67" s="11">
        <f t="shared" si="67"/>
        <v>0</v>
      </c>
      <c r="CG67" s="10">
        <f t="shared" si="67"/>
        <v>0</v>
      </c>
      <c r="CH67" s="11">
        <f t="shared" si="67"/>
        <v>12</v>
      </c>
      <c r="CI67" s="10">
        <f t="shared" si="67"/>
        <v>0</v>
      </c>
      <c r="CJ67" s="11">
        <f t="shared" si="67"/>
        <v>0</v>
      </c>
      <c r="CK67" s="10">
        <f t="shared" si="67"/>
        <v>0</v>
      </c>
      <c r="CL67" s="11">
        <f t="shared" si="67"/>
        <v>0</v>
      </c>
      <c r="CM67" s="10">
        <f t="shared" si="67"/>
        <v>0</v>
      </c>
      <c r="CN67" s="11">
        <f t="shared" si="67"/>
        <v>0</v>
      </c>
      <c r="CO67" s="10">
        <f t="shared" si="67"/>
        <v>0</v>
      </c>
      <c r="CP67" s="7">
        <f t="shared" si="67"/>
        <v>1</v>
      </c>
      <c r="CQ67" s="7">
        <f t="shared" si="67"/>
        <v>3</v>
      </c>
      <c r="CR67" s="11">
        <f t="shared" si="67"/>
        <v>27</v>
      </c>
      <c r="CS67" s="10">
        <f t="shared" si="67"/>
        <v>0</v>
      </c>
      <c r="CT67" s="11">
        <f t="shared" si="67"/>
        <v>0</v>
      </c>
      <c r="CU67" s="10">
        <f t="shared" si="67"/>
        <v>0</v>
      </c>
      <c r="CV67" s="11">
        <f t="shared" si="67"/>
        <v>0</v>
      </c>
      <c r="CW67" s="10">
        <f t="shared" si="67"/>
        <v>0</v>
      </c>
      <c r="CX67" s="7">
        <f aca="true" t="shared" si="68" ref="CX67:EC67">SUM(CX59:CX66)</f>
        <v>5</v>
      </c>
      <c r="CY67" s="11">
        <f t="shared" si="68"/>
        <v>0</v>
      </c>
      <c r="CZ67" s="10">
        <f t="shared" si="68"/>
        <v>0</v>
      </c>
      <c r="DA67" s="11">
        <f t="shared" si="68"/>
        <v>27</v>
      </c>
      <c r="DB67" s="10">
        <f t="shared" si="68"/>
        <v>0</v>
      </c>
      <c r="DC67" s="11">
        <f t="shared" si="68"/>
        <v>0</v>
      </c>
      <c r="DD67" s="10">
        <f t="shared" si="68"/>
        <v>0</v>
      </c>
      <c r="DE67" s="11">
        <f t="shared" si="68"/>
        <v>0</v>
      </c>
      <c r="DF67" s="10">
        <f t="shared" si="68"/>
        <v>0</v>
      </c>
      <c r="DG67" s="11">
        <f t="shared" si="68"/>
        <v>0</v>
      </c>
      <c r="DH67" s="10">
        <f t="shared" si="68"/>
        <v>0</v>
      </c>
      <c r="DI67" s="7">
        <f t="shared" si="68"/>
        <v>4</v>
      </c>
      <c r="DJ67" s="7">
        <f t="shared" si="68"/>
        <v>9</v>
      </c>
      <c r="DK67" s="11">
        <f t="shared" si="68"/>
        <v>36</v>
      </c>
      <c r="DL67" s="10">
        <f t="shared" si="68"/>
        <v>0</v>
      </c>
      <c r="DM67" s="11">
        <f t="shared" si="68"/>
        <v>0</v>
      </c>
      <c r="DN67" s="10">
        <f t="shared" si="68"/>
        <v>0</v>
      </c>
      <c r="DO67" s="11">
        <f t="shared" si="68"/>
        <v>0</v>
      </c>
      <c r="DP67" s="10">
        <f t="shared" si="68"/>
        <v>0</v>
      </c>
      <c r="DQ67" s="7">
        <f t="shared" si="68"/>
        <v>4</v>
      </c>
      <c r="DR67" s="11">
        <f t="shared" si="68"/>
        <v>0</v>
      </c>
      <c r="DS67" s="10">
        <f t="shared" si="68"/>
        <v>0</v>
      </c>
      <c r="DT67" s="11">
        <f t="shared" si="68"/>
        <v>36</v>
      </c>
      <c r="DU67" s="10">
        <f t="shared" si="68"/>
        <v>0</v>
      </c>
      <c r="DV67" s="11">
        <f t="shared" si="68"/>
        <v>0</v>
      </c>
      <c r="DW67" s="10">
        <f t="shared" si="68"/>
        <v>0</v>
      </c>
      <c r="DX67" s="11">
        <f t="shared" si="68"/>
        <v>0</v>
      </c>
      <c r="DY67" s="10">
        <f t="shared" si="68"/>
        <v>0</v>
      </c>
      <c r="DZ67" s="11">
        <f t="shared" si="68"/>
        <v>0</v>
      </c>
      <c r="EA67" s="10">
        <f t="shared" si="68"/>
        <v>0</v>
      </c>
      <c r="EB67" s="7">
        <f t="shared" si="68"/>
        <v>4</v>
      </c>
      <c r="EC67" s="7">
        <f t="shared" si="68"/>
        <v>8</v>
      </c>
    </row>
    <row r="68" spans="1:133" ht="19.5" customHeight="1">
      <c r="A68" s="19" t="s">
        <v>143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9"/>
      <c r="EC68" s="13"/>
    </row>
    <row r="69" spans="1:133" ht="12.75">
      <c r="A69" s="20">
        <v>1</v>
      </c>
      <c r="B69" s="20">
        <v>1</v>
      </c>
      <c r="C69" s="20"/>
      <c r="D69" s="6" t="s">
        <v>144</v>
      </c>
      <c r="E69" s="3" t="s">
        <v>145</v>
      </c>
      <c r="F69" s="6">
        <f aca="true" t="shared" si="69" ref="F69:F88">COUNTIF(T69:EA69,"e")</f>
        <v>1</v>
      </c>
      <c r="G69" s="6">
        <f aca="true" t="shared" si="70" ref="G69:G88">COUNTIF(T69:EA69,"z")</f>
        <v>2</v>
      </c>
      <c r="H69" s="6">
        <f aca="true" t="shared" si="71" ref="H69:H88">SUM(I69:P69)</f>
        <v>90</v>
      </c>
      <c r="I69" s="6">
        <f aca="true" t="shared" si="72" ref="I69:I88">T69+AM69+BF69+BY69+CR69+DK69</f>
        <v>0</v>
      </c>
      <c r="J69" s="6">
        <f aca="true" t="shared" si="73" ref="J69:J88">V69+AO69+BH69+CA69+CT69+DM69</f>
        <v>0</v>
      </c>
      <c r="K69" s="6">
        <f aca="true" t="shared" si="74" ref="K69:K88">X69+AQ69+BJ69+CC69+CV69+DO69</f>
        <v>0</v>
      </c>
      <c r="L69" s="6">
        <f aca="true" t="shared" si="75" ref="L69:L88">AA69+AT69+BM69+CF69+CY69+DR69</f>
        <v>0</v>
      </c>
      <c r="M69" s="6">
        <f aca="true" t="shared" si="76" ref="M69:M88">AC69+AV69+BO69+CH69+DA69+DT69</f>
        <v>0</v>
      </c>
      <c r="N69" s="6">
        <f aca="true" t="shared" si="77" ref="N69:N88">AE69+AX69+BQ69+CJ69+DC69+DV69</f>
        <v>90</v>
      </c>
      <c r="O69" s="6">
        <f aca="true" t="shared" si="78" ref="O69:O88">AG69+AZ69+BS69+CL69+DE69+DX69</f>
        <v>0</v>
      </c>
      <c r="P69" s="6">
        <f aca="true" t="shared" si="79" ref="P69:P88">AI69+BB69+BU69+CN69+DG69+DZ69</f>
        <v>0</v>
      </c>
      <c r="Q69" s="7">
        <f aca="true" t="shared" si="80" ref="Q69:Q88">AL69+BE69+BX69+CQ69+DJ69+EC69</f>
        <v>9</v>
      </c>
      <c r="R69" s="7">
        <f aca="true" t="shared" si="81" ref="R69:R88">AK69+BD69+BW69+CP69+DI69+EB69</f>
        <v>9</v>
      </c>
      <c r="S69" s="7">
        <v>3.7</v>
      </c>
      <c r="T69" s="11"/>
      <c r="U69" s="10"/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aca="true" t="shared" si="82" ref="AL69:AL88">Z69+AK69</f>
        <v>0</v>
      </c>
      <c r="AM69" s="11"/>
      <c r="AN69" s="10"/>
      <c r="AO69" s="11"/>
      <c r="AP69" s="10"/>
      <c r="AQ69" s="11"/>
      <c r="AR69" s="10"/>
      <c r="AS69" s="7"/>
      <c r="AT69" s="11"/>
      <c r="AU69" s="10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aca="true" t="shared" si="83" ref="BE69:BE88">AS69+BD69</f>
        <v>0</v>
      </c>
      <c r="BF69" s="11"/>
      <c r="BG69" s="10"/>
      <c r="BH69" s="11"/>
      <c r="BI69" s="10"/>
      <c r="BJ69" s="11"/>
      <c r="BK69" s="10"/>
      <c r="BL69" s="7"/>
      <c r="BM69" s="11"/>
      <c r="BN69" s="10"/>
      <c r="BO69" s="11"/>
      <c r="BP69" s="10"/>
      <c r="BQ69" s="11">
        <v>18</v>
      </c>
      <c r="BR69" s="10" t="s">
        <v>56</v>
      </c>
      <c r="BS69" s="11"/>
      <c r="BT69" s="10"/>
      <c r="BU69" s="11"/>
      <c r="BV69" s="10"/>
      <c r="BW69" s="7">
        <v>2</v>
      </c>
      <c r="BX69" s="7">
        <f aca="true" t="shared" si="84" ref="BX69:BX88">BL69+BW69</f>
        <v>2</v>
      </c>
      <c r="BY69" s="11"/>
      <c r="BZ69" s="10"/>
      <c r="CA69" s="11"/>
      <c r="CB69" s="10"/>
      <c r="CC69" s="11"/>
      <c r="CD69" s="10"/>
      <c r="CE69" s="7"/>
      <c r="CF69" s="11"/>
      <c r="CG69" s="10"/>
      <c r="CH69" s="11"/>
      <c r="CI69" s="10"/>
      <c r="CJ69" s="11">
        <v>36</v>
      </c>
      <c r="CK69" s="10" t="s">
        <v>56</v>
      </c>
      <c r="CL69" s="11"/>
      <c r="CM69" s="10"/>
      <c r="CN69" s="11"/>
      <c r="CO69" s="10"/>
      <c r="CP69" s="7">
        <v>3</v>
      </c>
      <c r="CQ69" s="7">
        <f aca="true" t="shared" si="85" ref="CQ69:CQ88">CE69+CP69</f>
        <v>3</v>
      </c>
      <c r="CR69" s="11"/>
      <c r="CS69" s="10"/>
      <c r="CT69" s="11"/>
      <c r="CU69" s="10"/>
      <c r="CV69" s="11"/>
      <c r="CW69" s="10"/>
      <c r="CX69" s="7"/>
      <c r="CY69" s="11"/>
      <c r="CZ69" s="10"/>
      <c r="DA69" s="11"/>
      <c r="DB69" s="10"/>
      <c r="DC69" s="11">
        <v>36</v>
      </c>
      <c r="DD69" s="10" t="s">
        <v>57</v>
      </c>
      <c r="DE69" s="11"/>
      <c r="DF69" s="10"/>
      <c r="DG69" s="11"/>
      <c r="DH69" s="10"/>
      <c r="DI69" s="7">
        <v>4</v>
      </c>
      <c r="DJ69" s="7">
        <f aca="true" t="shared" si="86" ref="DJ69:DJ88">CX69+DI69</f>
        <v>4</v>
      </c>
      <c r="DK69" s="11"/>
      <c r="DL69" s="10"/>
      <c r="DM69" s="11"/>
      <c r="DN69" s="10"/>
      <c r="DO69" s="11"/>
      <c r="DP69" s="10"/>
      <c r="DQ69" s="7"/>
      <c r="DR69" s="11"/>
      <c r="DS69" s="10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aca="true" t="shared" si="87" ref="EC69:EC88">DQ69+EB69</f>
        <v>0</v>
      </c>
    </row>
    <row r="70" spans="1:133" ht="12.75">
      <c r="A70" s="20">
        <v>1</v>
      </c>
      <c r="B70" s="20">
        <v>1</v>
      </c>
      <c r="C70" s="20"/>
      <c r="D70" s="6" t="s">
        <v>146</v>
      </c>
      <c r="E70" s="3" t="s">
        <v>147</v>
      </c>
      <c r="F70" s="6">
        <f t="shared" si="69"/>
        <v>1</v>
      </c>
      <c r="G70" s="6">
        <f t="shared" si="70"/>
        <v>2</v>
      </c>
      <c r="H70" s="6">
        <f t="shared" si="71"/>
        <v>90</v>
      </c>
      <c r="I70" s="6">
        <f t="shared" si="72"/>
        <v>0</v>
      </c>
      <c r="J70" s="6">
        <f t="shared" si="73"/>
        <v>0</v>
      </c>
      <c r="K70" s="6">
        <f t="shared" si="74"/>
        <v>0</v>
      </c>
      <c r="L70" s="6">
        <f t="shared" si="75"/>
        <v>0</v>
      </c>
      <c r="M70" s="6">
        <f t="shared" si="76"/>
        <v>0</v>
      </c>
      <c r="N70" s="6">
        <f t="shared" si="77"/>
        <v>90</v>
      </c>
      <c r="O70" s="6">
        <f t="shared" si="78"/>
        <v>0</v>
      </c>
      <c r="P70" s="6">
        <f t="shared" si="79"/>
        <v>0</v>
      </c>
      <c r="Q70" s="7">
        <f t="shared" si="80"/>
        <v>9</v>
      </c>
      <c r="R70" s="7">
        <f t="shared" si="81"/>
        <v>9</v>
      </c>
      <c r="S70" s="7">
        <v>3.7</v>
      </c>
      <c r="T70" s="11"/>
      <c r="U70" s="10"/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82"/>
        <v>0</v>
      </c>
      <c r="AM70" s="11"/>
      <c r="AN70" s="10"/>
      <c r="AO70" s="11"/>
      <c r="AP70" s="10"/>
      <c r="AQ70" s="11"/>
      <c r="AR70" s="10"/>
      <c r="AS70" s="7"/>
      <c r="AT70" s="11"/>
      <c r="AU70" s="10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83"/>
        <v>0</v>
      </c>
      <c r="BF70" s="11"/>
      <c r="BG70" s="10"/>
      <c r="BH70" s="11"/>
      <c r="BI70" s="10"/>
      <c r="BJ70" s="11"/>
      <c r="BK70" s="10"/>
      <c r="BL70" s="7"/>
      <c r="BM70" s="11"/>
      <c r="BN70" s="10"/>
      <c r="BO70" s="11"/>
      <c r="BP70" s="10"/>
      <c r="BQ70" s="11">
        <v>18</v>
      </c>
      <c r="BR70" s="10" t="s">
        <v>56</v>
      </c>
      <c r="BS70" s="11"/>
      <c r="BT70" s="10"/>
      <c r="BU70" s="11"/>
      <c r="BV70" s="10"/>
      <c r="BW70" s="7">
        <v>2</v>
      </c>
      <c r="BX70" s="7">
        <f t="shared" si="84"/>
        <v>2</v>
      </c>
      <c r="BY70" s="11"/>
      <c r="BZ70" s="10"/>
      <c r="CA70" s="11"/>
      <c r="CB70" s="10"/>
      <c r="CC70" s="11"/>
      <c r="CD70" s="10"/>
      <c r="CE70" s="7"/>
      <c r="CF70" s="11"/>
      <c r="CG70" s="10"/>
      <c r="CH70" s="11"/>
      <c r="CI70" s="10"/>
      <c r="CJ70" s="11">
        <v>36</v>
      </c>
      <c r="CK70" s="10" t="s">
        <v>56</v>
      </c>
      <c r="CL70" s="11"/>
      <c r="CM70" s="10"/>
      <c r="CN70" s="11"/>
      <c r="CO70" s="10"/>
      <c r="CP70" s="7">
        <v>3</v>
      </c>
      <c r="CQ70" s="7">
        <f t="shared" si="85"/>
        <v>3</v>
      </c>
      <c r="CR70" s="11"/>
      <c r="CS70" s="10"/>
      <c r="CT70" s="11"/>
      <c r="CU70" s="10"/>
      <c r="CV70" s="11"/>
      <c r="CW70" s="10"/>
      <c r="CX70" s="7"/>
      <c r="CY70" s="11"/>
      <c r="CZ70" s="10"/>
      <c r="DA70" s="11"/>
      <c r="DB70" s="10"/>
      <c r="DC70" s="11">
        <v>36</v>
      </c>
      <c r="DD70" s="10" t="s">
        <v>57</v>
      </c>
      <c r="DE70" s="11"/>
      <c r="DF70" s="10"/>
      <c r="DG70" s="11"/>
      <c r="DH70" s="10"/>
      <c r="DI70" s="7">
        <v>4</v>
      </c>
      <c r="DJ70" s="7">
        <f t="shared" si="86"/>
        <v>4</v>
      </c>
      <c r="DK70" s="11"/>
      <c r="DL70" s="10"/>
      <c r="DM70" s="11"/>
      <c r="DN70" s="10"/>
      <c r="DO70" s="11"/>
      <c r="DP70" s="10"/>
      <c r="DQ70" s="7"/>
      <c r="DR70" s="11"/>
      <c r="DS70" s="10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87"/>
        <v>0</v>
      </c>
    </row>
    <row r="71" spans="1:133" ht="12.75">
      <c r="A71" s="20">
        <v>2</v>
      </c>
      <c r="B71" s="20">
        <v>1</v>
      </c>
      <c r="C71" s="20"/>
      <c r="D71" s="6" t="s">
        <v>148</v>
      </c>
      <c r="E71" s="3" t="s">
        <v>149</v>
      </c>
      <c r="F71" s="6">
        <f t="shared" si="69"/>
        <v>0</v>
      </c>
      <c r="G71" s="6">
        <f t="shared" si="70"/>
        <v>1</v>
      </c>
      <c r="H71" s="6">
        <f t="shared" si="71"/>
        <v>9</v>
      </c>
      <c r="I71" s="6">
        <f t="shared" si="72"/>
        <v>9</v>
      </c>
      <c r="J71" s="6">
        <f t="shared" si="73"/>
        <v>0</v>
      </c>
      <c r="K71" s="6">
        <f t="shared" si="74"/>
        <v>0</v>
      </c>
      <c r="L71" s="6">
        <f t="shared" si="75"/>
        <v>0</v>
      </c>
      <c r="M71" s="6">
        <f t="shared" si="76"/>
        <v>0</v>
      </c>
      <c r="N71" s="6">
        <f t="shared" si="77"/>
        <v>0</v>
      </c>
      <c r="O71" s="6">
        <f t="shared" si="78"/>
        <v>0</v>
      </c>
      <c r="P71" s="6">
        <f t="shared" si="79"/>
        <v>0</v>
      </c>
      <c r="Q71" s="7">
        <f t="shared" si="80"/>
        <v>1</v>
      </c>
      <c r="R71" s="7">
        <f t="shared" si="81"/>
        <v>0</v>
      </c>
      <c r="S71" s="7">
        <v>0.4</v>
      </c>
      <c r="T71" s="11"/>
      <c r="U71" s="10"/>
      <c r="V71" s="11"/>
      <c r="W71" s="10"/>
      <c r="X71" s="11"/>
      <c r="Y71" s="10"/>
      <c r="Z71" s="7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82"/>
        <v>0</v>
      </c>
      <c r="AM71" s="11">
        <v>9</v>
      </c>
      <c r="AN71" s="10" t="s">
        <v>56</v>
      </c>
      <c r="AO71" s="11"/>
      <c r="AP71" s="10"/>
      <c r="AQ71" s="11"/>
      <c r="AR71" s="10"/>
      <c r="AS71" s="7">
        <v>1</v>
      </c>
      <c r="AT71" s="11"/>
      <c r="AU71" s="10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83"/>
        <v>1</v>
      </c>
      <c r="BF71" s="11"/>
      <c r="BG71" s="10"/>
      <c r="BH71" s="11"/>
      <c r="BI71" s="10"/>
      <c r="BJ71" s="11"/>
      <c r="BK71" s="10"/>
      <c r="BL71" s="7"/>
      <c r="BM71" s="11"/>
      <c r="BN71" s="10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84"/>
        <v>0</v>
      </c>
      <c r="BY71" s="11"/>
      <c r="BZ71" s="10"/>
      <c r="CA71" s="11"/>
      <c r="CB71" s="10"/>
      <c r="CC71" s="11"/>
      <c r="CD71" s="10"/>
      <c r="CE71" s="7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85"/>
        <v>0</v>
      </c>
      <c r="CR71" s="11"/>
      <c r="CS71" s="10"/>
      <c r="CT71" s="11"/>
      <c r="CU71" s="10"/>
      <c r="CV71" s="11"/>
      <c r="CW71" s="10"/>
      <c r="CX71" s="7"/>
      <c r="CY71" s="11"/>
      <c r="CZ71" s="10"/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86"/>
        <v>0</v>
      </c>
      <c r="DK71" s="11"/>
      <c r="DL71" s="10"/>
      <c r="DM71" s="11"/>
      <c r="DN71" s="10"/>
      <c r="DO71" s="11"/>
      <c r="DP71" s="10"/>
      <c r="DQ71" s="7"/>
      <c r="DR71" s="11"/>
      <c r="DS71" s="10"/>
      <c r="DT71" s="11"/>
      <c r="DU71" s="10"/>
      <c r="DV71" s="11"/>
      <c r="DW71" s="10"/>
      <c r="DX71" s="11"/>
      <c r="DY71" s="10"/>
      <c r="DZ71" s="11"/>
      <c r="EA71" s="10"/>
      <c r="EB71" s="7"/>
      <c r="EC71" s="7">
        <f t="shared" si="87"/>
        <v>0</v>
      </c>
    </row>
    <row r="72" spans="1:133" ht="12.75">
      <c r="A72" s="20">
        <v>2</v>
      </c>
      <c r="B72" s="20">
        <v>1</v>
      </c>
      <c r="C72" s="20"/>
      <c r="D72" s="6" t="s">
        <v>150</v>
      </c>
      <c r="E72" s="3" t="s">
        <v>151</v>
      </c>
      <c r="F72" s="6">
        <f t="shared" si="69"/>
        <v>0</v>
      </c>
      <c r="G72" s="6">
        <f t="shared" si="70"/>
        <v>1</v>
      </c>
      <c r="H72" s="6">
        <f t="shared" si="71"/>
        <v>9</v>
      </c>
      <c r="I72" s="6">
        <f t="shared" si="72"/>
        <v>9</v>
      </c>
      <c r="J72" s="6">
        <f t="shared" si="73"/>
        <v>0</v>
      </c>
      <c r="K72" s="6">
        <f t="shared" si="74"/>
        <v>0</v>
      </c>
      <c r="L72" s="6">
        <f t="shared" si="75"/>
        <v>0</v>
      </c>
      <c r="M72" s="6">
        <f t="shared" si="76"/>
        <v>0</v>
      </c>
      <c r="N72" s="6">
        <f t="shared" si="77"/>
        <v>0</v>
      </c>
      <c r="O72" s="6">
        <f t="shared" si="78"/>
        <v>0</v>
      </c>
      <c r="P72" s="6">
        <f t="shared" si="79"/>
        <v>0</v>
      </c>
      <c r="Q72" s="7">
        <f t="shared" si="80"/>
        <v>1</v>
      </c>
      <c r="R72" s="7">
        <f t="shared" si="81"/>
        <v>0</v>
      </c>
      <c r="S72" s="7">
        <v>0.4</v>
      </c>
      <c r="T72" s="11"/>
      <c r="U72" s="10"/>
      <c r="V72" s="11"/>
      <c r="W72" s="10"/>
      <c r="X72" s="11"/>
      <c r="Y72" s="10"/>
      <c r="Z72" s="7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82"/>
        <v>0</v>
      </c>
      <c r="AM72" s="11">
        <v>9</v>
      </c>
      <c r="AN72" s="10" t="s">
        <v>56</v>
      </c>
      <c r="AO72" s="11"/>
      <c r="AP72" s="10"/>
      <c r="AQ72" s="11"/>
      <c r="AR72" s="10"/>
      <c r="AS72" s="7">
        <v>1</v>
      </c>
      <c r="AT72" s="11"/>
      <c r="AU72" s="10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83"/>
        <v>1</v>
      </c>
      <c r="BF72" s="11"/>
      <c r="BG72" s="10"/>
      <c r="BH72" s="11"/>
      <c r="BI72" s="10"/>
      <c r="BJ72" s="11"/>
      <c r="BK72" s="10"/>
      <c r="BL72" s="7"/>
      <c r="BM72" s="11"/>
      <c r="BN72" s="10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si="84"/>
        <v>0</v>
      </c>
      <c r="BY72" s="11"/>
      <c r="BZ72" s="10"/>
      <c r="CA72" s="11"/>
      <c r="CB72" s="10"/>
      <c r="CC72" s="11"/>
      <c r="CD72" s="10"/>
      <c r="CE72" s="7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85"/>
        <v>0</v>
      </c>
      <c r="CR72" s="11"/>
      <c r="CS72" s="10"/>
      <c r="CT72" s="11"/>
      <c r="CU72" s="10"/>
      <c r="CV72" s="11"/>
      <c r="CW72" s="10"/>
      <c r="CX72" s="7"/>
      <c r="CY72" s="11"/>
      <c r="CZ72" s="10"/>
      <c r="DA72" s="11"/>
      <c r="DB72" s="10"/>
      <c r="DC72" s="11"/>
      <c r="DD72" s="10"/>
      <c r="DE72" s="11"/>
      <c r="DF72" s="10"/>
      <c r="DG72" s="11"/>
      <c r="DH72" s="10"/>
      <c r="DI72" s="7"/>
      <c r="DJ72" s="7">
        <f t="shared" si="86"/>
        <v>0</v>
      </c>
      <c r="DK72" s="11"/>
      <c r="DL72" s="10"/>
      <c r="DM72" s="11"/>
      <c r="DN72" s="10"/>
      <c r="DO72" s="11"/>
      <c r="DP72" s="10"/>
      <c r="DQ72" s="7"/>
      <c r="DR72" s="11"/>
      <c r="DS72" s="10"/>
      <c r="DT72" s="11"/>
      <c r="DU72" s="10"/>
      <c r="DV72" s="11"/>
      <c r="DW72" s="10"/>
      <c r="DX72" s="11"/>
      <c r="DY72" s="10"/>
      <c r="DZ72" s="11"/>
      <c r="EA72" s="10"/>
      <c r="EB72" s="7"/>
      <c r="EC72" s="7">
        <f t="shared" si="87"/>
        <v>0</v>
      </c>
    </row>
    <row r="73" spans="1:133" ht="12.75">
      <c r="A73" s="20">
        <v>3</v>
      </c>
      <c r="B73" s="20">
        <v>1</v>
      </c>
      <c r="C73" s="20"/>
      <c r="D73" s="6" t="s">
        <v>152</v>
      </c>
      <c r="E73" s="3" t="s">
        <v>153</v>
      </c>
      <c r="F73" s="6">
        <f t="shared" si="69"/>
        <v>0</v>
      </c>
      <c r="G73" s="6">
        <f t="shared" si="70"/>
        <v>2</v>
      </c>
      <c r="H73" s="6">
        <f t="shared" si="71"/>
        <v>18</v>
      </c>
      <c r="I73" s="6">
        <f t="shared" si="72"/>
        <v>9</v>
      </c>
      <c r="J73" s="6">
        <f t="shared" si="73"/>
        <v>0</v>
      </c>
      <c r="K73" s="6">
        <f t="shared" si="74"/>
        <v>9</v>
      </c>
      <c r="L73" s="6">
        <f t="shared" si="75"/>
        <v>0</v>
      </c>
      <c r="M73" s="6">
        <f t="shared" si="76"/>
        <v>0</v>
      </c>
      <c r="N73" s="6">
        <f t="shared" si="77"/>
        <v>0</v>
      </c>
      <c r="O73" s="6">
        <f t="shared" si="78"/>
        <v>0</v>
      </c>
      <c r="P73" s="6">
        <f t="shared" si="79"/>
        <v>0</v>
      </c>
      <c r="Q73" s="7">
        <f t="shared" si="80"/>
        <v>2</v>
      </c>
      <c r="R73" s="7">
        <f t="shared" si="81"/>
        <v>0</v>
      </c>
      <c r="S73" s="7">
        <v>0.8</v>
      </c>
      <c r="T73" s="11"/>
      <c r="U73" s="10"/>
      <c r="V73" s="11"/>
      <c r="W73" s="10"/>
      <c r="X73" s="11"/>
      <c r="Y73" s="10"/>
      <c r="Z73" s="7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82"/>
        <v>0</v>
      </c>
      <c r="AM73" s="11"/>
      <c r="AN73" s="10"/>
      <c r="AO73" s="11"/>
      <c r="AP73" s="10"/>
      <c r="AQ73" s="11"/>
      <c r="AR73" s="10"/>
      <c r="AS73" s="7"/>
      <c r="AT73" s="11"/>
      <c r="AU73" s="10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83"/>
        <v>0</v>
      </c>
      <c r="BF73" s="11"/>
      <c r="BG73" s="10"/>
      <c r="BH73" s="11"/>
      <c r="BI73" s="10"/>
      <c r="BJ73" s="11"/>
      <c r="BK73" s="10"/>
      <c r="BL73" s="7"/>
      <c r="BM73" s="11"/>
      <c r="BN73" s="10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84"/>
        <v>0</v>
      </c>
      <c r="BY73" s="11"/>
      <c r="BZ73" s="10"/>
      <c r="CA73" s="11"/>
      <c r="CB73" s="10"/>
      <c r="CC73" s="11"/>
      <c r="CD73" s="10"/>
      <c r="CE73" s="7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85"/>
        <v>0</v>
      </c>
      <c r="CR73" s="11">
        <v>9</v>
      </c>
      <c r="CS73" s="10" t="s">
        <v>56</v>
      </c>
      <c r="CT73" s="11"/>
      <c r="CU73" s="10"/>
      <c r="CV73" s="11">
        <v>9</v>
      </c>
      <c r="CW73" s="10" t="s">
        <v>56</v>
      </c>
      <c r="CX73" s="7">
        <v>2</v>
      </c>
      <c r="CY73" s="11"/>
      <c r="CZ73" s="10"/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si="86"/>
        <v>2</v>
      </c>
      <c r="DK73" s="11"/>
      <c r="DL73" s="10"/>
      <c r="DM73" s="11"/>
      <c r="DN73" s="10"/>
      <c r="DO73" s="11"/>
      <c r="DP73" s="10"/>
      <c r="DQ73" s="7"/>
      <c r="DR73" s="11"/>
      <c r="DS73" s="10"/>
      <c r="DT73" s="11"/>
      <c r="DU73" s="10"/>
      <c r="DV73" s="11"/>
      <c r="DW73" s="10"/>
      <c r="DX73" s="11"/>
      <c r="DY73" s="10"/>
      <c r="DZ73" s="11"/>
      <c r="EA73" s="10"/>
      <c r="EB73" s="7"/>
      <c r="EC73" s="7">
        <f t="shared" si="87"/>
        <v>0</v>
      </c>
    </row>
    <row r="74" spans="1:133" ht="12.75">
      <c r="A74" s="20">
        <v>3</v>
      </c>
      <c r="B74" s="20">
        <v>1</v>
      </c>
      <c r="C74" s="20"/>
      <c r="D74" s="6" t="s">
        <v>154</v>
      </c>
      <c r="E74" s="3" t="s">
        <v>155</v>
      </c>
      <c r="F74" s="6">
        <f t="shared" si="69"/>
        <v>0</v>
      </c>
      <c r="G74" s="6">
        <f t="shared" si="70"/>
        <v>2</v>
      </c>
      <c r="H74" s="6">
        <f t="shared" si="71"/>
        <v>18</v>
      </c>
      <c r="I74" s="6">
        <f t="shared" si="72"/>
        <v>9</v>
      </c>
      <c r="J74" s="6">
        <f t="shared" si="73"/>
        <v>0</v>
      </c>
      <c r="K74" s="6">
        <f t="shared" si="74"/>
        <v>9</v>
      </c>
      <c r="L74" s="6">
        <f t="shared" si="75"/>
        <v>0</v>
      </c>
      <c r="M74" s="6">
        <f t="shared" si="76"/>
        <v>0</v>
      </c>
      <c r="N74" s="6">
        <f t="shared" si="77"/>
        <v>0</v>
      </c>
      <c r="O74" s="6">
        <f t="shared" si="78"/>
        <v>0</v>
      </c>
      <c r="P74" s="6">
        <f t="shared" si="79"/>
        <v>0</v>
      </c>
      <c r="Q74" s="7">
        <f t="shared" si="80"/>
        <v>2</v>
      </c>
      <c r="R74" s="7">
        <f t="shared" si="81"/>
        <v>0</v>
      </c>
      <c r="S74" s="7">
        <v>0.8</v>
      </c>
      <c r="T74" s="11"/>
      <c r="U74" s="10"/>
      <c r="V74" s="11"/>
      <c r="W74" s="10"/>
      <c r="X74" s="11"/>
      <c r="Y74" s="10"/>
      <c r="Z74" s="7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82"/>
        <v>0</v>
      </c>
      <c r="AM74" s="11"/>
      <c r="AN74" s="10"/>
      <c r="AO74" s="11"/>
      <c r="AP74" s="10"/>
      <c r="AQ74" s="11"/>
      <c r="AR74" s="10"/>
      <c r="AS74" s="7"/>
      <c r="AT74" s="11"/>
      <c r="AU74" s="10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83"/>
        <v>0</v>
      </c>
      <c r="BF74" s="11"/>
      <c r="BG74" s="10"/>
      <c r="BH74" s="11"/>
      <c r="BI74" s="10"/>
      <c r="BJ74" s="11"/>
      <c r="BK74" s="10"/>
      <c r="BL74" s="7"/>
      <c r="BM74" s="11"/>
      <c r="BN74" s="10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si="84"/>
        <v>0</v>
      </c>
      <c r="BY74" s="11"/>
      <c r="BZ74" s="10"/>
      <c r="CA74" s="11"/>
      <c r="CB74" s="10"/>
      <c r="CC74" s="11"/>
      <c r="CD74" s="10"/>
      <c r="CE74" s="7"/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85"/>
        <v>0</v>
      </c>
      <c r="CR74" s="11">
        <v>9</v>
      </c>
      <c r="CS74" s="10" t="s">
        <v>56</v>
      </c>
      <c r="CT74" s="11"/>
      <c r="CU74" s="10"/>
      <c r="CV74" s="11">
        <v>9</v>
      </c>
      <c r="CW74" s="10" t="s">
        <v>56</v>
      </c>
      <c r="CX74" s="7">
        <v>2</v>
      </c>
      <c r="CY74" s="11"/>
      <c r="CZ74" s="10"/>
      <c r="DA74" s="11"/>
      <c r="DB74" s="10"/>
      <c r="DC74" s="11"/>
      <c r="DD74" s="10"/>
      <c r="DE74" s="11"/>
      <c r="DF74" s="10"/>
      <c r="DG74" s="11"/>
      <c r="DH74" s="10"/>
      <c r="DI74" s="7"/>
      <c r="DJ74" s="7">
        <f t="shared" si="86"/>
        <v>2</v>
      </c>
      <c r="DK74" s="11"/>
      <c r="DL74" s="10"/>
      <c r="DM74" s="11"/>
      <c r="DN74" s="10"/>
      <c r="DO74" s="11"/>
      <c r="DP74" s="10"/>
      <c r="DQ74" s="7"/>
      <c r="DR74" s="11"/>
      <c r="DS74" s="10"/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t="shared" si="87"/>
        <v>0</v>
      </c>
    </row>
    <row r="75" spans="1:133" ht="12.75">
      <c r="A75" s="20">
        <v>4</v>
      </c>
      <c r="B75" s="20">
        <v>1</v>
      </c>
      <c r="C75" s="20"/>
      <c r="D75" s="6" t="s">
        <v>156</v>
      </c>
      <c r="E75" s="3" t="s">
        <v>157</v>
      </c>
      <c r="F75" s="6">
        <f t="shared" si="69"/>
        <v>0</v>
      </c>
      <c r="G75" s="6">
        <f t="shared" si="70"/>
        <v>2</v>
      </c>
      <c r="H75" s="6">
        <f t="shared" si="71"/>
        <v>18</v>
      </c>
      <c r="I75" s="6">
        <f t="shared" si="72"/>
        <v>9</v>
      </c>
      <c r="J75" s="6">
        <f t="shared" si="73"/>
        <v>0</v>
      </c>
      <c r="K75" s="6">
        <f t="shared" si="74"/>
        <v>0</v>
      </c>
      <c r="L75" s="6">
        <f t="shared" si="75"/>
        <v>0</v>
      </c>
      <c r="M75" s="6">
        <f t="shared" si="76"/>
        <v>9</v>
      </c>
      <c r="N75" s="6">
        <f t="shared" si="77"/>
        <v>0</v>
      </c>
      <c r="O75" s="6">
        <f t="shared" si="78"/>
        <v>0</v>
      </c>
      <c r="P75" s="6">
        <f t="shared" si="79"/>
        <v>0</v>
      </c>
      <c r="Q75" s="7">
        <f t="shared" si="80"/>
        <v>2</v>
      </c>
      <c r="R75" s="7">
        <f t="shared" si="81"/>
        <v>1</v>
      </c>
      <c r="S75" s="7">
        <v>0.8</v>
      </c>
      <c r="T75" s="11"/>
      <c r="U75" s="10"/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82"/>
        <v>0</v>
      </c>
      <c r="AM75" s="11"/>
      <c r="AN75" s="10"/>
      <c r="AO75" s="11"/>
      <c r="AP75" s="10"/>
      <c r="AQ75" s="11"/>
      <c r="AR75" s="10"/>
      <c r="AS75" s="7"/>
      <c r="AT75" s="11"/>
      <c r="AU75" s="10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83"/>
        <v>0</v>
      </c>
      <c r="BF75" s="11"/>
      <c r="BG75" s="10"/>
      <c r="BH75" s="11"/>
      <c r="BI75" s="10"/>
      <c r="BJ75" s="11"/>
      <c r="BK75" s="10"/>
      <c r="BL75" s="7"/>
      <c r="BM75" s="11"/>
      <c r="BN75" s="10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84"/>
        <v>0</v>
      </c>
      <c r="BY75" s="11">
        <v>9</v>
      </c>
      <c r="BZ75" s="10" t="s">
        <v>56</v>
      </c>
      <c r="CA75" s="11"/>
      <c r="CB75" s="10"/>
      <c r="CC75" s="11"/>
      <c r="CD75" s="10"/>
      <c r="CE75" s="7">
        <v>1</v>
      </c>
      <c r="CF75" s="11"/>
      <c r="CG75" s="10"/>
      <c r="CH75" s="11">
        <v>9</v>
      </c>
      <c r="CI75" s="10" t="s">
        <v>56</v>
      </c>
      <c r="CJ75" s="11"/>
      <c r="CK75" s="10"/>
      <c r="CL75" s="11"/>
      <c r="CM75" s="10"/>
      <c r="CN75" s="11"/>
      <c r="CO75" s="10"/>
      <c r="CP75" s="7">
        <v>1</v>
      </c>
      <c r="CQ75" s="7">
        <f t="shared" si="85"/>
        <v>2</v>
      </c>
      <c r="CR75" s="11"/>
      <c r="CS75" s="10"/>
      <c r="CT75" s="11"/>
      <c r="CU75" s="10"/>
      <c r="CV75" s="11"/>
      <c r="CW75" s="10"/>
      <c r="CX75" s="7"/>
      <c r="CY75" s="11"/>
      <c r="CZ75" s="10"/>
      <c r="DA75" s="11"/>
      <c r="DB75" s="10"/>
      <c r="DC75" s="11"/>
      <c r="DD75" s="10"/>
      <c r="DE75" s="11"/>
      <c r="DF75" s="10"/>
      <c r="DG75" s="11"/>
      <c r="DH75" s="10"/>
      <c r="DI75" s="7"/>
      <c r="DJ75" s="7">
        <f t="shared" si="86"/>
        <v>0</v>
      </c>
      <c r="DK75" s="11"/>
      <c r="DL75" s="10"/>
      <c r="DM75" s="11"/>
      <c r="DN75" s="10"/>
      <c r="DO75" s="11"/>
      <c r="DP75" s="10"/>
      <c r="DQ75" s="7"/>
      <c r="DR75" s="11"/>
      <c r="DS75" s="10"/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87"/>
        <v>0</v>
      </c>
    </row>
    <row r="76" spans="1:133" ht="12.75">
      <c r="A76" s="20">
        <v>4</v>
      </c>
      <c r="B76" s="20">
        <v>1</v>
      </c>
      <c r="C76" s="20"/>
      <c r="D76" s="6" t="s">
        <v>158</v>
      </c>
      <c r="E76" s="3" t="s">
        <v>159</v>
      </c>
      <c r="F76" s="6">
        <f t="shared" si="69"/>
        <v>0</v>
      </c>
      <c r="G76" s="6">
        <f t="shared" si="70"/>
        <v>2</v>
      </c>
      <c r="H76" s="6">
        <f t="shared" si="71"/>
        <v>18</v>
      </c>
      <c r="I76" s="6">
        <f t="shared" si="72"/>
        <v>9</v>
      </c>
      <c r="J76" s="6">
        <f t="shared" si="73"/>
        <v>0</v>
      </c>
      <c r="K76" s="6">
        <f t="shared" si="74"/>
        <v>0</v>
      </c>
      <c r="L76" s="6">
        <f t="shared" si="75"/>
        <v>0</v>
      </c>
      <c r="M76" s="6">
        <f t="shared" si="76"/>
        <v>9</v>
      </c>
      <c r="N76" s="6">
        <f t="shared" si="77"/>
        <v>0</v>
      </c>
      <c r="O76" s="6">
        <f t="shared" si="78"/>
        <v>0</v>
      </c>
      <c r="P76" s="6">
        <f t="shared" si="79"/>
        <v>0</v>
      </c>
      <c r="Q76" s="7">
        <f t="shared" si="80"/>
        <v>2</v>
      </c>
      <c r="R76" s="7">
        <f t="shared" si="81"/>
        <v>1</v>
      </c>
      <c r="S76" s="7">
        <v>0.8</v>
      </c>
      <c r="T76" s="11"/>
      <c r="U76" s="10"/>
      <c r="V76" s="11"/>
      <c r="W76" s="10"/>
      <c r="X76" s="11"/>
      <c r="Y76" s="10"/>
      <c r="Z76" s="7"/>
      <c r="AA76" s="11"/>
      <c r="AB76" s="10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82"/>
        <v>0</v>
      </c>
      <c r="AM76" s="11"/>
      <c r="AN76" s="10"/>
      <c r="AO76" s="11"/>
      <c r="AP76" s="10"/>
      <c r="AQ76" s="11"/>
      <c r="AR76" s="10"/>
      <c r="AS76" s="7"/>
      <c r="AT76" s="11"/>
      <c r="AU76" s="10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83"/>
        <v>0</v>
      </c>
      <c r="BF76" s="11"/>
      <c r="BG76" s="10"/>
      <c r="BH76" s="11"/>
      <c r="BI76" s="10"/>
      <c r="BJ76" s="11"/>
      <c r="BK76" s="10"/>
      <c r="BL76" s="7"/>
      <c r="BM76" s="11"/>
      <c r="BN76" s="10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84"/>
        <v>0</v>
      </c>
      <c r="BY76" s="11">
        <v>9</v>
      </c>
      <c r="BZ76" s="10" t="s">
        <v>56</v>
      </c>
      <c r="CA76" s="11"/>
      <c r="CB76" s="10"/>
      <c r="CC76" s="11"/>
      <c r="CD76" s="10"/>
      <c r="CE76" s="7">
        <v>1</v>
      </c>
      <c r="CF76" s="11"/>
      <c r="CG76" s="10"/>
      <c r="CH76" s="11">
        <v>9</v>
      </c>
      <c r="CI76" s="10" t="s">
        <v>56</v>
      </c>
      <c r="CJ76" s="11"/>
      <c r="CK76" s="10"/>
      <c r="CL76" s="11"/>
      <c r="CM76" s="10"/>
      <c r="CN76" s="11"/>
      <c r="CO76" s="10"/>
      <c r="CP76" s="7">
        <v>1</v>
      </c>
      <c r="CQ76" s="7">
        <f t="shared" si="85"/>
        <v>2</v>
      </c>
      <c r="CR76" s="11"/>
      <c r="CS76" s="10"/>
      <c r="CT76" s="11"/>
      <c r="CU76" s="10"/>
      <c r="CV76" s="11"/>
      <c r="CW76" s="10"/>
      <c r="CX76" s="7"/>
      <c r="CY76" s="11"/>
      <c r="CZ76" s="10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t="shared" si="86"/>
        <v>0</v>
      </c>
      <c r="DK76" s="11"/>
      <c r="DL76" s="10"/>
      <c r="DM76" s="11"/>
      <c r="DN76" s="10"/>
      <c r="DO76" s="11"/>
      <c r="DP76" s="10"/>
      <c r="DQ76" s="7"/>
      <c r="DR76" s="11"/>
      <c r="DS76" s="10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t="shared" si="87"/>
        <v>0</v>
      </c>
    </row>
    <row r="77" spans="1:133" ht="12.75">
      <c r="A77" s="20">
        <v>5</v>
      </c>
      <c r="B77" s="20">
        <v>1</v>
      </c>
      <c r="C77" s="20"/>
      <c r="D77" s="6" t="s">
        <v>160</v>
      </c>
      <c r="E77" s="3" t="s">
        <v>161</v>
      </c>
      <c r="F77" s="6">
        <f t="shared" si="69"/>
        <v>0</v>
      </c>
      <c r="G77" s="6">
        <f t="shared" si="70"/>
        <v>2</v>
      </c>
      <c r="H77" s="6">
        <f t="shared" si="71"/>
        <v>18</v>
      </c>
      <c r="I77" s="6">
        <f t="shared" si="72"/>
        <v>9</v>
      </c>
      <c r="J77" s="6">
        <f t="shared" si="73"/>
        <v>0</v>
      </c>
      <c r="K77" s="6">
        <f t="shared" si="74"/>
        <v>0</v>
      </c>
      <c r="L77" s="6">
        <f t="shared" si="75"/>
        <v>0</v>
      </c>
      <c r="M77" s="6">
        <f t="shared" si="76"/>
        <v>9</v>
      </c>
      <c r="N77" s="6">
        <f t="shared" si="77"/>
        <v>0</v>
      </c>
      <c r="O77" s="6">
        <f t="shared" si="78"/>
        <v>0</v>
      </c>
      <c r="P77" s="6">
        <f t="shared" si="79"/>
        <v>0</v>
      </c>
      <c r="Q77" s="7">
        <f t="shared" si="80"/>
        <v>2</v>
      </c>
      <c r="R77" s="7">
        <f t="shared" si="81"/>
        <v>1</v>
      </c>
      <c r="S77" s="7">
        <v>1</v>
      </c>
      <c r="T77" s="11"/>
      <c r="U77" s="10"/>
      <c r="V77" s="11"/>
      <c r="W77" s="10"/>
      <c r="X77" s="11"/>
      <c r="Y77" s="10"/>
      <c r="Z77" s="7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82"/>
        <v>0</v>
      </c>
      <c r="AM77" s="11"/>
      <c r="AN77" s="10"/>
      <c r="AO77" s="11"/>
      <c r="AP77" s="10"/>
      <c r="AQ77" s="11"/>
      <c r="AR77" s="10"/>
      <c r="AS77" s="7"/>
      <c r="AT77" s="11"/>
      <c r="AU77" s="10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83"/>
        <v>0</v>
      </c>
      <c r="BF77" s="11"/>
      <c r="BG77" s="10"/>
      <c r="BH77" s="11"/>
      <c r="BI77" s="10"/>
      <c r="BJ77" s="11"/>
      <c r="BK77" s="10"/>
      <c r="BL77" s="7"/>
      <c r="BM77" s="11"/>
      <c r="BN77" s="10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84"/>
        <v>0</v>
      </c>
      <c r="BY77" s="11">
        <v>9</v>
      </c>
      <c r="BZ77" s="10" t="s">
        <v>56</v>
      </c>
      <c r="CA77" s="11"/>
      <c r="CB77" s="10"/>
      <c r="CC77" s="11"/>
      <c r="CD77" s="10"/>
      <c r="CE77" s="7">
        <v>1</v>
      </c>
      <c r="CF77" s="11"/>
      <c r="CG77" s="10"/>
      <c r="CH77" s="11">
        <v>9</v>
      </c>
      <c r="CI77" s="10" t="s">
        <v>56</v>
      </c>
      <c r="CJ77" s="11"/>
      <c r="CK77" s="10"/>
      <c r="CL77" s="11"/>
      <c r="CM77" s="10"/>
      <c r="CN77" s="11"/>
      <c r="CO77" s="10"/>
      <c r="CP77" s="7">
        <v>1</v>
      </c>
      <c r="CQ77" s="7">
        <f t="shared" si="85"/>
        <v>2</v>
      </c>
      <c r="CR77" s="11"/>
      <c r="CS77" s="10"/>
      <c r="CT77" s="11"/>
      <c r="CU77" s="10"/>
      <c r="CV77" s="11"/>
      <c r="CW77" s="10"/>
      <c r="CX77" s="7"/>
      <c r="CY77" s="11"/>
      <c r="CZ77" s="10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86"/>
        <v>0</v>
      </c>
      <c r="DK77" s="11"/>
      <c r="DL77" s="10"/>
      <c r="DM77" s="11"/>
      <c r="DN77" s="10"/>
      <c r="DO77" s="11"/>
      <c r="DP77" s="10"/>
      <c r="DQ77" s="7"/>
      <c r="DR77" s="11"/>
      <c r="DS77" s="10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87"/>
        <v>0</v>
      </c>
    </row>
    <row r="78" spans="1:133" ht="12.75">
      <c r="A78" s="20">
        <v>5</v>
      </c>
      <c r="B78" s="20">
        <v>1</v>
      </c>
      <c r="C78" s="20"/>
      <c r="D78" s="6" t="s">
        <v>162</v>
      </c>
      <c r="E78" s="3" t="s">
        <v>163</v>
      </c>
      <c r="F78" s="6">
        <f t="shared" si="69"/>
        <v>0</v>
      </c>
      <c r="G78" s="6">
        <f t="shared" si="70"/>
        <v>2</v>
      </c>
      <c r="H78" s="6">
        <f t="shared" si="71"/>
        <v>18</v>
      </c>
      <c r="I78" s="6">
        <f t="shared" si="72"/>
        <v>9</v>
      </c>
      <c r="J78" s="6">
        <f t="shared" si="73"/>
        <v>0</v>
      </c>
      <c r="K78" s="6">
        <f t="shared" si="74"/>
        <v>0</v>
      </c>
      <c r="L78" s="6">
        <f t="shared" si="75"/>
        <v>0</v>
      </c>
      <c r="M78" s="6">
        <f t="shared" si="76"/>
        <v>9</v>
      </c>
      <c r="N78" s="6">
        <f t="shared" si="77"/>
        <v>0</v>
      </c>
      <c r="O78" s="6">
        <f t="shared" si="78"/>
        <v>0</v>
      </c>
      <c r="P78" s="6">
        <f t="shared" si="79"/>
        <v>0</v>
      </c>
      <c r="Q78" s="7">
        <f t="shared" si="80"/>
        <v>2</v>
      </c>
      <c r="R78" s="7">
        <f t="shared" si="81"/>
        <v>1</v>
      </c>
      <c r="S78" s="7">
        <v>0.8</v>
      </c>
      <c r="T78" s="11"/>
      <c r="U78" s="10"/>
      <c r="V78" s="11"/>
      <c r="W78" s="10"/>
      <c r="X78" s="11"/>
      <c r="Y78" s="10"/>
      <c r="Z78" s="7"/>
      <c r="AA78" s="11"/>
      <c r="AB78" s="10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82"/>
        <v>0</v>
      </c>
      <c r="AM78" s="11"/>
      <c r="AN78" s="10"/>
      <c r="AO78" s="11"/>
      <c r="AP78" s="10"/>
      <c r="AQ78" s="11"/>
      <c r="AR78" s="10"/>
      <c r="AS78" s="7"/>
      <c r="AT78" s="11"/>
      <c r="AU78" s="10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83"/>
        <v>0</v>
      </c>
      <c r="BF78" s="11"/>
      <c r="BG78" s="10"/>
      <c r="BH78" s="11"/>
      <c r="BI78" s="10"/>
      <c r="BJ78" s="11"/>
      <c r="BK78" s="10"/>
      <c r="BL78" s="7"/>
      <c r="BM78" s="11"/>
      <c r="BN78" s="10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84"/>
        <v>0</v>
      </c>
      <c r="BY78" s="11">
        <v>9</v>
      </c>
      <c r="BZ78" s="10" t="s">
        <v>56</v>
      </c>
      <c r="CA78" s="11"/>
      <c r="CB78" s="10"/>
      <c r="CC78" s="11"/>
      <c r="CD78" s="10"/>
      <c r="CE78" s="7">
        <v>1</v>
      </c>
      <c r="CF78" s="11"/>
      <c r="CG78" s="10"/>
      <c r="CH78" s="11">
        <v>9</v>
      </c>
      <c r="CI78" s="10" t="s">
        <v>56</v>
      </c>
      <c r="CJ78" s="11"/>
      <c r="CK78" s="10"/>
      <c r="CL78" s="11"/>
      <c r="CM78" s="10"/>
      <c r="CN78" s="11"/>
      <c r="CO78" s="10"/>
      <c r="CP78" s="7">
        <v>1</v>
      </c>
      <c r="CQ78" s="7">
        <f t="shared" si="85"/>
        <v>2</v>
      </c>
      <c r="CR78" s="11"/>
      <c r="CS78" s="10"/>
      <c r="CT78" s="11"/>
      <c r="CU78" s="10"/>
      <c r="CV78" s="11"/>
      <c r="CW78" s="10"/>
      <c r="CX78" s="7"/>
      <c r="CY78" s="11"/>
      <c r="CZ78" s="10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86"/>
        <v>0</v>
      </c>
      <c r="DK78" s="11"/>
      <c r="DL78" s="10"/>
      <c r="DM78" s="11"/>
      <c r="DN78" s="10"/>
      <c r="DO78" s="11"/>
      <c r="DP78" s="10"/>
      <c r="DQ78" s="7"/>
      <c r="DR78" s="11"/>
      <c r="DS78" s="10"/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87"/>
        <v>0</v>
      </c>
    </row>
    <row r="79" spans="1:133" ht="12.75">
      <c r="A79" s="20">
        <v>6</v>
      </c>
      <c r="B79" s="20">
        <v>1</v>
      </c>
      <c r="C79" s="20"/>
      <c r="D79" s="6" t="s">
        <v>164</v>
      </c>
      <c r="E79" s="3" t="s">
        <v>165</v>
      </c>
      <c r="F79" s="6">
        <f t="shared" si="69"/>
        <v>0</v>
      </c>
      <c r="G79" s="6">
        <f t="shared" si="70"/>
        <v>2</v>
      </c>
      <c r="H79" s="6">
        <f t="shared" si="71"/>
        <v>18</v>
      </c>
      <c r="I79" s="6">
        <f t="shared" si="72"/>
        <v>9</v>
      </c>
      <c r="J79" s="6">
        <f t="shared" si="73"/>
        <v>0</v>
      </c>
      <c r="K79" s="6">
        <f t="shared" si="74"/>
        <v>0</v>
      </c>
      <c r="L79" s="6">
        <f t="shared" si="75"/>
        <v>0</v>
      </c>
      <c r="M79" s="6">
        <f t="shared" si="76"/>
        <v>9</v>
      </c>
      <c r="N79" s="6">
        <f t="shared" si="77"/>
        <v>0</v>
      </c>
      <c r="O79" s="6">
        <f t="shared" si="78"/>
        <v>0</v>
      </c>
      <c r="P79" s="6">
        <f t="shared" si="79"/>
        <v>0</v>
      </c>
      <c r="Q79" s="7">
        <f t="shared" si="80"/>
        <v>2</v>
      </c>
      <c r="R79" s="7">
        <f t="shared" si="81"/>
        <v>1</v>
      </c>
      <c r="S79" s="7">
        <v>0.8</v>
      </c>
      <c r="T79" s="11"/>
      <c r="U79" s="10"/>
      <c r="V79" s="11"/>
      <c r="W79" s="10"/>
      <c r="X79" s="11"/>
      <c r="Y79" s="10"/>
      <c r="Z79" s="7"/>
      <c r="AA79" s="11"/>
      <c r="AB79" s="10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82"/>
        <v>0</v>
      </c>
      <c r="AM79" s="11"/>
      <c r="AN79" s="10"/>
      <c r="AO79" s="11"/>
      <c r="AP79" s="10"/>
      <c r="AQ79" s="11"/>
      <c r="AR79" s="10"/>
      <c r="AS79" s="7"/>
      <c r="AT79" s="11"/>
      <c r="AU79" s="10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83"/>
        <v>0</v>
      </c>
      <c r="BF79" s="11">
        <v>9</v>
      </c>
      <c r="BG79" s="10" t="s">
        <v>56</v>
      </c>
      <c r="BH79" s="11"/>
      <c r="BI79" s="10"/>
      <c r="BJ79" s="11"/>
      <c r="BK79" s="10"/>
      <c r="BL79" s="7">
        <v>1</v>
      </c>
      <c r="BM79" s="11"/>
      <c r="BN79" s="10"/>
      <c r="BO79" s="11">
        <v>9</v>
      </c>
      <c r="BP79" s="10" t="s">
        <v>56</v>
      </c>
      <c r="BQ79" s="11"/>
      <c r="BR79" s="10"/>
      <c r="BS79" s="11"/>
      <c r="BT79" s="10"/>
      <c r="BU79" s="11"/>
      <c r="BV79" s="10"/>
      <c r="BW79" s="7">
        <v>1</v>
      </c>
      <c r="BX79" s="7">
        <f t="shared" si="84"/>
        <v>2</v>
      </c>
      <c r="BY79" s="11"/>
      <c r="BZ79" s="10"/>
      <c r="CA79" s="11"/>
      <c r="CB79" s="10"/>
      <c r="CC79" s="11"/>
      <c r="CD79" s="10"/>
      <c r="CE79" s="7"/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85"/>
        <v>0</v>
      </c>
      <c r="CR79" s="11"/>
      <c r="CS79" s="10"/>
      <c r="CT79" s="11"/>
      <c r="CU79" s="10"/>
      <c r="CV79" s="11"/>
      <c r="CW79" s="10"/>
      <c r="CX79" s="7"/>
      <c r="CY79" s="11"/>
      <c r="CZ79" s="10"/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86"/>
        <v>0</v>
      </c>
      <c r="DK79" s="11"/>
      <c r="DL79" s="10"/>
      <c r="DM79" s="11"/>
      <c r="DN79" s="10"/>
      <c r="DO79" s="11"/>
      <c r="DP79" s="10"/>
      <c r="DQ79" s="7"/>
      <c r="DR79" s="11"/>
      <c r="DS79" s="10"/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87"/>
        <v>0</v>
      </c>
    </row>
    <row r="80" spans="1:133" ht="12.75">
      <c r="A80" s="20">
        <v>6</v>
      </c>
      <c r="B80" s="20">
        <v>1</v>
      </c>
      <c r="C80" s="20"/>
      <c r="D80" s="6" t="s">
        <v>166</v>
      </c>
      <c r="E80" s="3" t="s">
        <v>167</v>
      </c>
      <c r="F80" s="6">
        <f t="shared" si="69"/>
        <v>0</v>
      </c>
      <c r="G80" s="6">
        <f t="shared" si="70"/>
        <v>2</v>
      </c>
      <c r="H80" s="6">
        <f t="shared" si="71"/>
        <v>18</v>
      </c>
      <c r="I80" s="6">
        <f t="shared" si="72"/>
        <v>9</v>
      </c>
      <c r="J80" s="6">
        <f t="shared" si="73"/>
        <v>0</v>
      </c>
      <c r="K80" s="6">
        <f t="shared" si="74"/>
        <v>0</v>
      </c>
      <c r="L80" s="6">
        <f t="shared" si="75"/>
        <v>0</v>
      </c>
      <c r="M80" s="6">
        <f t="shared" si="76"/>
        <v>9</v>
      </c>
      <c r="N80" s="6">
        <f t="shared" si="77"/>
        <v>0</v>
      </c>
      <c r="O80" s="6">
        <f t="shared" si="78"/>
        <v>0</v>
      </c>
      <c r="P80" s="6">
        <f t="shared" si="79"/>
        <v>0</v>
      </c>
      <c r="Q80" s="7">
        <f t="shared" si="80"/>
        <v>2</v>
      </c>
      <c r="R80" s="7">
        <f t="shared" si="81"/>
        <v>1</v>
      </c>
      <c r="S80" s="7">
        <v>0.8</v>
      </c>
      <c r="T80" s="11"/>
      <c r="U80" s="10"/>
      <c r="V80" s="11"/>
      <c r="W80" s="10"/>
      <c r="X80" s="11"/>
      <c r="Y80" s="10"/>
      <c r="Z80" s="7"/>
      <c r="AA80" s="11"/>
      <c r="AB80" s="10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82"/>
        <v>0</v>
      </c>
      <c r="AM80" s="11"/>
      <c r="AN80" s="10"/>
      <c r="AO80" s="11"/>
      <c r="AP80" s="10"/>
      <c r="AQ80" s="11"/>
      <c r="AR80" s="10"/>
      <c r="AS80" s="7"/>
      <c r="AT80" s="11"/>
      <c r="AU80" s="10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83"/>
        <v>0</v>
      </c>
      <c r="BF80" s="11">
        <v>9</v>
      </c>
      <c r="BG80" s="10" t="s">
        <v>56</v>
      </c>
      <c r="BH80" s="11"/>
      <c r="BI80" s="10"/>
      <c r="BJ80" s="11"/>
      <c r="BK80" s="10"/>
      <c r="BL80" s="7">
        <v>1</v>
      </c>
      <c r="BM80" s="11"/>
      <c r="BN80" s="10"/>
      <c r="BO80" s="11">
        <v>9</v>
      </c>
      <c r="BP80" s="10" t="s">
        <v>56</v>
      </c>
      <c r="BQ80" s="11"/>
      <c r="BR80" s="10"/>
      <c r="BS80" s="11"/>
      <c r="BT80" s="10"/>
      <c r="BU80" s="11"/>
      <c r="BV80" s="10"/>
      <c r="BW80" s="7">
        <v>1</v>
      </c>
      <c r="BX80" s="7">
        <f t="shared" si="84"/>
        <v>2</v>
      </c>
      <c r="BY80" s="11"/>
      <c r="BZ80" s="10"/>
      <c r="CA80" s="11"/>
      <c r="CB80" s="10"/>
      <c r="CC80" s="11"/>
      <c r="CD80" s="10"/>
      <c r="CE80" s="7"/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85"/>
        <v>0</v>
      </c>
      <c r="CR80" s="11"/>
      <c r="CS80" s="10"/>
      <c r="CT80" s="11"/>
      <c r="CU80" s="10"/>
      <c r="CV80" s="11"/>
      <c r="CW80" s="10"/>
      <c r="CX80" s="7"/>
      <c r="CY80" s="11"/>
      <c r="CZ80" s="10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86"/>
        <v>0</v>
      </c>
      <c r="DK80" s="11"/>
      <c r="DL80" s="10"/>
      <c r="DM80" s="11"/>
      <c r="DN80" s="10"/>
      <c r="DO80" s="11"/>
      <c r="DP80" s="10"/>
      <c r="DQ80" s="7"/>
      <c r="DR80" s="11"/>
      <c r="DS80" s="10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87"/>
        <v>0</v>
      </c>
    </row>
    <row r="81" spans="1:133" ht="12.75">
      <c r="A81" s="20">
        <v>7</v>
      </c>
      <c r="B81" s="20">
        <v>1</v>
      </c>
      <c r="C81" s="20"/>
      <c r="D81" s="6" t="s">
        <v>168</v>
      </c>
      <c r="E81" s="3" t="s">
        <v>169</v>
      </c>
      <c r="F81" s="6">
        <f t="shared" si="69"/>
        <v>0</v>
      </c>
      <c r="G81" s="6">
        <f t="shared" si="70"/>
        <v>2</v>
      </c>
      <c r="H81" s="6">
        <f t="shared" si="71"/>
        <v>18</v>
      </c>
      <c r="I81" s="6">
        <f t="shared" si="72"/>
        <v>9</v>
      </c>
      <c r="J81" s="6">
        <f t="shared" si="73"/>
        <v>0</v>
      </c>
      <c r="K81" s="6">
        <f t="shared" si="74"/>
        <v>0</v>
      </c>
      <c r="L81" s="6">
        <f t="shared" si="75"/>
        <v>0</v>
      </c>
      <c r="M81" s="6">
        <f t="shared" si="76"/>
        <v>9</v>
      </c>
      <c r="N81" s="6">
        <f t="shared" si="77"/>
        <v>0</v>
      </c>
      <c r="O81" s="6">
        <f t="shared" si="78"/>
        <v>0</v>
      </c>
      <c r="P81" s="6">
        <f t="shared" si="79"/>
        <v>0</v>
      </c>
      <c r="Q81" s="7">
        <f t="shared" si="80"/>
        <v>2</v>
      </c>
      <c r="R81" s="7">
        <f t="shared" si="81"/>
        <v>1</v>
      </c>
      <c r="S81" s="7">
        <v>1.2</v>
      </c>
      <c r="T81" s="11"/>
      <c r="U81" s="10"/>
      <c r="V81" s="11"/>
      <c r="W81" s="10"/>
      <c r="X81" s="11"/>
      <c r="Y81" s="10"/>
      <c r="Z81" s="7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82"/>
        <v>0</v>
      </c>
      <c r="AM81" s="11"/>
      <c r="AN81" s="10"/>
      <c r="AO81" s="11"/>
      <c r="AP81" s="10"/>
      <c r="AQ81" s="11"/>
      <c r="AR81" s="10"/>
      <c r="AS81" s="7"/>
      <c r="AT81" s="11"/>
      <c r="AU81" s="10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83"/>
        <v>0</v>
      </c>
      <c r="BF81" s="11">
        <v>9</v>
      </c>
      <c r="BG81" s="10" t="s">
        <v>56</v>
      </c>
      <c r="BH81" s="11"/>
      <c r="BI81" s="10"/>
      <c r="BJ81" s="11"/>
      <c r="BK81" s="10"/>
      <c r="BL81" s="7">
        <v>1</v>
      </c>
      <c r="BM81" s="11"/>
      <c r="BN81" s="10"/>
      <c r="BO81" s="11">
        <v>9</v>
      </c>
      <c r="BP81" s="10" t="s">
        <v>56</v>
      </c>
      <c r="BQ81" s="11"/>
      <c r="BR81" s="10"/>
      <c r="BS81" s="11"/>
      <c r="BT81" s="10"/>
      <c r="BU81" s="11"/>
      <c r="BV81" s="10"/>
      <c r="BW81" s="7">
        <v>1</v>
      </c>
      <c r="BX81" s="7">
        <f t="shared" si="84"/>
        <v>2</v>
      </c>
      <c r="BY81" s="11"/>
      <c r="BZ81" s="10"/>
      <c r="CA81" s="11"/>
      <c r="CB81" s="10"/>
      <c r="CC81" s="11"/>
      <c r="CD81" s="10"/>
      <c r="CE81" s="7"/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85"/>
        <v>0</v>
      </c>
      <c r="CR81" s="11"/>
      <c r="CS81" s="10"/>
      <c r="CT81" s="11"/>
      <c r="CU81" s="10"/>
      <c r="CV81" s="11"/>
      <c r="CW81" s="10"/>
      <c r="CX81" s="7"/>
      <c r="CY81" s="11"/>
      <c r="CZ81" s="10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86"/>
        <v>0</v>
      </c>
      <c r="DK81" s="11"/>
      <c r="DL81" s="10"/>
      <c r="DM81" s="11"/>
      <c r="DN81" s="10"/>
      <c r="DO81" s="11"/>
      <c r="DP81" s="10"/>
      <c r="DQ81" s="7"/>
      <c r="DR81" s="11"/>
      <c r="DS81" s="10"/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87"/>
        <v>0</v>
      </c>
    </row>
    <row r="82" spans="1:133" ht="12.75">
      <c r="A82" s="20">
        <v>7</v>
      </c>
      <c r="B82" s="20">
        <v>1</v>
      </c>
      <c r="C82" s="20"/>
      <c r="D82" s="6" t="s">
        <v>170</v>
      </c>
      <c r="E82" s="3" t="s">
        <v>171</v>
      </c>
      <c r="F82" s="6">
        <f t="shared" si="69"/>
        <v>0</v>
      </c>
      <c r="G82" s="6">
        <f t="shared" si="70"/>
        <v>2</v>
      </c>
      <c r="H82" s="6">
        <f t="shared" si="71"/>
        <v>18</v>
      </c>
      <c r="I82" s="6">
        <f t="shared" si="72"/>
        <v>9</v>
      </c>
      <c r="J82" s="6">
        <f t="shared" si="73"/>
        <v>0</v>
      </c>
      <c r="K82" s="6">
        <f t="shared" si="74"/>
        <v>0</v>
      </c>
      <c r="L82" s="6">
        <f t="shared" si="75"/>
        <v>0</v>
      </c>
      <c r="M82" s="6">
        <f t="shared" si="76"/>
        <v>9</v>
      </c>
      <c r="N82" s="6">
        <f t="shared" si="77"/>
        <v>0</v>
      </c>
      <c r="O82" s="6">
        <f t="shared" si="78"/>
        <v>0</v>
      </c>
      <c r="P82" s="6">
        <f t="shared" si="79"/>
        <v>0</v>
      </c>
      <c r="Q82" s="7">
        <f t="shared" si="80"/>
        <v>2</v>
      </c>
      <c r="R82" s="7">
        <f t="shared" si="81"/>
        <v>1</v>
      </c>
      <c r="S82" s="7">
        <v>1.2</v>
      </c>
      <c r="T82" s="11"/>
      <c r="U82" s="10"/>
      <c r="V82" s="11"/>
      <c r="W82" s="10"/>
      <c r="X82" s="11"/>
      <c r="Y82" s="10"/>
      <c r="Z82" s="7"/>
      <c r="AA82" s="11"/>
      <c r="AB82" s="10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82"/>
        <v>0</v>
      </c>
      <c r="AM82" s="11"/>
      <c r="AN82" s="10"/>
      <c r="AO82" s="11"/>
      <c r="AP82" s="10"/>
      <c r="AQ82" s="11"/>
      <c r="AR82" s="10"/>
      <c r="AS82" s="7"/>
      <c r="AT82" s="11"/>
      <c r="AU82" s="10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83"/>
        <v>0</v>
      </c>
      <c r="BF82" s="11">
        <v>9</v>
      </c>
      <c r="BG82" s="10" t="s">
        <v>56</v>
      </c>
      <c r="BH82" s="11"/>
      <c r="BI82" s="10"/>
      <c r="BJ82" s="11"/>
      <c r="BK82" s="10"/>
      <c r="BL82" s="7">
        <v>1</v>
      </c>
      <c r="BM82" s="11"/>
      <c r="BN82" s="10"/>
      <c r="BO82" s="11">
        <v>9</v>
      </c>
      <c r="BP82" s="10" t="s">
        <v>56</v>
      </c>
      <c r="BQ82" s="11"/>
      <c r="BR82" s="10"/>
      <c r="BS82" s="11"/>
      <c r="BT82" s="10"/>
      <c r="BU82" s="11"/>
      <c r="BV82" s="10"/>
      <c r="BW82" s="7">
        <v>1</v>
      </c>
      <c r="BX82" s="7">
        <f t="shared" si="84"/>
        <v>2</v>
      </c>
      <c r="BY82" s="11"/>
      <c r="BZ82" s="10"/>
      <c r="CA82" s="11"/>
      <c r="CB82" s="10"/>
      <c r="CC82" s="11"/>
      <c r="CD82" s="10"/>
      <c r="CE82" s="7"/>
      <c r="CF82" s="11"/>
      <c r="CG82" s="10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85"/>
        <v>0</v>
      </c>
      <c r="CR82" s="11"/>
      <c r="CS82" s="10"/>
      <c r="CT82" s="11"/>
      <c r="CU82" s="10"/>
      <c r="CV82" s="11"/>
      <c r="CW82" s="10"/>
      <c r="CX82" s="7"/>
      <c r="CY82" s="11"/>
      <c r="CZ82" s="10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86"/>
        <v>0</v>
      </c>
      <c r="DK82" s="11"/>
      <c r="DL82" s="10"/>
      <c r="DM82" s="11"/>
      <c r="DN82" s="10"/>
      <c r="DO82" s="11"/>
      <c r="DP82" s="10"/>
      <c r="DQ82" s="7"/>
      <c r="DR82" s="11"/>
      <c r="DS82" s="10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87"/>
        <v>0</v>
      </c>
    </row>
    <row r="83" spans="1:133" ht="12.75">
      <c r="A83" s="20">
        <v>8</v>
      </c>
      <c r="B83" s="20">
        <v>1</v>
      </c>
      <c r="C83" s="20"/>
      <c r="D83" s="6" t="s">
        <v>172</v>
      </c>
      <c r="E83" s="3" t="s">
        <v>173</v>
      </c>
      <c r="F83" s="6">
        <f t="shared" si="69"/>
        <v>0</v>
      </c>
      <c r="G83" s="6">
        <f t="shared" si="70"/>
        <v>2</v>
      </c>
      <c r="H83" s="6">
        <f t="shared" si="71"/>
        <v>18</v>
      </c>
      <c r="I83" s="6">
        <f t="shared" si="72"/>
        <v>9</v>
      </c>
      <c r="J83" s="6">
        <f t="shared" si="73"/>
        <v>0</v>
      </c>
      <c r="K83" s="6">
        <f t="shared" si="74"/>
        <v>0</v>
      </c>
      <c r="L83" s="6">
        <f t="shared" si="75"/>
        <v>0</v>
      </c>
      <c r="M83" s="6">
        <f t="shared" si="76"/>
        <v>9</v>
      </c>
      <c r="N83" s="6">
        <f t="shared" si="77"/>
        <v>0</v>
      </c>
      <c r="O83" s="6">
        <f t="shared" si="78"/>
        <v>0</v>
      </c>
      <c r="P83" s="6">
        <f t="shared" si="79"/>
        <v>0</v>
      </c>
      <c r="Q83" s="7">
        <f t="shared" si="80"/>
        <v>2</v>
      </c>
      <c r="R83" s="7">
        <f t="shared" si="81"/>
        <v>1</v>
      </c>
      <c r="S83" s="7">
        <v>0.8</v>
      </c>
      <c r="T83" s="11"/>
      <c r="U83" s="10"/>
      <c r="V83" s="11"/>
      <c r="W83" s="10"/>
      <c r="X83" s="11"/>
      <c r="Y83" s="10"/>
      <c r="Z83" s="7"/>
      <c r="AA83" s="11"/>
      <c r="AB83" s="10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82"/>
        <v>0</v>
      </c>
      <c r="AM83" s="11"/>
      <c r="AN83" s="10"/>
      <c r="AO83" s="11"/>
      <c r="AP83" s="10"/>
      <c r="AQ83" s="11"/>
      <c r="AR83" s="10"/>
      <c r="AS83" s="7"/>
      <c r="AT83" s="11"/>
      <c r="AU83" s="10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83"/>
        <v>0</v>
      </c>
      <c r="BF83" s="11"/>
      <c r="BG83" s="10"/>
      <c r="BH83" s="11"/>
      <c r="BI83" s="10"/>
      <c r="BJ83" s="11"/>
      <c r="BK83" s="10"/>
      <c r="BL83" s="7"/>
      <c r="BM83" s="11"/>
      <c r="BN83" s="10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84"/>
        <v>0</v>
      </c>
      <c r="BY83" s="11"/>
      <c r="BZ83" s="10"/>
      <c r="CA83" s="11"/>
      <c r="CB83" s="10"/>
      <c r="CC83" s="11"/>
      <c r="CD83" s="10"/>
      <c r="CE83" s="7"/>
      <c r="CF83" s="11"/>
      <c r="CG83" s="10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85"/>
        <v>0</v>
      </c>
      <c r="CR83" s="11">
        <v>9</v>
      </c>
      <c r="CS83" s="10" t="s">
        <v>56</v>
      </c>
      <c r="CT83" s="11"/>
      <c r="CU83" s="10"/>
      <c r="CV83" s="11"/>
      <c r="CW83" s="10"/>
      <c r="CX83" s="7">
        <v>1</v>
      </c>
      <c r="CY83" s="11"/>
      <c r="CZ83" s="10"/>
      <c r="DA83" s="11">
        <v>9</v>
      </c>
      <c r="DB83" s="10" t="s">
        <v>56</v>
      </c>
      <c r="DC83" s="11"/>
      <c r="DD83" s="10"/>
      <c r="DE83" s="11"/>
      <c r="DF83" s="10"/>
      <c r="DG83" s="11"/>
      <c r="DH83" s="10"/>
      <c r="DI83" s="7">
        <v>1</v>
      </c>
      <c r="DJ83" s="7">
        <f t="shared" si="86"/>
        <v>2</v>
      </c>
      <c r="DK83" s="11"/>
      <c r="DL83" s="10"/>
      <c r="DM83" s="11"/>
      <c r="DN83" s="10"/>
      <c r="DO83" s="11"/>
      <c r="DP83" s="10"/>
      <c r="DQ83" s="7"/>
      <c r="DR83" s="11"/>
      <c r="DS83" s="10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87"/>
        <v>0</v>
      </c>
    </row>
    <row r="84" spans="1:133" ht="12.75">
      <c r="A84" s="20">
        <v>8</v>
      </c>
      <c r="B84" s="20">
        <v>1</v>
      </c>
      <c r="C84" s="20"/>
      <c r="D84" s="6" t="s">
        <v>174</v>
      </c>
      <c r="E84" s="3" t="s">
        <v>175</v>
      </c>
      <c r="F84" s="6">
        <f t="shared" si="69"/>
        <v>0</v>
      </c>
      <c r="G84" s="6">
        <f t="shared" si="70"/>
        <v>2</v>
      </c>
      <c r="H84" s="6">
        <f t="shared" si="71"/>
        <v>18</v>
      </c>
      <c r="I84" s="6">
        <f t="shared" si="72"/>
        <v>9</v>
      </c>
      <c r="J84" s="6">
        <f t="shared" si="73"/>
        <v>0</v>
      </c>
      <c r="K84" s="6">
        <f t="shared" si="74"/>
        <v>0</v>
      </c>
      <c r="L84" s="6">
        <f t="shared" si="75"/>
        <v>0</v>
      </c>
      <c r="M84" s="6">
        <f t="shared" si="76"/>
        <v>9</v>
      </c>
      <c r="N84" s="6">
        <f t="shared" si="77"/>
        <v>0</v>
      </c>
      <c r="O84" s="6">
        <f t="shared" si="78"/>
        <v>0</v>
      </c>
      <c r="P84" s="6">
        <f t="shared" si="79"/>
        <v>0</v>
      </c>
      <c r="Q84" s="7">
        <f t="shared" si="80"/>
        <v>2</v>
      </c>
      <c r="R84" s="7">
        <f t="shared" si="81"/>
        <v>1</v>
      </c>
      <c r="S84" s="7">
        <v>0.8</v>
      </c>
      <c r="T84" s="11"/>
      <c r="U84" s="10"/>
      <c r="V84" s="11"/>
      <c r="W84" s="10"/>
      <c r="X84" s="11"/>
      <c r="Y84" s="10"/>
      <c r="Z84" s="7"/>
      <c r="AA84" s="11"/>
      <c r="AB84" s="10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82"/>
        <v>0</v>
      </c>
      <c r="AM84" s="11"/>
      <c r="AN84" s="10"/>
      <c r="AO84" s="11"/>
      <c r="AP84" s="10"/>
      <c r="AQ84" s="11"/>
      <c r="AR84" s="10"/>
      <c r="AS84" s="7"/>
      <c r="AT84" s="11"/>
      <c r="AU84" s="10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83"/>
        <v>0</v>
      </c>
      <c r="BF84" s="11"/>
      <c r="BG84" s="10"/>
      <c r="BH84" s="11"/>
      <c r="BI84" s="10"/>
      <c r="BJ84" s="11"/>
      <c r="BK84" s="10"/>
      <c r="BL84" s="7"/>
      <c r="BM84" s="11"/>
      <c r="BN84" s="10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84"/>
        <v>0</v>
      </c>
      <c r="BY84" s="11"/>
      <c r="BZ84" s="10"/>
      <c r="CA84" s="11"/>
      <c r="CB84" s="10"/>
      <c r="CC84" s="11"/>
      <c r="CD84" s="10"/>
      <c r="CE84" s="7"/>
      <c r="CF84" s="11"/>
      <c r="CG84" s="10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85"/>
        <v>0</v>
      </c>
      <c r="CR84" s="11">
        <v>9</v>
      </c>
      <c r="CS84" s="10" t="s">
        <v>56</v>
      </c>
      <c r="CT84" s="11"/>
      <c r="CU84" s="10"/>
      <c r="CV84" s="11"/>
      <c r="CW84" s="10"/>
      <c r="CX84" s="7">
        <v>1</v>
      </c>
      <c r="CY84" s="11"/>
      <c r="CZ84" s="10"/>
      <c r="DA84" s="11">
        <v>9</v>
      </c>
      <c r="DB84" s="10" t="s">
        <v>56</v>
      </c>
      <c r="DC84" s="11"/>
      <c r="DD84" s="10"/>
      <c r="DE84" s="11"/>
      <c r="DF84" s="10"/>
      <c r="DG84" s="11"/>
      <c r="DH84" s="10"/>
      <c r="DI84" s="7">
        <v>1</v>
      </c>
      <c r="DJ84" s="7">
        <f t="shared" si="86"/>
        <v>2</v>
      </c>
      <c r="DK84" s="11"/>
      <c r="DL84" s="10"/>
      <c r="DM84" s="11"/>
      <c r="DN84" s="10"/>
      <c r="DO84" s="11"/>
      <c r="DP84" s="10"/>
      <c r="DQ84" s="7"/>
      <c r="DR84" s="11"/>
      <c r="DS84" s="10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87"/>
        <v>0</v>
      </c>
    </row>
    <row r="85" spans="1:133" ht="12.75">
      <c r="A85" s="20">
        <v>9</v>
      </c>
      <c r="B85" s="20">
        <v>1</v>
      </c>
      <c r="C85" s="20"/>
      <c r="D85" s="6" t="s">
        <v>176</v>
      </c>
      <c r="E85" s="3" t="s">
        <v>177</v>
      </c>
      <c r="F85" s="6">
        <f t="shared" si="69"/>
        <v>0</v>
      </c>
      <c r="G85" s="6">
        <f t="shared" si="70"/>
        <v>2</v>
      </c>
      <c r="H85" s="6">
        <f t="shared" si="71"/>
        <v>18</v>
      </c>
      <c r="I85" s="6">
        <f t="shared" si="72"/>
        <v>9</v>
      </c>
      <c r="J85" s="6">
        <f t="shared" si="73"/>
        <v>0</v>
      </c>
      <c r="K85" s="6">
        <f t="shared" si="74"/>
        <v>0</v>
      </c>
      <c r="L85" s="6">
        <f t="shared" si="75"/>
        <v>0</v>
      </c>
      <c r="M85" s="6">
        <f t="shared" si="76"/>
        <v>9</v>
      </c>
      <c r="N85" s="6">
        <f t="shared" si="77"/>
        <v>0</v>
      </c>
      <c r="O85" s="6">
        <f t="shared" si="78"/>
        <v>0</v>
      </c>
      <c r="P85" s="6">
        <f t="shared" si="79"/>
        <v>0</v>
      </c>
      <c r="Q85" s="7">
        <f t="shared" si="80"/>
        <v>2</v>
      </c>
      <c r="R85" s="7">
        <f t="shared" si="81"/>
        <v>1</v>
      </c>
      <c r="S85" s="7">
        <v>1</v>
      </c>
      <c r="T85" s="11"/>
      <c r="U85" s="10"/>
      <c r="V85" s="11"/>
      <c r="W85" s="10"/>
      <c r="X85" s="11"/>
      <c r="Y85" s="10"/>
      <c r="Z85" s="7"/>
      <c r="AA85" s="11"/>
      <c r="AB85" s="10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82"/>
        <v>0</v>
      </c>
      <c r="AM85" s="11"/>
      <c r="AN85" s="10"/>
      <c r="AO85" s="11"/>
      <c r="AP85" s="10"/>
      <c r="AQ85" s="11"/>
      <c r="AR85" s="10"/>
      <c r="AS85" s="7"/>
      <c r="AT85" s="11"/>
      <c r="AU85" s="10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83"/>
        <v>0</v>
      </c>
      <c r="BF85" s="11"/>
      <c r="BG85" s="10"/>
      <c r="BH85" s="11"/>
      <c r="BI85" s="10"/>
      <c r="BJ85" s="11"/>
      <c r="BK85" s="10"/>
      <c r="BL85" s="7"/>
      <c r="BM85" s="11"/>
      <c r="BN85" s="10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84"/>
        <v>0</v>
      </c>
      <c r="BY85" s="11"/>
      <c r="BZ85" s="10"/>
      <c r="CA85" s="11"/>
      <c r="CB85" s="10"/>
      <c r="CC85" s="11"/>
      <c r="CD85" s="10"/>
      <c r="CE85" s="7"/>
      <c r="CF85" s="11"/>
      <c r="CG85" s="10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85"/>
        <v>0</v>
      </c>
      <c r="CR85" s="11">
        <v>9</v>
      </c>
      <c r="CS85" s="10" t="s">
        <v>56</v>
      </c>
      <c r="CT85" s="11"/>
      <c r="CU85" s="10"/>
      <c r="CV85" s="11"/>
      <c r="CW85" s="10"/>
      <c r="CX85" s="7">
        <v>1</v>
      </c>
      <c r="CY85" s="11"/>
      <c r="CZ85" s="10"/>
      <c r="DA85" s="11">
        <v>9</v>
      </c>
      <c r="DB85" s="10" t="s">
        <v>56</v>
      </c>
      <c r="DC85" s="11"/>
      <c r="DD85" s="10"/>
      <c r="DE85" s="11"/>
      <c r="DF85" s="10"/>
      <c r="DG85" s="11"/>
      <c r="DH85" s="10"/>
      <c r="DI85" s="7">
        <v>1</v>
      </c>
      <c r="DJ85" s="7">
        <f t="shared" si="86"/>
        <v>2</v>
      </c>
      <c r="DK85" s="11"/>
      <c r="DL85" s="10"/>
      <c r="DM85" s="11"/>
      <c r="DN85" s="10"/>
      <c r="DO85" s="11"/>
      <c r="DP85" s="10"/>
      <c r="DQ85" s="7"/>
      <c r="DR85" s="11"/>
      <c r="DS85" s="10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87"/>
        <v>0</v>
      </c>
    </row>
    <row r="86" spans="1:133" ht="12.75">
      <c r="A86" s="20">
        <v>9</v>
      </c>
      <c r="B86" s="20">
        <v>1</v>
      </c>
      <c r="C86" s="20"/>
      <c r="D86" s="6" t="s">
        <v>178</v>
      </c>
      <c r="E86" s="3" t="s">
        <v>179</v>
      </c>
      <c r="F86" s="6">
        <f t="shared" si="69"/>
        <v>0</v>
      </c>
      <c r="G86" s="6">
        <f t="shared" si="70"/>
        <v>2</v>
      </c>
      <c r="H86" s="6">
        <f t="shared" si="71"/>
        <v>18</v>
      </c>
      <c r="I86" s="6">
        <f t="shared" si="72"/>
        <v>9</v>
      </c>
      <c r="J86" s="6">
        <f t="shared" si="73"/>
        <v>0</v>
      </c>
      <c r="K86" s="6">
        <f t="shared" si="74"/>
        <v>0</v>
      </c>
      <c r="L86" s="6">
        <f t="shared" si="75"/>
        <v>0</v>
      </c>
      <c r="M86" s="6">
        <f t="shared" si="76"/>
        <v>9</v>
      </c>
      <c r="N86" s="6">
        <f t="shared" si="77"/>
        <v>0</v>
      </c>
      <c r="O86" s="6">
        <f t="shared" si="78"/>
        <v>0</v>
      </c>
      <c r="P86" s="6">
        <f t="shared" si="79"/>
        <v>0</v>
      </c>
      <c r="Q86" s="7">
        <f t="shared" si="80"/>
        <v>2</v>
      </c>
      <c r="R86" s="7">
        <f t="shared" si="81"/>
        <v>1</v>
      </c>
      <c r="S86" s="7">
        <v>0.8</v>
      </c>
      <c r="T86" s="11"/>
      <c r="U86" s="10"/>
      <c r="V86" s="11"/>
      <c r="W86" s="10"/>
      <c r="X86" s="11"/>
      <c r="Y86" s="10"/>
      <c r="Z86" s="7"/>
      <c r="AA86" s="11"/>
      <c r="AB86" s="10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82"/>
        <v>0</v>
      </c>
      <c r="AM86" s="11"/>
      <c r="AN86" s="10"/>
      <c r="AO86" s="11"/>
      <c r="AP86" s="10"/>
      <c r="AQ86" s="11"/>
      <c r="AR86" s="10"/>
      <c r="AS86" s="7"/>
      <c r="AT86" s="11"/>
      <c r="AU86" s="10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83"/>
        <v>0</v>
      </c>
      <c r="BF86" s="11"/>
      <c r="BG86" s="10"/>
      <c r="BH86" s="11"/>
      <c r="BI86" s="10"/>
      <c r="BJ86" s="11"/>
      <c r="BK86" s="10"/>
      <c r="BL86" s="7"/>
      <c r="BM86" s="11"/>
      <c r="BN86" s="10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84"/>
        <v>0</v>
      </c>
      <c r="BY86" s="11"/>
      <c r="BZ86" s="10"/>
      <c r="CA86" s="11"/>
      <c r="CB86" s="10"/>
      <c r="CC86" s="11"/>
      <c r="CD86" s="10"/>
      <c r="CE86" s="7"/>
      <c r="CF86" s="11"/>
      <c r="CG86" s="10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85"/>
        <v>0</v>
      </c>
      <c r="CR86" s="11">
        <v>9</v>
      </c>
      <c r="CS86" s="10" t="s">
        <v>56</v>
      </c>
      <c r="CT86" s="11"/>
      <c r="CU86" s="10"/>
      <c r="CV86" s="11"/>
      <c r="CW86" s="10"/>
      <c r="CX86" s="7">
        <v>1</v>
      </c>
      <c r="CY86" s="11"/>
      <c r="CZ86" s="10"/>
      <c r="DA86" s="11">
        <v>9</v>
      </c>
      <c r="DB86" s="10" t="s">
        <v>56</v>
      </c>
      <c r="DC86" s="11"/>
      <c r="DD86" s="10"/>
      <c r="DE86" s="11"/>
      <c r="DF86" s="10"/>
      <c r="DG86" s="11"/>
      <c r="DH86" s="10"/>
      <c r="DI86" s="7">
        <v>1</v>
      </c>
      <c r="DJ86" s="7">
        <f t="shared" si="86"/>
        <v>2</v>
      </c>
      <c r="DK86" s="11"/>
      <c r="DL86" s="10"/>
      <c r="DM86" s="11"/>
      <c r="DN86" s="10"/>
      <c r="DO86" s="11"/>
      <c r="DP86" s="10"/>
      <c r="DQ86" s="7"/>
      <c r="DR86" s="11"/>
      <c r="DS86" s="10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87"/>
        <v>0</v>
      </c>
    </row>
    <row r="87" spans="1:133" ht="12.75">
      <c r="A87" s="20">
        <v>11</v>
      </c>
      <c r="B87" s="20">
        <v>1</v>
      </c>
      <c r="C87" s="20"/>
      <c r="D87" s="6" t="s">
        <v>180</v>
      </c>
      <c r="E87" s="3" t="s">
        <v>181</v>
      </c>
      <c r="F87" s="6">
        <f t="shared" si="69"/>
        <v>0</v>
      </c>
      <c r="G87" s="6">
        <f t="shared" si="70"/>
        <v>2</v>
      </c>
      <c r="H87" s="6">
        <f t="shared" si="71"/>
        <v>18</v>
      </c>
      <c r="I87" s="6">
        <f t="shared" si="72"/>
        <v>9</v>
      </c>
      <c r="J87" s="6">
        <f t="shared" si="73"/>
        <v>0</v>
      </c>
      <c r="K87" s="6">
        <f t="shared" si="74"/>
        <v>0</v>
      </c>
      <c r="L87" s="6">
        <f t="shared" si="75"/>
        <v>0</v>
      </c>
      <c r="M87" s="6">
        <f t="shared" si="76"/>
        <v>9</v>
      </c>
      <c r="N87" s="6">
        <f t="shared" si="77"/>
        <v>0</v>
      </c>
      <c r="O87" s="6">
        <f t="shared" si="78"/>
        <v>0</v>
      </c>
      <c r="P87" s="6">
        <f t="shared" si="79"/>
        <v>0</v>
      </c>
      <c r="Q87" s="7">
        <f t="shared" si="80"/>
        <v>2</v>
      </c>
      <c r="R87" s="7">
        <f t="shared" si="81"/>
        <v>1</v>
      </c>
      <c r="S87" s="7">
        <v>0.8</v>
      </c>
      <c r="T87" s="11"/>
      <c r="U87" s="10"/>
      <c r="V87" s="11"/>
      <c r="W87" s="10"/>
      <c r="X87" s="11"/>
      <c r="Y87" s="10"/>
      <c r="Z87" s="7"/>
      <c r="AA87" s="11"/>
      <c r="AB87" s="10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82"/>
        <v>0</v>
      </c>
      <c r="AM87" s="11"/>
      <c r="AN87" s="10"/>
      <c r="AO87" s="11"/>
      <c r="AP87" s="10"/>
      <c r="AQ87" s="11"/>
      <c r="AR87" s="10"/>
      <c r="AS87" s="7"/>
      <c r="AT87" s="11"/>
      <c r="AU87" s="10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83"/>
        <v>0</v>
      </c>
      <c r="BF87" s="11"/>
      <c r="BG87" s="10"/>
      <c r="BH87" s="11"/>
      <c r="BI87" s="10"/>
      <c r="BJ87" s="11"/>
      <c r="BK87" s="10"/>
      <c r="BL87" s="7"/>
      <c r="BM87" s="11"/>
      <c r="BN87" s="10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84"/>
        <v>0</v>
      </c>
      <c r="BY87" s="11"/>
      <c r="BZ87" s="10"/>
      <c r="CA87" s="11"/>
      <c r="CB87" s="10"/>
      <c r="CC87" s="11"/>
      <c r="CD87" s="10"/>
      <c r="CE87" s="7"/>
      <c r="CF87" s="11"/>
      <c r="CG87" s="10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85"/>
        <v>0</v>
      </c>
      <c r="CR87" s="11"/>
      <c r="CS87" s="10"/>
      <c r="CT87" s="11"/>
      <c r="CU87" s="10"/>
      <c r="CV87" s="11"/>
      <c r="CW87" s="10"/>
      <c r="CX87" s="7"/>
      <c r="CY87" s="11"/>
      <c r="CZ87" s="10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86"/>
        <v>0</v>
      </c>
      <c r="DK87" s="11">
        <v>9</v>
      </c>
      <c r="DL87" s="10" t="s">
        <v>56</v>
      </c>
      <c r="DM87" s="11"/>
      <c r="DN87" s="10"/>
      <c r="DO87" s="11"/>
      <c r="DP87" s="10"/>
      <c r="DQ87" s="7">
        <v>1</v>
      </c>
      <c r="DR87" s="11"/>
      <c r="DS87" s="10"/>
      <c r="DT87" s="11">
        <v>9</v>
      </c>
      <c r="DU87" s="10" t="s">
        <v>56</v>
      </c>
      <c r="DV87" s="11"/>
      <c r="DW87" s="10"/>
      <c r="DX87" s="11"/>
      <c r="DY87" s="10"/>
      <c r="DZ87" s="11"/>
      <c r="EA87" s="10"/>
      <c r="EB87" s="7">
        <v>1</v>
      </c>
      <c r="EC87" s="7">
        <f t="shared" si="87"/>
        <v>2</v>
      </c>
    </row>
    <row r="88" spans="1:133" ht="12.75">
      <c r="A88" s="20">
        <v>11</v>
      </c>
      <c r="B88" s="20">
        <v>1</v>
      </c>
      <c r="C88" s="20"/>
      <c r="D88" s="6" t="s">
        <v>182</v>
      </c>
      <c r="E88" s="3" t="s">
        <v>183</v>
      </c>
      <c r="F88" s="6">
        <f t="shared" si="69"/>
        <v>0</v>
      </c>
      <c r="G88" s="6">
        <f t="shared" si="70"/>
        <v>2</v>
      </c>
      <c r="H88" s="6">
        <f t="shared" si="71"/>
        <v>18</v>
      </c>
      <c r="I88" s="6">
        <f t="shared" si="72"/>
        <v>9</v>
      </c>
      <c r="J88" s="6">
        <f t="shared" si="73"/>
        <v>0</v>
      </c>
      <c r="K88" s="6">
        <f t="shared" si="74"/>
        <v>0</v>
      </c>
      <c r="L88" s="6">
        <f t="shared" si="75"/>
        <v>0</v>
      </c>
      <c r="M88" s="6">
        <f t="shared" si="76"/>
        <v>9</v>
      </c>
      <c r="N88" s="6">
        <f t="shared" si="77"/>
        <v>0</v>
      </c>
      <c r="O88" s="6">
        <f t="shared" si="78"/>
        <v>0</v>
      </c>
      <c r="P88" s="6">
        <f t="shared" si="79"/>
        <v>0</v>
      </c>
      <c r="Q88" s="7">
        <f t="shared" si="80"/>
        <v>2</v>
      </c>
      <c r="R88" s="7">
        <f t="shared" si="81"/>
        <v>1</v>
      </c>
      <c r="S88" s="7">
        <v>0.8</v>
      </c>
      <c r="T88" s="11"/>
      <c r="U88" s="10"/>
      <c r="V88" s="11"/>
      <c r="W88" s="10"/>
      <c r="X88" s="11"/>
      <c r="Y88" s="10"/>
      <c r="Z88" s="7"/>
      <c r="AA88" s="11"/>
      <c r="AB88" s="10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82"/>
        <v>0</v>
      </c>
      <c r="AM88" s="11"/>
      <c r="AN88" s="10"/>
      <c r="AO88" s="11"/>
      <c r="AP88" s="10"/>
      <c r="AQ88" s="11"/>
      <c r="AR88" s="10"/>
      <c r="AS88" s="7"/>
      <c r="AT88" s="11"/>
      <c r="AU88" s="10"/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83"/>
        <v>0</v>
      </c>
      <c r="BF88" s="11"/>
      <c r="BG88" s="10"/>
      <c r="BH88" s="11"/>
      <c r="BI88" s="10"/>
      <c r="BJ88" s="11"/>
      <c r="BK88" s="10"/>
      <c r="BL88" s="7"/>
      <c r="BM88" s="11"/>
      <c r="BN88" s="10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84"/>
        <v>0</v>
      </c>
      <c r="BY88" s="11"/>
      <c r="BZ88" s="10"/>
      <c r="CA88" s="11"/>
      <c r="CB88" s="10"/>
      <c r="CC88" s="11"/>
      <c r="CD88" s="10"/>
      <c r="CE88" s="7"/>
      <c r="CF88" s="11"/>
      <c r="CG88" s="10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85"/>
        <v>0</v>
      </c>
      <c r="CR88" s="11"/>
      <c r="CS88" s="10"/>
      <c r="CT88" s="11"/>
      <c r="CU88" s="10"/>
      <c r="CV88" s="11"/>
      <c r="CW88" s="10"/>
      <c r="CX88" s="7"/>
      <c r="CY88" s="11"/>
      <c r="CZ88" s="10"/>
      <c r="DA88" s="11"/>
      <c r="DB88" s="10"/>
      <c r="DC88" s="11"/>
      <c r="DD88" s="10"/>
      <c r="DE88" s="11"/>
      <c r="DF88" s="10"/>
      <c r="DG88" s="11"/>
      <c r="DH88" s="10"/>
      <c r="DI88" s="7"/>
      <c r="DJ88" s="7">
        <f t="shared" si="86"/>
        <v>0</v>
      </c>
      <c r="DK88" s="11">
        <v>9</v>
      </c>
      <c r="DL88" s="10" t="s">
        <v>56</v>
      </c>
      <c r="DM88" s="11"/>
      <c r="DN88" s="10"/>
      <c r="DO88" s="11"/>
      <c r="DP88" s="10"/>
      <c r="DQ88" s="7">
        <v>1</v>
      </c>
      <c r="DR88" s="11"/>
      <c r="DS88" s="10"/>
      <c r="DT88" s="11">
        <v>9</v>
      </c>
      <c r="DU88" s="10" t="s">
        <v>56</v>
      </c>
      <c r="DV88" s="11"/>
      <c r="DW88" s="10"/>
      <c r="DX88" s="11"/>
      <c r="DY88" s="10"/>
      <c r="DZ88" s="11"/>
      <c r="EA88" s="10"/>
      <c r="EB88" s="7">
        <v>1</v>
      </c>
      <c r="EC88" s="7">
        <f t="shared" si="87"/>
        <v>2</v>
      </c>
    </row>
    <row r="89" spans="1:133" ht="19.5" customHeight="1">
      <c r="A89" s="19" t="s">
        <v>184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9"/>
      <c r="EC89" s="13"/>
    </row>
    <row r="90" spans="1:133" ht="12.75">
      <c r="A90" s="6"/>
      <c r="B90" s="6"/>
      <c r="C90" s="6"/>
      <c r="D90" s="6" t="s">
        <v>185</v>
      </c>
      <c r="E90" s="3" t="s">
        <v>186</v>
      </c>
      <c r="F90" s="6">
        <f>COUNTIF(T90:EA90,"e")</f>
        <v>0</v>
      </c>
      <c r="G90" s="6">
        <f>COUNTIF(T90:EA90,"z")</f>
        <v>1</v>
      </c>
      <c r="H90" s="6">
        <f>SUM(I90:P90)</f>
        <v>120</v>
      </c>
      <c r="I90" s="6">
        <f>T90+AM90+BF90+BY90+CR90+DK90</f>
        <v>0</v>
      </c>
      <c r="J90" s="6">
        <f>V90+AO90+BH90+CA90+CT90+DM90</f>
        <v>0</v>
      </c>
      <c r="K90" s="6">
        <f>X90+AQ90+BJ90+CC90+CV90+DO90</f>
        <v>0</v>
      </c>
      <c r="L90" s="6">
        <f>AA90+AT90+BM90+CF90+CY90+DR90</f>
        <v>0</v>
      </c>
      <c r="M90" s="6">
        <f>AC90+AV90+BO90+CH90+DA90+DT90</f>
        <v>0</v>
      </c>
      <c r="N90" s="6">
        <f>AE90+AX90+BQ90+CJ90+DC90+DV90</f>
        <v>0</v>
      </c>
      <c r="O90" s="6">
        <f>AG90+AZ90+BS90+CL90+DE90+DX90</f>
        <v>0</v>
      </c>
      <c r="P90" s="6">
        <f>AI90+BB90+BU90+CN90+DG90+DZ90</f>
        <v>120</v>
      </c>
      <c r="Q90" s="7">
        <f>AL90+BE90+BX90+CQ90+DJ90+EC90</f>
        <v>4</v>
      </c>
      <c r="R90" s="7">
        <f>AK90+BD90+BW90+CP90+DI90+EB90</f>
        <v>4</v>
      </c>
      <c r="S90" s="7">
        <v>0</v>
      </c>
      <c r="T90" s="11"/>
      <c r="U90" s="10"/>
      <c r="V90" s="11"/>
      <c r="W90" s="10"/>
      <c r="X90" s="11"/>
      <c r="Y90" s="10"/>
      <c r="Z90" s="7"/>
      <c r="AA90" s="11"/>
      <c r="AB90" s="10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>Z90+AK90</f>
        <v>0</v>
      </c>
      <c r="AM90" s="11"/>
      <c r="AN90" s="10"/>
      <c r="AO90" s="11"/>
      <c r="AP90" s="10"/>
      <c r="AQ90" s="11"/>
      <c r="AR90" s="10"/>
      <c r="AS90" s="7"/>
      <c r="AT90" s="11"/>
      <c r="AU90" s="10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>AS90+BD90</f>
        <v>0</v>
      </c>
      <c r="BF90" s="11"/>
      <c r="BG90" s="10"/>
      <c r="BH90" s="11"/>
      <c r="BI90" s="10"/>
      <c r="BJ90" s="11"/>
      <c r="BK90" s="10"/>
      <c r="BL90" s="7"/>
      <c r="BM90" s="11"/>
      <c r="BN90" s="10"/>
      <c r="BO90" s="11"/>
      <c r="BP90" s="10"/>
      <c r="BQ90" s="11"/>
      <c r="BR90" s="10"/>
      <c r="BS90" s="11"/>
      <c r="BT90" s="10"/>
      <c r="BU90" s="11"/>
      <c r="BV90" s="10"/>
      <c r="BW90" s="7"/>
      <c r="BX90" s="7">
        <f>BL90+BW90</f>
        <v>0</v>
      </c>
      <c r="BY90" s="11"/>
      <c r="BZ90" s="10"/>
      <c r="CA90" s="11"/>
      <c r="CB90" s="10"/>
      <c r="CC90" s="11"/>
      <c r="CD90" s="10"/>
      <c r="CE90" s="7"/>
      <c r="CF90" s="11"/>
      <c r="CG90" s="10"/>
      <c r="CH90" s="11"/>
      <c r="CI90" s="10"/>
      <c r="CJ90" s="11"/>
      <c r="CK90" s="10"/>
      <c r="CL90" s="11"/>
      <c r="CM90" s="10"/>
      <c r="CN90" s="11">
        <v>120</v>
      </c>
      <c r="CO90" s="10" t="s">
        <v>56</v>
      </c>
      <c r="CP90" s="7">
        <v>4</v>
      </c>
      <c r="CQ90" s="7">
        <f>CE90+CP90</f>
        <v>4</v>
      </c>
      <c r="CR90" s="11"/>
      <c r="CS90" s="10"/>
      <c r="CT90" s="11"/>
      <c r="CU90" s="10"/>
      <c r="CV90" s="11"/>
      <c r="CW90" s="10"/>
      <c r="CX90" s="7"/>
      <c r="CY90" s="11"/>
      <c r="CZ90" s="10"/>
      <c r="DA90" s="11"/>
      <c r="DB90" s="10"/>
      <c r="DC90" s="11"/>
      <c r="DD90" s="10"/>
      <c r="DE90" s="11"/>
      <c r="DF90" s="10"/>
      <c r="DG90" s="11"/>
      <c r="DH90" s="10"/>
      <c r="DI90" s="7"/>
      <c r="DJ90" s="7">
        <f>CX90+DI90</f>
        <v>0</v>
      </c>
      <c r="DK90" s="11"/>
      <c r="DL90" s="10"/>
      <c r="DM90" s="11"/>
      <c r="DN90" s="10"/>
      <c r="DO90" s="11"/>
      <c r="DP90" s="10"/>
      <c r="DQ90" s="7"/>
      <c r="DR90" s="11"/>
      <c r="DS90" s="10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>DQ90+EB90</f>
        <v>0</v>
      </c>
    </row>
    <row r="91" spans="1:133" ht="15.75" customHeight="1">
      <c r="A91" s="6"/>
      <c r="B91" s="6"/>
      <c r="C91" s="6"/>
      <c r="D91" s="6"/>
      <c r="E91" s="6" t="s">
        <v>79</v>
      </c>
      <c r="F91" s="6">
        <f aca="true" t="shared" si="88" ref="F91:AK91">SUM(F90:F90)</f>
        <v>0</v>
      </c>
      <c r="G91" s="6">
        <f t="shared" si="88"/>
        <v>1</v>
      </c>
      <c r="H91" s="6">
        <f t="shared" si="88"/>
        <v>120</v>
      </c>
      <c r="I91" s="6">
        <f t="shared" si="88"/>
        <v>0</v>
      </c>
      <c r="J91" s="6">
        <f t="shared" si="88"/>
        <v>0</v>
      </c>
      <c r="K91" s="6">
        <f t="shared" si="88"/>
        <v>0</v>
      </c>
      <c r="L91" s="6">
        <f t="shared" si="88"/>
        <v>0</v>
      </c>
      <c r="M91" s="6">
        <f t="shared" si="88"/>
        <v>0</v>
      </c>
      <c r="N91" s="6">
        <f t="shared" si="88"/>
        <v>0</v>
      </c>
      <c r="O91" s="6">
        <f t="shared" si="88"/>
        <v>0</v>
      </c>
      <c r="P91" s="6">
        <f t="shared" si="88"/>
        <v>120</v>
      </c>
      <c r="Q91" s="7">
        <f t="shared" si="88"/>
        <v>4</v>
      </c>
      <c r="R91" s="7">
        <f t="shared" si="88"/>
        <v>4</v>
      </c>
      <c r="S91" s="7">
        <f t="shared" si="88"/>
        <v>0</v>
      </c>
      <c r="T91" s="11">
        <f t="shared" si="88"/>
        <v>0</v>
      </c>
      <c r="U91" s="10">
        <f t="shared" si="88"/>
        <v>0</v>
      </c>
      <c r="V91" s="11">
        <f t="shared" si="88"/>
        <v>0</v>
      </c>
      <c r="W91" s="10">
        <f t="shared" si="88"/>
        <v>0</v>
      </c>
      <c r="X91" s="11">
        <f t="shared" si="88"/>
        <v>0</v>
      </c>
      <c r="Y91" s="10">
        <f t="shared" si="88"/>
        <v>0</v>
      </c>
      <c r="Z91" s="7">
        <f t="shared" si="88"/>
        <v>0</v>
      </c>
      <c r="AA91" s="11">
        <f t="shared" si="88"/>
        <v>0</v>
      </c>
      <c r="AB91" s="10">
        <f t="shared" si="88"/>
        <v>0</v>
      </c>
      <c r="AC91" s="11">
        <f t="shared" si="88"/>
        <v>0</v>
      </c>
      <c r="AD91" s="10">
        <f t="shared" si="88"/>
        <v>0</v>
      </c>
      <c r="AE91" s="11">
        <f t="shared" si="88"/>
        <v>0</v>
      </c>
      <c r="AF91" s="10">
        <f t="shared" si="88"/>
        <v>0</v>
      </c>
      <c r="AG91" s="11">
        <f t="shared" si="88"/>
        <v>0</v>
      </c>
      <c r="AH91" s="10">
        <f t="shared" si="88"/>
        <v>0</v>
      </c>
      <c r="AI91" s="11">
        <f t="shared" si="88"/>
        <v>0</v>
      </c>
      <c r="AJ91" s="10">
        <f t="shared" si="88"/>
        <v>0</v>
      </c>
      <c r="AK91" s="7">
        <f t="shared" si="88"/>
        <v>0</v>
      </c>
      <c r="AL91" s="7">
        <f aca="true" t="shared" si="89" ref="AL91:BQ91">SUM(AL90:AL90)</f>
        <v>0</v>
      </c>
      <c r="AM91" s="11">
        <f t="shared" si="89"/>
        <v>0</v>
      </c>
      <c r="AN91" s="10">
        <f t="shared" si="89"/>
        <v>0</v>
      </c>
      <c r="AO91" s="11">
        <f t="shared" si="89"/>
        <v>0</v>
      </c>
      <c r="AP91" s="10">
        <f t="shared" si="89"/>
        <v>0</v>
      </c>
      <c r="AQ91" s="11">
        <f t="shared" si="89"/>
        <v>0</v>
      </c>
      <c r="AR91" s="10">
        <f t="shared" si="89"/>
        <v>0</v>
      </c>
      <c r="AS91" s="7">
        <f t="shared" si="89"/>
        <v>0</v>
      </c>
      <c r="AT91" s="11">
        <f t="shared" si="89"/>
        <v>0</v>
      </c>
      <c r="AU91" s="10">
        <f t="shared" si="89"/>
        <v>0</v>
      </c>
      <c r="AV91" s="11">
        <f t="shared" si="89"/>
        <v>0</v>
      </c>
      <c r="AW91" s="10">
        <f t="shared" si="89"/>
        <v>0</v>
      </c>
      <c r="AX91" s="11">
        <f t="shared" si="89"/>
        <v>0</v>
      </c>
      <c r="AY91" s="10">
        <f t="shared" si="89"/>
        <v>0</v>
      </c>
      <c r="AZ91" s="11">
        <f t="shared" si="89"/>
        <v>0</v>
      </c>
      <c r="BA91" s="10">
        <f t="shared" si="89"/>
        <v>0</v>
      </c>
      <c r="BB91" s="11">
        <f t="shared" si="89"/>
        <v>0</v>
      </c>
      <c r="BC91" s="10">
        <f t="shared" si="89"/>
        <v>0</v>
      </c>
      <c r="BD91" s="7">
        <f t="shared" si="89"/>
        <v>0</v>
      </c>
      <c r="BE91" s="7">
        <f t="shared" si="89"/>
        <v>0</v>
      </c>
      <c r="BF91" s="11">
        <f t="shared" si="89"/>
        <v>0</v>
      </c>
      <c r="BG91" s="10">
        <f t="shared" si="89"/>
        <v>0</v>
      </c>
      <c r="BH91" s="11">
        <f t="shared" si="89"/>
        <v>0</v>
      </c>
      <c r="BI91" s="10">
        <f t="shared" si="89"/>
        <v>0</v>
      </c>
      <c r="BJ91" s="11">
        <f t="shared" si="89"/>
        <v>0</v>
      </c>
      <c r="BK91" s="10">
        <f t="shared" si="89"/>
        <v>0</v>
      </c>
      <c r="BL91" s="7">
        <f t="shared" si="89"/>
        <v>0</v>
      </c>
      <c r="BM91" s="11">
        <f t="shared" si="89"/>
        <v>0</v>
      </c>
      <c r="BN91" s="10">
        <f t="shared" si="89"/>
        <v>0</v>
      </c>
      <c r="BO91" s="11">
        <f t="shared" si="89"/>
        <v>0</v>
      </c>
      <c r="BP91" s="10">
        <f t="shared" si="89"/>
        <v>0</v>
      </c>
      <c r="BQ91" s="11">
        <f t="shared" si="89"/>
        <v>0</v>
      </c>
      <c r="BR91" s="10">
        <f aca="true" t="shared" si="90" ref="BR91:CW91">SUM(BR90:BR90)</f>
        <v>0</v>
      </c>
      <c r="BS91" s="11">
        <f t="shared" si="90"/>
        <v>0</v>
      </c>
      <c r="BT91" s="10">
        <f t="shared" si="90"/>
        <v>0</v>
      </c>
      <c r="BU91" s="11">
        <f t="shared" si="90"/>
        <v>0</v>
      </c>
      <c r="BV91" s="10">
        <f t="shared" si="90"/>
        <v>0</v>
      </c>
      <c r="BW91" s="7">
        <f t="shared" si="90"/>
        <v>0</v>
      </c>
      <c r="BX91" s="7">
        <f t="shared" si="90"/>
        <v>0</v>
      </c>
      <c r="BY91" s="11">
        <f t="shared" si="90"/>
        <v>0</v>
      </c>
      <c r="BZ91" s="10">
        <f t="shared" si="90"/>
        <v>0</v>
      </c>
      <c r="CA91" s="11">
        <f t="shared" si="90"/>
        <v>0</v>
      </c>
      <c r="CB91" s="10">
        <f t="shared" si="90"/>
        <v>0</v>
      </c>
      <c r="CC91" s="11">
        <f t="shared" si="90"/>
        <v>0</v>
      </c>
      <c r="CD91" s="10">
        <f t="shared" si="90"/>
        <v>0</v>
      </c>
      <c r="CE91" s="7">
        <f t="shared" si="90"/>
        <v>0</v>
      </c>
      <c r="CF91" s="11">
        <f t="shared" si="90"/>
        <v>0</v>
      </c>
      <c r="CG91" s="10">
        <f t="shared" si="90"/>
        <v>0</v>
      </c>
      <c r="CH91" s="11">
        <f t="shared" si="90"/>
        <v>0</v>
      </c>
      <c r="CI91" s="10">
        <f t="shared" si="90"/>
        <v>0</v>
      </c>
      <c r="CJ91" s="11">
        <f t="shared" si="90"/>
        <v>0</v>
      </c>
      <c r="CK91" s="10">
        <f t="shared" si="90"/>
        <v>0</v>
      </c>
      <c r="CL91" s="11">
        <f t="shared" si="90"/>
        <v>0</v>
      </c>
      <c r="CM91" s="10">
        <f t="shared" si="90"/>
        <v>0</v>
      </c>
      <c r="CN91" s="11">
        <f t="shared" si="90"/>
        <v>120</v>
      </c>
      <c r="CO91" s="10">
        <f t="shared" si="90"/>
        <v>0</v>
      </c>
      <c r="CP91" s="7">
        <f t="shared" si="90"/>
        <v>4</v>
      </c>
      <c r="CQ91" s="7">
        <f t="shared" si="90"/>
        <v>4</v>
      </c>
      <c r="CR91" s="11">
        <f t="shared" si="90"/>
        <v>0</v>
      </c>
      <c r="CS91" s="10">
        <f t="shared" si="90"/>
        <v>0</v>
      </c>
      <c r="CT91" s="11">
        <f t="shared" si="90"/>
        <v>0</v>
      </c>
      <c r="CU91" s="10">
        <f t="shared" si="90"/>
        <v>0</v>
      </c>
      <c r="CV91" s="11">
        <f t="shared" si="90"/>
        <v>0</v>
      </c>
      <c r="CW91" s="10">
        <f t="shared" si="90"/>
        <v>0</v>
      </c>
      <c r="CX91" s="7">
        <f aca="true" t="shared" si="91" ref="CX91:EC91">SUM(CX90:CX90)</f>
        <v>0</v>
      </c>
      <c r="CY91" s="11">
        <f t="shared" si="91"/>
        <v>0</v>
      </c>
      <c r="CZ91" s="10">
        <f t="shared" si="91"/>
        <v>0</v>
      </c>
      <c r="DA91" s="11">
        <f t="shared" si="91"/>
        <v>0</v>
      </c>
      <c r="DB91" s="10">
        <f t="shared" si="91"/>
        <v>0</v>
      </c>
      <c r="DC91" s="11">
        <f t="shared" si="91"/>
        <v>0</v>
      </c>
      <c r="DD91" s="10">
        <f t="shared" si="91"/>
        <v>0</v>
      </c>
      <c r="DE91" s="11">
        <f t="shared" si="91"/>
        <v>0</v>
      </c>
      <c r="DF91" s="10">
        <f t="shared" si="91"/>
        <v>0</v>
      </c>
      <c r="DG91" s="11">
        <f t="shared" si="91"/>
        <v>0</v>
      </c>
      <c r="DH91" s="10">
        <f t="shared" si="91"/>
        <v>0</v>
      </c>
      <c r="DI91" s="7">
        <f t="shared" si="91"/>
        <v>0</v>
      </c>
      <c r="DJ91" s="7">
        <f t="shared" si="91"/>
        <v>0</v>
      </c>
      <c r="DK91" s="11">
        <f t="shared" si="91"/>
        <v>0</v>
      </c>
      <c r="DL91" s="10">
        <f t="shared" si="91"/>
        <v>0</v>
      </c>
      <c r="DM91" s="11">
        <f t="shared" si="91"/>
        <v>0</v>
      </c>
      <c r="DN91" s="10">
        <f t="shared" si="91"/>
        <v>0</v>
      </c>
      <c r="DO91" s="11">
        <f t="shared" si="91"/>
        <v>0</v>
      </c>
      <c r="DP91" s="10">
        <f t="shared" si="91"/>
        <v>0</v>
      </c>
      <c r="DQ91" s="7">
        <f t="shared" si="91"/>
        <v>0</v>
      </c>
      <c r="DR91" s="11">
        <f t="shared" si="91"/>
        <v>0</v>
      </c>
      <c r="DS91" s="10">
        <f t="shared" si="91"/>
        <v>0</v>
      </c>
      <c r="DT91" s="11">
        <f t="shared" si="91"/>
        <v>0</v>
      </c>
      <c r="DU91" s="10">
        <f t="shared" si="91"/>
        <v>0</v>
      </c>
      <c r="DV91" s="11">
        <f t="shared" si="91"/>
        <v>0</v>
      </c>
      <c r="DW91" s="10">
        <f t="shared" si="91"/>
        <v>0</v>
      </c>
      <c r="DX91" s="11">
        <f t="shared" si="91"/>
        <v>0</v>
      </c>
      <c r="DY91" s="10">
        <f t="shared" si="91"/>
        <v>0</v>
      </c>
      <c r="DZ91" s="11">
        <f t="shared" si="91"/>
        <v>0</v>
      </c>
      <c r="EA91" s="10">
        <f t="shared" si="91"/>
        <v>0</v>
      </c>
      <c r="EB91" s="7">
        <f t="shared" si="91"/>
        <v>0</v>
      </c>
      <c r="EC91" s="7">
        <f t="shared" si="91"/>
        <v>0</v>
      </c>
    </row>
    <row r="92" spans="1:133" ht="19.5" customHeight="1">
      <c r="A92" s="19" t="s">
        <v>187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9"/>
      <c r="EC92" s="13"/>
    </row>
    <row r="93" spans="1:133" ht="12.75">
      <c r="A93" s="6"/>
      <c r="B93" s="6"/>
      <c r="C93" s="6"/>
      <c r="D93" s="6" t="s">
        <v>188</v>
      </c>
      <c r="E93" s="3" t="s">
        <v>189</v>
      </c>
      <c r="F93" s="6">
        <f>COUNTIF(T93:EA93,"e")</f>
        <v>0</v>
      </c>
      <c r="G93" s="6">
        <f>COUNTIF(T93:EA93,"z")</f>
        <v>1</v>
      </c>
      <c r="H93" s="6">
        <f>SUM(I93:P93)</f>
        <v>2</v>
      </c>
      <c r="I93" s="6">
        <f>T93+AM93+BF93+BY93+CR93+DK93</f>
        <v>2</v>
      </c>
      <c r="J93" s="6">
        <f>V93+AO93+BH93+CA93+CT93+DM93</f>
        <v>0</v>
      </c>
      <c r="K93" s="6">
        <f>X93+AQ93+BJ93+CC93+CV93+DO93</f>
        <v>0</v>
      </c>
      <c r="L93" s="6">
        <f>AA93+AT93+BM93+CF93+CY93+DR93</f>
        <v>0</v>
      </c>
      <c r="M93" s="6">
        <f>AC93+AV93+BO93+CH93+DA93+DT93</f>
        <v>0</v>
      </c>
      <c r="N93" s="6">
        <f>AE93+AX93+BQ93+CJ93+DC93+DV93</f>
        <v>0</v>
      </c>
      <c r="O93" s="6">
        <f>AG93+AZ93+BS93+CL93+DE93+DX93</f>
        <v>0</v>
      </c>
      <c r="P93" s="6">
        <f>AI93+BB93+BU93+CN93+DG93+DZ93</f>
        <v>0</v>
      </c>
      <c r="Q93" s="7">
        <f>AL93+BE93+BX93+CQ93+DJ93+EC93</f>
        <v>0</v>
      </c>
      <c r="R93" s="7">
        <f>AK93+BD93+BW93+CP93+DI93+EB93</f>
        <v>0</v>
      </c>
      <c r="S93" s="7">
        <v>0</v>
      </c>
      <c r="T93" s="11">
        <v>2</v>
      </c>
      <c r="U93" s="10" t="s">
        <v>56</v>
      </c>
      <c r="V93" s="11"/>
      <c r="W93" s="10"/>
      <c r="X93" s="11"/>
      <c r="Y93" s="10"/>
      <c r="Z93" s="7">
        <v>0</v>
      </c>
      <c r="AA93" s="11"/>
      <c r="AB93" s="10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>Z93+AK93</f>
        <v>0</v>
      </c>
      <c r="AM93" s="11"/>
      <c r="AN93" s="10"/>
      <c r="AO93" s="11"/>
      <c r="AP93" s="10"/>
      <c r="AQ93" s="11"/>
      <c r="AR93" s="10"/>
      <c r="AS93" s="7"/>
      <c r="AT93" s="11"/>
      <c r="AU93" s="10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>AS93+BD93</f>
        <v>0</v>
      </c>
      <c r="BF93" s="11"/>
      <c r="BG93" s="10"/>
      <c r="BH93" s="11"/>
      <c r="BI93" s="10"/>
      <c r="BJ93" s="11"/>
      <c r="BK93" s="10"/>
      <c r="BL93" s="7"/>
      <c r="BM93" s="11"/>
      <c r="BN93" s="10"/>
      <c r="BO93" s="11"/>
      <c r="BP93" s="10"/>
      <c r="BQ93" s="11"/>
      <c r="BR93" s="10"/>
      <c r="BS93" s="11"/>
      <c r="BT93" s="10"/>
      <c r="BU93" s="11"/>
      <c r="BV93" s="10"/>
      <c r="BW93" s="7"/>
      <c r="BX93" s="7">
        <f>BL93+BW93</f>
        <v>0</v>
      </c>
      <c r="BY93" s="11"/>
      <c r="BZ93" s="10"/>
      <c r="CA93" s="11"/>
      <c r="CB93" s="10"/>
      <c r="CC93" s="11"/>
      <c r="CD93" s="10"/>
      <c r="CE93" s="7"/>
      <c r="CF93" s="11"/>
      <c r="CG93" s="10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>CE93+CP93</f>
        <v>0</v>
      </c>
      <c r="CR93" s="11"/>
      <c r="CS93" s="10"/>
      <c r="CT93" s="11"/>
      <c r="CU93" s="10"/>
      <c r="CV93" s="11"/>
      <c r="CW93" s="10"/>
      <c r="CX93" s="7"/>
      <c r="CY93" s="11"/>
      <c r="CZ93" s="10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>CX93+DI93</f>
        <v>0</v>
      </c>
      <c r="DK93" s="11"/>
      <c r="DL93" s="10"/>
      <c r="DM93" s="11"/>
      <c r="DN93" s="10"/>
      <c r="DO93" s="11"/>
      <c r="DP93" s="10"/>
      <c r="DQ93" s="7"/>
      <c r="DR93" s="11"/>
      <c r="DS93" s="10"/>
      <c r="DT93" s="11"/>
      <c r="DU93" s="10"/>
      <c r="DV93" s="11"/>
      <c r="DW93" s="10"/>
      <c r="DX93" s="11"/>
      <c r="DY93" s="10"/>
      <c r="DZ93" s="11"/>
      <c r="EA93" s="10"/>
      <c r="EB93" s="7"/>
      <c r="EC93" s="7">
        <f>DQ93+EB93</f>
        <v>0</v>
      </c>
    </row>
    <row r="94" spans="1:133" ht="12.75">
      <c r="A94" s="6"/>
      <c r="B94" s="6"/>
      <c r="C94" s="6"/>
      <c r="D94" s="6" t="s">
        <v>190</v>
      </c>
      <c r="E94" s="3" t="s">
        <v>191</v>
      </c>
      <c r="F94" s="6">
        <f>COUNTIF(T94:EA94,"e")</f>
        <v>0</v>
      </c>
      <c r="G94" s="6">
        <f>COUNTIF(T94:EA94,"z")</f>
        <v>1</v>
      </c>
      <c r="H94" s="6">
        <f>SUM(I94:P94)</f>
        <v>3</v>
      </c>
      <c r="I94" s="6">
        <f>T94+AM94+BF94+BY94+CR94+DK94</f>
        <v>3</v>
      </c>
      <c r="J94" s="6">
        <f>V94+AO94+BH94+CA94+CT94+DM94</f>
        <v>0</v>
      </c>
      <c r="K94" s="6">
        <f>X94+AQ94+BJ94+CC94+CV94+DO94</f>
        <v>0</v>
      </c>
      <c r="L94" s="6">
        <f>AA94+AT94+BM94+CF94+CY94+DR94</f>
        <v>0</v>
      </c>
      <c r="M94" s="6">
        <f>AC94+AV94+BO94+CH94+DA94+DT94</f>
        <v>0</v>
      </c>
      <c r="N94" s="6">
        <f>AE94+AX94+BQ94+CJ94+DC94+DV94</f>
        <v>0</v>
      </c>
      <c r="O94" s="6">
        <f>AG94+AZ94+BS94+CL94+DE94+DX94</f>
        <v>0</v>
      </c>
      <c r="P94" s="6">
        <f>AI94+BB94+BU94+CN94+DG94+DZ94</f>
        <v>0</v>
      </c>
      <c r="Q94" s="7">
        <f>AL94+BE94+BX94+CQ94+DJ94+EC94</f>
        <v>0</v>
      </c>
      <c r="R94" s="7">
        <f>AK94+BD94+BW94+CP94+DI94+EB94</f>
        <v>0</v>
      </c>
      <c r="S94" s="7">
        <v>0</v>
      </c>
      <c r="T94" s="11">
        <v>3</v>
      </c>
      <c r="U94" s="10" t="s">
        <v>56</v>
      </c>
      <c r="V94" s="11"/>
      <c r="W94" s="10"/>
      <c r="X94" s="11"/>
      <c r="Y94" s="10"/>
      <c r="Z94" s="7">
        <v>0</v>
      </c>
      <c r="AA94" s="11"/>
      <c r="AB94" s="10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>Z94+AK94</f>
        <v>0</v>
      </c>
      <c r="AM94" s="11"/>
      <c r="AN94" s="10"/>
      <c r="AO94" s="11"/>
      <c r="AP94" s="10"/>
      <c r="AQ94" s="11"/>
      <c r="AR94" s="10"/>
      <c r="AS94" s="7"/>
      <c r="AT94" s="11"/>
      <c r="AU94" s="10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>AS94+BD94</f>
        <v>0</v>
      </c>
      <c r="BF94" s="11"/>
      <c r="BG94" s="10"/>
      <c r="BH94" s="11"/>
      <c r="BI94" s="10"/>
      <c r="BJ94" s="11"/>
      <c r="BK94" s="10"/>
      <c r="BL94" s="7"/>
      <c r="BM94" s="11"/>
      <c r="BN94" s="10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>BL94+BW94</f>
        <v>0</v>
      </c>
      <c r="BY94" s="11"/>
      <c r="BZ94" s="10"/>
      <c r="CA94" s="11"/>
      <c r="CB94" s="10"/>
      <c r="CC94" s="11"/>
      <c r="CD94" s="10"/>
      <c r="CE94" s="7"/>
      <c r="CF94" s="11"/>
      <c r="CG94" s="10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>CE94+CP94</f>
        <v>0</v>
      </c>
      <c r="CR94" s="11"/>
      <c r="CS94" s="10"/>
      <c r="CT94" s="11"/>
      <c r="CU94" s="10"/>
      <c r="CV94" s="11"/>
      <c r="CW94" s="10"/>
      <c r="CX94" s="7"/>
      <c r="CY94" s="11"/>
      <c r="CZ94" s="10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>CX94+DI94</f>
        <v>0</v>
      </c>
      <c r="DK94" s="11"/>
      <c r="DL94" s="10"/>
      <c r="DM94" s="11"/>
      <c r="DN94" s="10"/>
      <c r="DO94" s="11"/>
      <c r="DP94" s="10"/>
      <c r="DQ94" s="7"/>
      <c r="DR94" s="11"/>
      <c r="DS94" s="10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>DQ94+EB94</f>
        <v>0</v>
      </c>
    </row>
    <row r="95" spans="1:133" ht="12.75">
      <c r="A95" s="6"/>
      <c r="B95" s="6"/>
      <c r="C95" s="6"/>
      <c r="D95" s="6" t="s">
        <v>192</v>
      </c>
      <c r="E95" s="3" t="s">
        <v>193</v>
      </c>
      <c r="F95" s="6">
        <f>COUNTIF(T95:EA95,"e")</f>
        <v>0</v>
      </c>
      <c r="G95" s="6">
        <f>COUNTIF(T95:EA95,"z")</f>
        <v>1</v>
      </c>
      <c r="H95" s="6">
        <f>SUM(I95:P95)</f>
        <v>3</v>
      </c>
      <c r="I95" s="6">
        <f>T95+AM95+BF95+BY95+CR95+DK95</f>
        <v>3</v>
      </c>
      <c r="J95" s="6">
        <f>V95+AO95+BH95+CA95+CT95+DM95</f>
        <v>0</v>
      </c>
      <c r="K95" s="6">
        <f>X95+AQ95+BJ95+CC95+CV95+DO95</f>
        <v>0</v>
      </c>
      <c r="L95" s="6">
        <f>AA95+AT95+BM95+CF95+CY95+DR95</f>
        <v>0</v>
      </c>
      <c r="M95" s="6">
        <f>AC95+AV95+BO95+CH95+DA95+DT95</f>
        <v>0</v>
      </c>
      <c r="N95" s="6">
        <f>AE95+AX95+BQ95+CJ95+DC95+DV95</f>
        <v>0</v>
      </c>
      <c r="O95" s="6">
        <f>AG95+AZ95+BS95+CL95+DE95+DX95</f>
        <v>0</v>
      </c>
      <c r="P95" s="6">
        <f>AI95+BB95+BU95+CN95+DG95+DZ95</f>
        <v>0</v>
      </c>
      <c r="Q95" s="7">
        <f>AL95+BE95+BX95+CQ95+DJ95+EC95</f>
        <v>0</v>
      </c>
      <c r="R95" s="7">
        <f>AK95+BD95+BW95+CP95+DI95+EB95</f>
        <v>0</v>
      </c>
      <c r="S95" s="7">
        <v>0</v>
      </c>
      <c r="T95" s="11">
        <v>3</v>
      </c>
      <c r="U95" s="10" t="s">
        <v>56</v>
      </c>
      <c r="V95" s="11"/>
      <c r="W95" s="10"/>
      <c r="X95" s="11"/>
      <c r="Y95" s="10"/>
      <c r="Z95" s="7">
        <v>0</v>
      </c>
      <c r="AA95" s="11"/>
      <c r="AB95" s="10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>Z95+AK95</f>
        <v>0</v>
      </c>
      <c r="AM95" s="11"/>
      <c r="AN95" s="10"/>
      <c r="AO95" s="11"/>
      <c r="AP95" s="10"/>
      <c r="AQ95" s="11"/>
      <c r="AR95" s="10"/>
      <c r="AS95" s="7"/>
      <c r="AT95" s="11"/>
      <c r="AU95" s="10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>AS95+BD95</f>
        <v>0</v>
      </c>
      <c r="BF95" s="11"/>
      <c r="BG95" s="10"/>
      <c r="BH95" s="11"/>
      <c r="BI95" s="10"/>
      <c r="BJ95" s="11"/>
      <c r="BK95" s="10"/>
      <c r="BL95" s="7"/>
      <c r="BM95" s="11"/>
      <c r="BN95" s="10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>BL95+BW95</f>
        <v>0</v>
      </c>
      <c r="BY95" s="11"/>
      <c r="BZ95" s="10"/>
      <c r="CA95" s="11"/>
      <c r="CB95" s="10"/>
      <c r="CC95" s="11"/>
      <c r="CD95" s="10"/>
      <c r="CE95" s="7"/>
      <c r="CF95" s="11"/>
      <c r="CG95" s="10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>CE95+CP95</f>
        <v>0</v>
      </c>
      <c r="CR95" s="11"/>
      <c r="CS95" s="10"/>
      <c r="CT95" s="11"/>
      <c r="CU95" s="10"/>
      <c r="CV95" s="11"/>
      <c r="CW95" s="10"/>
      <c r="CX95" s="7"/>
      <c r="CY95" s="11"/>
      <c r="CZ95" s="10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>CX95+DI95</f>
        <v>0</v>
      </c>
      <c r="DK95" s="11"/>
      <c r="DL95" s="10"/>
      <c r="DM95" s="11"/>
      <c r="DN95" s="10"/>
      <c r="DO95" s="11"/>
      <c r="DP95" s="10"/>
      <c r="DQ95" s="7"/>
      <c r="DR95" s="11"/>
      <c r="DS95" s="10"/>
      <c r="DT95" s="11"/>
      <c r="DU95" s="10"/>
      <c r="DV95" s="11"/>
      <c r="DW95" s="10"/>
      <c r="DX95" s="11"/>
      <c r="DY95" s="10"/>
      <c r="DZ95" s="11"/>
      <c r="EA95" s="10"/>
      <c r="EB95" s="7"/>
      <c r="EC95" s="7">
        <f>DQ95+EB95</f>
        <v>0</v>
      </c>
    </row>
    <row r="96" spans="1:133" ht="12.75">
      <c r="A96" s="6"/>
      <c r="B96" s="6"/>
      <c r="C96" s="6"/>
      <c r="D96" s="6" t="s">
        <v>194</v>
      </c>
      <c r="E96" s="3" t="s">
        <v>195</v>
      </c>
      <c r="F96" s="6">
        <f>COUNTIF(T96:EA96,"e")</f>
        <v>0</v>
      </c>
      <c r="G96" s="6">
        <f>COUNTIF(T96:EA96,"z")</f>
        <v>1</v>
      </c>
      <c r="H96" s="6">
        <f>SUM(I96:P96)</f>
        <v>2</v>
      </c>
      <c r="I96" s="6">
        <f>T96+AM96+BF96+BY96+CR96+DK96</f>
        <v>2</v>
      </c>
      <c r="J96" s="6">
        <f>V96+AO96+BH96+CA96+CT96+DM96</f>
        <v>0</v>
      </c>
      <c r="K96" s="6">
        <f>X96+AQ96+BJ96+CC96+CV96+DO96</f>
        <v>0</v>
      </c>
      <c r="L96" s="6">
        <f>AA96+AT96+BM96+CF96+CY96+DR96</f>
        <v>0</v>
      </c>
      <c r="M96" s="6">
        <f>AC96+AV96+BO96+CH96+DA96+DT96</f>
        <v>0</v>
      </c>
      <c r="N96" s="6">
        <f>AE96+AX96+BQ96+CJ96+DC96+DV96</f>
        <v>0</v>
      </c>
      <c r="O96" s="6">
        <f>AG96+AZ96+BS96+CL96+DE96+DX96</f>
        <v>0</v>
      </c>
      <c r="P96" s="6">
        <f>AI96+BB96+BU96+CN96+DG96+DZ96</f>
        <v>0</v>
      </c>
      <c r="Q96" s="7">
        <f>AL96+BE96+BX96+CQ96+DJ96+EC96</f>
        <v>0</v>
      </c>
      <c r="R96" s="7">
        <f>AK96+BD96+BW96+CP96+DI96+EB96</f>
        <v>0</v>
      </c>
      <c r="S96" s="7">
        <v>0</v>
      </c>
      <c r="T96" s="11"/>
      <c r="U96" s="10"/>
      <c r="V96" s="11"/>
      <c r="W96" s="10"/>
      <c r="X96" s="11"/>
      <c r="Y96" s="10"/>
      <c r="Z96" s="7"/>
      <c r="AA96" s="11"/>
      <c r="AB96" s="10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>Z96+AK96</f>
        <v>0</v>
      </c>
      <c r="AM96" s="11"/>
      <c r="AN96" s="10"/>
      <c r="AO96" s="11"/>
      <c r="AP96" s="10"/>
      <c r="AQ96" s="11"/>
      <c r="AR96" s="10"/>
      <c r="AS96" s="7"/>
      <c r="AT96" s="11"/>
      <c r="AU96" s="10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>AS96+BD96</f>
        <v>0</v>
      </c>
      <c r="BF96" s="11"/>
      <c r="BG96" s="10"/>
      <c r="BH96" s="11"/>
      <c r="BI96" s="10"/>
      <c r="BJ96" s="11"/>
      <c r="BK96" s="10"/>
      <c r="BL96" s="7"/>
      <c r="BM96" s="11"/>
      <c r="BN96" s="10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>BL96+BW96</f>
        <v>0</v>
      </c>
      <c r="BY96" s="11"/>
      <c r="BZ96" s="10"/>
      <c r="CA96" s="11"/>
      <c r="CB96" s="10"/>
      <c r="CC96" s="11"/>
      <c r="CD96" s="10"/>
      <c r="CE96" s="7"/>
      <c r="CF96" s="11"/>
      <c r="CG96" s="10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>CE96+CP96</f>
        <v>0</v>
      </c>
      <c r="CR96" s="11"/>
      <c r="CS96" s="10"/>
      <c r="CT96" s="11"/>
      <c r="CU96" s="10"/>
      <c r="CV96" s="11"/>
      <c r="CW96" s="10"/>
      <c r="CX96" s="7"/>
      <c r="CY96" s="11"/>
      <c r="CZ96" s="10"/>
      <c r="DA96" s="11"/>
      <c r="DB96" s="10"/>
      <c r="DC96" s="11"/>
      <c r="DD96" s="10"/>
      <c r="DE96" s="11"/>
      <c r="DF96" s="10"/>
      <c r="DG96" s="11"/>
      <c r="DH96" s="10"/>
      <c r="DI96" s="7"/>
      <c r="DJ96" s="7">
        <f>CX96+DI96</f>
        <v>0</v>
      </c>
      <c r="DK96" s="11">
        <v>2</v>
      </c>
      <c r="DL96" s="10" t="s">
        <v>56</v>
      </c>
      <c r="DM96" s="11"/>
      <c r="DN96" s="10"/>
      <c r="DO96" s="11"/>
      <c r="DP96" s="10"/>
      <c r="DQ96" s="7">
        <v>0</v>
      </c>
      <c r="DR96" s="11"/>
      <c r="DS96" s="10"/>
      <c r="DT96" s="11"/>
      <c r="DU96" s="10"/>
      <c r="DV96" s="11"/>
      <c r="DW96" s="10"/>
      <c r="DX96" s="11"/>
      <c r="DY96" s="10"/>
      <c r="DZ96" s="11"/>
      <c r="EA96" s="10"/>
      <c r="EB96" s="7"/>
      <c r="EC96" s="7">
        <f>DQ96+EB96</f>
        <v>0</v>
      </c>
    </row>
    <row r="97" spans="1:133" ht="15.75" customHeight="1">
      <c r="A97" s="6"/>
      <c r="B97" s="6"/>
      <c r="C97" s="6"/>
      <c r="D97" s="6"/>
      <c r="E97" s="6" t="s">
        <v>79</v>
      </c>
      <c r="F97" s="6">
        <f aca="true" t="shared" si="92" ref="F97:AK97">SUM(F93:F96)</f>
        <v>0</v>
      </c>
      <c r="G97" s="6">
        <f t="shared" si="92"/>
        <v>4</v>
      </c>
      <c r="H97" s="6">
        <f t="shared" si="92"/>
        <v>10</v>
      </c>
      <c r="I97" s="6">
        <f t="shared" si="92"/>
        <v>10</v>
      </c>
      <c r="J97" s="6">
        <f t="shared" si="92"/>
        <v>0</v>
      </c>
      <c r="K97" s="6">
        <f t="shared" si="92"/>
        <v>0</v>
      </c>
      <c r="L97" s="6">
        <f t="shared" si="92"/>
        <v>0</v>
      </c>
      <c r="M97" s="6">
        <f t="shared" si="92"/>
        <v>0</v>
      </c>
      <c r="N97" s="6">
        <f t="shared" si="92"/>
        <v>0</v>
      </c>
      <c r="O97" s="6">
        <f t="shared" si="92"/>
        <v>0</v>
      </c>
      <c r="P97" s="6">
        <f t="shared" si="92"/>
        <v>0</v>
      </c>
      <c r="Q97" s="7">
        <f t="shared" si="92"/>
        <v>0</v>
      </c>
      <c r="R97" s="7">
        <f t="shared" si="92"/>
        <v>0</v>
      </c>
      <c r="S97" s="7">
        <f t="shared" si="92"/>
        <v>0</v>
      </c>
      <c r="T97" s="11">
        <f t="shared" si="92"/>
        <v>8</v>
      </c>
      <c r="U97" s="10">
        <f t="shared" si="92"/>
        <v>0</v>
      </c>
      <c r="V97" s="11">
        <f t="shared" si="92"/>
        <v>0</v>
      </c>
      <c r="W97" s="10">
        <f t="shared" si="92"/>
        <v>0</v>
      </c>
      <c r="X97" s="11">
        <f t="shared" si="92"/>
        <v>0</v>
      </c>
      <c r="Y97" s="10">
        <f t="shared" si="92"/>
        <v>0</v>
      </c>
      <c r="Z97" s="7">
        <f t="shared" si="92"/>
        <v>0</v>
      </c>
      <c r="AA97" s="11">
        <f t="shared" si="92"/>
        <v>0</v>
      </c>
      <c r="AB97" s="10">
        <f t="shared" si="92"/>
        <v>0</v>
      </c>
      <c r="AC97" s="11">
        <f t="shared" si="92"/>
        <v>0</v>
      </c>
      <c r="AD97" s="10">
        <f t="shared" si="92"/>
        <v>0</v>
      </c>
      <c r="AE97" s="11">
        <f t="shared" si="92"/>
        <v>0</v>
      </c>
      <c r="AF97" s="10">
        <f t="shared" si="92"/>
        <v>0</v>
      </c>
      <c r="AG97" s="11">
        <f t="shared" si="92"/>
        <v>0</v>
      </c>
      <c r="AH97" s="10">
        <f t="shared" si="92"/>
        <v>0</v>
      </c>
      <c r="AI97" s="11">
        <f t="shared" si="92"/>
        <v>0</v>
      </c>
      <c r="AJ97" s="10">
        <f t="shared" si="92"/>
        <v>0</v>
      </c>
      <c r="AK97" s="7">
        <f t="shared" si="92"/>
        <v>0</v>
      </c>
      <c r="AL97" s="7">
        <f aca="true" t="shared" si="93" ref="AL97:BQ97">SUM(AL93:AL96)</f>
        <v>0</v>
      </c>
      <c r="AM97" s="11">
        <f t="shared" si="93"/>
        <v>0</v>
      </c>
      <c r="AN97" s="10">
        <f t="shared" si="93"/>
        <v>0</v>
      </c>
      <c r="AO97" s="11">
        <f t="shared" si="93"/>
        <v>0</v>
      </c>
      <c r="AP97" s="10">
        <f t="shared" si="93"/>
        <v>0</v>
      </c>
      <c r="AQ97" s="11">
        <f t="shared" si="93"/>
        <v>0</v>
      </c>
      <c r="AR97" s="10">
        <f t="shared" si="93"/>
        <v>0</v>
      </c>
      <c r="AS97" s="7">
        <f t="shared" si="93"/>
        <v>0</v>
      </c>
      <c r="AT97" s="11">
        <f t="shared" si="93"/>
        <v>0</v>
      </c>
      <c r="AU97" s="10">
        <f t="shared" si="93"/>
        <v>0</v>
      </c>
      <c r="AV97" s="11">
        <f t="shared" si="93"/>
        <v>0</v>
      </c>
      <c r="AW97" s="10">
        <f t="shared" si="93"/>
        <v>0</v>
      </c>
      <c r="AX97" s="11">
        <f t="shared" si="93"/>
        <v>0</v>
      </c>
      <c r="AY97" s="10">
        <f t="shared" si="93"/>
        <v>0</v>
      </c>
      <c r="AZ97" s="11">
        <f t="shared" si="93"/>
        <v>0</v>
      </c>
      <c r="BA97" s="10">
        <f t="shared" si="93"/>
        <v>0</v>
      </c>
      <c r="BB97" s="11">
        <f t="shared" si="93"/>
        <v>0</v>
      </c>
      <c r="BC97" s="10">
        <f t="shared" si="93"/>
        <v>0</v>
      </c>
      <c r="BD97" s="7">
        <f t="shared" si="93"/>
        <v>0</v>
      </c>
      <c r="BE97" s="7">
        <f t="shared" si="93"/>
        <v>0</v>
      </c>
      <c r="BF97" s="11">
        <f t="shared" si="93"/>
        <v>0</v>
      </c>
      <c r="BG97" s="10">
        <f t="shared" si="93"/>
        <v>0</v>
      </c>
      <c r="BH97" s="11">
        <f t="shared" si="93"/>
        <v>0</v>
      </c>
      <c r="BI97" s="10">
        <f t="shared" si="93"/>
        <v>0</v>
      </c>
      <c r="BJ97" s="11">
        <f t="shared" si="93"/>
        <v>0</v>
      </c>
      <c r="BK97" s="10">
        <f t="shared" si="93"/>
        <v>0</v>
      </c>
      <c r="BL97" s="7">
        <f t="shared" si="93"/>
        <v>0</v>
      </c>
      <c r="BM97" s="11">
        <f t="shared" si="93"/>
        <v>0</v>
      </c>
      <c r="BN97" s="10">
        <f t="shared" si="93"/>
        <v>0</v>
      </c>
      <c r="BO97" s="11">
        <f t="shared" si="93"/>
        <v>0</v>
      </c>
      <c r="BP97" s="10">
        <f t="shared" si="93"/>
        <v>0</v>
      </c>
      <c r="BQ97" s="11">
        <f t="shared" si="93"/>
        <v>0</v>
      </c>
      <c r="BR97" s="10">
        <f aca="true" t="shared" si="94" ref="BR97:CW97">SUM(BR93:BR96)</f>
        <v>0</v>
      </c>
      <c r="BS97" s="11">
        <f t="shared" si="94"/>
        <v>0</v>
      </c>
      <c r="BT97" s="10">
        <f t="shared" si="94"/>
        <v>0</v>
      </c>
      <c r="BU97" s="11">
        <f t="shared" si="94"/>
        <v>0</v>
      </c>
      <c r="BV97" s="10">
        <f t="shared" si="94"/>
        <v>0</v>
      </c>
      <c r="BW97" s="7">
        <f t="shared" si="94"/>
        <v>0</v>
      </c>
      <c r="BX97" s="7">
        <f t="shared" si="94"/>
        <v>0</v>
      </c>
      <c r="BY97" s="11">
        <f t="shared" si="94"/>
        <v>0</v>
      </c>
      <c r="BZ97" s="10">
        <f t="shared" si="94"/>
        <v>0</v>
      </c>
      <c r="CA97" s="11">
        <f t="shared" si="94"/>
        <v>0</v>
      </c>
      <c r="CB97" s="10">
        <f t="shared" si="94"/>
        <v>0</v>
      </c>
      <c r="CC97" s="11">
        <f t="shared" si="94"/>
        <v>0</v>
      </c>
      <c r="CD97" s="10">
        <f t="shared" si="94"/>
        <v>0</v>
      </c>
      <c r="CE97" s="7">
        <f t="shared" si="94"/>
        <v>0</v>
      </c>
      <c r="CF97" s="11">
        <f t="shared" si="94"/>
        <v>0</v>
      </c>
      <c r="CG97" s="10">
        <f t="shared" si="94"/>
        <v>0</v>
      </c>
      <c r="CH97" s="11">
        <f t="shared" si="94"/>
        <v>0</v>
      </c>
      <c r="CI97" s="10">
        <f t="shared" si="94"/>
        <v>0</v>
      </c>
      <c r="CJ97" s="11">
        <f t="shared" si="94"/>
        <v>0</v>
      </c>
      <c r="CK97" s="10">
        <f t="shared" si="94"/>
        <v>0</v>
      </c>
      <c r="CL97" s="11">
        <f t="shared" si="94"/>
        <v>0</v>
      </c>
      <c r="CM97" s="10">
        <f t="shared" si="94"/>
        <v>0</v>
      </c>
      <c r="CN97" s="11">
        <f t="shared" si="94"/>
        <v>0</v>
      </c>
      <c r="CO97" s="10">
        <f t="shared" si="94"/>
        <v>0</v>
      </c>
      <c r="CP97" s="7">
        <f t="shared" si="94"/>
        <v>0</v>
      </c>
      <c r="CQ97" s="7">
        <f t="shared" si="94"/>
        <v>0</v>
      </c>
      <c r="CR97" s="11">
        <f t="shared" si="94"/>
        <v>0</v>
      </c>
      <c r="CS97" s="10">
        <f t="shared" si="94"/>
        <v>0</v>
      </c>
      <c r="CT97" s="11">
        <f t="shared" si="94"/>
        <v>0</v>
      </c>
      <c r="CU97" s="10">
        <f t="shared" si="94"/>
        <v>0</v>
      </c>
      <c r="CV97" s="11">
        <f t="shared" si="94"/>
        <v>0</v>
      </c>
      <c r="CW97" s="10">
        <f t="shared" si="94"/>
        <v>0</v>
      </c>
      <c r="CX97" s="7">
        <f aca="true" t="shared" si="95" ref="CX97:EC97">SUM(CX93:CX96)</f>
        <v>0</v>
      </c>
      <c r="CY97" s="11">
        <f t="shared" si="95"/>
        <v>0</v>
      </c>
      <c r="CZ97" s="10">
        <f t="shared" si="95"/>
        <v>0</v>
      </c>
      <c r="DA97" s="11">
        <f t="shared" si="95"/>
        <v>0</v>
      </c>
      <c r="DB97" s="10">
        <f t="shared" si="95"/>
        <v>0</v>
      </c>
      <c r="DC97" s="11">
        <f t="shared" si="95"/>
        <v>0</v>
      </c>
      <c r="DD97" s="10">
        <f t="shared" si="95"/>
        <v>0</v>
      </c>
      <c r="DE97" s="11">
        <f t="shared" si="95"/>
        <v>0</v>
      </c>
      <c r="DF97" s="10">
        <f t="shared" si="95"/>
        <v>0</v>
      </c>
      <c r="DG97" s="11">
        <f t="shared" si="95"/>
        <v>0</v>
      </c>
      <c r="DH97" s="10">
        <f t="shared" si="95"/>
        <v>0</v>
      </c>
      <c r="DI97" s="7">
        <f t="shared" si="95"/>
        <v>0</v>
      </c>
      <c r="DJ97" s="7">
        <f t="shared" si="95"/>
        <v>0</v>
      </c>
      <c r="DK97" s="11">
        <f t="shared" si="95"/>
        <v>2</v>
      </c>
      <c r="DL97" s="10">
        <f t="shared" si="95"/>
        <v>0</v>
      </c>
      <c r="DM97" s="11">
        <f t="shared" si="95"/>
        <v>0</v>
      </c>
      <c r="DN97" s="10">
        <f t="shared" si="95"/>
        <v>0</v>
      </c>
      <c r="DO97" s="11">
        <f t="shared" si="95"/>
        <v>0</v>
      </c>
      <c r="DP97" s="10">
        <f t="shared" si="95"/>
        <v>0</v>
      </c>
      <c r="DQ97" s="7">
        <f t="shared" si="95"/>
        <v>0</v>
      </c>
      <c r="DR97" s="11">
        <f t="shared" si="95"/>
        <v>0</v>
      </c>
      <c r="DS97" s="10">
        <f t="shared" si="95"/>
        <v>0</v>
      </c>
      <c r="DT97" s="11">
        <f t="shared" si="95"/>
        <v>0</v>
      </c>
      <c r="DU97" s="10">
        <f t="shared" si="95"/>
        <v>0</v>
      </c>
      <c r="DV97" s="11">
        <f t="shared" si="95"/>
        <v>0</v>
      </c>
      <c r="DW97" s="10">
        <f t="shared" si="95"/>
        <v>0</v>
      </c>
      <c r="DX97" s="11">
        <f t="shared" si="95"/>
        <v>0</v>
      </c>
      <c r="DY97" s="10">
        <f t="shared" si="95"/>
        <v>0</v>
      </c>
      <c r="DZ97" s="11">
        <f t="shared" si="95"/>
        <v>0</v>
      </c>
      <c r="EA97" s="10">
        <f t="shared" si="95"/>
        <v>0</v>
      </c>
      <c r="EB97" s="7">
        <f t="shared" si="95"/>
        <v>0</v>
      </c>
      <c r="EC97" s="7">
        <f t="shared" si="95"/>
        <v>0</v>
      </c>
    </row>
    <row r="98" spans="1:133" ht="19.5" customHeight="1">
      <c r="A98" s="19" t="s">
        <v>196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9"/>
      <c r="EC98" s="13"/>
    </row>
    <row r="99" spans="1:133" ht="12.75">
      <c r="A99" s="6"/>
      <c r="B99" s="6"/>
      <c r="C99" s="6"/>
      <c r="D99" s="6" t="s">
        <v>197</v>
      </c>
      <c r="E99" s="3" t="s">
        <v>198</v>
      </c>
      <c r="F99" s="6">
        <f>COUNTIF(T99:EA99,"e")</f>
        <v>0</v>
      </c>
      <c r="G99" s="6">
        <f>COUNTIF(T99:EA99,"z")</f>
        <v>2</v>
      </c>
      <c r="H99" s="6">
        <f>SUM(I99:P99)</f>
        <v>18</v>
      </c>
      <c r="I99" s="6">
        <f>T99+AM99+BF99+BY99+CR99+DK99</f>
        <v>9</v>
      </c>
      <c r="J99" s="6">
        <f>V99+AO99+BH99+CA99+CT99+DM99</f>
        <v>0</v>
      </c>
      <c r="K99" s="6">
        <f>X99+AQ99+BJ99+CC99+CV99+DO99</f>
        <v>0</v>
      </c>
      <c r="L99" s="6">
        <f>AA99+AT99+BM99+CF99+CY99+DR99</f>
        <v>0</v>
      </c>
      <c r="M99" s="6">
        <f>AC99+AV99+BO99+CH99+DA99+DT99</f>
        <v>9</v>
      </c>
      <c r="N99" s="6">
        <f>AE99+AX99+BQ99+CJ99+DC99+DV99</f>
        <v>0</v>
      </c>
      <c r="O99" s="6">
        <f>AG99+AZ99+BS99+CL99+DE99+DX99</f>
        <v>0</v>
      </c>
      <c r="P99" s="6">
        <f>AI99+BB99+BU99+CN99+DG99+DZ99</f>
        <v>0</v>
      </c>
      <c r="Q99" s="7">
        <f>AL99+BE99+BX99+CQ99+DJ99+EC99</f>
        <v>0</v>
      </c>
      <c r="R99" s="7">
        <f>AK99+BD99+BW99+CP99+DI99+EB99</f>
        <v>0</v>
      </c>
      <c r="S99" s="7">
        <v>0</v>
      </c>
      <c r="T99" s="11">
        <v>9</v>
      </c>
      <c r="U99" s="10" t="s">
        <v>56</v>
      </c>
      <c r="V99" s="11"/>
      <c r="W99" s="10"/>
      <c r="X99" s="11"/>
      <c r="Y99" s="10"/>
      <c r="Z99" s="7">
        <v>0</v>
      </c>
      <c r="AA99" s="11"/>
      <c r="AB99" s="10"/>
      <c r="AC99" s="11">
        <v>9</v>
      </c>
      <c r="AD99" s="10" t="s">
        <v>56</v>
      </c>
      <c r="AE99" s="11"/>
      <c r="AF99" s="10"/>
      <c r="AG99" s="11"/>
      <c r="AH99" s="10"/>
      <c r="AI99" s="11"/>
      <c r="AJ99" s="10"/>
      <c r="AK99" s="7">
        <v>0</v>
      </c>
      <c r="AL99" s="7">
        <f>Z99+AK99</f>
        <v>0</v>
      </c>
      <c r="AM99" s="11"/>
      <c r="AN99" s="10"/>
      <c r="AO99" s="11"/>
      <c r="AP99" s="10"/>
      <c r="AQ99" s="11"/>
      <c r="AR99" s="10"/>
      <c r="AS99" s="7"/>
      <c r="AT99" s="11"/>
      <c r="AU99" s="10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>AS99+BD99</f>
        <v>0</v>
      </c>
      <c r="BF99" s="11"/>
      <c r="BG99" s="10"/>
      <c r="BH99" s="11"/>
      <c r="BI99" s="10"/>
      <c r="BJ99" s="11"/>
      <c r="BK99" s="10"/>
      <c r="BL99" s="7"/>
      <c r="BM99" s="11"/>
      <c r="BN99" s="10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>BL99+BW99</f>
        <v>0</v>
      </c>
      <c r="BY99" s="11"/>
      <c r="BZ99" s="10"/>
      <c r="CA99" s="11"/>
      <c r="CB99" s="10"/>
      <c r="CC99" s="11"/>
      <c r="CD99" s="10"/>
      <c r="CE99" s="7"/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>CE99+CP99</f>
        <v>0</v>
      </c>
      <c r="CR99" s="11"/>
      <c r="CS99" s="10"/>
      <c r="CT99" s="11"/>
      <c r="CU99" s="10"/>
      <c r="CV99" s="11"/>
      <c r="CW99" s="10"/>
      <c r="CX99" s="7"/>
      <c r="CY99" s="11"/>
      <c r="CZ99" s="10"/>
      <c r="DA99" s="11"/>
      <c r="DB99" s="10"/>
      <c r="DC99" s="11"/>
      <c r="DD99" s="10"/>
      <c r="DE99" s="11"/>
      <c r="DF99" s="10"/>
      <c r="DG99" s="11"/>
      <c r="DH99" s="10"/>
      <c r="DI99" s="7"/>
      <c r="DJ99" s="7">
        <f>CX99+DI99</f>
        <v>0</v>
      </c>
      <c r="DK99" s="11"/>
      <c r="DL99" s="10"/>
      <c r="DM99" s="11"/>
      <c r="DN99" s="10"/>
      <c r="DO99" s="11"/>
      <c r="DP99" s="10"/>
      <c r="DQ99" s="7"/>
      <c r="DR99" s="11"/>
      <c r="DS99" s="10"/>
      <c r="DT99" s="11"/>
      <c r="DU99" s="10"/>
      <c r="DV99" s="11"/>
      <c r="DW99" s="10"/>
      <c r="DX99" s="11"/>
      <c r="DY99" s="10"/>
      <c r="DZ99" s="11"/>
      <c r="EA99" s="10"/>
      <c r="EB99" s="7"/>
      <c r="EC99" s="7">
        <f>DQ99+EB99</f>
        <v>0</v>
      </c>
    </row>
    <row r="100" spans="1:133" ht="15.75" customHeight="1">
      <c r="A100" s="6"/>
      <c r="B100" s="6"/>
      <c r="C100" s="6"/>
      <c r="D100" s="6"/>
      <c r="E100" s="6" t="s">
        <v>79</v>
      </c>
      <c r="F100" s="6">
        <f aca="true" t="shared" si="96" ref="F100:AK100">SUM(F99:F99)</f>
        <v>0</v>
      </c>
      <c r="G100" s="6">
        <f t="shared" si="96"/>
        <v>2</v>
      </c>
      <c r="H100" s="6">
        <f t="shared" si="96"/>
        <v>18</v>
      </c>
      <c r="I100" s="6">
        <f t="shared" si="96"/>
        <v>9</v>
      </c>
      <c r="J100" s="6">
        <f t="shared" si="96"/>
        <v>0</v>
      </c>
      <c r="K100" s="6">
        <f t="shared" si="96"/>
        <v>0</v>
      </c>
      <c r="L100" s="6">
        <f t="shared" si="96"/>
        <v>0</v>
      </c>
      <c r="M100" s="6">
        <f t="shared" si="96"/>
        <v>9</v>
      </c>
      <c r="N100" s="6">
        <f t="shared" si="96"/>
        <v>0</v>
      </c>
      <c r="O100" s="6">
        <f t="shared" si="96"/>
        <v>0</v>
      </c>
      <c r="P100" s="6">
        <f t="shared" si="96"/>
        <v>0</v>
      </c>
      <c r="Q100" s="7">
        <f t="shared" si="96"/>
        <v>0</v>
      </c>
      <c r="R100" s="7">
        <f t="shared" si="96"/>
        <v>0</v>
      </c>
      <c r="S100" s="7">
        <f t="shared" si="96"/>
        <v>0</v>
      </c>
      <c r="T100" s="11">
        <f t="shared" si="96"/>
        <v>9</v>
      </c>
      <c r="U100" s="10">
        <f t="shared" si="96"/>
        <v>0</v>
      </c>
      <c r="V100" s="11">
        <f t="shared" si="96"/>
        <v>0</v>
      </c>
      <c r="W100" s="10">
        <f t="shared" si="96"/>
        <v>0</v>
      </c>
      <c r="X100" s="11">
        <f t="shared" si="96"/>
        <v>0</v>
      </c>
      <c r="Y100" s="10">
        <f t="shared" si="96"/>
        <v>0</v>
      </c>
      <c r="Z100" s="7">
        <f t="shared" si="96"/>
        <v>0</v>
      </c>
      <c r="AA100" s="11">
        <f t="shared" si="96"/>
        <v>0</v>
      </c>
      <c r="AB100" s="10">
        <f t="shared" si="96"/>
        <v>0</v>
      </c>
      <c r="AC100" s="11">
        <f t="shared" si="96"/>
        <v>9</v>
      </c>
      <c r="AD100" s="10">
        <f t="shared" si="96"/>
        <v>0</v>
      </c>
      <c r="AE100" s="11">
        <f t="shared" si="96"/>
        <v>0</v>
      </c>
      <c r="AF100" s="10">
        <f t="shared" si="96"/>
        <v>0</v>
      </c>
      <c r="AG100" s="11">
        <f t="shared" si="96"/>
        <v>0</v>
      </c>
      <c r="AH100" s="10">
        <f t="shared" si="96"/>
        <v>0</v>
      </c>
      <c r="AI100" s="11">
        <f t="shared" si="96"/>
        <v>0</v>
      </c>
      <c r="AJ100" s="10">
        <f t="shared" si="96"/>
        <v>0</v>
      </c>
      <c r="AK100" s="7">
        <f t="shared" si="96"/>
        <v>0</v>
      </c>
      <c r="AL100" s="7">
        <f aca="true" t="shared" si="97" ref="AL100:BQ100">SUM(AL99:AL99)</f>
        <v>0</v>
      </c>
      <c r="AM100" s="11">
        <f t="shared" si="97"/>
        <v>0</v>
      </c>
      <c r="AN100" s="10">
        <f t="shared" si="97"/>
        <v>0</v>
      </c>
      <c r="AO100" s="11">
        <f t="shared" si="97"/>
        <v>0</v>
      </c>
      <c r="AP100" s="10">
        <f t="shared" si="97"/>
        <v>0</v>
      </c>
      <c r="AQ100" s="11">
        <f t="shared" si="97"/>
        <v>0</v>
      </c>
      <c r="AR100" s="10">
        <f t="shared" si="97"/>
        <v>0</v>
      </c>
      <c r="AS100" s="7">
        <f t="shared" si="97"/>
        <v>0</v>
      </c>
      <c r="AT100" s="11">
        <f t="shared" si="97"/>
        <v>0</v>
      </c>
      <c r="AU100" s="10">
        <f t="shared" si="97"/>
        <v>0</v>
      </c>
      <c r="AV100" s="11">
        <f t="shared" si="97"/>
        <v>0</v>
      </c>
      <c r="AW100" s="10">
        <f t="shared" si="97"/>
        <v>0</v>
      </c>
      <c r="AX100" s="11">
        <f t="shared" si="97"/>
        <v>0</v>
      </c>
      <c r="AY100" s="10">
        <f t="shared" si="97"/>
        <v>0</v>
      </c>
      <c r="AZ100" s="11">
        <f t="shared" si="97"/>
        <v>0</v>
      </c>
      <c r="BA100" s="10">
        <f t="shared" si="97"/>
        <v>0</v>
      </c>
      <c r="BB100" s="11">
        <f t="shared" si="97"/>
        <v>0</v>
      </c>
      <c r="BC100" s="10">
        <f t="shared" si="97"/>
        <v>0</v>
      </c>
      <c r="BD100" s="7">
        <f t="shared" si="97"/>
        <v>0</v>
      </c>
      <c r="BE100" s="7">
        <f t="shared" si="97"/>
        <v>0</v>
      </c>
      <c r="BF100" s="11">
        <f t="shared" si="97"/>
        <v>0</v>
      </c>
      <c r="BG100" s="10">
        <f t="shared" si="97"/>
        <v>0</v>
      </c>
      <c r="BH100" s="11">
        <f t="shared" si="97"/>
        <v>0</v>
      </c>
      <c r="BI100" s="10">
        <f t="shared" si="97"/>
        <v>0</v>
      </c>
      <c r="BJ100" s="11">
        <f t="shared" si="97"/>
        <v>0</v>
      </c>
      <c r="BK100" s="10">
        <f t="shared" si="97"/>
        <v>0</v>
      </c>
      <c r="BL100" s="7">
        <f t="shared" si="97"/>
        <v>0</v>
      </c>
      <c r="BM100" s="11">
        <f t="shared" si="97"/>
        <v>0</v>
      </c>
      <c r="BN100" s="10">
        <f t="shared" si="97"/>
        <v>0</v>
      </c>
      <c r="BO100" s="11">
        <f t="shared" si="97"/>
        <v>0</v>
      </c>
      <c r="BP100" s="10">
        <f t="shared" si="97"/>
        <v>0</v>
      </c>
      <c r="BQ100" s="11">
        <f t="shared" si="97"/>
        <v>0</v>
      </c>
      <c r="BR100" s="10">
        <f aca="true" t="shared" si="98" ref="BR100:CW100">SUM(BR99:BR99)</f>
        <v>0</v>
      </c>
      <c r="BS100" s="11">
        <f t="shared" si="98"/>
        <v>0</v>
      </c>
      <c r="BT100" s="10">
        <f t="shared" si="98"/>
        <v>0</v>
      </c>
      <c r="BU100" s="11">
        <f t="shared" si="98"/>
        <v>0</v>
      </c>
      <c r="BV100" s="10">
        <f t="shared" si="98"/>
        <v>0</v>
      </c>
      <c r="BW100" s="7">
        <f t="shared" si="98"/>
        <v>0</v>
      </c>
      <c r="BX100" s="7">
        <f t="shared" si="98"/>
        <v>0</v>
      </c>
      <c r="BY100" s="11">
        <f t="shared" si="98"/>
        <v>0</v>
      </c>
      <c r="BZ100" s="10">
        <f t="shared" si="98"/>
        <v>0</v>
      </c>
      <c r="CA100" s="11">
        <f t="shared" si="98"/>
        <v>0</v>
      </c>
      <c r="CB100" s="10">
        <f t="shared" si="98"/>
        <v>0</v>
      </c>
      <c r="CC100" s="11">
        <f t="shared" si="98"/>
        <v>0</v>
      </c>
      <c r="CD100" s="10">
        <f t="shared" si="98"/>
        <v>0</v>
      </c>
      <c r="CE100" s="7">
        <f t="shared" si="98"/>
        <v>0</v>
      </c>
      <c r="CF100" s="11">
        <f t="shared" si="98"/>
        <v>0</v>
      </c>
      <c r="CG100" s="10">
        <f t="shared" si="98"/>
        <v>0</v>
      </c>
      <c r="CH100" s="11">
        <f t="shared" si="98"/>
        <v>0</v>
      </c>
      <c r="CI100" s="10">
        <f t="shared" si="98"/>
        <v>0</v>
      </c>
      <c r="CJ100" s="11">
        <f t="shared" si="98"/>
        <v>0</v>
      </c>
      <c r="CK100" s="10">
        <f t="shared" si="98"/>
        <v>0</v>
      </c>
      <c r="CL100" s="11">
        <f t="shared" si="98"/>
        <v>0</v>
      </c>
      <c r="CM100" s="10">
        <f t="shared" si="98"/>
        <v>0</v>
      </c>
      <c r="CN100" s="11">
        <f t="shared" si="98"/>
        <v>0</v>
      </c>
      <c r="CO100" s="10">
        <f t="shared" si="98"/>
        <v>0</v>
      </c>
      <c r="CP100" s="7">
        <f t="shared" si="98"/>
        <v>0</v>
      </c>
      <c r="CQ100" s="7">
        <f t="shared" si="98"/>
        <v>0</v>
      </c>
      <c r="CR100" s="11">
        <f t="shared" si="98"/>
        <v>0</v>
      </c>
      <c r="CS100" s="10">
        <f t="shared" si="98"/>
        <v>0</v>
      </c>
      <c r="CT100" s="11">
        <f t="shared" si="98"/>
        <v>0</v>
      </c>
      <c r="CU100" s="10">
        <f t="shared" si="98"/>
        <v>0</v>
      </c>
      <c r="CV100" s="11">
        <f t="shared" si="98"/>
        <v>0</v>
      </c>
      <c r="CW100" s="10">
        <f t="shared" si="98"/>
        <v>0</v>
      </c>
      <c r="CX100" s="7">
        <f aca="true" t="shared" si="99" ref="CX100:EC100">SUM(CX99:CX99)</f>
        <v>0</v>
      </c>
      <c r="CY100" s="11">
        <f t="shared" si="99"/>
        <v>0</v>
      </c>
      <c r="CZ100" s="10">
        <f t="shared" si="99"/>
        <v>0</v>
      </c>
      <c r="DA100" s="11">
        <f t="shared" si="99"/>
        <v>0</v>
      </c>
      <c r="DB100" s="10">
        <f t="shared" si="99"/>
        <v>0</v>
      </c>
      <c r="DC100" s="11">
        <f t="shared" si="99"/>
        <v>0</v>
      </c>
      <c r="DD100" s="10">
        <f t="shared" si="99"/>
        <v>0</v>
      </c>
      <c r="DE100" s="11">
        <f t="shared" si="99"/>
        <v>0</v>
      </c>
      <c r="DF100" s="10">
        <f t="shared" si="99"/>
        <v>0</v>
      </c>
      <c r="DG100" s="11">
        <f t="shared" si="99"/>
        <v>0</v>
      </c>
      <c r="DH100" s="10">
        <f t="shared" si="99"/>
        <v>0</v>
      </c>
      <c r="DI100" s="7">
        <f t="shared" si="99"/>
        <v>0</v>
      </c>
      <c r="DJ100" s="7">
        <f t="shared" si="99"/>
        <v>0</v>
      </c>
      <c r="DK100" s="11">
        <f t="shared" si="99"/>
        <v>0</v>
      </c>
      <c r="DL100" s="10">
        <f t="shared" si="99"/>
        <v>0</v>
      </c>
      <c r="DM100" s="11">
        <f t="shared" si="99"/>
        <v>0</v>
      </c>
      <c r="DN100" s="10">
        <f t="shared" si="99"/>
        <v>0</v>
      </c>
      <c r="DO100" s="11">
        <f t="shared" si="99"/>
        <v>0</v>
      </c>
      <c r="DP100" s="10">
        <f t="shared" si="99"/>
        <v>0</v>
      </c>
      <c r="DQ100" s="7">
        <f t="shared" si="99"/>
        <v>0</v>
      </c>
      <c r="DR100" s="11">
        <f t="shared" si="99"/>
        <v>0</v>
      </c>
      <c r="DS100" s="10">
        <f t="shared" si="99"/>
        <v>0</v>
      </c>
      <c r="DT100" s="11">
        <f t="shared" si="99"/>
        <v>0</v>
      </c>
      <c r="DU100" s="10">
        <f t="shared" si="99"/>
        <v>0</v>
      </c>
      <c r="DV100" s="11">
        <f t="shared" si="99"/>
        <v>0</v>
      </c>
      <c r="DW100" s="10">
        <f t="shared" si="99"/>
        <v>0</v>
      </c>
      <c r="DX100" s="11">
        <f t="shared" si="99"/>
        <v>0</v>
      </c>
      <c r="DY100" s="10">
        <f t="shared" si="99"/>
        <v>0</v>
      </c>
      <c r="DZ100" s="11">
        <f t="shared" si="99"/>
        <v>0</v>
      </c>
      <c r="EA100" s="10">
        <f t="shared" si="99"/>
        <v>0</v>
      </c>
      <c r="EB100" s="7">
        <f t="shared" si="99"/>
        <v>0</v>
      </c>
      <c r="EC100" s="7">
        <f t="shared" si="99"/>
        <v>0</v>
      </c>
    </row>
    <row r="101" spans="1:133" ht="19.5" customHeight="1">
      <c r="A101" s="6"/>
      <c r="B101" s="6"/>
      <c r="C101" s="6"/>
      <c r="D101" s="6"/>
      <c r="E101" s="8" t="s">
        <v>199</v>
      </c>
      <c r="F101" s="6">
        <f>F29+F57+F67+F91+F97</f>
        <v>12</v>
      </c>
      <c r="G101" s="6">
        <f>G29+G57+G67+G91+G97</f>
        <v>77</v>
      </c>
      <c r="H101" s="6">
        <f aca="true" t="shared" si="100" ref="H101:P101">H29+H57+H67+H97</f>
        <v>1315</v>
      </c>
      <c r="I101" s="6">
        <f t="shared" si="100"/>
        <v>625</v>
      </c>
      <c r="J101" s="6">
        <f t="shared" si="100"/>
        <v>9</v>
      </c>
      <c r="K101" s="6">
        <f t="shared" si="100"/>
        <v>9</v>
      </c>
      <c r="L101" s="6">
        <f t="shared" si="100"/>
        <v>0</v>
      </c>
      <c r="M101" s="6">
        <f t="shared" si="100"/>
        <v>582</v>
      </c>
      <c r="N101" s="6">
        <f t="shared" si="100"/>
        <v>90</v>
      </c>
      <c r="O101" s="6">
        <f t="shared" si="100"/>
        <v>0</v>
      </c>
      <c r="P101" s="6">
        <f t="shared" si="100"/>
        <v>0</v>
      </c>
      <c r="Q101" s="7">
        <f>Q29+Q57+Q67+Q91+Q97</f>
        <v>180</v>
      </c>
      <c r="R101" s="7">
        <f>R29+R57+R67+R91+R97</f>
        <v>90</v>
      </c>
      <c r="S101" s="7">
        <f>S29+S57+S67+S91+S97</f>
        <v>57.39999999999999</v>
      </c>
      <c r="T101" s="11">
        <f aca="true" t="shared" si="101" ref="T101:Y101">T29+T57+T67+T97</f>
        <v>125</v>
      </c>
      <c r="U101" s="10">
        <f t="shared" si="101"/>
        <v>0</v>
      </c>
      <c r="V101" s="11">
        <f t="shared" si="101"/>
        <v>9</v>
      </c>
      <c r="W101" s="10">
        <f t="shared" si="101"/>
        <v>0</v>
      </c>
      <c r="X101" s="11">
        <f t="shared" si="101"/>
        <v>0</v>
      </c>
      <c r="Y101" s="10">
        <f t="shared" si="101"/>
        <v>0</v>
      </c>
      <c r="Z101" s="7">
        <f>Z29+Z57+Z67+Z91+Z97</f>
        <v>19</v>
      </c>
      <c r="AA101" s="11">
        <f aca="true" t="shared" si="102" ref="AA101:AJ101">AA29+AA57+AA67+AA97</f>
        <v>0</v>
      </c>
      <c r="AB101" s="10">
        <f t="shared" si="102"/>
        <v>0</v>
      </c>
      <c r="AC101" s="11">
        <f t="shared" si="102"/>
        <v>99</v>
      </c>
      <c r="AD101" s="10">
        <f t="shared" si="102"/>
        <v>0</v>
      </c>
      <c r="AE101" s="11">
        <f t="shared" si="102"/>
        <v>0</v>
      </c>
      <c r="AF101" s="10">
        <f t="shared" si="102"/>
        <v>0</v>
      </c>
      <c r="AG101" s="11">
        <f t="shared" si="102"/>
        <v>0</v>
      </c>
      <c r="AH101" s="10">
        <f t="shared" si="102"/>
        <v>0</v>
      </c>
      <c r="AI101" s="11">
        <f t="shared" si="102"/>
        <v>0</v>
      </c>
      <c r="AJ101" s="10">
        <f t="shared" si="102"/>
        <v>0</v>
      </c>
      <c r="AK101" s="7">
        <f>AK29+AK57+AK67+AK91+AK97</f>
        <v>11</v>
      </c>
      <c r="AL101" s="7">
        <f>AL29+AL57+AL67+AL91+AL97</f>
        <v>30</v>
      </c>
      <c r="AM101" s="11">
        <f aca="true" t="shared" si="103" ref="AM101:AR101">AM29+AM57+AM67+AM97</f>
        <v>117</v>
      </c>
      <c r="AN101" s="10">
        <f t="shared" si="103"/>
        <v>0</v>
      </c>
      <c r="AO101" s="11">
        <f t="shared" si="103"/>
        <v>0</v>
      </c>
      <c r="AP101" s="10">
        <f t="shared" si="103"/>
        <v>0</v>
      </c>
      <c r="AQ101" s="11">
        <f t="shared" si="103"/>
        <v>0</v>
      </c>
      <c r="AR101" s="10">
        <f t="shared" si="103"/>
        <v>0</v>
      </c>
      <c r="AS101" s="7">
        <f>AS29+AS57+AS67+AS91+AS97</f>
        <v>18</v>
      </c>
      <c r="AT101" s="11">
        <f aca="true" t="shared" si="104" ref="AT101:BC101">AT29+AT57+AT67+AT97</f>
        <v>0</v>
      </c>
      <c r="AU101" s="10">
        <f t="shared" si="104"/>
        <v>0</v>
      </c>
      <c r="AV101" s="11">
        <f t="shared" si="104"/>
        <v>93</v>
      </c>
      <c r="AW101" s="10">
        <f t="shared" si="104"/>
        <v>0</v>
      </c>
      <c r="AX101" s="11">
        <f t="shared" si="104"/>
        <v>0</v>
      </c>
      <c r="AY101" s="10">
        <f t="shared" si="104"/>
        <v>0</v>
      </c>
      <c r="AZ101" s="11">
        <f t="shared" si="104"/>
        <v>0</v>
      </c>
      <c r="BA101" s="10">
        <f t="shared" si="104"/>
        <v>0</v>
      </c>
      <c r="BB101" s="11">
        <f t="shared" si="104"/>
        <v>0</v>
      </c>
      <c r="BC101" s="10">
        <f t="shared" si="104"/>
        <v>0</v>
      </c>
      <c r="BD101" s="7">
        <f>BD29+BD57+BD67+BD91+BD97</f>
        <v>12</v>
      </c>
      <c r="BE101" s="7">
        <f>BE29+BE57+BE67+BE91+BE97</f>
        <v>30</v>
      </c>
      <c r="BF101" s="11">
        <f aca="true" t="shared" si="105" ref="BF101:BK101">BF29+BF57+BF67+BF97</f>
        <v>117</v>
      </c>
      <c r="BG101" s="10">
        <f t="shared" si="105"/>
        <v>0</v>
      </c>
      <c r="BH101" s="11">
        <f t="shared" si="105"/>
        <v>0</v>
      </c>
      <c r="BI101" s="10">
        <f t="shared" si="105"/>
        <v>0</v>
      </c>
      <c r="BJ101" s="11">
        <f t="shared" si="105"/>
        <v>0</v>
      </c>
      <c r="BK101" s="10">
        <f t="shared" si="105"/>
        <v>0</v>
      </c>
      <c r="BL101" s="7">
        <f>BL29+BL57+BL67+BL91+BL97</f>
        <v>16</v>
      </c>
      <c r="BM101" s="11">
        <f aca="true" t="shared" si="106" ref="BM101:BV101">BM29+BM57+BM67+BM97</f>
        <v>0</v>
      </c>
      <c r="BN101" s="10">
        <f t="shared" si="106"/>
        <v>0</v>
      </c>
      <c r="BO101" s="11">
        <f t="shared" si="106"/>
        <v>108</v>
      </c>
      <c r="BP101" s="10">
        <f t="shared" si="106"/>
        <v>0</v>
      </c>
      <c r="BQ101" s="11">
        <f t="shared" si="106"/>
        <v>18</v>
      </c>
      <c r="BR101" s="10">
        <f t="shared" si="106"/>
        <v>0</v>
      </c>
      <c r="BS101" s="11">
        <f t="shared" si="106"/>
        <v>0</v>
      </c>
      <c r="BT101" s="10">
        <f t="shared" si="106"/>
        <v>0</v>
      </c>
      <c r="BU101" s="11">
        <f t="shared" si="106"/>
        <v>0</v>
      </c>
      <c r="BV101" s="10">
        <f t="shared" si="106"/>
        <v>0</v>
      </c>
      <c r="BW101" s="7">
        <f>BW29+BW57+BW67+BW91+BW97</f>
        <v>14</v>
      </c>
      <c r="BX101" s="7">
        <f>BX29+BX57+BX67+BX91+BX97</f>
        <v>30</v>
      </c>
      <c r="BY101" s="11">
        <f aca="true" t="shared" si="107" ref="BY101:CD101">BY29+BY57+BY67+BY97</f>
        <v>84</v>
      </c>
      <c r="BZ101" s="10">
        <f t="shared" si="107"/>
        <v>0</v>
      </c>
      <c r="CA101" s="11">
        <f t="shared" si="107"/>
        <v>0</v>
      </c>
      <c r="CB101" s="10">
        <f t="shared" si="107"/>
        <v>0</v>
      </c>
      <c r="CC101" s="11">
        <f t="shared" si="107"/>
        <v>0</v>
      </c>
      <c r="CD101" s="10">
        <f t="shared" si="107"/>
        <v>0</v>
      </c>
      <c r="CE101" s="7">
        <f>CE29+CE57+CE67+CE91+CE97</f>
        <v>12</v>
      </c>
      <c r="CF101" s="11">
        <f aca="true" t="shared" si="108" ref="CF101:CO101">CF29+CF57+CF67+CF97</f>
        <v>0</v>
      </c>
      <c r="CG101" s="10">
        <f t="shared" si="108"/>
        <v>0</v>
      </c>
      <c r="CH101" s="11">
        <f t="shared" si="108"/>
        <v>102</v>
      </c>
      <c r="CI101" s="10">
        <f t="shared" si="108"/>
        <v>0</v>
      </c>
      <c r="CJ101" s="11">
        <f t="shared" si="108"/>
        <v>36</v>
      </c>
      <c r="CK101" s="10">
        <f t="shared" si="108"/>
        <v>0</v>
      </c>
      <c r="CL101" s="11">
        <f t="shared" si="108"/>
        <v>0</v>
      </c>
      <c r="CM101" s="10">
        <f t="shared" si="108"/>
        <v>0</v>
      </c>
      <c r="CN101" s="11">
        <f t="shared" si="108"/>
        <v>0</v>
      </c>
      <c r="CO101" s="10">
        <f t="shared" si="108"/>
        <v>0</v>
      </c>
      <c r="CP101" s="7">
        <f>CP29+CP57+CP67+CP91+CP97</f>
        <v>18</v>
      </c>
      <c r="CQ101" s="7">
        <f>CQ29+CQ57+CQ67+CQ91+CQ97</f>
        <v>30</v>
      </c>
      <c r="CR101" s="11">
        <f aca="true" t="shared" si="109" ref="CR101:CW101">CR29+CR57+CR67+CR97</f>
        <v>90</v>
      </c>
      <c r="CS101" s="10">
        <f t="shared" si="109"/>
        <v>0</v>
      </c>
      <c r="CT101" s="11">
        <f t="shared" si="109"/>
        <v>0</v>
      </c>
      <c r="CU101" s="10">
        <f t="shared" si="109"/>
        <v>0</v>
      </c>
      <c r="CV101" s="11">
        <f t="shared" si="109"/>
        <v>9</v>
      </c>
      <c r="CW101" s="10">
        <f t="shared" si="109"/>
        <v>0</v>
      </c>
      <c r="CX101" s="7">
        <f>CX29+CX57+CX67+CX91+CX97</f>
        <v>15</v>
      </c>
      <c r="CY101" s="11">
        <f aca="true" t="shared" si="110" ref="CY101:DH101">CY29+CY57+CY67+CY97</f>
        <v>0</v>
      </c>
      <c r="CZ101" s="10">
        <f t="shared" si="110"/>
        <v>0</v>
      </c>
      <c r="DA101" s="11">
        <f t="shared" si="110"/>
        <v>90</v>
      </c>
      <c r="DB101" s="10">
        <f t="shared" si="110"/>
        <v>0</v>
      </c>
      <c r="DC101" s="11">
        <f t="shared" si="110"/>
        <v>36</v>
      </c>
      <c r="DD101" s="10">
        <f t="shared" si="110"/>
        <v>0</v>
      </c>
      <c r="DE101" s="11">
        <f t="shared" si="110"/>
        <v>0</v>
      </c>
      <c r="DF101" s="10">
        <f t="shared" si="110"/>
        <v>0</v>
      </c>
      <c r="DG101" s="11">
        <f t="shared" si="110"/>
        <v>0</v>
      </c>
      <c r="DH101" s="10">
        <f t="shared" si="110"/>
        <v>0</v>
      </c>
      <c r="DI101" s="7">
        <f>DI29+DI57+DI67+DI91+DI97</f>
        <v>15</v>
      </c>
      <c r="DJ101" s="7">
        <f>DJ29+DJ57+DJ67+DJ91+DJ97</f>
        <v>30</v>
      </c>
      <c r="DK101" s="11">
        <f aca="true" t="shared" si="111" ref="DK101:DP101">DK29+DK57+DK67+DK97</f>
        <v>92</v>
      </c>
      <c r="DL101" s="10">
        <f t="shared" si="111"/>
        <v>0</v>
      </c>
      <c r="DM101" s="11">
        <f t="shared" si="111"/>
        <v>0</v>
      </c>
      <c r="DN101" s="10">
        <f t="shared" si="111"/>
        <v>0</v>
      </c>
      <c r="DO101" s="11">
        <f t="shared" si="111"/>
        <v>0</v>
      </c>
      <c r="DP101" s="10">
        <f t="shared" si="111"/>
        <v>0</v>
      </c>
      <c r="DQ101" s="7">
        <f>DQ29+DQ57+DQ67+DQ91+DQ97</f>
        <v>10</v>
      </c>
      <c r="DR101" s="11">
        <f aca="true" t="shared" si="112" ref="DR101:EA101">DR29+DR57+DR67+DR97</f>
        <v>0</v>
      </c>
      <c r="DS101" s="10">
        <f t="shared" si="112"/>
        <v>0</v>
      </c>
      <c r="DT101" s="11">
        <f t="shared" si="112"/>
        <v>90</v>
      </c>
      <c r="DU101" s="10">
        <f t="shared" si="112"/>
        <v>0</v>
      </c>
      <c r="DV101" s="11">
        <f t="shared" si="112"/>
        <v>0</v>
      </c>
      <c r="DW101" s="10">
        <f t="shared" si="112"/>
        <v>0</v>
      </c>
      <c r="DX101" s="11">
        <f t="shared" si="112"/>
        <v>0</v>
      </c>
      <c r="DY101" s="10">
        <f t="shared" si="112"/>
        <v>0</v>
      </c>
      <c r="DZ101" s="11">
        <f t="shared" si="112"/>
        <v>0</v>
      </c>
      <c r="EA101" s="10">
        <f t="shared" si="112"/>
        <v>0</v>
      </c>
      <c r="EB101" s="7">
        <f>EB29+EB57+EB67+EB91+EB97</f>
        <v>20</v>
      </c>
      <c r="EC101" s="7">
        <f>EC29+EC57+EC67+EC91+EC97</f>
        <v>30</v>
      </c>
    </row>
    <row r="103" spans="4:5" ht="12.75">
      <c r="D103" s="3" t="s">
        <v>22</v>
      </c>
      <c r="E103" s="3" t="s">
        <v>200</v>
      </c>
    </row>
    <row r="104" spans="4:5" ht="12.75">
      <c r="D104" s="3" t="s">
        <v>26</v>
      </c>
      <c r="E104" s="3" t="s">
        <v>201</v>
      </c>
    </row>
    <row r="105" spans="4:5" ht="12.75">
      <c r="D105" s="21" t="s">
        <v>32</v>
      </c>
      <c r="E105" s="21"/>
    </row>
    <row r="106" spans="4:5" ht="12.75">
      <c r="D106" s="3" t="s">
        <v>34</v>
      </c>
      <c r="E106" s="3" t="s">
        <v>202</v>
      </c>
    </row>
    <row r="107" spans="4:5" ht="12.75">
      <c r="D107" s="3" t="s">
        <v>35</v>
      </c>
      <c r="E107" s="3" t="s">
        <v>203</v>
      </c>
    </row>
    <row r="108" spans="4:5" ht="12.75">
      <c r="D108" s="3" t="s">
        <v>36</v>
      </c>
      <c r="E108" s="3" t="s">
        <v>204</v>
      </c>
    </row>
    <row r="109" spans="4:29" ht="12.75">
      <c r="D109" s="21" t="s">
        <v>33</v>
      </c>
      <c r="E109" s="21"/>
      <c r="M109" s="9"/>
      <c r="U109" s="9"/>
      <c r="AC109" s="9"/>
    </row>
    <row r="110" spans="4:5" ht="12.75">
      <c r="D110" s="3" t="s">
        <v>35</v>
      </c>
      <c r="E110" s="3" t="s">
        <v>203</v>
      </c>
    </row>
    <row r="111" spans="4:5" ht="12.75">
      <c r="D111" s="3" t="s">
        <v>36</v>
      </c>
      <c r="E111" s="3" t="s">
        <v>204</v>
      </c>
    </row>
    <row r="112" spans="4:5" ht="12.75">
      <c r="D112" s="3" t="s">
        <v>37</v>
      </c>
      <c r="E112" s="3" t="s">
        <v>205</v>
      </c>
    </row>
    <row r="113" spans="4:5" ht="12.75">
      <c r="D113" s="3" t="s">
        <v>38</v>
      </c>
      <c r="E113" s="3" t="s">
        <v>206</v>
      </c>
    </row>
    <row r="114" spans="4:5" ht="12.75">
      <c r="D114" s="3" t="s">
        <v>39</v>
      </c>
      <c r="E114" s="3" t="s">
        <v>207</v>
      </c>
    </row>
  </sheetData>
  <sheetProtection/>
  <mergeCells count="141">
    <mergeCell ref="D105:E105"/>
    <mergeCell ref="D109:E109"/>
    <mergeCell ref="C87:C88"/>
    <mergeCell ref="A87:A88"/>
    <mergeCell ref="B87:B88"/>
    <mergeCell ref="A89:EC89"/>
    <mergeCell ref="A92:EC92"/>
    <mergeCell ref="A98:EC98"/>
    <mergeCell ref="C83:C84"/>
    <mergeCell ref="A83:A84"/>
    <mergeCell ref="B83:B84"/>
    <mergeCell ref="C85:C86"/>
    <mergeCell ref="A85:A86"/>
    <mergeCell ref="B85:B86"/>
    <mergeCell ref="C79:C80"/>
    <mergeCell ref="A79:A80"/>
    <mergeCell ref="B79:B80"/>
    <mergeCell ref="C81:C82"/>
    <mergeCell ref="A81:A82"/>
    <mergeCell ref="B81:B82"/>
    <mergeCell ref="C75:C76"/>
    <mergeCell ref="A75:A76"/>
    <mergeCell ref="B75:B76"/>
    <mergeCell ref="C77:C78"/>
    <mergeCell ref="A77:A78"/>
    <mergeCell ref="B77:B78"/>
    <mergeCell ref="C71:C72"/>
    <mergeCell ref="A71:A72"/>
    <mergeCell ref="B71:B72"/>
    <mergeCell ref="C73:C74"/>
    <mergeCell ref="A73:A74"/>
    <mergeCell ref="B73:B74"/>
    <mergeCell ref="A30:EC30"/>
    <mergeCell ref="A58:EC58"/>
    <mergeCell ref="A68:EC68"/>
    <mergeCell ref="C69:C70"/>
    <mergeCell ref="A69:A70"/>
    <mergeCell ref="B69:B70"/>
    <mergeCell ref="DX15:DY15"/>
    <mergeCell ref="DZ15:EA15"/>
    <mergeCell ref="EB14:EB15"/>
    <mergeCell ref="EC14:EC15"/>
    <mergeCell ref="A16:EC16"/>
    <mergeCell ref="DJ14:DJ15"/>
    <mergeCell ref="CY15:CZ15"/>
    <mergeCell ref="DA15:DB15"/>
    <mergeCell ref="DC15:DD15"/>
    <mergeCell ref="DK13:EC13"/>
    <mergeCell ref="DK14:DP14"/>
    <mergeCell ref="DK15:DL15"/>
    <mergeCell ref="DM15:DN15"/>
    <mergeCell ref="DO15:DP15"/>
    <mergeCell ref="DQ14:DQ15"/>
    <mergeCell ref="DR14:EA14"/>
    <mergeCell ref="DR15:DS15"/>
    <mergeCell ref="DT15:DU15"/>
    <mergeCell ref="DV15:DW15"/>
    <mergeCell ref="DE15:DF15"/>
    <mergeCell ref="DG15:DH15"/>
    <mergeCell ref="DI14:DI15"/>
    <mergeCell ref="CP14:CP15"/>
    <mergeCell ref="CQ14:CQ15"/>
    <mergeCell ref="CR12:EC12"/>
    <mergeCell ref="CR13:DJ13"/>
    <mergeCell ref="CR14:CW14"/>
    <mergeCell ref="CR15:CS15"/>
    <mergeCell ref="CT15:CU15"/>
    <mergeCell ref="CV15:CW15"/>
    <mergeCell ref="CX14:CX15"/>
    <mergeCell ref="CY14:DH14"/>
    <mergeCell ref="CE14:CE15"/>
    <mergeCell ref="CF14:CO14"/>
    <mergeCell ref="CF15:CG15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D14"/>
    <mergeCell ref="BY15:BZ15"/>
    <mergeCell ref="CA15:CB15"/>
    <mergeCell ref="CC15:CD15"/>
    <mergeCell ref="BF12:CQ12"/>
    <mergeCell ref="BF13:BX13"/>
    <mergeCell ref="BF14:BK14"/>
    <mergeCell ref="BF15:BG15"/>
    <mergeCell ref="BH15:BI15"/>
    <mergeCell ref="BJ15:BK15"/>
    <mergeCell ref="BL14:BL15"/>
    <mergeCell ref="BM14:BV14"/>
    <mergeCell ref="BM15:BN15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AT15:AU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A11:EB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rintOptions/>
  <pageMargins left="0.75" right="0.75" top="1" bottom="1" header="0.5" footer="0.5"/>
  <pageSetup fitToHeight="1" fitToWidth="1" horizontalDpi="600" verticalDpi="600" orientation="landscape" paperSize="8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4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1.8515625" style="0" customWidth="1"/>
    <col min="22" max="22" width="3.57421875" style="0" customWidth="1"/>
    <col min="23" max="23" width="1.8515625" style="0" customWidth="1"/>
    <col min="24" max="24" width="3.57421875" style="0" customWidth="1"/>
    <col min="25" max="25" width="1.8515625" style="0" customWidth="1"/>
    <col min="26" max="26" width="3.8515625" style="0" customWidth="1"/>
    <col min="27" max="27" width="3.57421875" style="0" customWidth="1"/>
    <col min="28" max="28" width="1.8515625" style="0" customWidth="1"/>
    <col min="29" max="29" width="3.57421875" style="0" customWidth="1"/>
    <col min="30" max="30" width="1.8515625" style="0" customWidth="1"/>
    <col min="31" max="31" width="3.57421875" style="0" customWidth="1"/>
    <col min="32" max="32" width="1.8515625" style="0" customWidth="1"/>
    <col min="33" max="33" width="3.57421875" style="0" customWidth="1"/>
    <col min="34" max="34" width="1.8515625" style="0" customWidth="1"/>
    <col min="35" max="35" width="3.57421875" style="0" customWidth="1"/>
    <col min="36" max="36" width="1.8515625" style="0" customWidth="1"/>
    <col min="37" max="38" width="3.8515625" style="0" customWidth="1"/>
    <col min="39" max="39" width="3.57421875" style="0" customWidth="1"/>
    <col min="40" max="40" width="1.8515625" style="0" customWidth="1"/>
    <col min="41" max="41" width="3.57421875" style="0" customWidth="1"/>
    <col min="42" max="42" width="1.8515625" style="0" customWidth="1"/>
    <col min="43" max="43" width="3.57421875" style="0" customWidth="1"/>
    <col min="44" max="44" width="1.8515625" style="0" customWidth="1"/>
    <col min="45" max="45" width="3.8515625" style="0" customWidth="1"/>
    <col min="46" max="46" width="3.57421875" style="0" customWidth="1"/>
    <col min="47" max="47" width="1.8515625" style="0" customWidth="1"/>
    <col min="48" max="48" width="3.57421875" style="0" customWidth="1"/>
    <col min="49" max="49" width="1.8515625" style="0" customWidth="1"/>
    <col min="50" max="50" width="3.57421875" style="0" customWidth="1"/>
    <col min="51" max="51" width="1.8515625" style="0" customWidth="1"/>
    <col min="52" max="52" width="3.57421875" style="0" customWidth="1"/>
    <col min="53" max="53" width="1.8515625" style="0" customWidth="1"/>
    <col min="54" max="54" width="3.57421875" style="0" customWidth="1"/>
    <col min="55" max="55" width="1.8515625" style="0" customWidth="1"/>
    <col min="56" max="57" width="3.8515625" style="0" customWidth="1"/>
    <col min="58" max="58" width="3.57421875" style="0" customWidth="1"/>
    <col min="59" max="59" width="1.8515625" style="0" customWidth="1"/>
    <col min="60" max="60" width="3.57421875" style="0" customWidth="1"/>
    <col min="61" max="61" width="1.8515625" style="0" customWidth="1"/>
    <col min="62" max="62" width="3.57421875" style="0" customWidth="1"/>
    <col min="63" max="63" width="1.8515625" style="0" customWidth="1"/>
    <col min="64" max="64" width="3.8515625" style="0" customWidth="1"/>
    <col min="65" max="65" width="3.57421875" style="0" customWidth="1"/>
    <col min="66" max="66" width="1.8515625" style="0" customWidth="1"/>
    <col min="67" max="67" width="3.57421875" style="0" customWidth="1"/>
    <col min="68" max="68" width="1.8515625" style="0" customWidth="1"/>
    <col min="69" max="69" width="3.57421875" style="0" customWidth="1"/>
    <col min="70" max="70" width="1.8515625" style="0" customWidth="1"/>
    <col min="71" max="71" width="3.57421875" style="0" customWidth="1"/>
    <col min="72" max="72" width="1.8515625" style="0" customWidth="1"/>
    <col min="73" max="73" width="3.57421875" style="0" customWidth="1"/>
    <col min="74" max="74" width="1.8515625" style="0" customWidth="1"/>
    <col min="75" max="76" width="3.8515625" style="0" customWidth="1"/>
    <col min="77" max="77" width="3.57421875" style="0" customWidth="1"/>
    <col min="78" max="78" width="1.8515625" style="0" customWidth="1"/>
    <col min="79" max="79" width="3.57421875" style="0" customWidth="1"/>
    <col min="80" max="80" width="1.8515625" style="0" customWidth="1"/>
    <col min="81" max="81" width="3.57421875" style="0" customWidth="1"/>
    <col min="82" max="82" width="1.8515625" style="0" customWidth="1"/>
    <col min="83" max="83" width="3.8515625" style="0" customWidth="1"/>
    <col min="84" max="84" width="3.57421875" style="0" customWidth="1"/>
    <col min="85" max="85" width="1.8515625" style="0" customWidth="1"/>
    <col min="86" max="86" width="3.57421875" style="0" customWidth="1"/>
    <col min="87" max="87" width="1.8515625" style="0" customWidth="1"/>
    <col min="88" max="88" width="3.57421875" style="0" customWidth="1"/>
    <col min="89" max="89" width="1.8515625" style="0" customWidth="1"/>
    <col min="90" max="90" width="3.57421875" style="0" customWidth="1"/>
    <col min="91" max="91" width="1.8515625" style="0" customWidth="1"/>
    <col min="92" max="92" width="3.57421875" style="0" customWidth="1"/>
    <col min="93" max="93" width="1.8515625" style="0" customWidth="1"/>
    <col min="94" max="95" width="3.8515625" style="0" customWidth="1"/>
    <col min="96" max="96" width="3.57421875" style="0" customWidth="1"/>
    <col min="97" max="97" width="1.8515625" style="0" customWidth="1"/>
    <col min="98" max="98" width="3.57421875" style="0" customWidth="1"/>
    <col min="99" max="99" width="1.8515625" style="0" customWidth="1"/>
    <col min="100" max="100" width="3.57421875" style="0" customWidth="1"/>
    <col min="101" max="101" width="1.8515625" style="0" customWidth="1"/>
    <col min="102" max="102" width="3.8515625" style="0" customWidth="1"/>
    <col min="103" max="103" width="3.57421875" style="0" customWidth="1"/>
    <col min="104" max="104" width="1.8515625" style="0" customWidth="1"/>
    <col min="105" max="105" width="3.57421875" style="0" customWidth="1"/>
    <col min="106" max="106" width="1.8515625" style="0" customWidth="1"/>
    <col min="107" max="107" width="3.57421875" style="0" customWidth="1"/>
    <col min="108" max="108" width="1.8515625" style="0" customWidth="1"/>
    <col min="109" max="109" width="3.57421875" style="0" customWidth="1"/>
    <col min="110" max="110" width="1.8515625" style="0" customWidth="1"/>
    <col min="111" max="111" width="3.57421875" style="0" customWidth="1"/>
    <col min="112" max="112" width="1.8515625" style="0" customWidth="1"/>
    <col min="113" max="114" width="3.8515625" style="0" customWidth="1"/>
    <col min="115" max="115" width="3.57421875" style="0" customWidth="1"/>
    <col min="116" max="116" width="1.8515625" style="0" customWidth="1"/>
    <col min="117" max="117" width="3.57421875" style="0" customWidth="1"/>
    <col min="118" max="118" width="1.8515625" style="0" customWidth="1"/>
    <col min="119" max="119" width="3.57421875" style="0" customWidth="1"/>
    <col min="120" max="120" width="1.8515625" style="0" customWidth="1"/>
    <col min="121" max="121" width="3.8515625" style="0" customWidth="1"/>
    <col min="122" max="122" width="3.57421875" style="0" customWidth="1"/>
    <col min="123" max="123" width="1.8515625" style="0" customWidth="1"/>
    <col min="124" max="124" width="3.57421875" style="0" customWidth="1"/>
    <col min="125" max="125" width="1.8515625" style="0" customWidth="1"/>
    <col min="126" max="126" width="3.57421875" style="0" customWidth="1"/>
    <col min="127" max="127" width="1.8515625" style="0" customWidth="1"/>
    <col min="128" max="128" width="3.57421875" style="0" customWidth="1"/>
    <col min="129" max="129" width="1.8515625" style="0" customWidth="1"/>
    <col min="130" max="130" width="3.57421875" style="0" customWidth="1"/>
    <col min="131" max="131" width="1.8515625" style="0" customWidth="1"/>
    <col min="132" max="133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58" ht="12.75">
      <c r="E7" t="s">
        <v>11</v>
      </c>
      <c r="F7" s="1" t="s">
        <v>12</v>
      </c>
      <c r="BF7" t="s">
        <v>13</v>
      </c>
    </row>
    <row r="8" spans="5:58" ht="12.75">
      <c r="E8" t="s">
        <v>14</v>
      </c>
      <c r="F8" s="1" t="s">
        <v>127</v>
      </c>
      <c r="BF8" t="s">
        <v>16</v>
      </c>
    </row>
    <row r="9" spans="5:58" ht="12.75">
      <c r="E9" t="s">
        <v>17</v>
      </c>
      <c r="F9" s="1" t="s">
        <v>18</v>
      </c>
      <c r="BF9" t="s">
        <v>227</v>
      </c>
    </row>
    <row r="11" spans="1:132" ht="12.7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</row>
    <row r="12" spans="1:133" ht="12" customHeight="1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40</v>
      </c>
      <c r="R12" s="15" t="s">
        <v>41</v>
      </c>
      <c r="S12" s="15" t="s">
        <v>42</v>
      </c>
      <c r="T12" s="17" t="s">
        <v>43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48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 t="s">
        <v>51</v>
      </c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</row>
    <row r="13" spans="1:133" ht="12" customHeight="1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44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47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49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 t="s">
        <v>52</v>
      </c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 t="s">
        <v>53</v>
      </c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</row>
    <row r="14" spans="1:133" ht="24" customHeight="1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 t="s">
        <v>33</v>
      </c>
      <c r="M14" s="16"/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8"/>
      <c r="Y14" s="18"/>
      <c r="Z14" s="14" t="s">
        <v>45</v>
      </c>
      <c r="AA14" s="18" t="s">
        <v>33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4" t="s">
        <v>45</v>
      </c>
      <c r="AL14" s="14" t="s">
        <v>46</v>
      </c>
      <c r="AM14" s="18" t="s">
        <v>32</v>
      </c>
      <c r="AN14" s="18"/>
      <c r="AO14" s="18"/>
      <c r="AP14" s="18"/>
      <c r="AQ14" s="18"/>
      <c r="AR14" s="18"/>
      <c r="AS14" s="14" t="s">
        <v>45</v>
      </c>
      <c r="AT14" s="18" t="s">
        <v>33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4" t="s">
        <v>45</v>
      </c>
      <c r="BE14" s="14" t="s">
        <v>46</v>
      </c>
      <c r="BF14" s="18" t="s">
        <v>32</v>
      </c>
      <c r="BG14" s="18"/>
      <c r="BH14" s="18"/>
      <c r="BI14" s="18"/>
      <c r="BJ14" s="18"/>
      <c r="BK14" s="18"/>
      <c r="BL14" s="14" t="s">
        <v>45</v>
      </c>
      <c r="BM14" s="18" t="s">
        <v>33</v>
      </c>
      <c r="BN14" s="18"/>
      <c r="BO14" s="18"/>
      <c r="BP14" s="18"/>
      <c r="BQ14" s="18"/>
      <c r="BR14" s="18"/>
      <c r="BS14" s="18"/>
      <c r="BT14" s="18"/>
      <c r="BU14" s="18"/>
      <c r="BV14" s="18"/>
      <c r="BW14" s="14" t="s">
        <v>45</v>
      </c>
      <c r="BX14" s="14" t="s">
        <v>46</v>
      </c>
      <c r="BY14" s="18" t="s">
        <v>32</v>
      </c>
      <c r="BZ14" s="18"/>
      <c r="CA14" s="18"/>
      <c r="CB14" s="18"/>
      <c r="CC14" s="18"/>
      <c r="CD14" s="18"/>
      <c r="CE14" s="14" t="s">
        <v>45</v>
      </c>
      <c r="CF14" s="18" t="s">
        <v>33</v>
      </c>
      <c r="CG14" s="18"/>
      <c r="CH14" s="18"/>
      <c r="CI14" s="18"/>
      <c r="CJ14" s="18"/>
      <c r="CK14" s="18"/>
      <c r="CL14" s="18"/>
      <c r="CM14" s="18"/>
      <c r="CN14" s="18"/>
      <c r="CO14" s="18"/>
      <c r="CP14" s="14" t="s">
        <v>45</v>
      </c>
      <c r="CQ14" s="14" t="s">
        <v>46</v>
      </c>
      <c r="CR14" s="18" t="s">
        <v>32</v>
      </c>
      <c r="CS14" s="18"/>
      <c r="CT14" s="18"/>
      <c r="CU14" s="18"/>
      <c r="CV14" s="18"/>
      <c r="CW14" s="18"/>
      <c r="CX14" s="14" t="s">
        <v>45</v>
      </c>
      <c r="CY14" s="18" t="s">
        <v>33</v>
      </c>
      <c r="CZ14" s="18"/>
      <c r="DA14" s="18"/>
      <c r="DB14" s="18"/>
      <c r="DC14" s="18"/>
      <c r="DD14" s="18"/>
      <c r="DE14" s="18"/>
      <c r="DF14" s="18"/>
      <c r="DG14" s="18"/>
      <c r="DH14" s="18"/>
      <c r="DI14" s="14" t="s">
        <v>45</v>
      </c>
      <c r="DJ14" s="14" t="s">
        <v>46</v>
      </c>
      <c r="DK14" s="18" t="s">
        <v>32</v>
      </c>
      <c r="DL14" s="18"/>
      <c r="DM14" s="18"/>
      <c r="DN14" s="18"/>
      <c r="DO14" s="18"/>
      <c r="DP14" s="18"/>
      <c r="DQ14" s="14" t="s">
        <v>45</v>
      </c>
      <c r="DR14" s="18" t="s">
        <v>33</v>
      </c>
      <c r="DS14" s="18"/>
      <c r="DT14" s="18"/>
      <c r="DU14" s="18"/>
      <c r="DV14" s="18"/>
      <c r="DW14" s="18"/>
      <c r="DX14" s="18"/>
      <c r="DY14" s="18"/>
      <c r="DZ14" s="18"/>
      <c r="EA14" s="18"/>
      <c r="EB14" s="14" t="s">
        <v>45</v>
      </c>
      <c r="EC14" s="14" t="s">
        <v>46</v>
      </c>
    </row>
    <row r="15" spans="1:133" ht="24" customHeight="1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35</v>
      </c>
      <c r="M15" s="5" t="s">
        <v>36</v>
      </c>
      <c r="N15" s="5" t="s">
        <v>37</v>
      </c>
      <c r="O15" s="5" t="s">
        <v>38</v>
      </c>
      <c r="P15" s="5" t="s">
        <v>39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4"/>
      <c r="AA15" s="16" t="s">
        <v>35</v>
      </c>
      <c r="AB15" s="16"/>
      <c r="AC15" s="16" t="s">
        <v>36</v>
      </c>
      <c r="AD15" s="16"/>
      <c r="AE15" s="16" t="s">
        <v>37</v>
      </c>
      <c r="AF15" s="16"/>
      <c r="AG15" s="16" t="s">
        <v>38</v>
      </c>
      <c r="AH15" s="16"/>
      <c r="AI15" s="16" t="s">
        <v>39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6" t="s">
        <v>36</v>
      </c>
      <c r="AR15" s="16"/>
      <c r="AS15" s="14"/>
      <c r="AT15" s="16" t="s">
        <v>35</v>
      </c>
      <c r="AU15" s="16"/>
      <c r="AV15" s="16" t="s">
        <v>36</v>
      </c>
      <c r="AW15" s="16"/>
      <c r="AX15" s="16" t="s">
        <v>37</v>
      </c>
      <c r="AY15" s="16"/>
      <c r="AZ15" s="16" t="s">
        <v>38</v>
      </c>
      <c r="BA15" s="16"/>
      <c r="BB15" s="16" t="s">
        <v>39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6" t="s">
        <v>36</v>
      </c>
      <c r="BK15" s="16"/>
      <c r="BL15" s="14"/>
      <c r="BM15" s="16" t="s">
        <v>35</v>
      </c>
      <c r="BN15" s="16"/>
      <c r="BO15" s="16" t="s">
        <v>36</v>
      </c>
      <c r="BP15" s="16"/>
      <c r="BQ15" s="16" t="s">
        <v>37</v>
      </c>
      <c r="BR15" s="16"/>
      <c r="BS15" s="16" t="s">
        <v>38</v>
      </c>
      <c r="BT15" s="16"/>
      <c r="BU15" s="16" t="s">
        <v>39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6" t="s">
        <v>36</v>
      </c>
      <c r="CD15" s="16"/>
      <c r="CE15" s="14"/>
      <c r="CF15" s="16" t="s">
        <v>35</v>
      </c>
      <c r="CG15" s="16"/>
      <c r="CH15" s="16" t="s">
        <v>36</v>
      </c>
      <c r="CI15" s="16"/>
      <c r="CJ15" s="16" t="s">
        <v>37</v>
      </c>
      <c r="CK15" s="16"/>
      <c r="CL15" s="16" t="s">
        <v>38</v>
      </c>
      <c r="CM15" s="16"/>
      <c r="CN15" s="16" t="s">
        <v>39</v>
      </c>
      <c r="CO15" s="16"/>
      <c r="CP15" s="14"/>
      <c r="CQ15" s="14"/>
      <c r="CR15" s="16" t="s">
        <v>34</v>
      </c>
      <c r="CS15" s="16"/>
      <c r="CT15" s="16" t="s">
        <v>35</v>
      </c>
      <c r="CU15" s="16"/>
      <c r="CV15" s="16" t="s">
        <v>36</v>
      </c>
      <c r="CW15" s="16"/>
      <c r="CX15" s="14"/>
      <c r="CY15" s="16" t="s">
        <v>35</v>
      </c>
      <c r="CZ15" s="16"/>
      <c r="DA15" s="16" t="s">
        <v>36</v>
      </c>
      <c r="DB15" s="16"/>
      <c r="DC15" s="16" t="s">
        <v>37</v>
      </c>
      <c r="DD15" s="16"/>
      <c r="DE15" s="16" t="s">
        <v>38</v>
      </c>
      <c r="DF15" s="16"/>
      <c r="DG15" s="16" t="s">
        <v>39</v>
      </c>
      <c r="DH15" s="16"/>
      <c r="DI15" s="14"/>
      <c r="DJ15" s="14"/>
      <c r="DK15" s="16" t="s">
        <v>34</v>
      </c>
      <c r="DL15" s="16"/>
      <c r="DM15" s="16" t="s">
        <v>35</v>
      </c>
      <c r="DN15" s="16"/>
      <c r="DO15" s="16" t="s">
        <v>36</v>
      </c>
      <c r="DP15" s="16"/>
      <c r="DQ15" s="14"/>
      <c r="DR15" s="16" t="s">
        <v>35</v>
      </c>
      <c r="DS15" s="16"/>
      <c r="DT15" s="16" t="s">
        <v>36</v>
      </c>
      <c r="DU15" s="16"/>
      <c r="DV15" s="16" t="s">
        <v>37</v>
      </c>
      <c r="DW15" s="16"/>
      <c r="DX15" s="16" t="s">
        <v>38</v>
      </c>
      <c r="DY15" s="16"/>
      <c r="DZ15" s="16" t="s">
        <v>39</v>
      </c>
      <c r="EA15" s="16"/>
      <c r="EB15" s="14"/>
      <c r="EC15" s="14"/>
    </row>
    <row r="16" spans="1:133" ht="19.5" customHeight="1">
      <c r="A16" s="19" t="s">
        <v>54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9"/>
      <c r="EC16" s="13"/>
    </row>
    <row r="17" spans="1:133" ht="12.75">
      <c r="A17" s="6">
        <v>1</v>
      </c>
      <c r="B17" s="6">
        <v>1</v>
      </c>
      <c r="C17" s="6"/>
      <c r="D17" s="6"/>
      <c r="E17" s="3" t="s">
        <v>55</v>
      </c>
      <c r="F17" s="6">
        <f>$B$17*COUNTIF(T17:EA17,"e")</f>
        <v>1</v>
      </c>
      <c r="G17" s="6">
        <f>$B$17*COUNTIF(T17:EA17,"z")</f>
        <v>2</v>
      </c>
      <c r="H17" s="6">
        <f aca="true" t="shared" si="0" ref="H17:H28">SUM(I17:P17)</f>
        <v>90</v>
      </c>
      <c r="I17" s="6">
        <f aca="true" t="shared" si="1" ref="I17:I28">T17+AM17+BF17+BY17+CR17+DK17</f>
        <v>0</v>
      </c>
      <c r="J17" s="6">
        <f aca="true" t="shared" si="2" ref="J17:J28">V17+AO17+BH17+CA17+CT17+DM17</f>
        <v>0</v>
      </c>
      <c r="K17" s="6">
        <f aca="true" t="shared" si="3" ref="K17:K28">X17+AQ17+BJ17+CC17+CV17+DO17</f>
        <v>0</v>
      </c>
      <c r="L17" s="6">
        <f aca="true" t="shared" si="4" ref="L17:L28">AA17+AT17+BM17+CF17+CY17+DR17</f>
        <v>0</v>
      </c>
      <c r="M17" s="6">
        <f aca="true" t="shared" si="5" ref="M17:M28">AC17+AV17+BO17+CH17+DA17+DT17</f>
        <v>0</v>
      </c>
      <c r="N17" s="6">
        <f aca="true" t="shared" si="6" ref="N17:N28">AE17+AX17+BQ17+CJ17+DC17+DV17</f>
        <v>90</v>
      </c>
      <c r="O17" s="6">
        <f aca="true" t="shared" si="7" ref="O17:O28">AG17+AZ17+BS17+CL17+DE17+DX17</f>
        <v>0</v>
      </c>
      <c r="P17" s="6">
        <f aca="true" t="shared" si="8" ref="P17:P28">AI17+BB17+BU17+CN17+DG17+DZ17</f>
        <v>0</v>
      </c>
      <c r="Q17" s="7">
        <f aca="true" t="shared" si="9" ref="Q17:Q28">AL17+BE17+BX17+CQ17+DJ17+EC17</f>
        <v>9</v>
      </c>
      <c r="R17" s="7">
        <f aca="true" t="shared" si="10" ref="R17:R28">AK17+BD17+BW17+CP17+DI17+EB17</f>
        <v>9</v>
      </c>
      <c r="S17" s="7">
        <f>$B$17*3.7</f>
        <v>3.7</v>
      </c>
      <c r="T17" s="11"/>
      <c r="U17" s="10"/>
      <c r="V17" s="11"/>
      <c r="W17" s="10"/>
      <c r="X17" s="11"/>
      <c r="Y17" s="10"/>
      <c r="Z17" s="7"/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aca="true" t="shared" si="11" ref="AL17:AL28">Z17+AK17</f>
        <v>0</v>
      </c>
      <c r="AM17" s="11"/>
      <c r="AN17" s="10"/>
      <c r="AO17" s="11"/>
      <c r="AP17" s="10"/>
      <c r="AQ17" s="11"/>
      <c r="AR17" s="10"/>
      <c r="AS17" s="7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8">AS17+BD17</f>
        <v>0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/>
      <c r="BP17" s="10"/>
      <c r="BQ17" s="11">
        <f>$B$17*18</f>
        <v>18</v>
      </c>
      <c r="BR17" s="10" t="s">
        <v>56</v>
      </c>
      <c r="BS17" s="11"/>
      <c r="BT17" s="10"/>
      <c r="BU17" s="11"/>
      <c r="BV17" s="10"/>
      <c r="BW17" s="7">
        <f>$B$17*2</f>
        <v>2</v>
      </c>
      <c r="BX17" s="7">
        <f aca="true" t="shared" si="13" ref="BX17:BX28">BL17+BW17</f>
        <v>2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/>
      <c r="CI17" s="10"/>
      <c r="CJ17" s="11">
        <f>$B$17*36</f>
        <v>36</v>
      </c>
      <c r="CK17" s="10" t="s">
        <v>56</v>
      </c>
      <c r="CL17" s="11"/>
      <c r="CM17" s="10"/>
      <c r="CN17" s="11"/>
      <c r="CO17" s="10"/>
      <c r="CP17" s="7">
        <f>$B$17*3</f>
        <v>3</v>
      </c>
      <c r="CQ17" s="7">
        <f aca="true" t="shared" si="14" ref="CQ17:CQ28">CE17+CP17</f>
        <v>3</v>
      </c>
      <c r="CR17" s="11"/>
      <c r="CS17" s="10"/>
      <c r="CT17" s="11"/>
      <c r="CU17" s="10"/>
      <c r="CV17" s="11"/>
      <c r="CW17" s="10"/>
      <c r="CX17" s="7"/>
      <c r="CY17" s="11"/>
      <c r="CZ17" s="10"/>
      <c r="DA17" s="11"/>
      <c r="DB17" s="10"/>
      <c r="DC17" s="11">
        <f>$B$17*36</f>
        <v>36</v>
      </c>
      <c r="DD17" s="10" t="s">
        <v>57</v>
      </c>
      <c r="DE17" s="11"/>
      <c r="DF17" s="10"/>
      <c r="DG17" s="11"/>
      <c r="DH17" s="10"/>
      <c r="DI17" s="7">
        <f>$B$17*4</f>
        <v>4</v>
      </c>
      <c r="DJ17" s="7">
        <f aca="true" t="shared" si="15" ref="DJ17:DJ28">CX17+DI17</f>
        <v>4</v>
      </c>
      <c r="DK17" s="11"/>
      <c r="DL17" s="10"/>
      <c r="DM17" s="11"/>
      <c r="DN17" s="10"/>
      <c r="DO17" s="11"/>
      <c r="DP17" s="10"/>
      <c r="DQ17" s="7"/>
      <c r="DR17" s="11"/>
      <c r="DS17" s="10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aca="true" t="shared" si="16" ref="EC17:EC28">DQ17+EB17</f>
        <v>0</v>
      </c>
    </row>
    <row r="18" spans="1:133" ht="12.75">
      <c r="A18" s="6"/>
      <c r="B18" s="6"/>
      <c r="C18" s="6"/>
      <c r="D18" s="6" t="s">
        <v>58</v>
      </c>
      <c r="E18" s="3" t="s">
        <v>59</v>
      </c>
      <c r="F18" s="6">
        <f aca="true" t="shared" si="17" ref="F18:F26">COUNTIF(T18:EA18,"e")</f>
        <v>0</v>
      </c>
      <c r="G18" s="6">
        <f aca="true" t="shared" si="18" ref="G18:G26">COUNTIF(T18:EA18,"z")</f>
        <v>1</v>
      </c>
      <c r="H18" s="6">
        <f t="shared" si="0"/>
        <v>12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12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3</v>
      </c>
      <c r="R18" s="7">
        <f t="shared" si="10"/>
        <v>3</v>
      </c>
      <c r="S18" s="7">
        <v>0.5</v>
      </c>
      <c r="T18" s="11"/>
      <c r="U18" s="10"/>
      <c r="V18" s="11"/>
      <c r="W18" s="10"/>
      <c r="X18" s="11"/>
      <c r="Y18" s="10"/>
      <c r="Z18" s="7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11"/>
      <c r="AR18" s="10"/>
      <c r="AS18" s="7"/>
      <c r="AT18" s="11"/>
      <c r="AU18" s="10"/>
      <c r="AV18" s="11">
        <v>12</v>
      </c>
      <c r="AW18" s="10" t="s">
        <v>56</v>
      </c>
      <c r="AX18" s="11"/>
      <c r="AY18" s="10"/>
      <c r="AZ18" s="11"/>
      <c r="BA18" s="10"/>
      <c r="BB18" s="11"/>
      <c r="BC18" s="10"/>
      <c r="BD18" s="7">
        <v>3</v>
      </c>
      <c r="BE18" s="7">
        <f t="shared" si="12"/>
        <v>3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7"/>
      <c r="CY18" s="11"/>
      <c r="CZ18" s="10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7"/>
      <c r="DR18" s="11"/>
      <c r="DS18" s="10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</row>
    <row r="19" spans="1:133" ht="12.75">
      <c r="A19" s="6"/>
      <c r="B19" s="6"/>
      <c r="C19" s="6"/>
      <c r="D19" s="6" t="s">
        <v>60</v>
      </c>
      <c r="E19" s="3" t="s">
        <v>61</v>
      </c>
      <c r="F19" s="6">
        <f t="shared" si="17"/>
        <v>0</v>
      </c>
      <c r="G19" s="6">
        <f t="shared" si="18"/>
        <v>1</v>
      </c>
      <c r="H19" s="6">
        <f t="shared" si="0"/>
        <v>9</v>
      </c>
      <c r="I19" s="6">
        <f t="shared" si="1"/>
        <v>9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1</v>
      </c>
      <c r="R19" s="7">
        <f t="shared" si="10"/>
        <v>0</v>
      </c>
      <c r="S19" s="7">
        <v>0.4</v>
      </c>
      <c r="T19" s="11"/>
      <c r="U19" s="10"/>
      <c r="V19" s="11"/>
      <c r="W19" s="10"/>
      <c r="X19" s="11"/>
      <c r="Y19" s="10"/>
      <c r="Z19" s="7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7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7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  <c r="CR19" s="11">
        <v>9</v>
      </c>
      <c r="CS19" s="10" t="s">
        <v>56</v>
      </c>
      <c r="CT19" s="11"/>
      <c r="CU19" s="10"/>
      <c r="CV19" s="11"/>
      <c r="CW19" s="10"/>
      <c r="CX19" s="7">
        <v>1</v>
      </c>
      <c r="CY19" s="11"/>
      <c r="CZ19" s="10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1</v>
      </c>
      <c r="DK19" s="11"/>
      <c r="DL19" s="10"/>
      <c r="DM19" s="11"/>
      <c r="DN19" s="10"/>
      <c r="DO19" s="11"/>
      <c r="DP19" s="10"/>
      <c r="DQ19" s="7"/>
      <c r="DR19" s="11"/>
      <c r="DS19" s="10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</row>
    <row r="20" spans="1:133" ht="12.75">
      <c r="A20" s="6"/>
      <c r="B20" s="6"/>
      <c r="C20" s="6"/>
      <c r="D20" s="6" t="s">
        <v>62</v>
      </c>
      <c r="E20" s="3" t="s">
        <v>63</v>
      </c>
      <c r="F20" s="6">
        <f t="shared" si="17"/>
        <v>0</v>
      </c>
      <c r="G20" s="6">
        <f t="shared" si="18"/>
        <v>1</v>
      </c>
      <c r="H20" s="6">
        <f t="shared" si="0"/>
        <v>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10</v>
      </c>
      <c r="R20" s="7">
        <f t="shared" si="10"/>
        <v>10</v>
      </c>
      <c r="S20" s="7">
        <v>0.5</v>
      </c>
      <c r="T20" s="11"/>
      <c r="U20" s="10"/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7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7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/>
      <c r="CW20" s="10"/>
      <c r="CX20" s="7"/>
      <c r="CY20" s="11"/>
      <c r="CZ20" s="10"/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0</v>
      </c>
      <c r="DK20" s="11"/>
      <c r="DL20" s="10"/>
      <c r="DM20" s="11"/>
      <c r="DN20" s="10"/>
      <c r="DO20" s="11"/>
      <c r="DP20" s="10"/>
      <c r="DQ20" s="7"/>
      <c r="DR20" s="11"/>
      <c r="DS20" s="10"/>
      <c r="DT20" s="11"/>
      <c r="DU20" s="10"/>
      <c r="DV20" s="11"/>
      <c r="DW20" s="10"/>
      <c r="DX20" s="11">
        <v>0</v>
      </c>
      <c r="DY20" s="10" t="s">
        <v>56</v>
      </c>
      <c r="DZ20" s="11"/>
      <c r="EA20" s="10"/>
      <c r="EB20" s="7">
        <v>10</v>
      </c>
      <c r="EC20" s="7">
        <f t="shared" si="16"/>
        <v>10</v>
      </c>
    </row>
    <row r="21" spans="1:133" ht="12.75">
      <c r="A21" s="6"/>
      <c r="B21" s="6"/>
      <c r="C21" s="6"/>
      <c r="D21" s="6" t="s">
        <v>64</v>
      </c>
      <c r="E21" s="3" t="s">
        <v>65</v>
      </c>
      <c r="F21" s="6">
        <f t="shared" si="17"/>
        <v>0</v>
      </c>
      <c r="G21" s="6">
        <f t="shared" si="18"/>
        <v>1</v>
      </c>
      <c r="H21" s="6">
        <f t="shared" si="0"/>
        <v>9</v>
      </c>
      <c r="I21" s="6">
        <f t="shared" si="1"/>
        <v>0</v>
      </c>
      <c r="J21" s="6">
        <f t="shared" si="2"/>
        <v>9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1</v>
      </c>
      <c r="R21" s="7">
        <f t="shared" si="10"/>
        <v>0</v>
      </c>
      <c r="S21" s="7">
        <v>0.4</v>
      </c>
      <c r="T21" s="11"/>
      <c r="U21" s="10"/>
      <c r="V21" s="11">
        <v>9</v>
      </c>
      <c r="W21" s="10" t="s">
        <v>56</v>
      </c>
      <c r="X21" s="11"/>
      <c r="Y21" s="10"/>
      <c r="Z21" s="7">
        <v>1</v>
      </c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1</v>
      </c>
      <c r="AM21" s="11"/>
      <c r="AN21" s="10"/>
      <c r="AO21" s="11"/>
      <c r="AP21" s="10"/>
      <c r="AQ21" s="11"/>
      <c r="AR21" s="10"/>
      <c r="AS21" s="7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7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7"/>
      <c r="CY21" s="11"/>
      <c r="CZ21" s="10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/>
      <c r="DP21" s="10"/>
      <c r="DQ21" s="7"/>
      <c r="DR21" s="11"/>
      <c r="DS21" s="10"/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0</v>
      </c>
    </row>
    <row r="22" spans="1:133" ht="12.75">
      <c r="A22" s="6"/>
      <c r="B22" s="6"/>
      <c r="C22" s="6"/>
      <c r="D22" s="6" t="s">
        <v>66</v>
      </c>
      <c r="E22" s="3" t="s">
        <v>67</v>
      </c>
      <c r="F22" s="6">
        <f t="shared" si="17"/>
        <v>0</v>
      </c>
      <c r="G22" s="6">
        <f t="shared" si="18"/>
        <v>1</v>
      </c>
      <c r="H22" s="6">
        <f t="shared" si="0"/>
        <v>9</v>
      </c>
      <c r="I22" s="6">
        <f t="shared" si="1"/>
        <v>9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v>0.4</v>
      </c>
      <c r="T22" s="11">
        <v>9</v>
      </c>
      <c r="U22" s="10" t="s">
        <v>56</v>
      </c>
      <c r="V22" s="11"/>
      <c r="W22" s="10"/>
      <c r="X22" s="11"/>
      <c r="Y22" s="10"/>
      <c r="Z22" s="7">
        <v>1</v>
      </c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1</v>
      </c>
      <c r="AM22" s="11"/>
      <c r="AN22" s="10"/>
      <c r="AO22" s="11"/>
      <c r="AP22" s="10"/>
      <c r="AQ22" s="11"/>
      <c r="AR22" s="10"/>
      <c r="AS22" s="7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11"/>
      <c r="BK22" s="10"/>
      <c r="BL22" s="7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7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/>
      <c r="CW22" s="10"/>
      <c r="CX22" s="7"/>
      <c r="CY22" s="11"/>
      <c r="CZ22" s="10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7"/>
      <c r="DR22" s="11"/>
      <c r="DS22" s="10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</row>
    <row r="23" spans="1:133" ht="12.75">
      <c r="A23" s="6"/>
      <c r="B23" s="6"/>
      <c r="C23" s="6"/>
      <c r="D23" s="6" t="s">
        <v>68</v>
      </c>
      <c r="E23" s="3" t="s">
        <v>69</v>
      </c>
      <c r="F23" s="6">
        <f t="shared" si="17"/>
        <v>0</v>
      </c>
      <c r="G23" s="6">
        <f t="shared" si="18"/>
        <v>1</v>
      </c>
      <c r="H23" s="6">
        <f t="shared" si="0"/>
        <v>18</v>
      </c>
      <c r="I23" s="6">
        <f t="shared" si="1"/>
        <v>18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2</v>
      </c>
      <c r="R23" s="7">
        <f t="shared" si="10"/>
        <v>0</v>
      </c>
      <c r="S23" s="7">
        <v>0.7</v>
      </c>
      <c r="T23" s="11">
        <v>18</v>
      </c>
      <c r="U23" s="10" t="s">
        <v>56</v>
      </c>
      <c r="V23" s="11"/>
      <c r="W23" s="10"/>
      <c r="X23" s="11"/>
      <c r="Y23" s="10"/>
      <c r="Z23" s="7">
        <v>2</v>
      </c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2</v>
      </c>
      <c r="AM23" s="11"/>
      <c r="AN23" s="10"/>
      <c r="AO23" s="11"/>
      <c r="AP23" s="10"/>
      <c r="AQ23" s="11"/>
      <c r="AR23" s="10"/>
      <c r="AS23" s="7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7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11"/>
      <c r="CD23" s="10"/>
      <c r="CE23" s="7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7"/>
      <c r="CY23" s="11"/>
      <c r="CZ23" s="10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/>
      <c r="DN23" s="10"/>
      <c r="DO23" s="11"/>
      <c r="DP23" s="10"/>
      <c r="DQ23" s="7"/>
      <c r="DR23" s="11"/>
      <c r="DS23" s="10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</row>
    <row r="24" spans="1:133" ht="12.75">
      <c r="A24" s="6"/>
      <c r="B24" s="6"/>
      <c r="C24" s="6"/>
      <c r="D24" s="6" t="s">
        <v>70</v>
      </c>
      <c r="E24" s="3" t="s">
        <v>71</v>
      </c>
      <c r="F24" s="6">
        <f t="shared" si="17"/>
        <v>1</v>
      </c>
      <c r="G24" s="6">
        <f t="shared" si="18"/>
        <v>1</v>
      </c>
      <c r="H24" s="6">
        <f t="shared" si="0"/>
        <v>36</v>
      </c>
      <c r="I24" s="6">
        <f t="shared" si="1"/>
        <v>18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18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5</v>
      </c>
      <c r="R24" s="7">
        <f t="shared" si="10"/>
        <v>2</v>
      </c>
      <c r="S24" s="7">
        <v>1.6</v>
      </c>
      <c r="T24" s="11"/>
      <c r="U24" s="10"/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>
        <v>18</v>
      </c>
      <c r="AN24" s="10" t="s">
        <v>57</v>
      </c>
      <c r="AO24" s="11"/>
      <c r="AP24" s="10"/>
      <c r="AQ24" s="11"/>
      <c r="AR24" s="10"/>
      <c r="AS24" s="7">
        <v>3</v>
      </c>
      <c r="AT24" s="11"/>
      <c r="AU24" s="10"/>
      <c r="AV24" s="11">
        <v>18</v>
      </c>
      <c r="AW24" s="10" t="s">
        <v>56</v>
      </c>
      <c r="AX24" s="11"/>
      <c r="AY24" s="10"/>
      <c r="AZ24" s="11"/>
      <c r="BA24" s="10"/>
      <c r="BB24" s="11"/>
      <c r="BC24" s="10"/>
      <c r="BD24" s="7">
        <v>2</v>
      </c>
      <c r="BE24" s="7">
        <f t="shared" si="12"/>
        <v>5</v>
      </c>
      <c r="BF24" s="11"/>
      <c r="BG24" s="10"/>
      <c r="BH24" s="11"/>
      <c r="BI24" s="10"/>
      <c r="BJ24" s="11"/>
      <c r="BK24" s="10"/>
      <c r="BL24" s="7"/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11"/>
      <c r="CD24" s="10"/>
      <c r="CE24" s="7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11"/>
      <c r="CW24" s="10"/>
      <c r="CX24" s="7"/>
      <c r="CY24" s="11"/>
      <c r="CZ24" s="10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11"/>
      <c r="DP24" s="10"/>
      <c r="DQ24" s="7"/>
      <c r="DR24" s="11"/>
      <c r="DS24" s="10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</row>
    <row r="25" spans="1:133" ht="12.75">
      <c r="A25" s="6"/>
      <c r="B25" s="6"/>
      <c r="C25" s="6"/>
      <c r="D25" s="6" t="s">
        <v>72</v>
      </c>
      <c r="E25" s="3" t="s">
        <v>73</v>
      </c>
      <c r="F25" s="6">
        <f t="shared" si="17"/>
        <v>0</v>
      </c>
      <c r="G25" s="6">
        <f t="shared" si="18"/>
        <v>1</v>
      </c>
      <c r="H25" s="6">
        <f t="shared" si="0"/>
        <v>18</v>
      </c>
      <c r="I25" s="6">
        <f t="shared" si="1"/>
        <v>18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7">
        <f t="shared" si="9"/>
        <v>2</v>
      </c>
      <c r="R25" s="7">
        <f t="shared" si="10"/>
        <v>0</v>
      </c>
      <c r="S25" s="7">
        <v>0.7</v>
      </c>
      <c r="T25" s="11"/>
      <c r="U25" s="10"/>
      <c r="V25" s="11"/>
      <c r="W25" s="10"/>
      <c r="X25" s="11"/>
      <c r="Y25" s="10"/>
      <c r="Z25" s="7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t="shared" si="11"/>
        <v>0</v>
      </c>
      <c r="AM25" s="11">
        <v>18</v>
      </c>
      <c r="AN25" s="10" t="s">
        <v>56</v>
      </c>
      <c r="AO25" s="11"/>
      <c r="AP25" s="10"/>
      <c r="AQ25" s="11"/>
      <c r="AR25" s="10"/>
      <c r="AS25" s="7">
        <v>2</v>
      </c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 t="shared" si="12"/>
        <v>2</v>
      </c>
      <c r="BF25" s="11"/>
      <c r="BG25" s="10"/>
      <c r="BH25" s="11"/>
      <c r="BI25" s="10"/>
      <c r="BJ25" s="11"/>
      <c r="BK25" s="10"/>
      <c r="BL25" s="7"/>
      <c r="BM25" s="11"/>
      <c r="BN25" s="10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t="shared" si="13"/>
        <v>0</v>
      </c>
      <c r="BY25" s="11"/>
      <c r="BZ25" s="10"/>
      <c r="CA25" s="11"/>
      <c r="CB25" s="10"/>
      <c r="CC25" s="11"/>
      <c r="CD25" s="10"/>
      <c r="CE25" s="7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 t="shared" si="14"/>
        <v>0</v>
      </c>
      <c r="CR25" s="11"/>
      <c r="CS25" s="10"/>
      <c r="CT25" s="11"/>
      <c r="CU25" s="10"/>
      <c r="CV25" s="11"/>
      <c r="CW25" s="10"/>
      <c r="CX25" s="7"/>
      <c r="CY25" s="11"/>
      <c r="CZ25" s="10"/>
      <c r="DA25" s="11"/>
      <c r="DB25" s="10"/>
      <c r="DC25" s="11"/>
      <c r="DD25" s="10"/>
      <c r="DE25" s="11"/>
      <c r="DF25" s="10"/>
      <c r="DG25" s="11"/>
      <c r="DH25" s="10"/>
      <c r="DI25" s="7"/>
      <c r="DJ25" s="7">
        <f t="shared" si="15"/>
        <v>0</v>
      </c>
      <c r="DK25" s="11"/>
      <c r="DL25" s="10"/>
      <c r="DM25" s="11"/>
      <c r="DN25" s="10"/>
      <c r="DO25" s="11"/>
      <c r="DP25" s="10"/>
      <c r="DQ25" s="7"/>
      <c r="DR25" s="11"/>
      <c r="DS25" s="10"/>
      <c r="DT25" s="11"/>
      <c r="DU25" s="10"/>
      <c r="DV25" s="11"/>
      <c r="DW25" s="10"/>
      <c r="DX25" s="11"/>
      <c r="DY25" s="10"/>
      <c r="DZ25" s="11"/>
      <c r="EA25" s="10"/>
      <c r="EB25" s="7"/>
      <c r="EC25" s="7">
        <f t="shared" si="16"/>
        <v>0</v>
      </c>
    </row>
    <row r="26" spans="1:133" ht="12.75">
      <c r="A26" s="6"/>
      <c r="B26" s="6"/>
      <c r="C26" s="6"/>
      <c r="D26" s="6" t="s">
        <v>74</v>
      </c>
      <c r="E26" s="3" t="s">
        <v>75</v>
      </c>
      <c r="F26" s="6">
        <f t="shared" si="17"/>
        <v>0</v>
      </c>
      <c r="G26" s="6">
        <f t="shared" si="18"/>
        <v>2</v>
      </c>
      <c r="H26" s="6">
        <f t="shared" si="0"/>
        <v>36</v>
      </c>
      <c r="I26" s="6">
        <f t="shared" si="1"/>
        <v>18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18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7">
        <f t="shared" si="9"/>
        <v>4</v>
      </c>
      <c r="R26" s="7">
        <f t="shared" si="10"/>
        <v>2</v>
      </c>
      <c r="S26" s="7">
        <v>1.4</v>
      </c>
      <c r="T26" s="11"/>
      <c r="U26" s="10"/>
      <c r="V26" s="11"/>
      <c r="W26" s="10"/>
      <c r="X26" s="11"/>
      <c r="Y26" s="10"/>
      <c r="Z26" s="7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7"/>
      <c r="AL26" s="7">
        <f t="shared" si="11"/>
        <v>0</v>
      </c>
      <c r="AM26" s="11"/>
      <c r="AN26" s="10"/>
      <c r="AO26" s="11"/>
      <c r="AP26" s="10"/>
      <c r="AQ26" s="11"/>
      <c r="AR26" s="10"/>
      <c r="AS26" s="7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si="12"/>
        <v>0</v>
      </c>
      <c r="BF26" s="11"/>
      <c r="BG26" s="10"/>
      <c r="BH26" s="11"/>
      <c r="BI26" s="10"/>
      <c r="BJ26" s="11"/>
      <c r="BK26" s="10"/>
      <c r="BL26" s="7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si="13"/>
        <v>0</v>
      </c>
      <c r="BY26" s="11"/>
      <c r="BZ26" s="10"/>
      <c r="CA26" s="11"/>
      <c r="CB26" s="10"/>
      <c r="CC26" s="11"/>
      <c r="CD26" s="10"/>
      <c r="CE26" s="7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si="14"/>
        <v>0</v>
      </c>
      <c r="CR26" s="11"/>
      <c r="CS26" s="10"/>
      <c r="CT26" s="11"/>
      <c r="CU26" s="10"/>
      <c r="CV26" s="11"/>
      <c r="CW26" s="10"/>
      <c r="CX26" s="7"/>
      <c r="CY26" s="11"/>
      <c r="CZ26" s="10"/>
      <c r="DA26" s="11"/>
      <c r="DB26" s="10"/>
      <c r="DC26" s="11"/>
      <c r="DD26" s="10"/>
      <c r="DE26" s="11"/>
      <c r="DF26" s="10"/>
      <c r="DG26" s="11"/>
      <c r="DH26" s="10"/>
      <c r="DI26" s="7"/>
      <c r="DJ26" s="7">
        <f t="shared" si="15"/>
        <v>0</v>
      </c>
      <c r="DK26" s="11">
        <v>18</v>
      </c>
      <c r="DL26" s="10" t="s">
        <v>56</v>
      </c>
      <c r="DM26" s="11"/>
      <c r="DN26" s="10"/>
      <c r="DO26" s="11"/>
      <c r="DP26" s="10"/>
      <c r="DQ26" s="7">
        <v>2</v>
      </c>
      <c r="DR26" s="11"/>
      <c r="DS26" s="10"/>
      <c r="DT26" s="11">
        <v>18</v>
      </c>
      <c r="DU26" s="10" t="s">
        <v>56</v>
      </c>
      <c r="DV26" s="11"/>
      <c r="DW26" s="10"/>
      <c r="DX26" s="11"/>
      <c r="DY26" s="10"/>
      <c r="DZ26" s="11"/>
      <c r="EA26" s="10"/>
      <c r="EB26" s="7">
        <v>2</v>
      </c>
      <c r="EC26" s="7">
        <f t="shared" si="16"/>
        <v>4</v>
      </c>
    </row>
    <row r="27" spans="1:133" ht="12.75">
      <c r="A27" s="6">
        <v>2</v>
      </c>
      <c r="B27" s="6">
        <v>1</v>
      </c>
      <c r="C27" s="6"/>
      <c r="D27" s="6"/>
      <c r="E27" s="3" t="s">
        <v>76</v>
      </c>
      <c r="F27" s="6">
        <f>$B$27*COUNTIF(T27:EA27,"e")</f>
        <v>0</v>
      </c>
      <c r="G27" s="6">
        <f>$B$27*COUNTIF(T27:EA27,"z")</f>
        <v>1</v>
      </c>
      <c r="H27" s="6">
        <f t="shared" si="0"/>
        <v>9</v>
      </c>
      <c r="I27" s="6">
        <f t="shared" si="1"/>
        <v>9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7">
        <f t="shared" si="9"/>
        <v>1</v>
      </c>
      <c r="R27" s="7">
        <f t="shared" si="10"/>
        <v>0</v>
      </c>
      <c r="S27" s="7">
        <f>$B$27*0.4</f>
        <v>0.4</v>
      </c>
      <c r="T27" s="11"/>
      <c r="U27" s="10"/>
      <c r="V27" s="11"/>
      <c r="W27" s="10"/>
      <c r="X27" s="11"/>
      <c r="Y27" s="10"/>
      <c r="Z27" s="7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 t="shared" si="11"/>
        <v>0</v>
      </c>
      <c r="AM27" s="11">
        <f>$B$27*9</f>
        <v>9</v>
      </c>
      <c r="AN27" s="10" t="s">
        <v>56</v>
      </c>
      <c r="AO27" s="11"/>
      <c r="AP27" s="10"/>
      <c r="AQ27" s="11"/>
      <c r="AR27" s="10"/>
      <c r="AS27" s="7">
        <f>$B$27*1</f>
        <v>1</v>
      </c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12"/>
        <v>1</v>
      </c>
      <c r="BF27" s="11"/>
      <c r="BG27" s="10"/>
      <c r="BH27" s="11"/>
      <c r="BI27" s="10"/>
      <c r="BJ27" s="11"/>
      <c r="BK27" s="10"/>
      <c r="BL27" s="7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13"/>
        <v>0</v>
      </c>
      <c r="BY27" s="11"/>
      <c r="BZ27" s="10"/>
      <c r="CA27" s="11"/>
      <c r="CB27" s="10"/>
      <c r="CC27" s="11"/>
      <c r="CD27" s="10"/>
      <c r="CE27" s="7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14"/>
        <v>0</v>
      </c>
      <c r="CR27" s="11"/>
      <c r="CS27" s="10"/>
      <c r="CT27" s="11"/>
      <c r="CU27" s="10"/>
      <c r="CV27" s="11"/>
      <c r="CW27" s="10"/>
      <c r="CX27" s="7"/>
      <c r="CY27" s="11"/>
      <c r="CZ27" s="10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 t="shared" si="15"/>
        <v>0</v>
      </c>
      <c r="DK27" s="11"/>
      <c r="DL27" s="10"/>
      <c r="DM27" s="11"/>
      <c r="DN27" s="10"/>
      <c r="DO27" s="11"/>
      <c r="DP27" s="10"/>
      <c r="DQ27" s="7"/>
      <c r="DR27" s="11"/>
      <c r="DS27" s="10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 t="shared" si="16"/>
        <v>0</v>
      </c>
    </row>
    <row r="28" spans="1:133" ht="12.75">
      <c r="A28" s="6"/>
      <c r="B28" s="6"/>
      <c r="C28" s="6"/>
      <c r="D28" s="6" t="s">
        <v>77</v>
      </c>
      <c r="E28" s="3" t="s">
        <v>78</v>
      </c>
      <c r="F28" s="6">
        <f>COUNTIF(T28:EA28,"e")</f>
        <v>1</v>
      </c>
      <c r="G28" s="6">
        <f>COUNTIF(T28:EA28,"z")</f>
        <v>1</v>
      </c>
      <c r="H28" s="6">
        <f t="shared" si="0"/>
        <v>36</v>
      </c>
      <c r="I28" s="6">
        <f t="shared" si="1"/>
        <v>18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18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7">
        <f t="shared" si="9"/>
        <v>5</v>
      </c>
      <c r="R28" s="7">
        <f t="shared" si="10"/>
        <v>2</v>
      </c>
      <c r="S28" s="7">
        <v>2.5</v>
      </c>
      <c r="T28" s="11">
        <v>18</v>
      </c>
      <c r="U28" s="10" t="s">
        <v>57</v>
      </c>
      <c r="V28" s="11"/>
      <c r="W28" s="10"/>
      <c r="X28" s="11"/>
      <c r="Y28" s="10"/>
      <c r="Z28" s="7">
        <v>3</v>
      </c>
      <c r="AA28" s="11"/>
      <c r="AB28" s="10"/>
      <c r="AC28" s="11">
        <v>18</v>
      </c>
      <c r="AD28" s="10" t="s">
        <v>56</v>
      </c>
      <c r="AE28" s="11"/>
      <c r="AF28" s="10"/>
      <c r="AG28" s="11"/>
      <c r="AH28" s="10"/>
      <c r="AI28" s="11"/>
      <c r="AJ28" s="10"/>
      <c r="AK28" s="7">
        <v>2</v>
      </c>
      <c r="AL28" s="7">
        <f t="shared" si="11"/>
        <v>5</v>
      </c>
      <c r="AM28" s="11"/>
      <c r="AN28" s="10"/>
      <c r="AO28" s="11"/>
      <c r="AP28" s="10"/>
      <c r="AQ28" s="11"/>
      <c r="AR28" s="10"/>
      <c r="AS28" s="7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12"/>
        <v>0</v>
      </c>
      <c r="BF28" s="11"/>
      <c r="BG28" s="10"/>
      <c r="BH28" s="11"/>
      <c r="BI28" s="10"/>
      <c r="BJ28" s="11"/>
      <c r="BK28" s="10"/>
      <c r="BL28" s="7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13"/>
        <v>0</v>
      </c>
      <c r="BY28" s="11"/>
      <c r="BZ28" s="10"/>
      <c r="CA28" s="11"/>
      <c r="CB28" s="10"/>
      <c r="CC28" s="11"/>
      <c r="CD28" s="10"/>
      <c r="CE28" s="7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14"/>
        <v>0</v>
      </c>
      <c r="CR28" s="11"/>
      <c r="CS28" s="10"/>
      <c r="CT28" s="11"/>
      <c r="CU28" s="10"/>
      <c r="CV28" s="11"/>
      <c r="CW28" s="10"/>
      <c r="CX28" s="7"/>
      <c r="CY28" s="11"/>
      <c r="CZ28" s="10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 t="shared" si="15"/>
        <v>0</v>
      </c>
      <c r="DK28" s="11"/>
      <c r="DL28" s="10"/>
      <c r="DM28" s="11"/>
      <c r="DN28" s="10"/>
      <c r="DO28" s="11"/>
      <c r="DP28" s="10"/>
      <c r="DQ28" s="7"/>
      <c r="DR28" s="11"/>
      <c r="DS28" s="10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 t="shared" si="16"/>
        <v>0</v>
      </c>
    </row>
    <row r="29" spans="1:133" ht="15.75" customHeight="1">
      <c r="A29" s="6"/>
      <c r="B29" s="6"/>
      <c r="C29" s="6"/>
      <c r="D29" s="6"/>
      <c r="E29" s="6" t="s">
        <v>79</v>
      </c>
      <c r="F29" s="6">
        <f aca="true" t="shared" si="19" ref="F29:AK29">SUM(F17:F28)</f>
        <v>3</v>
      </c>
      <c r="G29" s="6">
        <f t="shared" si="19"/>
        <v>14</v>
      </c>
      <c r="H29" s="6">
        <f t="shared" si="19"/>
        <v>282</v>
      </c>
      <c r="I29" s="6">
        <f t="shared" si="19"/>
        <v>117</v>
      </c>
      <c r="J29" s="6">
        <f t="shared" si="19"/>
        <v>9</v>
      </c>
      <c r="K29" s="6">
        <f t="shared" si="19"/>
        <v>0</v>
      </c>
      <c r="L29" s="6">
        <f t="shared" si="19"/>
        <v>0</v>
      </c>
      <c r="M29" s="6">
        <f t="shared" si="19"/>
        <v>66</v>
      </c>
      <c r="N29" s="6">
        <f t="shared" si="19"/>
        <v>90</v>
      </c>
      <c r="O29" s="6">
        <f t="shared" si="19"/>
        <v>0</v>
      </c>
      <c r="P29" s="6">
        <f t="shared" si="19"/>
        <v>0</v>
      </c>
      <c r="Q29" s="7">
        <f t="shared" si="19"/>
        <v>44</v>
      </c>
      <c r="R29" s="7">
        <f t="shared" si="19"/>
        <v>28</v>
      </c>
      <c r="S29" s="7">
        <f t="shared" si="19"/>
        <v>13.200000000000001</v>
      </c>
      <c r="T29" s="11">
        <f t="shared" si="19"/>
        <v>45</v>
      </c>
      <c r="U29" s="10">
        <f t="shared" si="19"/>
        <v>0</v>
      </c>
      <c r="V29" s="11">
        <f t="shared" si="19"/>
        <v>9</v>
      </c>
      <c r="W29" s="10">
        <f t="shared" si="19"/>
        <v>0</v>
      </c>
      <c r="X29" s="11">
        <f t="shared" si="19"/>
        <v>0</v>
      </c>
      <c r="Y29" s="10">
        <f t="shared" si="19"/>
        <v>0</v>
      </c>
      <c r="Z29" s="7">
        <f t="shared" si="19"/>
        <v>7</v>
      </c>
      <c r="AA29" s="11">
        <f t="shared" si="19"/>
        <v>0</v>
      </c>
      <c r="AB29" s="10">
        <f t="shared" si="19"/>
        <v>0</v>
      </c>
      <c r="AC29" s="11">
        <f t="shared" si="19"/>
        <v>18</v>
      </c>
      <c r="AD29" s="10">
        <f t="shared" si="19"/>
        <v>0</v>
      </c>
      <c r="AE29" s="11">
        <f t="shared" si="19"/>
        <v>0</v>
      </c>
      <c r="AF29" s="10">
        <f t="shared" si="19"/>
        <v>0</v>
      </c>
      <c r="AG29" s="11">
        <f t="shared" si="19"/>
        <v>0</v>
      </c>
      <c r="AH29" s="10">
        <f t="shared" si="19"/>
        <v>0</v>
      </c>
      <c r="AI29" s="11">
        <f t="shared" si="19"/>
        <v>0</v>
      </c>
      <c r="AJ29" s="10">
        <f t="shared" si="19"/>
        <v>0</v>
      </c>
      <c r="AK29" s="7">
        <f t="shared" si="19"/>
        <v>2</v>
      </c>
      <c r="AL29" s="7">
        <f aca="true" t="shared" si="20" ref="AL29:BQ29">SUM(AL17:AL28)</f>
        <v>9</v>
      </c>
      <c r="AM29" s="11">
        <f t="shared" si="20"/>
        <v>45</v>
      </c>
      <c r="AN29" s="10">
        <f t="shared" si="20"/>
        <v>0</v>
      </c>
      <c r="AO29" s="11">
        <f t="shared" si="20"/>
        <v>0</v>
      </c>
      <c r="AP29" s="10">
        <f t="shared" si="20"/>
        <v>0</v>
      </c>
      <c r="AQ29" s="11">
        <f t="shared" si="20"/>
        <v>0</v>
      </c>
      <c r="AR29" s="10">
        <f t="shared" si="20"/>
        <v>0</v>
      </c>
      <c r="AS29" s="7">
        <f t="shared" si="20"/>
        <v>6</v>
      </c>
      <c r="AT29" s="11">
        <f t="shared" si="20"/>
        <v>0</v>
      </c>
      <c r="AU29" s="10">
        <f t="shared" si="20"/>
        <v>0</v>
      </c>
      <c r="AV29" s="11">
        <f t="shared" si="20"/>
        <v>30</v>
      </c>
      <c r="AW29" s="10">
        <f t="shared" si="20"/>
        <v>0</v>
      </c>
      <c r="AX29" s="11">
        <f t="shared" si="20"/>
        <v>0</v>
      </c>
      <c r="AY29" s="10">
        <f t="shared" si="20"/>
        <v>0</v>
      </c>
      <c r="AZ29" s="11">
        <f t="shared" si="20"/>
        <v>0</v>
      </c>
      <c r="BA29" s="10">
        <f t="shared" si="20"/>
        <v>0</v>
      </c>
      <c r="BB29" s="11">
        <f t="shared" si="20"/>
        <v>0</v>
      </c>
      <c r="BC29" s="10">
        <f t="shared" si="20"/>
        <v>0</v>
      </c>
      <c r="BD29" s="7">
        <f t="shared" si="20"/>
        <v>5</v>
      </c>
      <c r="BE29" s="7">
        <f t="shared" si="20"/>
        <v>11</v>
      </c>
      <c r="BF29" s="11">
        <f t="shared" si="20"/>
        <v>0</v>
      </c>
      <c r="BG29" s="10">
        <f t="shared" si="20"/>
        <v>0</v>
      </c>
      <c r="BH29" s="11">
        <f t="shared" si="20"/>
        <v>0</v>
      </c>
      <c r="BI29" s="10">
        <f t="shared" si="20"/>
        <v>0</v>
      </c>
      <c r="BJ29" s="11">
        <f t="shared" si="20"/>
        <v>0</v>
      </c>
      <c r="BK29" s="10">
        <f t="shared" si="20"/>
        <v>0</v>
      </c>
      <c r="BL29" s="7">
        <f t="shared" si="20"/>
        <v>0</v>
      </c>
      <c r="BM29" s="11">
        <f t="shared" si="20"/>
        <v>0</v>
      </c>
      <c r="BN29" s="10">
        <f t="shared" si="20"/>
        <v>0</v>
      </c>
      <c r="BO29" s="11">
        <f t="shared" si="20"/>
        <v>0</v>
      </c>
      <c r="BP29" s="10">
        <f t="shared" si="20"/>
        <v>0</v>
      </c>
      <c r="BQ29" s="11">
        <f t="shared" si="20"/>
        <v>18</v>
      </c>
      <c r="BR29" s="10">
        <f aca="true" t="shared" si="21" ref="BR29:CW29">SUM(BR17:BR28)</f>
        <v>0</v>
      </c>
      <c r="BS29" s="11">
        <f t="shared" si="21"/>
        <v>0</v>
      </c>
      <c r="BT29" s="10">
        <f t="shared" si="21"/>
        <v>0</v>
      </c>
      <c r="BU29" s="11">
        <f t="shared" si="21"/>
        <v>0</v>
      </c>
      <c r="BV29" s="10">
        <f t="shared" si="21"/>
        <v>0</v>
      </c>
      <c r="BW29" s="7">
        <f t="shared" si="21"/>
        <v>2</v>
      </c>
      <c r="BX29" s="7">
        <f t="shared" si="21"/>
        <v>2</v>
      </c>
      <c r="BY29" s="11">
        <f t="shared" si="21"/>
        <v>0</v>
      </c>
      <c r="BZ29" s="10">
        <f t="shared" si="21"/>
        <v>0</v>
      </c>
      <c r="CA29" s="11">
        <f t="shared" si="21"/>
        <v>0</v>
      </c>
      <c r="CB29" s="10">
        <f t="shared" si="21"/>
        <v>0</v>
      </c>
      <c r="CC29" s="11">
        <f t="shared" si="21"/>
        <v>0</v>
      </c>
      <c r="CD29" s="10">
        <f t="shared" si="21"/>
        <v>0</v>
      </c>
      <c r="CE29" s="7">
        <f t="shared" si="21"/>
        <v>0</v>
      </c>
      <c r="CF29" s="11">
        <f t="shared" si="21"/>
        <v>0</v>
      </c>
      <c r="CG29" s="10">
        <f t="shared" si="21"/>
        <v>0</v>
      </c>
      <c r="CH29" s="11">
        <f t="shared" si="21"/>
        <v>0</v>
      </c>
      <c r="CI29" s="10">
        <f t="shared" si="21"/>
        <v>0</v>
      </c>
      <c r="CJ29" s="11">
        <f t="shared" si="21"/>
        <v>36</v>
      </c>
      <c r="CK29" s="10">
        <f t="shared" si="21"/>
        <v>0</v>
      </c>
      <c r="CL29" s="11">
        <f t="shared" si="21"/>
        <v>0</v>
      </c>
      <c r="CM29" s="10">
        <f t="shared" si="21"/>
        <v>0</v>
      </c>
      <c r="CN29" s="11">
        <f t="shared" si="21"/>
        <v>0</v>
      </c>
      <c r="CO29" s="10">
        <f t="shared" si="21"/>
        <v>0</v>
      </c>
      <c r="CP29" s="7">
        <f t="shared" si="21"/>
        <v>3</v>
      </c>
      <c r="CQ29" s="7">
        <f t="shared" si="21"/>
        <v>3</v>
      </c>
      <c r="CR29" s="11">
        <f t="shared" si="21"/>
        <v>9</v>
      </c>
      <c r="CS29" s="10">
        <f t="shared" si="21"/>
        <v>0</v>
      </c>
      <c r="CT29" s="11">
        <f t="shared" si="21"/>
        <v>0</v>
      </c>
      <c r="CU29" s="10">
        <f t="shared" si="21"/>
        <v>0</v>
      </c>
      <c r="CV29" s="11">
        <f t="shared" si="21"/>
        <v>0</v>
      </c>
      <c r="CW29" s="10">
        <f t="shared" si="21"/>
        <v>0</v>
      </c>
      <c r="CX29" s="7">
        <f aca="true" t="shared" si="22" ref="CX29:EC29">SUM(CX17:CX28)</f>
        <v>1</v>
      </c>
      <c r="CY29" s="11">
        <f t="shared" si="22"/>
        <v>0</v>
      </c>
      <c r="CZ29" s="10">
        <f t="shared" si="22"/>
        <v>0</v>
      </c>
      <c r="DA29" s="11">
        <f t="shared" si="22"/>
        <v>0</v>
      </c>
      <c r="DB29" s="10">
        <f t="shared" si="22"/>
        <v>0</v>
      </c>
      <c r="DC29" s="11">
        <f t="shared" si="22"/>
        <v>36</v>
      </c>
      <c r="DD29" s="10">
        <f t="shared" si="22"/>
        <v>0</v>
      </c>
      <c r="DE29" s="11">
        <f t="shared" si="22"/>
        <v>0</v>
      </c>
      <c r="DF29" s="10">
        <f t="shared" si="22"/>
        <v>0</v>
      </c>
      <c r="DG29" s="11">
        <f t="shared" si="22"/>
        <v>0</v>
      </c>
      <c r="DH29" s="10">
        <f t="shared" si="22"/>
        <v>0</v>
      </c>
      <c r="DI29" s="7">
        <f t="shared" si="22"/>
        <v>4</v>
      </c>
      <c r="DJ29" s="7">
        <f t="shared" si="22"/>
        <v>5</v>
      </c>
      <c r="DK29" s="11">
        <f t="shared" si="22"/>
        <v>18</v>
      </c>
      <c r="DL29" s="10">
        <f t="shared" si="22"/>
        <v>0</v>
      </c>
      <c r="DM29" s="11">
        <f t="shared" si="22"/>
        <v>0</v>
      </c>
      <c r="DN29" s="10">
        <f t="shared" si="22"/>
        <v>0</v>
      </c>
      <c r="DO29" s="11">
        <f t="shared" si="22"/>
        <v>0</v>
      </c>
      <c r="DP29" s="10">
        <f t="shared" si="22"/>
        <v>0</v>
      </c>
      <c r="DQ29" s="7">
        <f t="shared" si="22"/>
        <v>2</v>
      </c>
      <c r="DR29" s="11">
        <f t="shared" si="22"/>
        <v>0</v>
      </c>
      <c r="DS29" s="10">
        <f t="shared" si="22"/>
        <v>0</v>
      </c>
      <c r="DT29" s="11">
        <f t="shared" si="22"/>
        <v>18</v>
      </c>
      <c r="DU29" s="10">
        <f t="shared" si="22"/>
        <v>0</v>
      </c>
      <c r="DV29" s="11">
        <f t="shared" si="22"/>
        <v>0</v>
      </c>
      <c r="DW29" s="10">
        <f t="shared" si="22"/>
        <v>0</v>
      </c>
      <c r="DX29" s="11">
        <f t="shared" si="22"/>
        <v>0</v>
      </c>
      <c r="DY29" s="10">
        <f t="shared" si="22"/>
        <v>0</v>
      </c>
      <c r="DZ29" s="11">
        <f t="shared" si="22"/>
        <v>0</v>
      </c>
      <c r="EA29" s="10">
        <f t="shared" si="22"/>
        <v>0</v>
      </c>
      <c r="EB29" s="7">
        <f t="shared" si="22"/>
        <v>12</v>
      </c>
      <c r="EC29" s="7">
        <f t="shared" si="22"/>
        <v>14</v>
      </c>
    </row>
    <row r="30" spans="1:133" ht="19.5" customHeight="1">
      <c r="A30" s="19" t="s">
        <v>80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9"/>
      <c r="EC30" s="13"/>
    </row>
    <row r="31" spans="1:133" ht="12.75">
      <c r="A31" s="6"/>
      <c r="B31" s="6"/>
      <c r="C31" s="6"/>
      <c r="D31" s="6" t="s">
        <v>81</v>
      </c>
      <c r="E31" s="3" t="s">
        <v>82</v>
      </c>
      <c r="F31" s="6">
        <f aca="true" t="shared" si="23" ref="F31:F47">COUNTIF(T31:EA31,"e")</f>
        <v>0</v>
      </c>
      <c r="G31" s="6">
        <f aca="true" t="shared" si="24" ref="G31:G47">COUNTIF(T31:EA31,"z")</f>
        <v>2</v>
      </c>
      <c r="H31" s="6">
        <f aca="true" t="shared" si="25" ref="H31:H56">SUM(I31:P31)</f>
        <v>27</v>
      </c>
      <c r="I31" s="6">
        <f aca="true" t="shared" si="26" ref="I31:I56">T31+AM31+BF31+BY31+CR31+DK31</f>
        <v>18</v>
      </c>
      <c r="J31" s="6">
        <f aca="true" t="shared" si="27" ref="J31:J56">V31+AO31+BH31+CA31+CT31+DM31</f>
        <v>0</v>
      </c>
      <c r="K31" s="6">
        <f aca="true" t="shared" si="28" ref="K31:K56">X31+AQ31+BJ31+CC31+CV31+DO31</f>
        <v>0</v>
      </c>
      <c r="L31" s="6">
        <f aca="true" t="shared" si="29" ref="L31:L56">AA31+AT31+BM31+CF31+CY31+DR31</f>
        <v>0</v>
      </c>
      <c r="M31" s="6">
        <f aca="true" t="shared" si="30" ref="M31:M56">AC31+AV31+BO31+CH31+DA31+DT31</f>
        <v>9</v>
      </c>
      <c r="N31" s="6">
        <f aca="true" t="shared" si="31" ref="N31:N56">AE31+AX31+BQ31+CJ31+DC31+DV31</f>
        <v>0</v>
      </c>
      <c r="O31" s="6">
        <f aca="true" t="shared" si="32" ref="O31:O56">AG31+AZ31+BS31+CL31+DE31+DX31</f>
        <v>0</v>
      </c>
      <c r="P31" s="6">
        <f aca="true" t="shared" si="33" ref="P31:P56">AI31+BB31+BU31+CN31+DG31+DZ31</f>
        <v>0</v>
      </c>
      <c r="Q31" s="7">
        <f aca="true" t="shared" si="34" ref="Q31:Q56">AL31+BE31+BX31+CQ31+DJ31+EC31</f>
        <v>4</v>
      </c>
      <c r="R31" s="7">
        <f aca="true" t="shared" si="35" ref="R31:R56">AK31+BD31+BW31+CP31+DI31+EB31</f>
        <v>1</v>
      </c>
      <c r="S31" s="7">
        <v>1.3</v>
      </c>
      <c r="T31" s="11"/>
      <c r="U31" s="10"/>
      <c r="V31" s="11"/>
      <c r="W31" s="10"/>
      <c r="X31" s="11"/>
      <c r="Y31" s="10"/>
      <c r="Z31" s="7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aca="true" t="shared" si="36" ref="AL31:AL56">Z31+AK31</f>
        <v>0</v>
      </c>
      <c r="AM31" s="11"/>
      <c r="AN31" s="10"/>
      <c r="AO31" s="11"/>
      <c r="AP31" s="10"/>
      <c r="AQ31" s="11"/>
      <c r="AR31" s="10"/>
      <c r="AS31" s="7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aca="true" t="shared" si="37" ref="BE31:BE56">AS31+BD31</f>
        <v>0</v>
      </c>
      <c r="BF31" s="11">
        <v>18</v>
      </c>
      <c r="BG31" s="10" t="s">
        <v>56</v>
      </c>
      <c r="BH31" s="11"/>
      <c r="BI31" s="10"/>
      <c r="BJ31" s="11"/>
      <c r="BK31" s="10"/>
      <c r="BL31" s="7">
        <v>3</v>
      </c>
      <c r="BM31" s="11"/>
      <c r="BN31" s="10"/>
      <c r="BO31" s="11">
        <v>9</v>
      </c>
      <c r="BP31" s="10" t="s">
        <v>56</v>
      </c>
      <c r="BQ31" s="11"/>
      <c r="BR31" s="10"/>
      <c r="BS31" s="11"/>
      <c r="BT31" s="10"/>
      <c r="BU31" s="11"/>
      <c r="BV31" s="10"/>
      <c r="BW31" s="7">
        <v>1</v>
      </c>
      <c r="BX31" s="7">
        <f aca="true" t="shared" si="38" ref="BX31:BX56">BL31+BW31</f>
        <v>4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aca="true" t="shared" si="39" ref="CQ31:CQ56">CE31+CP31</f>
        <v>0</v>
      </c>
      <c r="CR31" s="11"/>
      <c r="CS31" s="10"/>
      <c r="CT31" s="11"/>
      <c r="CU31" s="10"/>
      <c r="CV31" s="11"/>
      <c r="CW31" s="10"/>
      <c r="CX31" s="7"/>
      <c r="CY31" s="11"/>
      <c r="CZ31" s="10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 aca="true" t="shared" si="40" ref="DJ31:DJ56">CX31+DI31</f>
        <v>0</v>
      </c>
      <c r="DK31" s="11"/>
      <c r="DL31" s="10"/>
      <c r="DM31" s="11"/>
      <c r="DN31" s="10"/>
      <c r="DO31" s="11"/>
      <c r="DP31" s="10"/>
      <c r="DQ31" s="7"/>
      <c r="DR31" s="11"/>
      <c r="DS31" s="10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 aca="true" t="shared" si="41" ref="EC31:EC56">DQ31+EB31</f>
        <v>0</v>
      </c>
    </row>
    <row r="32" spans="1:133" ht="12.75">
      <c r="A32" s="6"/>
      <c r="B32" s="6"/>
      <c r="C32" s="6"/>
      <c r="D32" s="6" t="s">
        <v>83</v>
      </c>
      <c r="E32" s="3" t="s">
        <v>84</v>
      </c>
      <c r="F32" s="6">
        <f t="shared" si="23"/>
        <v>1</v>
      </c>
      <c r="G32" s="6">
        <f t="shared" si="24"/>
        <v>1</v>
      </c>
      <c r="H32" s="6">
        <f t="shared" si="25"/>
        <v>45</v>
      </c>
      <c r="I32" s="6">
        <f t="shared" si="26"/>
        <v>27</v>
      </c>
      <c r="J32" s="6">
        <f t="shared" si="27"/>
        <v>0</v>
      </c>
      <c r="K32" s="6">
        <f t="shared" si="28"/>
        <v>0</v>
      </c>
      <c r="L32" s="6">
        <f t="shared" si="29"/>
        <v>0</v>
      </c>
      <c r="M32" s="6">
        <f t="shared" si="30"/>
        <v>18</v>
      </c>
      <c r="N32" s="6">
        <f t="shared" si="31"/>
        <v>0</v>
      </c>
      <c r="O32" s="6">
        <f t="shared" si="32"/>
        <v>0</v>
      </c>
      <c r="P32" s="6">
        <f t="shared" si="33"/>
        <v>0</v>
      </c>
      <c r="Q32" s="7">
        <f t="shared" si="34"/>
        <v>5</v>
      </c>
      <c r="R32" s="7">
        <f t="shared" si="35"/>
        <v>2</v>
      </c>
      <c r="S32" s="7">
        <v>1.9</v>
      </c>
      <c r="T32" s="11"/>
      <c r="U32" s="10"/>
      <c r="V32" s="11"/>
      <c r="W32" s="10"/>
      <c r="X32" s="11"/>
      <c r="Y32" s="10"/>
      <c r="Z32" s="7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6"/>
        <v>0</v>
      </c>
      <c r="AM32" s="11"/>
      <c r="AN32" s="10"/>
      <c r="AO32" s="11"/>
      <c r="AP32" s="10"/>
      <c r="AQ32" s="11"/>
      <c r="AR32" s="10"/>
      <c r="AS32" s="7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7"/>
        <v>0</v>
      </c>
      <c r="BF32" s="11">
        <v>27</v>
      </c>
      <c r="BG32" s="10" t="s">
        <v>57</v>
      </c>
      <c r="BH32" s="11"/>
      <c r="BI32" s="10"/>
      <c r="BJ32" s="11"/>
      <c r="BK32" s="10"/>
      <c r="BL32" s="7">
        <v>3</v>
      </c>
      <c r="BM32" s="11"/>
      <c r="BN32" s="10"/>
      <c r="BO32" s="11">
        <v>18</v>
      </c>
      <c r="BP32" s="10" t="s">
        <v>56</v>
      </c>
      <c r="BQ32" s="11"/>
      <c r="BR32" s="10"/>
      <c r="BS32" s="11"/>
      <c r="BT32" s="10"/>
      <c r="BU32" s="11"/>
      <c r="BV32" s="10"/>
      <c r="BW32" s="7">
        <v>2</v>
      </c>
      <c r="BX32" s="7">
        <f t="shared" si="38"/>
        <v>5</v>
      </c>
      <c r="BY32" s="11"/>
      <c r="BZ32" s="10"/>
      <c r="CA32" s="11"/>
      <c r="CB32" s="10"/>
      <c r="CC32" s="11"/>
      <c r="CD32" s="10"/>
      <c r="CE32" s="7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9"/>
        <v>0</v>
      </c>
      <c r="CR32" s="11"/>
      <c r="CS32" s="10"/>
      <c r="CT32" s="11"/>
      <c r="CU32" s="10"/>
      <c r="CV32" s="11"/>
      <c r="CW32" s="10"/>
      <c r="CX32" s="7"/>
      <c r="CY32" s="11"/>
      <c r="CZ32" s="10"/>
      <c r="DA32" s="11"/>
      <c r="DB32" s="10"/>
      <c r="DC32" s="11"/>
      <c r="DD32" s="10"/>
      <c r="DE32" s="11"/>
      <c r="DF32" s="10"/>
      <c r="DG32" s="11"/>
      <c r="DH32" s="10"/>
      <c r="DI32" s="7"/>
      <c r="DJ32" s="7">
        <f t="shared" si="40"/>
        <v>0</v>
      </c>
      <c r="DK32" s="11"/>
      <c r="DL32" s="10"/>
      <c r="DM32" s="11"/>
      <c r="DN32" s="10"/>
      <c r="DO32" s="11"/>
      <c r="DP32" s="10"/>
      <c r="DQ32" s="7"/>
      <c r="DR32" s="11"/>
      <c r="DS32" s="10"/>
      <c r="DT32" s="11"/>
      <c r="DU32" s="10"/>
      <c r="DV32" s="11"/>
      <c r="DW32" s="10"/>
      <c r="DX32" s="11"/>
      <c r="DY32" s="10"/>
      <c r="DZ32" s="11"/>
      <c r="EA32" s="10"/>
      <c r="EB32" s="7"/>
      <c r="EC32" s="7">
        <f t="shared" si="41"/>
        <v>0</v>
      </c>
    </row>
    <row r="33" spans="1:133" ht="12.75">
      <c r="A33" s="6"/>
      <c r="B33" s="6"/>
      <c r="C33" s="6"/>
      <c r="D33" s="6" t="s">
        <v>85</v>
      </c>
      <c r="E33" s="3" t="s">
        <v>86</v>
      </c>
      <c r="F33" s="6">
        <f t="shared" si="23"/>
        <v>1</v>
      </c>
      <c r="G33" s="6">
        <f t="shared" si="24"/>
        <v>1</v>
      </c>
      <c r="H33" s="6">
        <f t="shared" si="25"/>
        <v>45</v>
      </c>
      <c r="I33" s="6">
        <f t="shared" si="26"/>
        <v>18</v>
      </c>
      <c r="J33" s="6">
        <f t="shared" si="27"/>
        <v>0</v>
      </c>
      <c r="K33" s="6">
        <f t="shared" si="28"/>
        <v>0</v>
      </c>
      <c r="L33" s="6">
        <f t="shared" si="29"/>
        <v>0</v>
      </c>
      <c r="M33" s="6">
        <f t="shared" si="30"/>
        <v>27</v>
      </c>
      <c r="N33" s="6">
        <f t="shared" si="31"/>
        <v>0</v>
      </c>
      <c r="O33" s="6">
        <f t="shared" si="32"/>
        <v>0</v>
      </c>
      <c r="P33" s="6">
        <f t="shared" si="33"/>
        <v>0</v>
      </c>
      <c r="Q33" s="7">
        <f t="shared" si="34"/>
        <v>6</v>
      </c>
      <c r="R33" s="7">
        <f t="shared" si="35"/>
        <v>3</v>
      </c>
      <c r="S33" s="7">
        <v>1.9</v>
      </c>
      <c r="T33" s="11"/>
      <c r="U33" s="10"/>
      <c r="V33" s="11"/>
      <c r="W33" s="10"/>
      <c r="X33" s="11"/>
      <c r="Y33" s="10"/>
      <c r="Z33" s="7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6"/>
        <v>0</v>
      </c>
      <c r="AM33" s="11"/>
      <c r="AN33" s="10"/>
      <c r="AO33" s="11"/>
      <c r="AP33" s="10"/>
      <c r="AQ33" s="11"/>
      <c r="AR33" s="10"/>
      <c r="AS33" s="7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7"/>
        <v>0</v>
      </c>
      <c r="BF33" s="11"/>
      <c r="BG33" s="10"/>
      <c r="BH33" s="11"/>
      <c r="BI33" s="10"/>
      <c r="BJ33" s="11"/>
      <c r="BK33" s="10"/>
      <c r="BL33" s="7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8"/>
        <v>0</v>
      </c>
      <c r="BY33" s="11">
        <v>18</v>
      </c>
      <c r="BZ33" s="10" t="s">
        <v>57</v>
      </c>
      <c r="CA33" s="11"/>
      <c r="CB33" s="10"/>
      <c r="CC33" s="11"/>
      <c r="CD33" s="10"/>
      <c r="CE33" s="7">
        <v>3</v>
      </c>
      <c r="CF33" s="11"/>
      <c r="CG33" s="10"/>
      <c r="CH33" s="11">
        <v>27</v>
      </c>
      <c r="CI33" s="10" t="s">
        <v>56</v>
      </c>
      <c r="CJ33" s="11"/>
      <c r="CK33" s="10"/>
      <c r="CL33" s="11"/>
      <c r="CM33" s="10"/>
      <c r="CN33" s="11"/>
      <c r="CO33" s="10"/>
      <c r="CP33" s="7">
        <v>3</v>
      </c>
      <c r="CQ33" s="7">
        <f t="shared" si="39"/>
        <v>6</v>
      </c>
      <c r="CR33" s="11"/>
      <c r="CS33" s="10"/>
      <c r="CT33" s="11"/>
      <c r="CU33" s="10"/>
      <c r="CV33" s="11"/>
      <c r="CW33" s="10"/>
      <c r="CX33" s="7"/>
      <c r="CY33" s="11"/>
      <c r="CZ33" s="10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si="40"/>
        <v>0</v>
      </c>
      <c r="DK33" s="11"/>
      <c r="DL33" s="10"/>
      <c r="DM33" s="11"/>
      <c r="DN33" s="10"/>
      <c r="DO33" s="11"/>
      <c r="DP33" s="10"/>
      <c r="DQ33" s="7"/>
      <c r="DR33" s="11"/>
      <c r="DS33" s="10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si="41"/>
        <v>0</v>
      </c>
    </row>
    <row r="34" spans="1:133" ht="12.75">
      <c r="A34" s="6"/>
      <c r="B34" s="6"/>
      <c r="C34" s="6"/>
      <c r="D34" s="6" t="s">
        <v>87</v>
      </c>
      <c r="E34" s="3" t="s">
        <v>88</v>
      </c>
      <c r="F34" s="6">
        <f t="shared" si="23"/>
        <v>1</v>
      </c>
      <c r="G34" s="6">
        <f t="shared" si="24"/>
        <v>1</v>
      </c>
      <c r="H34" s="6">
        <f t="shared" si="25"/>
        <v>45</v>
      </c>
      <c r="I34" s="6">
        <f t="shared" si="26"/>
        <v>18</v>
      </c>
      <c r="J34" s="6">
        <f t="shared" si="27"/>
        <v>0</v>
      </c>
      <c r="K34" s="6">
        <f t="shared" si="28"/>
        <v>0</v>
      </c>
      <c r="L34" s="6">
        <f t="shared" si="29"/>
        <v>0</v>
      </c>
      <c r="M34" s="6">
        <f t="shared" si="30"/>
        <v>27</v>
      </c>
      <c r="N34" s="6">
        <f t="shared" si="31"/>
        <v>0</v>
      </c>
      <c r="O34" s="6">
        <f t="shared" si="32"/>
        <v>0</v>
      </c>
      <c r="P34" s="6">
        <f t="shared" si="33"/>
        <v>0</v>
      </c>
      <c r="Q34" s="7">
        <f t="shared" si="34"/>
        <v>6</v>
      </c>
      <c r="R34" s="7">
        <f t="shared" si="35"/>
        <v>3</v>
      </c>
      <c r="S34" s="7">
        <v>1.9</v>
      </c>
      <c r="T34" s="11"/>
      <c r="U34" s="10"/>
      <c r="V34" s="11"/>
      <c r="W34" s="10"/>
      <c r="X34" s="11"/>
      <c r="Y34" s="10"/>
      <c r="Z34" s="7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6"/>
        <v>0</v>
      </c>
      <c r="AM34" s="11"/>
      <c r="AN34" s="10"/>
      <c r="AO34" s="11"/>
      <c r="AP34" s="10"/>
      <c r="AQ34" s="11"/>
      <c r="AR34" s="10"/>
      <c r="AS34" s="7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7"/>
        <v>0</v>
      </c>
      <c r="BF34" s="11"/>
      <c r="BG34" s="10"/>
      <c r="BH34" s="11"/>
      <c r="BI34" s="10"/>
      <c r="BJ34" s="11"/>
      <c r="BK34" s="10"/>
      <c r="BL34" s="7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8"/>
        <v>0</v>
      </c>
      <c r="BY34" s="11">
        <v>18</v>
      </c>
      <c r="BZ34" s="10" t="s">
        <v>57</v>
      </c>
      <c r="CA34" s="11"/>
      <c r="CB34" s="10"/>
      <c r="CC34" s="11"/>
      <c r="CD34" s="10"/>
      <c r="CE34" s="7">
        <v>3</v>
      </c>
      <c r="CF34" s="11"/>
      <c r="CG34" s="10"/>
      <c r="CH34" s="11">
        <v>27</v>
      </c>
      <c r="CI34" s="10" t="s">
        <v>56</v>
      </c>
      <c r="CJ34" s="11"/>
      <c r="CK34" s="10"/>
      <c r="CL34" s="11"/>
      <c r="CM34" s="10"/>
      <c r="CN34" s="11"/>
      <c r="CO34" s="10"/>
      <c r="CP34" s="7">
        <v>3</v>
      </c>
      <c r="CQ34" s="7">
        <f t="shared" si="39"/>
        <v>6</v>
      </c>
      <c r="CR34" s="11"/>
      <c r="CS34" s="10"/>
      <c r="CT34" s="11"/>
      <c r="CU34" s="10"/>
      <c r="CV34" s="11"/>
      <c r="CW34" s="10"/>
      <c r="CX34" s="7"/>
      <c r="CY34" s="11"/>
      <c r="CZ34" s="10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si="40"/>
        <v>0</v>
      </c>
      <c r="DK34" s="11"/>
      <c r="DL34" s="10"/>
      <c r="DM34" s="11"/>
      <c r="DN34" s="10"/>
      <c r="DO34" s="11"/>
      <c r="DP34" s="10"/>
      <c r="DQ34" s="7"/>
      <c r="DR34" s="11"/>
      <c r="DS34" s="10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si="41"/>
        <v>0</v>
      </c>
    </row>
    <row r="35" spans="1:133" ht="12.75">
      <c r="A35" s="6"/>
      <c r="B35" s="6"/>
      <c r="C35" s="6"/>
      <c r="D35" s="6" t="s">
        <v>89</v>
      </c>
      <c r="E35" s="3" t="s">
        <v>90</v>
      </c>
      <c r="F35" s="6">
        <f t="shared" si="23"/>
        <v>1</v>
      </c>
      <c r="G35" s="6">
        <f t="shared" si="24"/>
        <v>1</v>
      </c>
      <c r="H35" s="6">
        <f t="shared" si="25"/>
        <v>36</v>
      </c>
      <c r="I35" s="6">
        <f t="shared" si="26"/>
        <v>9</v>
      </c>
      <c r="J35" s="6">
        <f t="shared" si="27"/>
        <v>0</v>
      </c>
      <c r="K35" s="6">
        <f t="shared" si="28"/>
        <v>0</v>
      </c>
      <c r="L35" s="6">
        <f t="shared" si="29"/>
        <v>0</v>
      </c>
      <c r="M35" s="6">
        <f t="shared" si="30"/>
        <v>27</v>
      </c>
      <c r="N35" s="6">
        <f t="shared" si="31"/>
        <v>0</v>
      </c>
      <c r="O35" s="6">
        <f t="shared" si="32"/>
        <v>0</v>
      </c>
      <c r="P35" s="6">
        <f t="shared" si="33"/>
        <v>0</v>
      </c>
      <c r="Q35" s="7">
        <f t="shared" si="34"/>
        <v>5</v>
      </c>
      <c r="R35" s="7">
        <f t="shared" si="35"/>
        <v>3</v>
      </c>
      <c r="S35" s="7">
        <v>1.5</v>
      </c>
      <c r="T35" s="11"/>
      <c r="U35" s="10"/>
      <c r="V35" s="11"/>
      <c r="W35" s="10"/>
      <c r="X35" s="11"/>
      <c r="Y35" s="10"/>
      <c r="Z35" s="7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6"/>
        <v>0</v>
      </c>
      <c r="AM35" s="11"/>
      <c r="AN35" s="10"/>
      <c r="AO35" s="11"/>
      <c r="AP35" s="10"/>
      <c r="AQ35" s="11"/>
      <c r="AR35" s="10"/>
      <c r="AS35" s="7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7"/>
        <v>0</v>
      </c>
      <c r="BF35" s="11"/>
      <c r="BG35" s="10"/>
      <c r="BH35" s="11"/>
      <c r="BI35" s="10"/>
      <c r="BJ35" s="11"/>
      <c r="BK35" s="10"/>
      <c r="BL35" s="7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8"/>
        <v>0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9"/>
        <v>0</v>
      </c>
      <c r="CR35" s="11">
        <v>9</v>
      </c>
      <c r="CS35" s="10" t="s">
        <v>57</v>
      </c>
      <c r="CT35" s="11"/>
      <c r="CU35" s="10"/>
      <c r="CV35" s="11"/>
      <c r="CW35" s="10"/>
      <c r="CX35" s="7">
        <v>2</v>
      </c>
      <c r="CY35" s="11"/>
      <c r="CZ35" s="10"/>
      <c r="DA35" s="11">
        <v>27</v>
      </c>
      <c r="DB35" s="10" t="s">
        <v>56</v>
      </c>
      <c r="DC35" s="11"/>
      <c r="DD35" s="10"/>
      <c r="DE35" s="11"/>
      <c r="DF35" s="10"/>
      <c r="DG35" s="11"/>
      <c r="DH35" s="10"/>
      <c r="DI35" s="7">
        <v>3</v>
      </c>
      <c r="DJ35" s="7">
        <f t="shared" si="40"/>
        <v>5</v>
      </c>
      <c r="DK35" s="11"/>
      <c r="DL35" s="10"/>
      <c r="DM35" s="11"/>
      <c r="DN35" s="10"/>
      <c r="DO35" s="11"/>
      <c r="DP35" s="10"/>
      <c r="DQ35" s="7"/>
      <c r="DR35" s="11"/>
      <c r="DS35" s="10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41"/>
        <v>0</v>
      </c>
    </row>
    <row r="36" spans="1:133" ht="12.75">
      <c r="A36" s="6"/>
      <c r="B36" s="6"/>
      <c r="C36" s="6"/>
      <c r="D36" s="6" t="s">
        <v>91</v>
      </c>
      <c r="E36" s="3" t="s">
        <v>92</v>
      </c>
      <c r="F36" s="6">
        <f t="shared" si="23"/>
        <v>0</v>
      </c>
      <c r="G36" s="6">
        <f t="shared" si="24"/>
        <v>2</v>
      </c>
      <c r="H36" s="6">
        <f t="shared" si="25"/>
        <v>36</v>
      </c>
      <c r="I36" s="6">
        <f t="shared" si="26"/>
        <v>18</v>
      </c>
      <c r="J36" s="6">
        <f t="shared" si="27"/>
        <v>0</v>
      </c>
      <c r="K36" s="6">
        <f t="shared" si="28"/>
        <v>0</v>
      </c>
      <c r="L36" s="6">
        <f t="shared" si="29"/>
        <v>0</v>
      </c>
      <c r="M36" s="6">
        <f t="shared" si="30"/>
        <v>18</v>
      </c>
      <c r="N36" s="6">
        <f t="shared" si="31"/>
        <v>0</v>
      </c>
      <c r="O36" s="6">
        <f t="shared" si="32"/>
        <v>0</v>
      </c>
      <c r="P36" s="6">
        <f t="shared" si="33"/>
        <v>0</v>
      </c>
      <c r="Q36" s="7">
        <f t="shared" si="34"/>
        <v>5</v>
      </c>
      <c r="R36" s="7">
        <f t="shared" si="35"/>
        <v>2</v>
      </c>
      <c r="S36" s="7">
        <v>1.4</v>
      </c>
      <c r="T36" s="11"/>
      <c r="U36" s="10"/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6"/>
        <v>0</v>
      </c>
      <c r="AM36" s="11"/>
      <c r="AN36" s="10"/>
      <c r="AO36" s="11"/>
      <c r="AP36" s="10"/>
      <c r="AQ36" s="11"/>
      <c r="AR36" s="10"/>
      <c r="AS36" s="7"/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37"/>
        <v>0</v>
      </c>
      <c r="BF36" s="11"/>
      <c r="BG36" s="10"/>
      <c r="BH36" s="11"/>
      <c r="BI36" s="10"/>
      <c r="BJ36" s="11"/>
      <c r="BK36" s="10"/>
      <c r="BL36" s="7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8"/>
        <v>0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9"/>
        <v>0</v>
      </c>
      <c r="CR36" s="11">
        <v>18</v>
      </c>
      <c r="CS36" s="10" t="s">
        <v>56</v>
      </c>
      <c r="CT36" s="11"/>
      <c r="CU36" s="10"/>
      <c r="CV36" s="11"/>
      <c r="CW36" s="10"/>
      <c r="CX36" s="7">
        <v>3</v>
      </c>
      <c r="CY36" s="11"/>
      <c r="CZ36" s="10"/>
      <c r="DA36" s="11">
        <v>18</v>
      </c>
      <c r="DB36" s="10" t="s">
        <v>56</v>
      </c>
      <c r="DC36" s="11"/>
      <c r="DD36" s="10"/>
      <c r="DE36" s="11"/>
      <c r="DF36" s="10"/>
      <c r="DG36" s="11"/>
      <c r="DH36" s="10"/>
      <c r="DI36" s="7">
        <v>2</v>
      </c>
      <c r="DJ36" s="7">
        <f t="shared" si="40"/>
        <v>5</v>
      </c>
      <c r="DK36" s="11"/>
      <c r="DL36" s="10"/>
      <c r="DM36" s="11"/>
      <c r="DN36" s="10"/>
      <c r="DO36" s="11"/>
      <c r="DP36" s="10"/>
      <c r="DQ36" s="7"/>
      <c r="DR36" s="11"/>
      <c r="DS36" s="10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t="shared" si="41"/>
        <v>0</v>
      </c>
    </row>
    <row r="37" spans="1:133" ht="12.75">
      <c r="A37" s="6"/>
      <c r="B37" s="6"/>
      <c r="C37" s="6"/>
      <c r="D37" s="6" t="s">
        <v>93</v>
      </c>
      <c r="E37" s="3" t="s">
        <v>94</v>
      </c>
      <c r="F37" s="6">
        <f t="shared" si="23"/>
        <v>0</v>
      </c>
      <c r="G37" s="6">
        <f t="shared" si="24"/>
        <v>2</v>
      </c>
      <c r="H37" s="6">
        <f t="shared" si="25"/>
        <v>36</v>
      </c>
      <c r="I37" s="6">
        <f t="shared" si="26"/>
        <v>18</v>
      </c>
      <c r="J37" s="6">
        <f t="shared" si="27"/>
        <v>0</v>
      </c>
      <c r="K37" s="6">
        <f t="shared" si="28"/>
        <v>0</v>
      </c>
      <c r="L37" s="6">
        <f t="shared" si="29"/>
        <v>0</v>
      </c>
      <c r="M37" s="6">
        <f t="shared" si="30"/>
        <v>18</v>
      </c>
      <c r="N37" s="6">
        <f t="shared" si="31"/>
        <v>0</v>
      </c>
      <c r="O37" s="6">
        <f t="shared" si="32"/>
        <v>0</v>
      </c>
      <c r="P37" s="6">
        <f t="shared" si="33"/>
        <v>0</v>
      </c>
      <c r="Q37" s="7">
        <f t="shared" si="34"/>
        <v>4</v>
      </c>
      <c r="R37" s="7">
        <f t="shared" si="35"/>
        <v>2</v>
      </c>
      <c r="S37" s="7">
        <v>1.5</v>
      </c>
      <c r="T37" s="11"/>
      <c r="U37" s="10"/>
      <c r="V37" s="11"/>
      <c r="W37" s="10"/>
      <c r="X37" s="11"/>
      <c r="Y37" s="10"/>
      <c r="Z37" s="7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36"/>
        <v>0</v>
      </c>
      <c r="AM37" s="11"/>
      <c r="AN37" s="10"/>
      <c r="AO37" s="11"/>
      <c r="AP37" s="10"/>
      <c r="AQ37" s="11"/>
      <c r="AR37" s="10"/>
      <c r="AS37" s="7"/>
      <c r="AT37" s="11"/>
      <c r="AU37" s="10"/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37"/>
        <v>0</v>
      </c>
      <c r="BF37" s="11"/>
      <c r="BG37" s="10"/>
      <c r="BH37" s="11"/>
      <c r="BI37" s="10"/>
      <c r="BJ37" s="11"/>
      <c r="BK37" s="10"/>
      <c r="BL37" s="7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8"/>
        <v>0</v>
      </c>
      <c r="BY37" s="11"/>
      <c r="BZ37" s="10"/>
      <c r="CA37" s="11"/>
      <c r="CB37" s="10"/>
      <c r="CC37" s="11"/>
      <c r="CD37" s="10"/>
      <c r="CE37" s="7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9"/>
        <v>0</v>
      </c>
      <c r="CR37" s="11"/>
      <c r="CS37" s="10"/>
      <c r="CT37" s="11"/>
      <c r="CU37" s="10"/>
      <c r="CV37" s="11"/>
      <c r="CW37" s="10"/>
      <c r="CX37" s="7"/>
      <c r="CY37" s="11"/>
      <c r="CZ37" s="10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t="shared" si="40"/>
        <v>0</v>
      </c>
      <c r="DK37" s="11">
        <v>18</v>
      </c>
      <c r="DL37" s="10" t="s">
        <v>56</v>
      </c>
      <c r="DM37" s="11"/>
      <c r="DN37" s="10"/>
      <c r="DO37" s="11"/>
      <c r="DP37" s="10"/>
      <c r="DQ37" s="7">
        <v>2</v>
      </c>
      <c r="DR37" s="11"/>
      <c r="DS37" s="10"/>
      <c r="DT37" s="11">
        <v>18</v>
      </c>
      <c r="DU37" s="10" t="s">
        <v>56</v>
      </c>
      <c r="DV37" s="11"/>
      <c r="DW37" s="10"/>
      <c r="DX37" s="11"/>
      <c r="DY37" s="10"/>
      <c r="DZ37" s="11"/>
      <c r="EA37" s="10"/>
      <c r="EB37" s="7">
        <v>2</v>
      </c>
      <c r="EC37" s="7">
        <f t="shared" si="41"/>
        <v>4</v>
      </c>
    </row>
    <row r="38" spans="1:133" ht="12.75">
      <c r="A38" s="6"/>
      <c r="B38" s="6"/>
      <c r="C38" s="6"/>
      <c r="D38" s="6" t="s">
        <v>95</v>
      </c>
      <c r="E38" s="3" t="s">
        <v>96</v>
      </c>
      <c r="F38" s="6">
        <f t="shared" si="23"/>
        <v>0</v>
      </c>
      <c r="G38" s="6">
        <f t="shared" si="24"/>
        <v>2</v>
      </c>
      <c r="H38" s="6">
        <f t="shared" si="25"/>
        <v>36</v>
      </c>
      <c r="I38" s="6">
        <f t="shared" si="26"/>
        <v>18</v>
      </c>
      <c r="J38" s="6">
        <f t="shared" si="27"/>
        <v>0</v>
      </c>
      <c r="K38" s="6">
        <f t="shared" si="28"/>
        <v>0</v>
      </c>
      <c r="L38" s="6">
        <f t="shared" si="29"/>
        <v>0</v>
      </c>
      <c r="M38" s="6">
        <f t="shared" si="30"/>
        <v>18</v>
      </c>
      <c r="N38" s="6">
        <f t="shared" si="31"/>
        <v>0</v>
      </c>
      <c r="O38" s="6">
        <f t="shared" si="32"/>
        <v>0</v>
      </c>
      <c r="P38" s="6">
        <f t="shared" si="33"/>
        <v>0</v>
      </c>
      <c r="Q38" s="7">
        <f t="shared" si="34"/>
        <v>5</v>
      </c>
      <c r="R38" s="7">
        <f t="shared" si="35"/>
        <v>2</v>
      </c>
      <c r="S38" s="7">
        <v>1.7</v>
      </c>
      <c r="T38" s="11"/>
      <c r="U38" s="10"/>
      <c r="V38" s="11"/>
      <c r="W38" s="10"/>
      <c r="X38" s="11"/>
      <c r="Y38" s="10"/>
      <c r="Z38" s="7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36"/>
        <v>0</v>
      </c>
      <c r="AM38" s="11"/>
      <c r="AN38" s="10"/>
      <c r="AO38" s="11"/>
      <c r="AP38" s="10"/>
      <c r="AQ38" s="11"/>
      <c r="AR38" s="10"/>
      <c r="AS38" s="7"/>
      <c r="AT38" s="11"/>
      <c r="AU38" s="10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37"/>
        <v>0</v>
      </c>
      <c r="BF38" s="11">
        <v>18</v>
      </c>
      <c r="BG38" s="10" t="s">
        <v>56</v>
      </c>
      <c r="BH38" s="11"/>
      <c r="BI38" s="10"/>
      <c r="BJ38" s="11"/>
      <c r="BK38" s="10"/>
      <c r="BL38" s="7">
        <v>3</v>
      </c>
      <c r="BM38" s="11"/>
      <c r="BN38" s="10"/>
      <c r="BO38" s="11">
        <v>18</v>
      </c>
      <c r="BP38" s="10" t="s">
        <v>56</v>
      </c>
      <c r="BQ38" s="11"/>
      <c r="BR38" s="10"/>
      <c r="BS38" s="11"/>
      <c r="BT38" s="10"/>
      <c r="BU38" s="11"/>
      <c r="BV38" s="10"/>
      <c r="BW38" s="7">
        <v>2</v>
      </c>
      <c r="BX38" s="7">
        <f t="shared" si="38"/>
        <v>5</v>
      </c>
      <c r="BY38" s="11"/>
      <c r="BZ38" s="10"/>
      <c r="CA38" s="11"/>
      <c r="CB38" s="10"/>
      <c r="CC38" s="11"/>
      <c r="CD38" s="10"/>
      <c r="CE38" s="7"/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39"/>
        <v>0</v>
      </c>
      <c r="CR38" s="11"/>
      <c r="CS38" s="10"/>
      <c r="CT38" s="11"/>
      <c r="CU38" s="10"/>
      <c r="CV38" s="11"/>
      <c r="CW38" s="10"/>
      <c r="CX38" s="7"/>
      <c r="CY38" s="11"/>
      <c r="CZ38" s="10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40"/>
        <v>0</v>
      </c>
      <c r="DK38" s="11"/>
      <c r="DL38" s="10"/>
      <c r="DM38" s="11"/>
      <c r="DN38" s="10"/>
      <c r="DO38" s="11"/>
      <c r="DP38" s="10"/>
      <c r="DQ38" s="7"/>
      <c r="DR38" s="11"/>
      <c r="DS38" s="10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si="41"/>
        <v>0</v>
      </c>
    </row>
    <row r="39" spans="1:133" ht="12.75">
      <c r="A39" s="6"/>
      <c r="B39" s="6"/>
      <c r="C39" s="6"/>
      <c r="D39" s="6" t="s">
        <v>97</v>
      </c>
      <c r="E39" s="3" t="s">
        <v>98</v>
      </c>
      <c r="F39" s="6">
        <f t="shared" si="23"/>
        <v>0</v>
      </c>
      <c r="G39" s="6">
        <f t="shared" si="24"/>
        <v>2</v>
      </c>
      <c r="H39" s="6">
        <f t="shared" si="25"/>
        <v>36</v>
      </c>
      <c r="I39" s="6">
        <f t="shared" si="26"/>
        <v>18</v>
      </c>
      <c r="J39" s="6">
        <f t="shared" si="27"/>
        <v>0</v>
      </c>
      <c r="K39" s="6">
        <f t="shared" si="28"/>
        <v>0</v>
      </c>
      <c r="L39" s="6">
        <f t="shared" si="29"/>
        <v>0</v>
      </c>
      <c r="M39" s="6">
        <f t="shared" si="30"/>
        <v>18</v>
      </c>
      <c r="N39" s="6">
        <f t="shared" si="31"/>
        <v>0</v>
      </c>
      <c r="O39" s="6">
        <f t="shared" si="32"/>
        <v>0</v>
      </c>
      <c r="P39" s="6">
        <f t="shared" si="33"/>
        <v>0</v>
      </c>
      <c r="Q39" s="7">
        <f t="shared" si="34"/>
        <v>4</v>
      </c>
      <c r="R39" s="7">
        <f t="shared" si="35"/>
        <v>2</v>
      </c>
      <c r="S39" s="7">
        <v>1.4</v>
      </c>
      <c r="T39" s="11"/>
      <c r="U39" s="10"/>
      <c r="V39" s="11"/>
      <c r="W39" s="10"/>
      <c r="X39" s="11"/>
      <c r="Y39" s="10"/>
      <c r="Z39" s="7"/>
      <c r="AA39" s="11"/>
      <c r="AB39" s="10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36"/>
        <v>0</v>
      </c>
      <c r="AM39" s="11"/>
      <c r="AN39" s="10"/>
      <c r="AO39" s="11"/>
      <c r="AP39" s="10"/>
      <c r="AQ39" s="11"/>
      <c r="AR39" s="10"/>
      <c r="AS39" s="7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37"/>
        <v>0</v>
      </c>
      <c r="BF39" s="11"/>
      <c r="BG39" s="10"/>
      <c r="BH39" s="11"/>
      <c r="BI39" s="10"/>
      <c r="BJ39" s="11"/>
      <c r="BK39" s="10"/>
      <c r="BL39" s="7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38"/>
        <v>0</v>
      </c>
      <c r="BY39" s="11"/>
      <c r="BZ39" s="10"/>
      <c r="CA39" s="11"/>
      <c r="CB39" s="10"/>
      <c r="CC39" s="11"/>
      <c r="CD39" s="10"/>
      <c r="CE39" s="7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39"/>
        <v>0</v>
      </c>
      <c r="CR39" s="11"/>
      <c r="CS39" s="10"/>
      <c r="CT39" s="11"/>
      <c r="CU39" s="10"/>
      <c r="CV39" s="11"/>
      <c r="CW39" s="10"/>
      <c r="CX39" s="7"/>
      <c r="CY39" s="11"/>
      <c r="CZ39" s="10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40"/>
        <v>0</v>
      </c>
      <c r="DK39" s="11">
        <v>18</v>
      </c>
      <c r="DL39" s="10" t="s">
        <v>56</v>
      </c>
      <c r="DM39" s="11"/>
      <c r="DN39" s="10"/>
      <c r="DO39" s="11"/>
      <c r="DP39" s="10"/>
      <c r="DQ39" s="7">
        <v>2</v>
      </c>
      <c r="DR39" s="11"/>
      <c r="DS39" s="10"/>
      <c r="DT39" s="11">
        <v>18</v>
      </c>
      <c r="DU39" s="10" t="s">
        <v>56</v>
      </c>
      <c r="DV39" s="11"/>
      <c r="DW39" s="10"/>
      <c r="DX39" s="11"/>
      <c r="DY39" s="10"/>
      <c r="DZ39" s="11"/>
      <c r="EA39" s="10"/>
      <c r="EB39" s="7">
        <v>2</v>
      </c>
      <c r="EC39" s="7">
        <f t="shared" si="41"/>
        <v>4</v>
      </c>
    </row>
    <row r="40" spans="1:133" ht="12.75">
      <c r="A40" s="6"/>
      <c r="B40" s="6"/>
      <c r="C40" s="6"/>
      <c r="D40" s="6" t="s">
        <v>99</v>
      </c>
      <c r="E40" s="3" t="s">
        <v>100</v>
      </c>
      <c r="F40" s="6">
        <f t="shared" si="23"/>
        <v>0</v>
      </c>
      <c r="G40" s="6">
        <f t="shared" si="24"/>
        <v>2</v>
      </c>
      <c r="H40" s="6">
        <f t="shared" si="25"/>
        <v>36</v>
      </c>
      <c r="I40" s="6">
        <f t="shared" si="26"/>
        <v>18</v>
      </c>
      <c r="J40" s="6">
        <f t="shared" si="27"/>
        <v>0</v>
      </c>
      <c r="K40" s="6">
        <f t="shared" si="28"/>
        <v>0</v>
      </c>
      <c r="L40" s="6">
        <f t="shared" si="29"/>
        <v>0</v>
      </c>
      <c r="M40" s="6">
        <f t="shared" si="30"/>
        <v>18</v>
      </c>
      <c r="N40" s="6">
        <f t="shared" si="31"/>
        <v>0</v>
      </c>
      <c r="O40" s="6">
        <f t="shared" si="32"/>
        <v>0</v>
      </c>
      <c r="P40" s="6">
        <f t="shared" si="33"/>
        <v>0</v>
      </c>
      <c r="Q40" s="7">
        <f t="shared" si="34"/>
        <v>5</v>
      </c>
      <c r="R40" s="7">
        <f t="shared" si="35"/>
        <v>2</v>
      </c>
      <c r="S40" s="7">
        <v>1.4</v>
      </c>
      <c r="T40" s="11">
        <v>18</v>
      </c>
      <c r="U40" s="10" t="s">
        <v>56</v>
      </c>
      <c r="V40" s="11"/>
      <c r="W40" s="10"/>
      <c r="X40" s="11"/>
      <c r="Y40" s="10"/>
      <c r="Z40" s="7">
        <v>3</v>
      </c>
      <c r="AA40" s="11"/>
      <c r="AB40" s="10"/>
      <c r="AC40" s="11">
        <v>18</v>
      </c>
      <c r="AD40" s="10" t="s">
        <v>56</v>
      </c>
      <c r="AE40" s="11"/>
      <c r="AF40" s="10"/>
      <c r="AG40" s="11"/>
      <c r="AH40" s="10"/>
      <c r="AI40" s="11"/>
      <c r="AJ40" s="10"/>
      <c r="AK40" s="7">
        <v>2</v>
      </c>
      <c r="AL40" s="7">
        <f t="shared" si="36"/>
        <v>5</v>
      </c>
      <c r="AM40" s="11"/>
      <c r="AN40" s="10"/>
      <c r="AO40" s="11"/>
      <c r="AP40" s="10"/>
      <c r="AQ40" s="11"/>
      <c r="AR40" s="10"/>
      <c r="AS40" s="7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37"/>
        <v>0</v>
      </c>
      <c r="BF40" s="11"/>
      <c r="BG40" s="10"/>
      <c r="BH40" s="11"/>
      <c r="BI40" s="10"/>
      <c r="BJ40" s="11"/>
      <c r="BK40" s="10"/>
      <c r="BL40" s="7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38"/>
        <v>0</v>
      </c>
      <c r="BY40" s="11"/>
      <c r="BZ40" s="10"/>
      <c r="CA40" s="11"/>
      <c r="CB40" s="10"/>
      <c r="CC40" s="11"/>
      <c r="CD40" s="10"/>
      <c r="CE40" s="7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39"/>
        <v>0</v>
      </c>
      <c r="CR40" s="11"/>
      <c r="CS40" s="10"/>
      <c r="CT40" s="11"/>
      <c r="CU40" s="10"/>
      <c r="CV40" s="11"/>
      <c r="CW40" s="10"/>
      <c r="CX40" s="7"/>
      <c r="CY40" s="11"/>
      <c r="CZ40" s="10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40"/>
        <v>0</v>
      </c>
      <c r="DK40" s="11"/>
      <c r="DL40" s="10"/>
      <c r="DM40" s="11"/>
      <c r="DN40" s="10"/>
      <c r="DO40" s="11"/>
      <c r="DP40" s="10"/>
      <c r="DQ40" s="7"/>
      <c r="DR40" s="11"/>
      <c r="DS40" s="10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41"/>
        <v>0</v>
      </c>
    </row>
    <row r="41" spans="1:133" ht="12.75">
      <c r="A41" s="6"/>
      <c r="B41" s="6"/>
      <c r="C41" s="6"/>
      <c r="D41" s="6" t="s">
        <v>101</v>
      </c>
      <c r="E41" s="3" t="s">
        <v>102</v>
      </c>
      <c r="F41" s="6">
        <f t="shared" si="23"/>
        <v>1</v>
      </c>
      <c r="G41" s="6">
        <f t="shared" si="24"/>
        <v>1</v>
      </c>
      <c r="H41" s="6">
        <f t="shared" si="25"/>
        <v>45</v>
      </c>
      <c r="I41" s="6">
        <f t="shared" si="26"/>
        <v>18</v>
      </c>
      <c r="J41" s="6">
        <f t="shared" si="27"/>
        <v>0</v>
      </c>
      <c r="K41" s="6">
        <f t="shared" si="28"/>
        <v>0</v>
      </c>
      <c r="L41" s="6">
        <f t="shared" si="29"/>
        <v>0</v>
      </c>
      <c r="M41" s="6">
        <f t="shared" si="30"/>
        <v>27</v>
      </c>
      <c r="N41" s="6">
        <f t="shared" si="31"/>
        <v>0</v>
      </c>
      <c r="O41" s="6">
        <f t="shared" si="32"/>
        <v>0</v>
      </c>
      <c r="P41" s="6">
        <f t="shared" si="33"/>
        <v>0</v>
      </c>
      <c r="Q41" s="7">
        <f t="shared" si="34"/>
        <v>6</v>
      </c>
      <c r="R41" s="7">
        <f t="shared" si="35"/>
        <v>3</v>
      </c>
      <c r="S41" s="7">
        <v>1.9</v>
      </c>
      <c r="T41" s="11">
        <v>18</v>
      </c>
      <c r="U41" s="10" t="s">
        <v>57</v>
      </c>
      <c r="V41" s="11"/>
      <c r="W41" s="10"/>
      <c r="X41" s="11"/>
      <c r="Y41" s="10"/>
      <c r="Z41" s="7">
        <v>3</v>
      </c>
      <c r="AA41" s="11"/>
      <c r="AB41" s="10"/>
      <c r="AC41" s="11">
        <v>27</v>
      </c>
      <c r="AD41" s="10" t="s">
        <v>56</v>
      </c>
      <c r="AE41" s="11"/>
      <c r="AF41" s="10"/>
      <c r="AG41" s="11"/>
      <c r="AH41" s="10"/>
      <c r="AI41" s="11"/>
      <c r="AJ41" s="10"/>
      <c r="AK41" s="7">
        <v>3</v>
      </c>
      <c r="AL41" s="7">
        <f t="shared" si="36"/>
        <v>6</v>
      </c>
      <c r="AM41" s="11"/>
      <c r="AN41" s="10"/>
      <c r="AO41" s="11"/>
      <c r="AP41" s="10"/>
      <c r="AQ41" s="11"/>
      <c r="AR41" s="10"/>
      <c r="AS41" s="7"/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37"/>
        <v>0</v>
      </c>
      <c r="BF41" s="11"/>
      <c r="BG41" s="10"/>
      <c r="BH41" s="11"/>
      <c r="BI41" s="10"/>
      <c r="BJ41" s="11"/>
      <c r="BK41" s="10"/>
      <c r="BL41" s="7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38"/>
        <v>0</v>
      </c>
      <c r="BY41" s="11"/>
      <c r="BZ41" s="10"/>
      <c r="CA41" s="11"/>
      <c r="CB41" s="10"/>
      <c r="CC41" s="11"/>
      <c r="CD41" s="10"/>
      <c r="CE41" s="7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39"/>
        <v>0</v>
      </c>
      <c r="CR41" s="11"/>
      <c r="CS41" s="10"/>
      <c r="CT41" s="11"/>
      <c r="CU41" s="10"/>
      <c r="CV41" s="11"/>
      <c r="CW41" s="10"/>
      <c r="CX41" s="7"/>
      <c r="CY41" s="11"/>
      <c r="CZ41" s="10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40"/>
        <v>0</v>
      </c>
      <c r="DK41" s="11"/>
      <c r="DL41" s="10"/>
      <c r="DM41" s="11"/>
      <c r="DN41" s="10"/>
      <c r="DO41" s="11"/>
      <c r="DP41" s="10"/>
      <c r="DQ41" s="7"/>
      <c r="DR41" s="11"/>
      <c r="DS41" s="10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41"/>
        <v>0</v>
      </c>
    </row>
    <row r="42" spans="1:133" ht="12.75">
      <c r="A42" s="6"/>
      <c r="B42" s="6"/>
      <c r="C42" s="6"/>
      <c r="D42" s="6" t="s">
        <v>103</v>
      </c>
      <c r="E42" s="3" t="s">
        <v>104</v>
      </c>
      <c r="F42" s="6">
        <f t="shared" si="23"/>
        <v>0</v>
      </c>
      <c r="G42" s="6">
        <f t="shared" si="24"/>
        <v>2</v>
      </c>
      <c r="H42" s="6">
        <f t="shared" si="25"/>
        <v>45</v>
      </c>
      <c r="I42" s="6">
        <f t="shared" si="26"/>
        <v>18</v>
      </c>
      <c r="J42" s="6">
        <f t="shared" si="27"/>
        <v>0</v>
      </c>
      <c r="K42" s="6">
        <f t="shared" si="28"/>
        <v>0</v>
      </c>
      <c r="L42" s="6">
        <f t="shared" si="29"/>
        <v>0</v>
      </c>
      <c r="M42" s="6">
        <f t="shared" si="30"/>
        <v>27</v>
      </c>
      <c r="N42" s="6">
        <f t="shared" si="31"/>
        <v>0</v>
      </c>
      <c r="O42" s="6">
        <f t="shared" si="32"/>
        <v>0</v>
      </c>
      <c r="P42" s="6">
        <f t="shared" si="33"/>
        <v>0</v>
      </c>
      <c r="Q42" s="7">
        <f t="shared" si="34"/>
        <v>6</v>
      </c>
      <c r="R42" s="7">
        <f t="shared" si="35"/>
        <v>3</v>
      </c>
      <c r="S42" s="7">
        <v>1.9</v>
      </c>
      <c r="T42" s="11"/>
      <c r="U42" s="10"/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36"/>
        <v>0</v>
      </c>
      <c r="AM42" s="11">
        <v>18</v>
      </c>
      <c r="AN42" s="10" t="s">
        <v>56</v>
      </c>
      <c r="AO42" s="11"/>
      <c r="AP42" s="10"/>
      <c r="AQ42" s="11"/>
      <c r="AR42" s="10"/>
      <c r="AS42" s="7">
        <v>3</v>
      </c>
      <c r="AT42" s="11"/>
      <c r="AU42" s="10"/>
      <c r="AV42" s="11">
        <v>27</v>
      </c>
      <c r="AW42" s="10" t="s">
        <v>56</v>
      </c>
      <c r="AX42" s="11"/>
      <c r="AY42" s="10"/>
      <c r="AZ42" s="11"/>
      <c r="BA42" s="10"/>
      <c r="BB42" s="11"/>
      <c r="BC42" s="10"/>
      <c r="BD42" s="7">
        <v>3</v>
      </c>
      <c r="BE42" s="7">
        <f t="shared" si="37"/>
        <v>6</v>
      </c>
      <c r="BF42" s="11"/>
      <c r="BG42" s="10"/>
      <c r="BH42" s="11"/>
      <c r="BI42" s="10"/>
      <c r="BJ42" s="11"/>
      <c r="BK42" s="10"/>
      <c r="BL42" s="7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38"/>
        <v>0</v>
      </c>
      <c r="BY42" s="11"/>
      <c r="BZ42" s="10"/>
      <c r="CA42" s="11"/>
      <c r="CB42" s="10"/>
      <c r="CC42" s="11"/>
      <c r="CD42" s="10"/>
      <c r="CE42" s="7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39"/>
        <v>0</v>
      </c>
      <c r="CR42" s="11"/>
      <c r="CS42" s="10"/>
      <c r="CT42" s="11"/>
      <c r="CU42" s="10"/>
      <c r="CV42" s="11"/>
      <c r="CW42" s="10"/>
      <c r="CX42" s="7"/>
      <c r="CY42" s="11"/>
      <c r="CZ42" s="10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40"/>
        <v>0</v>
      </c>
      <c r="DK42" s="11"/>
      <c r="DL42" s="10"/>
      <c r="DM42" s="11"/>
      <c r="DN42" s="10"/>
      <c r="DO42" s="11"/>
      <c r="DP42" s="10"/>
      <c r="DQ42" s="7"/>
      <c r="DR42" s="11"/>
      <c r="DS42" s="10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41"/>
        <v>0</v>
      </c>
    </row>
    <row r="43" spans="1:133" ht="12.75">
      <c r="A43" s="6"/>
      <c r="B43" s="6"/>
      <c r="C43" s="6"/>
      <c r="D43" s="6" t="s">
        <v>105</v>
      </c>
      <c r="E43" s="3" t="s">
        <v>106</v>
      </c>
      <c r="F43" s="6">
        <f t="shared" si="23"/>
        <v>1</v>
      </c>
      <c r="G43" s="6">
        <f t="shared" si="24"/>
        <v>1</v>
      </c>
      <c r="H43" s="6">
        <f t="shared" si="25"/>
        <v>36</v>
      </c>
      <c r="I43" s="6">
        <f t="shared" si="26"/>
        <v>18</v>
      </c>
      <c r="J43" s="6">
        <f t="shared" si="27"/>
        <v>0</v>
      </c>
      <c r="K43" s="6">
        <f t="shared" si="28"/>
        <v>0</v>
      </c>
      <c r="L43" s="6">
        <f t="shared" si="29"/>
        <v>0</v>
      </c>
      <c r="M43" s="6">
        <f t="shared" si="30"/>
        <v>18</v>
      </c>
      <c r="N43" s="6">
        <f t="shared" si="31"/>
        <v>0</v>
      </c>
      <c r="O43" s="6">
        <f t="shared" si="32"/>
        <v>0</v>
      </c>
      <c r="P43" s="6">
        <f t="shared" si="33"/>
        <v>0</v>
      </c>
      <c r="Q43" s="7">
        <f t="shared" si="34"/>
        <v>5</v>
      </c>
      <c r="R43" s="7">
        <f t="shared" si="35"/>
        <v>2</v>
      </c>
      <c r="S43" s="7">
        <v>1.5</v>
      </c>
      <c r="T43" s="11"/>
      <c r="U43" s="10"/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36"/>
        <v>0</v>
      </c>
      <c r="AM43" s="11">
        <v>18</v>
      </c>
      <c r="AN43" s="10" t="s">
        <v>57</v>
      </c>
      <c r="AO43" s="11"/>
      <c r="AP43" s="10"/>
      <c r="AQ43" s="11"/>
      <c r="AR43" s="10"/>
      <c r="AS43" s="7">
        <v>3</v>
      </c>
      <c r="AT43" s="11"/>
      <c r="AU43" s="10"/>
      <c r="AV43" s="11">
        <v>18</v>
      </c>
      <c r="AW43" s="10" t="s">
        <v>56</v>
      </c>
      <c r="AX43" s="11"/>
      <c r="AY43" s="10"/>
      <c r="AZ43" s="11"/>
      <c r="BA43" s="10"/>
      <c r="BB43" s="11"/>
      <c r="BC43" s="10"/>
      <c r="BD43" s="7">
        <v>2</v>
      </c>
      <c r="BE43" s="7">
        <f t="shared" si="37"/>
        <v>5</v>
      </c>
      <c r="BF43" s="11"/>
      <c r="BG43" s="10"/>
      <c r="BH43" s="11"/>
      <c r="BI43" s="10"/>
      <c r="BJ43" s="11"/>
      <c r="BK43" s="10"/>
      <c r="BL43" s="7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38"/>
        <v>0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39"/>
        <v>0</v>
      </c>
      <c r="CR43" s="11"/>
      <c r="CS43" s="10"/>
      <c r="CT43" s="11"/>
      <c r="CU43" s="10"/>
      <c r="CV43" s="11"/>
      <c r="CW43" s="10"/>
      <c r="CX43" s="7"/>
      <c r="CY43" s="11"/>
      <c r="CZ43" s="10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40"/>
        <v>0</v>
      </c>
      <c r="DK43" s="11"/>
      <c r="DL43" s="10"/>
      <c r="DM43" s="11"/>
      <c r="DN43" s="10"/>
      <c r="DO43" s="11"/>
      <c r="DP43" s="10"/>
      <c r="DQ43" s="7"/>
      <c r="DR43" s="11"/>
      <c r="DS43" s="10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41"/>
        <v>0</v>
      </c>
    </row>
    <row r="44" spans="1:133" ht="12.75">
      <c r="A44" s="6"/>
      <c r="B44" s="6"/>
      <c r="C44" s="6"/>
      <c r="D44" s="6" t="s">
        <v>107</v>
      </c>
      <c r="E44" s="3" t="s">
        <v>108</v>
      </c>
      <c r="F44" s="6">
        <f t="shared" si="23"/>
        <v>1</v>
      </c>
      <c r="G44" s="6">
        <f t="shared" si="24"/>
        <v>1</v>
      </c>
      <c r="H44" s="6">
        <f t="shared" si="25"/>
        <v>36</v>
      </c>
      <c r="I44" s="6">
        <f t="shared" si="26"/>
        <v>18</v>
      </c>
      <c r="J44" s="6">
        <f t="shared" si="27"/>
        <v>0</v>
      </c>
      <c r="K44" s="6">
        <f t="shared" si="28"/>
        <v>0</v>
      </c>
      <c r="L44" s="6">
        <f t="shared" si="29"/>
        <v>0</v>
      </c>
      <c r="M44" s="6">
        <f t="shared" si="30"/>
        <v>18</v>
      </c>
      <c r="N44" s="6">
        <f t="shared" si="31"/>
        <v>0</v>
      </c>
      <c r="O44" s="6">
        <f t="shared" si="32"/>
        <v>0</v>
      </c>
      <c r="P44" s="6">
        <f t="shared" si="33"/>
        <v>0</v>
      </c>
      <c r="Q44" s="7">
        <f t="shared" si="34"/>
        <v>5</v>
      </c>
      <c r="R44" s="7">
        <f t="shared" si="35"/>
        <v>2</v>
      </c>
      <c r="S44" s="7">
        <v>1.5</v>
      </c>
      <c r="T44" s="11">
        <v>18</v>
      </c>
      <c r="U44" s="10" t="s">
        <v>57</v>
      </c>
      <c r="V44" s="11"/>
      <c r="W44" s="10"/>
      <c r="X44" s="11"/>
      <c r="Y44" s="10"/>
      <c r="Z44" s="7">
        <v>3</v>
      </c>
      <c r="AA44" s="11"/>
      <c r="AB44" s="10"/>
      <c r="AC44" s="11">
        <v>18</v>
      </c>
      <c r="AD44" s="10" t="s">
        <v>56</v>
      </c>
      <c r="AE44" s="11"/>
      <c r="AF44" s="10"/>
      <c r="AG44" s="11"/>
      <c r="AH44" s="10"/>
      <c r="AI44" s="11"/>
      <c r="AJ44" s="10"/>
      <c r="AK44" s="7">
        <v>2</v>
      </c>
      <c r="AL44" s="7">
        <f t="shared" si="36"/>
        <v>5</v>
      </c>
      <c r="AM44" s="11"/>
      <c r="AN44" s="10"/>
      <c r="AO44" s="11"/>
      <c r="AP44" s="10"/>
      <c r="AQ44" s="11"/>
      <c r="AR44" s="10"/>
      <c r="AS44" s="7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37"/>
        <v>0</v>
      </c>
      <c r="BF44" s="11"/>
      <c r="BG44" s="10"/>
      <c r="BH44" s="11"/>
      <c r="BI44" s="10"/>
      <c r="BJ44" s="11"/>
      <c r="BK44" s="10"/>
      <c r="BL44" s="7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38"/>
        <v>0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39"/>
        <v>0</v>
      </c>
      <c r="CR44" s="11"/>
      <c r="CS44" s="10"/>
      <c r="CT44" s="11"/>
      <c r="CU44" s="10"/>
      <c r="CV44" s="11"/>
      <c r="CW44" s="10"/>
      <c r="CX44" s="7"/>
      <c r="CY44" s="11"/>
      <c r="CZ44" s="10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40"/>
        <v>0</v>
      </c>
      <c r="DK44" s="11"/>
      <c r="DL44" s="10"/>
      <c r="DM44" s="11"/>
      <c r="DN44" s="10"/>
      <c r="DO44" s="11"/>
      <c r="DP44" s="10"/>
      <c r="DQ44" s="7"/>
      <c r="DR44" s="11"/>
      <c r="DS44" s="10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41"/>
        <v>0</v>
      </c>
    </row>
    <row r="45" spans="1:133" ht="12.75">
      <c r="A45" s="6"/>
      <c r="B45" s="6"/>
      <c r="C45" s="6"/>
      <c r="D45" s="6" t="s">
        <v>109</v>
      </c>
      <c r="E45" s="3" t="s">
        <v>110</v>
      </c>
      <c r="F45" s="6">
        <f t="shared" si="23"/>
        <v>0</v>
      </c>
      <c r="G45" s="6">
        <f t="shared" si="24"/>
        <v>1</v>
      </c>
      <c r="H45" s="6">
        <f t="shared" si="25"/>
        <v>18</v>
      </c>
      <c r="I45" s="6">
        <f t="shared" si="26"/>
        <v>18</v>
      </c>
      <c r="J45" s="6">
        <f t="shared" si="27"/>
        <v>0</v>
      </c>
      <c r="K45" s="6">
        <f t="shared" si="28"/>
        <v>0</v>
      </c>
      <c r="L45" s="6">
        <f t="shared" si="29"/>
        <v>0</v>
      </c>
      <c r="M45" s="6">
        <f t="shared" si="30"/>
        <v>0</v>
      </c>
      <c r="N45" s="6">
        <f t="shared" si="31"/>
        <v>0</v>
      </c>
      <c r="O45" s="6">
        <f t="shared" si="32"/>
        <v>0</v>
      </c>
      <c r="P45" s="6">
        <f t="shared" si="33"/>
        <v>0</v>
      </c>
      <c r="Q45" s="7">
        <f t="shared" si="34"/>
        <v>3</v>
      </c>
      <c r="R45" s="7">
        <f t="shared" si="35"/>
        <v>0</v>
      </c>
      <c r="S45" s="7">
        <v>0.7</v>
      </c>
      <c r="T45" s="11"/>
      <c r="U45" s="10"/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36"/>
        <v>0</v>
      </c>
      <c r="AM45" s="11">
        <v>18</v>
      </c>
      <c r="AN45" s="10" t="s">
        <v>56</v>
      </c>
      <c r="AO45" s="11"/>
      <c r="AP45" s="10"/>
      <c r="AQ45" s="11"/>
      <c r="AR45" s="10"/>
      <c r="AS45" s="7">
        <v>3</v>
      </c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37"/>
        <v>3</v>
      </c>
      <c r="BF45" s="11"/>
      <c r="BG45" s="10"/>
      <c r="BH45" s="11"/>
      <c r="BI45" s="10"/>
      <c r="BJ45" s="11"/>
      <c r="BK45" s="10"/>
      <c r="BL45" s="7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38"/>
        <v>0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39"/>
        <v>0</v>
      </c>
      <c r="CR45" s="11"/>
      <c r="CS45" s="10"/>
      <c r="CT45" s="11"/>
      <c r="CU45" s="10"/>
      <c r="CV45" s="11"/>
      <c r="CW45" s="10"/>
      <c r="CX45" s="7"/>
      <c r="CY45" s="11"/>
      <c r="CZ45" s="10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40"/>
        <v>0</v>
      </c>
      <c r="DK45" s="11"/>
      <c r="DL45" s="10"/>
      <c r="DM45" s="11"/>
      <c r="DN45" s="10"/>
      <c r="DO45" s="11"/>
      <c r="DP45" s="10"/>
      <c r="DQ45" s="7"/>
      <c r="DR45" s="11"/>
      <c r="DS45" s="10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41"/>
        <v>0</v>
      </c>
    </row>
    <row r="46" spans="1:133" ht="12.75">
      <c r="A46" s="6"/>
      <c r="B46" s="6"/>
      <c r="C46" s="6"/>
      <c r="D46" s="6" t="s">
        <v>111</v>
      </c>
      <c r="E46" s="3" t="s">
        <v>112</v>
      </c>
      <c r="F46" s="6">
        <f t="shared" si="23"/>
        <v>0</v>
      </c>
      <c r="G46" s="6">
        <f t="shared" si="24"/>
        <v>2</v>
      </c>
      <c r="H46" s="6">
        <f t="shared" si="25"/>
        <v>36</v>
      </c>
      <c r="I46" s="6">
        <f t="shared" si="26"/>
        <v>18</v>
      </c>
      <c r="J46" s="6">
        <f t="shared" si="27"/>
        <v>0</v>
      </c>
      <c r="K46" s="6">
        <f t="shared" si="28"/>
        <v>0</v>
      </c>
      <c r="L46" s="6">
        <f t="shared" si="29"/>
        <v>0</v>
      </c>
      <c r="M46" s="6">
        <f t="shared" si="30"/>
        <v>18</v>
      </c>
      <c r="N46" s="6">
        <f t="shared" si="31"/>
        <v>0</v>
      </c>
      <c r="O46" s="6">
        <f t="shared" si="32"/>
        <v>0</v>
      </c>
      <c r="P46" s="6">
        <f t="shared" si="33"/>
        <v>0</v>
      </c>
      <c r="Q46" s="7">
        <f t="shared" si="34"/>
        <v>5</v>
      </c>
      <c r="R46" s="7">
        <f t="shared" si="35"/>
        <v>2</v>
      </c>
      <c r="S46" s="7">
        <v>1.4</v>
      </c>
      <c r="T46" s="11"/>
      <c r="U46" s="10"/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36"/>
        <v>0</v>
      </c>
      <c r="AM46" s="11">
        <v>18</v>
      </c>
      <c r="AN46" s="10" t="s">
        <v>56</v>
      </c>
      <c r="AO46" s="11"/>
      <c r="AP46" s="10"/>
      <c r="AQ46" s="11"/>
      <c r="AR46" s="10"/>
      <c r="AS46" s="7">
        <v>3</v>
      </c>
      <c r="AT46" s="11"/>
      <c r="AU46" s="10"/>
      <c r="AV46" s="11">
        <v>18</v>
      </c>
      <c r="AW46" s="10" t="s">
        <v>56</v>
      </c>
      <c r="AX46" s="11"/>
      <c r="AY46" s="10"/>
      <c r="AZ46" s="11"/>
      <c r="BA46" s="10"/>
      <c r="BB46" s="11"/>
      <c r="BC46" s="10"/>
      <c r="BD46" s="7">
        <v>2</v>
      </c>
      <c r="BE46" s="7">
        <f t="shared" si="37"/>
        <v>5</v>
      </c>
      <c r="BF46" s="11"/>
      <c r="BG46" s="10"/>
      <c r="BH46" s="11"/>
      <c r="BI46" s="10"/>
      <c r="BJ46" s="11"/>
      <c r="BK46" s="10"/>
      <c r="BL46" s="7"/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38"/>
        <v>0</v>
      </c>
      <c r="BY46" s="11"/>
      <c r="BZ46" s="10"/>
      <c r="CA46" s="11"/>
      <c r="CB46" s="10"/>
      <c r="CC46" s="11"/>
      <c r="CD46" s="10"/>
      <c r="CE46" s="7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39"/>
        <v>0</v>
      </c>
      <c r="CR46" s="11"/>
      <c r="CS46" s="10"/>
      <c r="CT46" s="11"/>
      <c r="CU46" s="10"/>
      <c r="CV46" s="11"/>
      <c r="CW46" s="10"/>
      <c r="CX46" s="7"/>
      <c r="CY46" s="11"/>
      <c r="CZ46" s="10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40"/>
        <v>0</v>
      </c>
      <c r="DK46" s="11"/>
      <c r="DL46" s="10"/>
      <c r="DM46" s="11"/>
      <c r="DN46" s="10"/>
      <c r="DO46" s="11"/>
      <c r="DP46" s="10"/>
      <c r="DQ46" s="7"/>
      <c r="DR46" s="11"/>
      <c r="DS46" s="10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41"/>
        <v>0</v>
      </c>
    </row>
    <row r="47" spans="1:133" ht="12.75">
      <c r="A47" s="6"/>
      <c r="B47" s="6"/>
      <c r="C47" s="6"/>
      <c r="D47" s="6" t="s">
        <v>113</v>
      </c>
      <c r="E47" s="3" t="s">
        <v>114</v>
      </c>
      <c r="F47" s="6">
        <f t="shared" si="23"/>
        <v>1</v>
      </c>
      <c r="G47" s="6">
        <f t="shared" si="24"/>
        <v>1</v>
      </c>
      <c r="H47" s="6">
        <f t="shared" si="25"/>
        <v>45</v>
      </c>
      <c r="I47" s="6">
        <f t="shared" si="26"/>
        <v>18</v>
      </c>
      <c r="J47" s="6">
        <f t="shared" si="27"/>
        <v>0</v>
      </c>
      <c r="K47" s="6">
        <f t="shared" si="28"/>
        <v>0</v>
      </c>
      <c r="L47" s="6">
        <f t="shared" si="29"/>
        <v>0</v>
      </c>
      <c r="M47" s="6">
        <f t="shared" si="30"/>
        <v>27</v>
      </c>
      <c r="N47" s="6">
        <f t="shared" si="31"/>
        <v>0</v>
      </c>
      <c r="O47" s="6">
        <f t="shared" si="32"/>
        <v>0</v>
      </c>
      <c r="P47" s="6">
        <f t="shared" si="33"/>
        <v>0</v>
      </c>
      <c r="Q47" s="7">
        <f t="shared" si="34"/>
        <v>6</v>
      </c>
      <c r="R47" s="7">
        <f t="shared" si="35"/>
        <v>3</v>
      </c>
      <c r="S47" s="7">
        <v>1.9</v>
      </c>
      <c r="T47" s="11"/>
      <c r="U47" s="10"/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36"/>
        <v>0</v>
      </c>
      <c r="AM47" s="11"/>
      <c r="AN47" s="10"/>
      <c r="AO47" s="11"/>
      <c r="AP47" s="10"/>
      <c r="AQ47" s="11"/>
      <c r="AR47" s="10"/>
      <c r="AS47" s="7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37"/>
        <v>0</v>
      </c>
      <c r="BF47" s="11">
        <v>18</v>
      </c>
      <c r="BG47" s="10" t="s">
        <v>57</v>
      </c>
      <c r="BH47" s="11"/>
      <c r="BI47" s="10"/>
      <c r="BJ47" s="11"/>
      <c r="BK47" s="10"/>
      <c r="BL47" s="7">
        <v>3</v>
      </c>
      <c r="BM47" s="11"/>
      <c r="BN47" s="10"/>
      <c r="BO47" s="11">
        <v>27</v>
      </c>
      <c r="BP47" s="10" t="s">
        <v>56</v>
      </c>
      <c r="BQ47" s="11"/>
      <c r="BR47" s="10"/>
      <c r="BS47" s="11"/>
      <c r="BT47" s="10"/>
      <c r="BU47" s="11"/>
      <c r="BV47" s="10"/>
      <c r="BW47" s="7">
        <v>3</v>
      </c>
      <c r="BX47" s="7">
        <f t="shared" si="38"/>
        <v>6</v>
      </c>
      <c r="BY47" s="11"/>
      <c r="BZ47" s="10"/>
      <c r="CA47" s="11"/>
      <c r="CB47" s="10"/>
      <c r="CC47" s="11"/>
      <c r="CD47" s="10"/>
      <c r="CE47" s="7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39"/>
        <v>0</v>
      </c>
      <c r="CR47" s="11"/>
      <c r="CS47" s="10"/>
      <c r="CT47" s="11"/>
      <c r="CU47" s="10"/>
      <c r="CV47" s="11"/>
      <c r="CW47" s="10"/>
      <c r="CX47" s="7"/>
      <c r="CY47" s="11"/>
      <c r="CZ47" s="10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40"/>
        <v>0</v>
      </c>
      <c r="DK47" s="11"/>
      <c r="DL47" s="10"/>
      <c r="DM47" s="11"/>
      <c r="DN47" s="10"/>
      <c r="DO47" s="11"/>
      <c r="DP47" s="10"/>
      <c r="DQ47" s="7"/>
      <c r="DR47" s="11"/>
      <c r="DS47" s="10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41"/>
        <v>0</v>
      </c>
    </row>
    <row r="48" spans="1:133" ht="12.75">
      <c r="A48" s="6">
        <v>3</v>
      </c>
      <c r="B48" s="6">
        <v>1</v>
      </c>
      <c r="C48" s="6"/>
      <c r="D48" s="6"/>
      <c r="E48" s="3" t="s">
        <v>115</v>
      </c>
      <c r="F48" s="6">
        <f>$B$48*COUNTIF(T48:EA48,"e")</f>
        <v>0</v>
      </c>
      <c r="G48" s="6">
        <f>$B$48*COUNTIF(T48:EA48,"z")</f>
        <v>2</v>
      </c>
      <c r="H48" s="6">
        <f t="shared" si="25"/>
        <v>18</v>
      </c>
      <c r="I48" s="6">
        <f t="shared" si="26"/>
        <v>9</v>
      </c>
      <c r="J48" s="6">
        <f t="shared" si="27"/>
        <v>0</v>
      </c>
      <c r="K48" s="6">
        <f t="shared" si="28"/>
        <v>9</v>
      </c>
      <c r="L48" s="6">
        <f t="shared" si="29"/>
        <v>0</v>
      </c>
      <c r="M48" s="6">
        <f t="shared" si="30"/>
        <v>0</v>
      </c>
      <c r="N48" s="6">
        <f t="shared" si="31"/>
        <v>0</v>
      </c>
      <c r="O48" s="6">
        <f t="shared" si="32"/>
        <v>0</v>
      </c>
      <c r="P48" s="6">
        <f t="shared" si="33"/>
        <v>0</v>
      </c>
      <c r="Q48" s="7">
        <f t="shared" si="34"/>
        <v>2</v>
      </c>
      <c r="R48" s="7">
        <f t="shared" si="35"/>
        <v>0</v>
      </c>
      <c r="S48" s="7">
        <f>$B$48*0.8</f>
        <v>0.8</v>
      </c>
      <c r="T48" s="11"/>
      <c r="U48" s="10"/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36"/>
        <v>0</v>
      </c>
      <c r="AM48" s="11"/>
      <c r="AN48" s="10"/>
      <c r="AO48" s="11"/>
      <c r="AP48" s="10"/>
      <c r="AQ48" s="11"/>
      <c r="AR48" s="10"/>
      <c r="AS48" s="7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37"/>
        <v>0</v>
      </c>
      <c r="BF48" s="11"/>
      <c r="BG48" s="10"/>
      <c r="BH48" s="11"/>
      <c r="BI48" s="10"/>
      <c r="BJ48" s="11"/>
      <c r="BK48" s="10"/>
      <c r="BL48" s="7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38"/>
        <v>0</v>
      </c>
      <c r="BY48" s="11"/>
      <c r="BZ48" s="10"/>
      <c r="CA48" s="11"/>
      <c r="CB48" s="10"/>
      <c r="CC48" s="11"/>
      <c r="CD48" s="10"/>
      <c r="CE48" s="7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39"/>
        <v>0</v>
      </c>
      <c r="CR48" s="11">
        <f>$B$48*9</f>
        <v>9</v>
      </c>
      <c r="CS48" s="10" t="s">
        <v>56</v>
      </c>
      <c r="CT48" s="11"/>
      <c r="CU48" s="10"/>
      <c r="CV48" s="11">
        <f>$B$48*9</f>
        <v>9</v>
      </c>
      <c r="CW48" s="10" t="s">
        <v>56</v>
      </c>
      <c r="CX48" s="7">
        <f>$B$48*2</f>
        <v>2</v>
      </c>
      <c r="CY48" s="11"/>
      <c r="CZ48" s="10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40"/>
        <v>2</v>
      </c>
      <c r="DK48" s="11"/>
      <c r="DL48" s="10"/>
      <c r="DM48" s="11"/>
      <c r="DN48" s="10"/>
      <c r="DO48" s="11"/>
      <c r="DP48" s="10"/>
      <c r="DQ48" s="7"/>
      <c r="DR48" s="11"/>
      <c r="DS48" s="10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41"/>
        <v>0</v>
      </c>
    </row>
    <row r="49" spans="1:133" ht="12.75">
      <c r="A49" s="6">
        <v>4</v>
      </c>
      <c r="B49" s="6">
        <v>1</v>
      </c>
      <c r="C49" s="6"/>
      <c r="D49" s="6"/>
      <c r="E49" s="3" t="s">
        <v>116</v>
      </c>
      <c r="F49" s="6">
        <f>$B$49*COUNTIF(T49:EA49,"e")</f>
        <v>0</v>
      </c>
      <c r="G49" s="6">
        <f>$B$49*COUNTIF(T49:EA49,"z")</f>
        <v>2</v>
      </c>
      <c r="H49" s="6">
        <f t="shared" si="25"/>
        <v>18</v>
      </c>
      <c r="I49" s="6">
        <f t="shared" si="26"/>
        <v>9</v>
      </c>
      <c r="J49" s="6">
        <f t="shared" si="27"/>
        <v>0</v>
      </c>
      <c r="K49" s="6">
        <f t="shared" si="28"/>
        <v>0</v>
      </c>
      <c r="L49" s="6">
        <f t="shared" si="29"/>
        <v>0</v>
      </c>
      <c r="M49" s="6">
        <f t="shared" si="30"/>
        <v>9</v>
      </c>
      <c r="N49" s="6">
        <f t="shared" si="31"/>
        <v>0</v>
      </c>
      <c r="O49" s="6">
        <f t="shared" si="32"/>
        <v>0</v>
      </c>
      <c r="P49" s="6">
        <f t="shared" si="33"/>
        <v>0</v>
      </c>
      <c r="Q49" s="7">
        <f t="shared" si="34"/>
        <v>2</v>
      </c>
      <c r="R49" s="7">
        <f t="shared" si="35"/>
        <v>1</v>
      </c>
      <c r="S49" s="7">
        <f>$B$49*0.8</f>
        <v>0.8</v>
      </c>
      <c r="T49" s="11"/>
      <c r="U49" s="10"/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36"/>
        <v>0</v>
      </c>
      <c r="AM49" s="11"/>
      <c r="AN49" s="10"/>
      <c r="AO49" s="11"/>
      <c r="AP49" s="10"/>
      <c r="AQ49" s="11"/>
      <c r="AR49" s="10"/>
      <c r="AS49" s="7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37"/>
        <v>0</v>
      </c>
      <c r="BF49" s="11"/>
      <c r="BG49" s="10"/>
      <c r="BH49" s="11"/>
      <c r="BI49" s="10"/>
      <c r="BJ49" s="11"/>
      <c r="BK49" s="10"/>
      <c r="BL49" s="7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38"/>
        <v>0</v>
      </c>
      <c r="BY49" s="11">
        <f>$B$49*9</f>
        <v>9</v>
      </c>
      <c r="BZ49" s="10" t="s">
        <v>56</v>
      </c>
      <c r="CA49" s="11"/>
      <c r="CB49" s="10"/>
      <c r="CC49" s="11"/>
      <c r="CD49" s="10"/>
      <c r="CE49" s="7">
        <f>$B$49*1</f>
        <v>1</v>
      </c>
      <c r="CF49" s="11"/>
      <c r="CG49" s="10"/>
      <c r="CH49" s="11">
        <f>$B$49*9</f>
        <v>9</v>
      </c>
      <c r="CI49" s="10" t="s">
        <v>56</v>
      </c>
      <c r="CJ49" s="11"/>
      <c r="CK49" s="10"/>
      <c r="CL49" s="11"/>
      <c r="CM49" s="10"/>
      <c r="CN49" s="11"/>
      <c r="CO49" s="10"/>
      <c r="CP49" s="7">
        <f>$B$49*1</f>
        <v>1</v>
      </c>
      <c r="CQ49" s="7">
        <f t="shared" si="39"/>
        <v>2</v>
      </c>
      <c r="CR49" s="11"/>
      <c r="CS49" s="10"/>
      <c r="CT49" s="11"/>
      <c r="CU49" s="10"/>
      <c r="CV49" s="11"/>
      <c r="CW49" s="10"/>
      <c r="CX49" s="7"/>
      <c r="CY49" s="11"/>
      <c r="CZ49" s="10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40"/>
        <v>0</v>
      </c>
      <c r="DK49" s="11"/>
      <c r="DL49" s="10"/>
      <c r="DM49" s="11"/>
      <c r="DN49" s="10"/>
      <c r="DO49" s="11"/>
      <c r="DP49" s="10"/>
      <c r="DQ49" s="7"/>
      <c r="DR49" s="11"/>
      <c r="DS49" s="10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41"/>
        <v>0</v>
      </c>
    </row>
    <row r="50" spans="1:133" ht="12.75">
      <c r="A50" s="6">
        <v>5</v>
      </c>
      <c r="B50" s="6">
        <v>1</v>
      </c>
      <c r="C50" s="6"/>
      <c r="D50" s="6"/>
      <c r="E50" s="3" t="s">
        <v>117</v>
      </c>
      <c r="F50" s="6">
        <f>$B$50*COUNTIF(T50:EA50,"e")</f>
        <v>0</v>
      </c>
      <c r="G50" s="6">
        <f>$B$50*COUNTIF(T50:EA50,"z")</f>
        <v>2</v>
      </c>
      <c r="H50" s="6">
        <f t="shared" si="25"/>
        <v>18</v>
      </c>
      <c r="I50" s="6">
        <f t="shared" si="26"/>
        <v>9</v>
      </c>
      <c r="J50" s="6">
        <f t="shared" si="27"/>
        <v>0</v>
      </c>
      <c r="K50" s="6">
        <f t="shared" si="28"/>
        <v>0</v>
      </c>
      <c r="L50" s="6">
        <f t="shared" si="29"/>
        <v>0</v>
      </c>
      <c r="M50" s="6">
        <f t="shared" si="30"/>
        <v>9</v>
      </c>
      <c r="N50" s="6">
        <f t="shared" si="31"/>
        <v>0</v>
      </c>
      <c r="O50" s="6">
        <f t="shared" si="32"/>
        <v>0</v>
      </c>
      <c r="P50" s="6">
        <f t="shared" si="33"/>
        <v>0</v>
      </c>
      <c r="Q50" s="7">
        <f t="shared" si="34"/>
        <v>2</v>
      </c>
      <c r="R50" s="7">
        <f t="shared" si="35"/>
        <v>1</v>
      </c>
      <c r="S50" s="7">
        <f>$B$50*1</f>
        <v>1</v>
      </c>
      <c r="T50" s="11"/>
      <c r="U50" s="10"/>
      <c r="V50" s="11"/>
      <c r="W50" s="10"/>
      <c r="X50" s="11"/>
      <c r="Y50" s="10"/>
      <c r="Z50" s="7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36"/>
        <v>0</v>
      </c>
      <c r="AM50" s="11"/>
      <c r="AN50" s="10"/>
      <c r="AO50" s="11"/>
      <c r="AP50" s="10"/>
      <c r="AQ50" s="11"/>
      <c r="AR50" s="10"/>
      <c r="AS50" s="7"/>
      <c r="AT50" s="11"/>
      <c r="AU50" s="10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37"/>
        <v>0</v>
      </c>
      <c r="BF50" s="11"/>
      <c r="BG50" s="10"/>
      <c r="BH50" s="11"/>
      <c r="BI50" s="10"/>
      <c r="BJ50" s="11"/>
      <c r="BK50" s="10"/>
      <c r="BL50" s="7"/>
      <c r="BM50" s="11"/>
      <c r="BN50" s="10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38"/>
        <v>0</v>
      </c>
      <c r="BY50" s="11">
        <f>$B$50*9</f>
        <v>9</v>
      </c>
      <c r="BZ50" s="10" t="s">
        <v>56</v>
      </c>
      <c r="CA50" s="11"/>
      <c r="CB50" s="10"/>
      <c r="CC50" s="11"/>
      <c r="CD50" s="10"/>
      <c r="CE50" s="7">
        <f>$B$50*1</f>
        <v>1</v>
      </c>
      <c r="CF50" s="11"/>
      <c r="CG50" s="10"/>
      <c r="CH50" s="11">
        <f>$B$50*9</f>
        <v>9</v>
      </c>
      <c r="CI50" s="10" t="s">
        <v>56</v>
      </c>
      <c r="CJ50" s="11"/>
      <c r="CK50" s="10"/>
      <c r="CL50" s="11"/>
      <c r="CM50" s="10"/>
      <c r="CN50" s="11"/>
      <c r="CO50" s="10"/>
      <c r="CP50" s="7">
        <f>$B$50*1</f>
        <v>1</v>
      </c>
      <c r="CQ50" s="7">
        <f t="shared" si="39"/>
        <v>2</v>
      </c>
      <c r="CR50" s="11"/>
      <c r="CS50" s="10"/>
      <c r="CT50" s="11"/>
      <c r="CU50" s="10"/>
      <c r="CV50" s="11"/>
      <c r="CW50" s="10"/>
      <c r="CX50" s="7"/>
      <c r="CY50" s="11"/>
      <c r="CZ50" s="10"/>
      <c r="DA50" s="11"/>
      <c r="DB50" s="10"/>
      <c r="DC50" s="11"/>
      <c r="DD50" s="10"/>
      <c r="DE50" s="11"/>
      <c r="DF50" s="10"/>
      <c r="DG50" s="11"/>
      <c r="DH50" s="10"/>
      <c r="DI50" s="7"/>
      <c r="DJ50" s="7">
        <f t="shared" si="40"/>
        <v>0</v>
      </c>
      <c r="DK50" s="11"/>
      <c r="DL50" s="10"/>
      <c r="DM50" s="11"/>
      <c r="DN50" s="10"/>
      <c r="DO50" s="11"/>
      <c r="DP50" s="10"/>
      <c r="DQ50" s="7"/>
      <c r="DR50" s="11"/>
      <c r="DS50" s="10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41"/>
        <v>0</v>
      </c>
    </row>
    <row r="51" spans="1:133" ht="12.75">
      <c r="A51" s="6">
        <v>6</v>
      </c>
      <c r="B51" s="6">
        <v>1</v>
      </c>
      <c r="C51" s="6"/>
      <c r="D51" s="6"/>
      <c r="E51" s="3" t="s">
        <v>118</v>
      </c>
      <c r="F51" s="6">
        <f>$B$51*COUNTIF(T51:EA51,"e")</f>
        <v>0</v>
      </c>
      <c r="G51" s="6">
        <f>$B$51*COUNTIF(T51:EA51,"z")</f>
        <v>2</v>
      </c>
      <c r="H51" s="6">
        <f t="shared" si="25"/>
        <v>18</v>
      </c>
      <c r="I51" s="6">
        <f t="shared" si="26"/>
        <v>9</v>
      </c>
      <c r="J51" s="6">
        <f t="shared" si="27"/>
        <v>0</v>
      </c>
      <c r="K51" s="6">
        <f t="shared" si="28"/>
        <v>0</v>
      </c>
      <c r="L51" s="6">
        <f t="shared" si="29"/>
        <v>0</v>
      </c>
      <c r="M51" s="6">
        <f t="shared" si="30"/>
        <v>9</v>
      </c>
      <c r="N51" s="6">
        <f t="shared" si="31"/>
        <v>0</v>
      </c>
      <c r="O51" s="6">
        <f t="shared" si="32"/>
        <v>0</v>
      </c>
      <c r="P51" s="6">
        <f t="shared" si="33"/>
        <v>0</v>
      </c>
      <c r="Q51" s="7">
        <f t="shared" si="34"/>
        <v>2</v>
      </c>
      <c r="R51" s="7">
        <f t="shared" si="35"/>
        <v>1</v>
      </c>
      <c r="S51" s="7">
        <f>$B$51*0.8</f>
        <v>0.8</v>
      </c>
      <c r="T51" s="11"/>
      <c r="U51" s="10"/>
      <c r="V51" s="11"/>
      <c r="W51" s="10"/>
      <c r="X51" s="11"/>
      <c r="Y51" s="10"/>
      <c r="Z51" s="7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36"/>
        <v>0</v>
      </c>
      <c r="AM51" s="11"/>
      <c r="AN51" s="10"/>
      <c r="AO51" s="11"/>
      <c r="AP51" s="10"/>
      <c r="AQ51" s="11"/>
      <c r="AR51" s="10"/>
      <c r="AS51" s="7"/>
      <c r="AT51" s="11"/>
      <c r="AU51" s="10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37"/>
        <v>0</v>
      </c>
      <c r="BF51" s="11">
        <f>$B$51*9</f>
        <v>9</v>
      </c>
      <c r="BG51" s="10" t="s">
        <v>56</v>
      </c>
      <c r="BH51" s="11"/>
      <c r="BI51" s="10"/>
      <c r="BJ51" s="11"/>
      <c r="BK51" s="10"/>
      <c r="BL51" s="7">
        <f>$B$51*1</f>
        <v>1</v>
      </c>
      <c r="BM51" s="11"/>
      <c r="BN51" s="10"/>
      <c r="BO51" s="11">
        <f>$B$51*9</f>
        <v>9</v>
      </c>
      <c r="BP51" s="10" t="s">
        <v>56</v>
      </c>
      <c r="BQ51" s="11"/>
      <c r="BR51" s="10"/>
      <c r="BS51" s="11"/>
      <c r="BT51" s="10"/>
      <c r="BU51" s="11"/>
      <c r="BV51" s="10"/>
      <c r="BW51" s="7">
        <f>$B$51*1</f>
        <v>1</v>
      </c>
      <c r="BX51" s="7">
        <f t="shared" si="38"/>
        <v>2</v>
      </c>
      <c r="BY51" s="11"/>
      <c r="BZ51" s="10"/>
      <c r="CA51" s="11"/>
      <c r="CB51" s="10"/>
      <c r="CC51" s="11"/>
      <c r="CD51" s="10"/>
      <c r="CE51" s="7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39"/>
        <v>0</v>
      </c>
      <c r="CR51" s="11"/>
      <c r="CS51" s="10"/>
      <c r="CT51" s="11"/>
      <c r="CU51" s="10"/>
      <c r="CV51" s="11"/>
      <c r="CW51" s="10"/>
      <c r="CX51" s="7"/>
      <c r="CY51" s="11"/>
      <c r="CZ51" s="10"/>
      <c r="DA51" s="11"/>
      <c r="DB51" s="10"/>
      <c r="DC51" s="11"/>
      <c r="DD51" s="10"/>
      <c r="DE51" s="11"/>
      <c r="DF51" s="10"/>
      <c r="DG51" s="11"/>
      <c r="DH51" s="10"/>
      <c r="DI51" s="7"/>
      <c r="DJ51" s="7">
        <f t="shared" si="40"/>
        <v>0</v>
      </c>
      <c r="DK51" s="11"/>
      <c r="DL51" s="10"/>
      <c r="DM51" s="11"/>
      <c r="DN51" s="10"/>
      <c r="DO51" s="11"/>
      <c r="DP51" s="10"/>
      <c r="DQ51" s="7"/>
      <c r="DR51" s="11"/>
      <c r="DS51" s="10"/>
      <c r="DT51" s="11"/>
      <c r="DU51" s="10"/>
      <c r="DV51" s="11"/>
      <c r="DW51" s="10"/>
      <c r="DX51" s="11"/>
      <c r="DY51" s="10"/>
      <c r="DZ51" s="11"/>
      <c r="EA51" s="10"/>
      <c r="EB51" s="7"/>
      <c r="EC51" s="7">
        <f t="shared" si="41"/>
        <v>0</v>
      </c>
    </row>
    <row r="52" spans="1:133" ht="12.75">
      <c r="A52" s="6">
        <v>7</v>
      </c>
      <c r="B52" s="6">
        <v>1</v>
      </c>
      <c r="C52" s="6"/>
      <c r="D52" s="6"/>
      <c r="E52" s="3" t="s">
        <v>119</v>
      </c>
      <c r="F52" s="6">
        <f>$B$52*COUNTIF(T52:EA52,"e")</f>
        <v>0</v>
      </c>
      <c r="G52" s="6">
        <f>$B$52*COUNTIF(T52:EA52,"z")</f>
        <v>2</v>
      </c>
      <c r="H52" s="6">
        <f t="shared" si="25"/>
        <v>18</v>
      </c>
      <c r="I52" s="6">
        <f t="shared" si="26"/>
        <v>9</v>
      </c>
      <c r="J52" s="6">
        <f t="shared" si="27"/>
        <v>0</v>
      </c>
      <c r="K52" s="6">
        <f t="shared" si="28"/>
        <v>0</v>
      </c>
      <c r="L52" s="6">
        <f t="shared" si="29"/>
        <v>0</v>
      </c>
      <c r="M52" s="6">
        <f t="shared" si="30"/>
        <v>9</v>
      </c>
      <c r="N52" s="6">
        <f t="shared" si="31"/>
        <v>0</v>
      </c>
      <c r="O52" s="6">
        <f t="shared" si="32"/>
        <v>0</v>
      </c>
      <c r="P52" s="6">
        <f t="shared" si="33"/>
        <v>0</v>
      </c>
      <c r="Q52" s="7">
        <f t="shared" si="34"/>
        <v>2</v>
      </c>
      <c r="R52" s="7">
        <f t="shared" si="35"/>
        <v>1</v>
      </c>
      <c r="S52" s="7">
        <f>$B$52*1.2</f>
        <v>1.2</v>
      </c>
      <c r="T52" s="11"/>
      <c r="U52" s="10"/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36"/>
        <v>0</v>
      </c>
      <c r="AM52" s="11"/>
      <c r="AN52" s="10"/>
      <c r="AO52" s="11"/>
      <c r="AP52" s="10"/>
      <c r="AQ52" s="11"/>
      <c r="AR52" s="10"/>
      <c r="AS52" s="7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37"/>
        <v>0</v>
      </c>
      <c r="BF52" s="11">
        <f>$B$52*9</f>
        <v>9</v>
      </c>
      <c r="BG52" s="10" t="s">
        <v>56</v>
      </c>
      <c r="BH52" s="11"/>
      <c r="BI52" s="10"/>
      <c r="BJ52" s="11"/>
      <c r="BK52" s="10"/>
      <c r="BL52" s="7">
        <f>$B$52*1</f>
        <v>1</v>
      </c>
      <c r="BM52" s="11"/>
      <c r="BN52" s="10"/>
      <c r="BO52" s="11">
        <f>$B$52*9</f>
        <v>9</v>
      </c>
      <c r="BP52" s="10" t="s">
        <v>56</v>
      </c>
      <c r="BQ52" s="11"/>
      <c r="BR52" s="10"/>
      <c r="BS52" s="11"/>
      <c r="BT52" s="10"/>
      <c r="BU52" s="11"/>
      <c r="BV52" s="10"/>
      <c r="BW52" s="7">
        <f>$B$52*1</f>
        <v>1</v>
      </c>
      <c r="BX52" s="7">
        <f t="shared" si="38"/>
        <v>2</v>
      </c>
      <c r="BY52" s="11"/>
      <c r="BZ52" s="10"/>
      <c r="CA52" s="11"/>
      <c r="CB52" s="10"/>
      <c r="CC52" s="11"/>
      <c r="CD52" s="10"/>
      <c r="CE52" s="7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39"/>
        <v>0</v>
      </c>
      <c r="CR52" s="11"/>
      <c r="CS52" s="10"/>
      <c r="CT52" s="11"/>
      <c r="CU52" s="10"/>
      <c r="CV52" s="11"/>
      <c r="CW52" s="10"/>
      <c r="CX52" s="7"/>
      <c r="CY52" s="11"/>
      <c r="CZ52" s="10"/>
      <c r="DA52" s="11"/>
      <c r="DB52" s="10"/>
      <c r="DC52" s="11"/>
      <c r="DD52" s="10"/>
      <c r="DE52" s="11"/>
      <c r="DF52" s="10"/>
      <c r="DG52" s="11"/>
      <c r="DH52" s="10"/>
      <c r="DI52" s="7"/>
      <c r="DJ52" s="7">
        <f t="shared" si="40"/>
        <v>0</v>
      </c>
      <c r="DK52" s="11"/>
      <c r="DL52" s="10"/>
      <c r="DM52" s="11"/>
      <c r="DN52" s="10"/>
      <c r="DO52" s="11"/>
      <c r="DP52" s="10"/>
      <c r="DQ52" s="7"/>
      <c r="DR52" s="11"/>
      <c r="DS52" s="10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41"/>
        <v>0</v>
      </c>
    </row>
    <row r="53" spans="1:133" ht="12.75">
      <c r="A53" s="6">
        <v>8</v>
      </c>
      <c r="B53" s="6">
        <v>1</v>
      </c>
      <c r="C53" s="6"/>
      <c r="D53" s="6"/>
      <c r="E53" s="3" t="s">
        <v>120</v>
      </c>
      <c r="F53" s="6">
        <f>$B$53*COUNTIF(T53:EA53,"e")</f>
        <v>0</v>
      </c>
      <c r="G53" s="6">
        <f>$B$53*COUNTIF(T53:EA53,"z")</f>
        <v>2</v>
      </c>
      <c r="H53" s="6">
        <f t="shared" si="25"/>
        <v>18</v>
      </c>
      <c r="I53" s="6">
        <f t="shared" si="26"/>
        <v>9</v>
      </c>
      <c r="J53" s="6">
        <f t="shared" si="27"/>
        <v>0</v>
      </c>
      <c r="K53" s="6">
        <f t="shared" si="28"/>
        <v>0</v>
      </c>
      <c r="L53" s="6">
        <f t="shared" si="29"/>
        <v>0</v>
      </c>
      <c r="M53" s="6">
        <f t="shared" si="30"/>
        <v>9</v>
      </c>
      <c r="N53" s="6">
        <f t="shared" si="31"/>
        <v>0</v>
      </c>
      <c r="O53" s="6">
        <f t="shared" si="32"/>
        <v>0</v>
      </c>
      <c r="P53" s="6">
        <f t="shared" si="33"/>
        <v>0</v>
      </c>
      <c r="Q53" s="7">
        <f t="shared" si="34"/>
        <v>2</v>
      </c>
      <c r="R53" s="7">
        <f t="shared" si="35"/>
        <v>1</v>
      </c>
      <c r="S53" s="7">
        <f>$B$53*0.8</f>
        <v>0.8</v>
      </c>
      <c r="T53" s="11"/>
      <c r="U53" s="10"/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36"/>
        <v>0</v>
      </c>
      <c r="AM53" s="11"/>
      <c r="AN53" s="10"/>
      <c r="AO53" s="11"/>
      <c r="AP53" s="10"/>
      <c r="AQ53" s="11"/>
      <c r="AR53" s="10"/>
      <c r="AS53" s="7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37"/>
        <v>0</v>
      </c>
      <c r="BF53" s="11"/>
      <c r="BG53" s="10"/>
      <c r="BH53" s="11"/>
      <c r="BI53" s="10"/>
      <c r="BJ53" s="11"/>
      <c r="BK53" s="10"/>
      <c r="BL53" s="7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38"/>
        <v>0</v>
      </c>
      <c r="BY53" s="11"/>
      <c r="BZ53" s="10"/>
      <c r="CA53" s="11"/>
      <c r="CB53" s="10"/>
      <c r="CC53" s="11"/>
      <c r="CD53" s="10"/>
      <c r="CE53" s="7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39"/>
        <v>0</v>
      </c>
      <c r="CR53" s="11">
        <f>$B$53*9</f>
        <v>9</v>
      </c>
      <c r="CS53" s="10" t="s">
        <v>56</v>
      </c>
      <c r="CT53" s="11"/>
      <c r="CU53" s="10"/>
      <c r="CV53" s="11"/>
      <c r="CW53" s="10"/>
      <c r="CX53" s="7">
        <f>$B$53*1</f>
        <v>1</v>
      </c>
      <c r="CY53" s="11"/>
      <c r="CZ53" s="10"/>
      <c r="DA53" s="11">
        <f>$B$53*9</f>
        <v>9</v>
      </c>
      <c r="DB53" s="10" t="s">
        <v>56</v>
      </c>
      <c r="DC53" s="11"/>
      <c r="DD53" s="10"/>
      <c r="DE53" s="11"/>
      <c r="DF53" s="10"/>
      <c r="DG53" s="11"/>
      <c r="DH53" s="10"/>
      <c r="DI53" s="7">
        <f>$B$53*1</f>
        <v>1</v>
      </c>
      <c r="DJ53" s="7">
        <f t="shared" si="40"/>
        <v>2</v>
      </c>
      <c r="DK53" s="11"/>
      <c r="DL53" s="10"/>
      <c r="DM53" s="11"/>
      <c r="DN53" s="10"/>
      <c r="DO53" s="11"/>
      <c r="DP53" s="10"/>
      <c r="DQ53" s="7"/>
      <c r="DR53" s="11"/>
      <c r="DS53" s="10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41"/>
        <v>0</v>
      </c>
    </row>
    <row r="54" spans="1:133" ht="12.75">
      <c r="A54" s="6">
        <v>9</v>
      </c>
      <c r="B54" s="6">
        <v>1</v>
      </c>
      <c r="C54" s="6"/>
      <c r="D54" s="6"/>
      <c r="E54" s="3" t="s">
        <v>121</v>
      </c>
      <c r="F54" s="6">
        <f>$B$54*COUNTIF(T54:EA54,"e")</f>
        <v>0</v>
      </c>
      <c r="G54" s="6">
        <f>$B$54*COUNTIF(T54:EA54,"z")</f>
        <v>2</v>
      </c>
      <c r="H54" s="6">
        <f t="shared" si="25"/>
        <v>18</v>
      </c>
      <c r="I54" s="6">
        <f t="shared" si="26"/>
        <v>9</v>
      </c>
      <c r="J54" s="6">
        <f t="shared" si="27"/>
        <v>0</v>
      </c>
      <c r="K54" s="6">
        <f t="shared" si="28"/>
        <v>0</v>
      </c>
      <c r="L54" s="6">
        <f t="shared" si="29"/>
        <v>0</v>
      </c>
      <c r="M54" s="6">
        <f t="shared" si="30"/>
        <v>9</v>
      </c>
      <c r="N54" s="6">
        <f t="shared" si="31"/>
        <v>0</v>
      </c>
      <c r="O54" s="6">
        <f t="shared" si="32"/>
        <v>0</v>
      </c>
      <c r="P54" s="6">
        <f t="shared" si="33"/>
        <v>0</v>
      </c>
      <c r="Q54" s="7">
        <f t="shared" si="34"/>
        <v>2</v>
      </c>
      <c r="R54" s="7">
        <f t="shared" si="35"/>
        <v>1</v>
      </c>
      <c r="S54" s="7">
        <f>$B$54*1</f>
        <v>1</v>
      </c>
      <c r="T54" s="11"/>
      <c r="U54" s="10"/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36"/>
        <v>0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37"/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38"/>
        <v>0</v>
      </c>
      <c r="BY54" s="11"/>
      <c r="BZ54" s="10"/>
      <c r="CA54" s="11"/>
      <c r="CB54" s="10"/>
      <c r="CC54" s="11"/>
      <c r="CD54" s="10"/>
      <c r="CE54" s="7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39"/>
        <v>0</v>
      </c>
      <c r="CR54" s="11">
        <f>$B$54*9</f>
        <v>9</v>
      </c>
      <c r="CS54" s="10" t="s">
        <v>56</v>
      </c>
      <c r="CT54" s="11"/>
      <c r="CU54" s="10"/>
      <c r="CV54" s="11"/>
      <c r="CW54" s="10"/>
      <c r="CX54" s="7">
        <f>$B$54*1</f>
        <v>1</v>
      </c>
      <c r="CY54" s="11"/>
      <c r="CZ54" s="10"/>
      <c r="DA54" s="11">
        <f>$B$54*9</f>
        <v>9</v>
      </c>
      <c r="DB54" s="10" t="s">
        <v>56</v>
      </c>
      <c r="DC54" s="11"/>
      <c r="DD54" s="10"/>
      <c r="DE54" s="11"/>
      <c r="DF54" s="10"/>
      <c r="DG54" s="11"/>
      <c r="DH54" s="10"/>
      <c r="DI54" s="7">
        <f>$B$54*1</f>
        <v>1</v>
      </c>
      <c r="DJ54" s="7">
        <f t="shared" si="40"/>
        <v>2</v>
      </c>
      <c r="DK54" s="11"/>
      <c r="DL54" s="10"/>
      <c r="DM54" s="11"/>
      <c r="DN54" s="10"/>
      <c r="DO54" s="11"/>
      <c r="DP54" s="10"/>
      <c r="DQ54" s="7"/>
      <c r="DR54" s="11"/>
      <c r="DS54" s="10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si="41"/>
        <v>0</v>
      </c>
    </row>
    <row r="55" spans="1:133" ht="12.75">
      <c r="A55" s="6"/>
      <c r="B55" s="6"/>
      <c r="C55" s="6"/>
      <c r="D55" s="6" t="s">
        <v>122</v>
      </c>
      <c r="E55" s="3" t="s">
        <v>123</v>
      </c>
      <c r="F55" s="6">
        <f>COUNTIF(T55:EA55,"e")</f>
        <v>0</v>
      </c>
      <c r="G55" s="6">
        <f>COUNTIF(T55:EA55,"z")</f>
        <v>2</v>
      </c>
      <c r="H55" s="6">
        <f t="shared" si="25"/>
        <v>36</v>
      </c>
      <c r="I55" s="6">
        <f t="shared" si="26"/>
        <v>18</v>
      </c>
      <c r="J55" s="6">
        <f t="shared" si="27"/>
        <v>0</v>
      </c>
      <c r="K55" s="6">
        <f t="shared" si="28"/>
        <v>0</v>
      </c>
      <c r="L55" s="6">
        <f t="shared" si="29"/>
        <v>0</v>
      </c>
      <c r="M55" s="6">
        <f t="shared" si="30"/>
        <v>18</v>
      </c>
      <c r="N55" s="6">
        <f t="shared" si="31"/>
        <v>0</v>
      </c>
      <c r="O55" s="6">
        <f t="shared" si="32"/>
        <v>0</v>
      </c>
      <c r="P55" s="6">
        <f t="shared" si="33"/>
        <v>0</v>
      </c>
      <c r="Q55" s="7">
        <f t="shared" si="34"/>
        <v>5</v>
      </c>
      <c r="R55" s="7">
        <f t="shared" si="35"/>
        <v>2</v>
      </c>
      <c r="S55" s="7">
        <v>1.4</v>
      </c>
      <c r="T55" s="11">
        <v>18</v>
      </c>
      <c r="U55" s="10" t="s">
        <v>56</v>
      </c>
      <c r="V55" s="11"/>
      <c r="W55" s="10"/>
      <c r="X55" s="11"/>
      <c r="Y55" s="10"/>
      <c r="Z55" s="7">
        <v>3</v>
      </c>
      <c r="AA55" s="11"/>
      <c r="AB55" s="10"/>
      <c r="AC55" s="11">
        <v>18</v>
      </c>
      <c r="AD55" s="10" t="s">
        <v>56</v>
      </c>
      <c r="AE55" s="11"/>
      <c r="AF55" s="10"/>
      <c r="AG55" s="11"/>
      <c r="AH55" s="10"/>
      <c r="AI55" s="11"/>
      <c r="AJ55" s="10"/>
      <c r="AK55" s="7">
        <v>2</v>
      </c>
      <c r="AL55" s="7">
        <f t="shared" si="36"/>
        <v>5</v>
      </c>
      <c r="AM55" s="11"/>
      <c r="AN55" s="10"/>
      <c r="AO55" s="11"/>
      <c r="AP55" s="10"/>
      <c r="AQ55" s="11"/>
      <c r="AR55" s="10"/>
      <c r="AS55" s="7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37"/>
        <v>0</v>
      </c>
      <c r="BF55" s="11"/>
      <c r="BG55" s="10"/>
      <c r="BH55" s="11"/>
      <c r="BI55" s="10"/>
      <c r="BJ55" s="11"/>
      <c r="BK55" s="10"/>
      <c r="BL55" s="7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38"/>
        <v>0</v>
      </c>
      <c r="BY55" s="11"/>
      <c r="BZ55" s="10"/>
      <c r="CA55" s="11"/>
      <c r="CB55" s="10"/>
      <c r="CC55" s="11"/>
      <c r="CD55" s="10"/>
      <c r="CE55" s="7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39"/>
        <v>0</v>
      </c>
      <c r="CR55" s="11"/>
      <c r="CS55" s="10"/>
      <c r="CT55" s="11"/>
      <c r="CU55" s="10"/>
      <c r="CV55" s="11"/>
      <c r="CW55" s="10"/>
      <c r="CX55" s="7"/>
      <c r="CY55" s="11"/>
      <c r="CZ55" s="10"/>
      <c r="DA55" s="11"/>
      <c r="DB55" s="10"/>
      <c r="DC55" s="11"/>
      <c r="DD55" s="10"/>
      <c r="DE55" s="11"/>
      <c r="DF55" s="10"/>
      <c r="DG55" s="11"/>
      <c r="DH55" s="10"/>
      <c r="DI55" s="7"/>
      <c r="DJ55" s="7">
        <f t="shared" si="40"/>
        <v>0</v>
      </c>
      <c r="DK55" s="11"/>
      <c r="DL55" s="10"/>
      <c r="DM55" s="11"/>
      <c r="DN55" s="10"/>
      <c r="DO55" s="11"/>
      <c r="DP55" s="10"/>
      <c r="DQ55" s="7"/>
      <c r="DR55" s="11"/>
      <c r="DS55" s="10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41"/>
        <v>0</v>
      </c>
    </row>
    <row r="56" spans="1:133" ht="12.75">
      <c r="A56" s="6"/>
      <c r="B56" s="6"/>
      <c r="C56" s="6"/>
      <c r="D56" s="6" t="s">
        <v>124</v>
      </c>
      <c r="E56" s="3" t="s">
        <v>125</v>
      </c>
      <c r="F56" s="6">
        <f>COUNTIF(T56:EA56,"e")</f>
        <v>1</v>
      </c>
      <c r="G56" s="6">
        <f>COUNTIF(T56:EA56,"z")</f>
        <v>1</v>
      </c>
      <c r="H56" s="6">
        <f t="shared" si="25"/>
        <v>36</v>
      </c>
      <c r="I56" s="6">
        <f t="shared" si="26"/>
        <v>18</v>
      </c>
      <c r="J56" s="6">
        <f t="shared" si="27"/>
        <v>0</v>
      </c>
      <c r="K56" s="6">
        <f t="shared" si="28"/>
        <v>0</v>
      </c>
      <c r="L56" s="6">
        <f t="shared" si="29"/>
        <v>0</v>
      </c>
      <c r="M56" s="6">
        <f t="shared" si="30"/>
        <v>18</v>
      </c>
      <c r="N56" s="6">
        <f t="shared" si="31"/>
        <v>0</v>
      </c>
      <c r="O56" s="6">
        <f t="shared" si="32"/>
        <v>0</v>
      </c>
      <c r="P56" s="6">
        <f t="shared" si="33"/>
        <v>0</v>
      </c>
      <c r="Q56" s="7">
        <f t="shared" si="34"/>
        <v>4</v>
      </c>
      <c r="R56" s="7">
        <f t="shared" si="35"/>
        <v>2</v>
      </c>
      <c r="S56" s="7">
        <v>1.5</v>
      </c>
      <c r="T56" s="11"/>
      <c r="U56" s="10"/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36"/>
        <v>0</v>
      </c>
      <c r="AM56" s="11"/>
      <c r="AN56" s="10"/>
      <c r="AO56" s="11"/>
      <c r="AP56" s="10"/>
      <c r="AQ56" s="11"/>
      <c r="AR56" s="10"/>
      <c r="AS56" s="7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37"/>
        <v>0</v>
      </c>
      <c r="BF56" s="11"/>
      <c r="BG56" s="10"/>
      <c r="BH56" s="11"/>
      <c r="BI56" s="10"/>
      <c r="BJ56" s="11"/>
      <c r="BK56" s="10"/>
      <c r="BL56" s="7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38"/>
        <v>0</v>
      </c>
      <c r="BY56" s="11">
        <v>18</v>
      </c>
      <c r="BZ56" s="10" t="s">
        <v>57</v>
      </c>
      <c r="CA56" s="11"/>
      <c r="CB56" s="10"/>
      <c r="CC56" s="11"/>
      <c r="CD56" s="10"/>
      <c r="CE56" s="7">
        <v>2</v>
      </c>
      <c r="CF56" s="11"/>
      <c r="CG56" s="10"/>
      <c r="CH56" s="11">
        <v>18</v>
      </c>
      <c r="CI56" s="10" t="s">
        <v>56</v>
      </c>
      <c r="CJ56" s="11"/>
      <c r="CK56" s="10"/>
      <c r="CL56" s="11"/>
      <c r="CM56" s="10"/>
      <c r="CN56" s="11"/>
      <c r="CO56" s="10"/>
      <c r="CP56" s="7">
        <v>2</v>
      </c>
      <c r="CQ56" s="7">
        <f t="shared" si="39"/>
        <v>4</v>
      </c>
      <c r="CR56" s="11"/>
      <c r="CS56" s="10"/>
      <c r="CT56" s="11"/>
      <c r="CU56" s="10"/>
      <c r="CV56" s="11"/>
      <c r="CW56" s="10"/>
      <c r="CX56" s="7"/>
      <c r="CY56" s="11"/>
      <c r="CZ56" s="10"/>
      <c r="DA56" s="11"/>
      <c r="DB56" s="10"/>
      <c r="DC56" s="11"/>
      <c r="DD56" s="10"/>
      <c r="DE56" s="11"/>
      <c r="DF56" s="10"/>
      <c r="DG56" s="11"/>
      <c r="DH56" s="10"/>
      <c r="DI56" s="7"/>
      <c r="DJ56" s="7">
        <f t="shared" si="40"/>
        <v>0</v>
      </c>
      <c r="DK56" s="11"/>
      <c r="DL56" s="10"/>
      <c r="DM56" s="11"/>
      <c r="DN56" s="10"/>
      <c r="DO56" s="11"/>
      <c r="DP56" s="10"/>
      <c r="DQ56" s="7"/>
      <c r="DR56" s="11"/>
      <c r="DS56" s="10"/>
      <c r="DT56" s="11"/>
      <c r="DU56" s="10"/>
      <c r="DV56" s="11"/>
      <c r="DW56" s="10"/>
      <c r="DX56" s="11"/>
      <c r="DY56" s="10"/>
      <c r="DZ56" s="11"/>
      <c r="EA56" s="10"/>
      <c r="EB56" s="7"/>
      <c r="EC56" s="7">
        <f t="shared" si="41"/>
        <v>0</v>
      </c>
    </row>
    <row r="57" spans="1:133" ht="15.75" customHeight="1">
      <c r="A57" s="6"/>
      <c r="B57" s="6"/>
      <c r="C57" s="6"/>
      <c r="D57" s="6"/>
      <c r="E57" s="6" t="s">
        <v>79</v>
      </c>
      <c r="F57" s="6">
        <f aca="true" t="shared" si="42" ref="F57:AK57">SUM(F31:F56)</f>
        <v>9</v>
      </c>
      <c r="G57" s="6">
        <f t="shared" si="42"/>
        <v>42</v>
      </c>
      <c r="H57" s="6">
        <f t="shared" si="42"/>
        <v>837</v>
      </c>
      <c r="I57" s="6">
        <f t="shared" si="42"/>
        <v>405</v>
      </c>
      <c r="J57" s="6">
        <f t="shared" si="42"/>
        <v>0</v>
      </c>
      <c r="K57" s="6">
        <f t="shared" si="42"/>
        <v>9</v>
      </c>
      <c r="L57" s="6">
        <f t="shared" si="42"/>
        <v>0</v>
      </c>
      <c r="M57" s="6">
        <f t="shared" si="42"/>
        <v>423</v>
      </c>
      <c r="N57" s="6">
        <f t="shared" si="42"/>
        <v>0</v>
      </c>
      <c r="O57" s="6">
        <f t="shared" si="42"/>
        <v>0</v>
      </c>
      <c r="P57" s="6">
        <f t="shared" si="42"/>
        <v>0</v>
      </c>
      <c r="Q57" s="7">
        <f t="shared" si="42"/>
        <v>108</v>
      </c>
      <c r="R57" s="7">
        <f t="shared" si="42"/>
        <v>47</v>
      </c>
      <c r="S57" s="7">
        <f t="shared" si="42"/>
        <v>35.99999999999999</v>
      </c>
      <c r="T57" s="11">
        <f t="shared" si="42"/>
        <v>72</v>
      </c>
      <c r="U57" s="10">
        <f t="shared" si="42"/>
        <v>0</v>
      </c>
      <c r="V57" s="11">
        <f t="shared" si="42"/>
        <v>0</v>
      </c>
      <c r="W57" s="10">
        <f t="shared" si="42"/>
        <v>0</v>
      </c>
      <c r="X57" s="11">
        <f t="shared" si="42"/>
        <v>0</v>
      </c>
      <c r="Y57" s="10">
        <f t="shared" si="42"/>
        <v>0</v>
      </c>
      <c r="Z57" s="7">
        <f t="shared" si="42"/>
        <v>12</v>
      </c>
      <c r="AA57" s="11">
        <f t="shared" si="42"/>
        <v>0</v>
      </c>
      <c r="AB57" s="10">
        <f t="shared" si="42"/>
        <v>0</v>
      </c>
      <c r="AC57" s="11">
        <f t="shared" si="42"/>
        <v>81</v>
      </c>
      <c r="AD57" s="10">
        <f t="shared" si="42"/>
        <v>0</v>
      </c>
      <c r="AE57" s="11">
        <f t="shared" si="42"/>
        <v>0</v>
      </c>
      <c r="AF57" s="10">
        <f t="shared" si="42"/>
        <v>0</v>
      </c>
      <c r="AG57" s="11">
        <f t="shared" si="42"/>
        <v>0</v>
      </c>
      <c r="AH57" s="10">
        <f t="shared" si="42"/>
        <v>0</v>
      </c>
      <c r="AI57" s="11">
        <f t="shared" si="42"/>
        <v>0</v>
      </c>
      <c r="AJ57" s="10">
        <f t="shared" si="42"/>
        <v>0</v>
      </c>
      <c r="AK57" s="7">
        <f t="shared" si="42"/>
        <v>9</v>
      </c>
      <c r="AL57" s="7">
        <f aca="true" t="shared" si="43" ref="AL57:BQ57">SUM(AL31:AL56)</f>
        <v>21</v>
      </c>
      <c r="AM57" s="11">
        <f t="shared" si="43"/>
        <v>72</v>
      </c>
      <c r="AN57" s="10">
        <f t="shared" si="43"/>
        <v>0</v>
      </c>
      <c r="AO57" s="11">
        <f t="shared" si="43"/>
        <v>0</v>
      </c>
      <c r="AP57" s="10">
        <f t="shared" si="43"/>
        <v>0</v>
      </c>
      <c r="AQ57" s="11">
        <f t="shared" si="43"/>
        <v>0</v>
      </c>
      <c r="AR57" s="10">
        <f t="shared" si="43"/>
        <v>0</v>
      </c>
      <c r="AS57" s="7">
        <f t="shared" si="43"/>
        <v>12</v>
      </c>
      <c r="AT57" s="11">
        <f t="shared" si="43"/>
        <v>0</v>
      </c>
      <c r="AU57" s="10">
        <f t="shared" si="43"/>
        <v>0</v>
      </c>
      <c r="AV57" s="11">
        <f t="shared" si="43"/>
        <v>63</v>
      </c>
      <c r="AW57" s="10">
        <f t="shared" si="43"/>
        <v>0</v>
      </c>
      <c r="AX57" s="11">
        <f t="shared" si="43"/>
        <v>0</v>
      </c>
      <c r="AY57" s="10">
        <f t="shared" si="43"/>
        <v>0</v>
      </c>
      <c r="AZ57" s="11">
        <f t="shared" si="43"/>
        <v>0</v>
      </c>
      <c r="BA57" s="10">
        <f t="shared" si="43"/>
        <v>0</v>
      </c>
      <c r="BB57" s="11">
        <f t="shared" si="43"/>
        <v>0</v>
      </c>
      <c r="BC57" s="10">
        <f t="shared" si="43"/>
        <v>0</v>
      </c>
      <c r="BD57" s="7">
        <f t="shared" si="43"/>
        <v>7</v>
      </c>
      <c r="BE57" s="7">
        <f t="shared" si="43"/>
        <v>19</v>
      </c>
      <c r="BF57" s="11">
        <f t="shared" si="43"/>
        <v>99</v>
      </c>
      <c r="BG57" s="10">
        <f t="shared" si="43"/>
        <v>0</v>
      </c>
      <c r="BH57" s="11">
        <f t="shared" si="43"/>
        <v>0</v>
      </c>
      <c r="BI57" s="10">
        <f t="shared" si="43"/>
        <v>0</v>
      </c>
      <c r="BJ57" s="11">
        <f t="shared" si="43"/>
        <v>0</v>
      </c>
      <c r="BK57" s="10">
        <f t="shared" si="43"/>
        <v>0</v>
      </c>
      <c r="BL57" s="7">
        <f t="shared" si="43"/>
        <v>14</v>
      </c>
      <c r="BM57" s="11">
        <f t="shared" si="43"/>
        <v>0</v>
      </c>
      <c r="BN57" s="10">
        <f t="shared" si="43"/>
        <v>0</v>
      </c>
      <c r="BO57" s="11">
        <f t="shared" si="43"/>
        <v>90</v>
      </c>
      <c r="BP57" s="10">
        <f t="shared" si="43"/>
        <v>0</v>
      </c>
      <c r="BQ57" s="11">
        <f t="shared" si="43"/>
        <v>0</v>
      </c>
      <c r="BR57" s="10">
        <f aca="true" t="shared" si="44" ref="BR57:CW57">SUM(BR31:BR56)</f>
        <v>0</v>
      </c>
      <c r="BS57" s="11">
        <f t="shared" si="44"/>
        <v>0</v>
      </c>
      <c r="BT57" s="10">
        <f t="shared" si="44"/>
        <v>0</v>
      </c>
      <c r="BU57" s="11">
        <f t="shared" si="44"/>
        <v>0</v>
      </c>
      <c r="BV57" s="10">
        <f t="shared" si="44"/>
        <v>0</v>
      </c>
      <c r="BW57" s="7">
        <f t="shared" si="44"/>
        <v>10</v>
      </c>
      <c r="BX57" s="7">
        <f t="shared" si="44"/>
        <v>24</v>
      </c>
      <c r="BY57" s="11">
        <f t="shared" si="44"/>
        <v>72</v>
      </c>
      <c r="BZ57" s="10">
        <f t="shared" si="44"/>
        <v>0</v>
      </c>
      <c r="CA57" s="11">
        <f t="shared" si="44"/>
        <v>0</v>
      </c>
      <c r="CB57" s="10">
        <f t="shared" si="44"/>
        <v>0</v>
      </c>
      <c r="CC57" s="11">
        <f t="shared" si="44"/>
        <v>0</v>
      </c>
      <c r="CD57" s="10">
        <f t="shared" si="44"/>
        <v>0</v>
      </c>
      <c r="CE57" s="7">
        <f t="shared" si="44"/>
        <v>10</v>
      </c>
      <c r="CF57" s="11">
        <f t="shared" si="44"/>
        <v>0</v>
      </c>
      <c r="CG57" s="10">
        <f t="shared" si="44"/>
        <v>0</v>
      </c>
      <c r="CH57" s="11">
        <f t="shared" si="44"/>
        <v>90</v>
      </c>
      <c r="CI57" s="10">
        <f t="shared" si="44"/>
        <v>0</v>
      </c>
      <c r="CJ57" s="11">
        <f t="shared" si="44"/>
        <v>0</v>
      </c>
      <c r="CK57" s="10">
        <f t="shared" si="44"/>
        <v>0</v>
      </c>
      <c r="CL57" s="11">
        <f t="shared" si="44"/>
        <v>0</v>
      </c>
      <c r="CM57" s="10">
        <f t="shared" si="44"/>
        <v>0</v>
      </c>
      <c r="CN57" s="11">
        <f t="shared" si="44"/>
        <v>0</v>
      </c>
      <c r="CO57" s="10">
        <f t="shared" si="44"/>
        <v>0</v>
      </c>
      <c r="CP57" s="7">
        <f t="shared" si="44"/>
        <v>10</v>
      </c>
      <c r="CQ57" s="7">
        <f t="shared" si="44"/>
        <v>20</v>
      </c>
      <c r="CR57" s="11">
        <f t="shared" si="44"/>
        <v>54</v>
      </c>
      <c r="CS57" s="10">
        <f t="shared" si="44"/>
        <v>0</v>
      </c>
      <c r="CT57" s="11">
        <f t="shared" si="44"/>
        <v>0</v>
      </c>
      <c r="CU57" s="10">
        <f t="shared" si="44"/>
        <v>0</v>
      </c>
      <c r="CV57" s="11">
        <f t="shared" si="44"/>
        <v>9</v>
      </c>
      <c r="CW57" s="10">
        <f t="shared" si="44"/>
        <v>0</v>
      </c>
      <c r="CX57" s="7">
        <f aca="true" t="shared" si="45" ref="CX57:EC57">SUM(CX31:CX56)</f>
        <v>9</v>
      </c>
      <c r="CY57" s="11">
        <f t="shared" si="45"/>
        <v>0</v>
      </c>
      <c r="CZ57" s="10">
        <f t="shared" si="45"/>
        <v>0</v>
      </c>
      <c r="DA57" s="11">
        <f t="shared" si="45"/>
        <v>63</v>
      </c>
      <c r="DB57" s="10">
        <f t="shared" si="45"/>
        <v>0</v>
      </c>
      <c r="DC57" s="11">
        <f t="shared" si="45"/>
        <v>0</v>
      </c>
      <c r="DD57" s="10">
        <f t="shared" si="45"/>
        <v>0</v>
      </c>
      <c r="DE57" s="11">
        <f t="shared" si="45"/>
        <v>0</v>
      </c>
      <c r="DF57" s="10">
        <f t="shared" si="45"/>
        <v>0</v>
      </c>
      <c r="DG57" s="11">
        <f t="shared" si="45"/>
        <v>0</v>
      </c>
      <c r="DH57" s="10">
        <f t="shared" si="45"/>
        <v>0</v>
      </c>
      <c r="DI57" s="7">
        <f t="shared" si="45"/>
        <v>7</v>
      </c>
      <c r="DJ57" s="7">
        <f t="shared" si="45"/>
        <v>16</v>
      </c>
      <c r="DK57" s="11">
        <f t="shared" si="45"/>
        <v>36</v>
      </c>
      <c r="DL57" s="10">
        <f t="shared" si="45"/>
        <v>0</v>
      </c>
      <c r="DM57" s="11">
        <f t="shared" si="45"/>
        <v>0</v>
      </c>
      <c r="DN57" s="10">
        <f t="shared" si="45"/>
        <v>0</v>
      </c>
      <c r="DO57" s="11">
        <f t="shared" si="45"/>
        <v>0</v>
      </c>
      <c r="DP57" s="10">
        <f t="shared" si="45"/>
        <v>0</v>
      </c>
      <c r="DQ57" s="7">
        <f t="shared" si="45"/>
        <v>4</v>
      </c>
      <c r="DR57" s="11">
        <f t="shared" si="45"/>
        <v>0</v>
      </c>
      <c r="DS57" s="10">
        <f t="shared" si="45"/>
        <v>0</v>
      </c>
      <c r="DT57" s="11">
        <f t="shared" si="45"/>
        <v>36</v>
      </c>
      <c r="DU57" s="10">
        <f t="shared" si="45"/>
        <v>0</v>
      </c>
      <c r="DV57" s="11">
        <f t="shared" si="45"/>
        <v>0</v>
      </c>
      <c r="DW57" s="10">
        <f t="shared" si="45"/>
        <v>0</v>
      </c>
      <c r="DX57" s="11">
        <f t="shared" si="45"/>
        <v>0</v>
      </c>
      <c r="DY57" s="10">
        <f t="shared" si="45"/>
        <v>0</v>
      </c>
      <c r="DZ57" s="11">
        <f t="shared" si="45"/>
        <v>0</v>
      </c>
      <c r="EA57" s="10">
        <f t="shared" si="45"/>
        <v>0</v>
      </c>
      <c r="EB57" s="7">
        <f t="shared" si="45"/>
        <v>4</v>
      </c>
      <c r="EC57" s="7">
        <f t="shared" si="45"/>
        <v>8</v>
      </c>
    </row>
    <row r="58" spans="1:133" ht="19.5" customHeight="1">
      <c r="A58" s="19" t="s">
        <v>126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9"/>
      <c r="EC58" s="13"/>
    </row>
    <row r="59" spans="1:133" ht="12.75">
      <c r="A59" s="6">
        <v>10</v>
      </c>
      <c r="B59" s="6">
        <v>1</v>
      </c>
      <c r="C59" s="6"/>
      <c r="D59" s="6"/>
      <c r="E59" s="3" t="s">
        <v>208</v>
      </c>
      <c r="F59" s="6">
        <f>$B$59*COUNTIF(T59:EA59,"e")</f>
        <v>0</v>
      </c>
      <c r="G59" s="6">
        <f>$B$59*COUNTIF(T59:EA59,"z")</f>
        <v>2</v>
      </c>
      <c r="H59" s="6">
        <f aca="true" t="shared" si="46" ref="H59:H66">SUM(I59:P59)</f>
        <v>18</v>
      </c>
      <c r="I59" s="6">
        <f aca="true" t="shared" si="47" ref="I59:I66">T59+AM59+BF59+BY59+CR59+DK59</f>
        <v>9</v>
      </c>
      <c r="J59" s="6">
        <f aca="true" t="shared" si="48" ref="J59:J66">V59+AO59+BH59+CA59+CT59+DM59</f>
        <v>0</v>
      </c>
      <c r="K59" s="6">
        <f aca="true" t="shared" si="49" ref="K59:K66">X59+AQ59+BJ59+CC59+CV59+DO59</f>
        <v>0</v>
      </c>
      <c r="L59" s="6">
        <f aca="true" t="shared" si="50" ref="L59:L66">AA59+AT59+BM59+CF59+CY59+DR59</f>
        <v>0</v>
      </c>
      <c r="M59" s="6">
        <f aca="true" t="shared" si="51" ref="M59:M66">AC59+AV59+BO59+CH59+DA59+DT59</f>
        <v>9</v>
      </c>
      <c r="N59" s="6">
        <f aca="true" t="shared" si="52" ref="N59:N66">AE59+AX59+BQ59+CJ59+DC59+DV59</f>
        <v>0</v>
      </c>
      <c r="O59" s="6">
        <f aca="true" t="shared" si="53" ref="O59:O66">AG59+AZ59+BS59+CL59+DE59+DX59</f>
        <v>0</v>
      </c>
      <c r="P59" s="6">
        <f aca="true" t="shared" si="54" ref="P59:P66">AI59+BB59+BU59+CN59+DG59+DZ59</f>
        <v>0</v>
      </c>
      <c r="Q59" s="7">
        <f aca="true" t="shared" si="55" ref="Q59:Q66">AL59+BE59+BX59+CQ59+DJ59+EC59</f>
        <v>2</v>
      </c>
      <c r="R59" s="7">
        <f aca="true" t="shared" si="56" ref="R59:R66">AK59+BD59+BW59+CP59+DI59+EB59</f>
        <v>1</v>
      </c>
      <c r="S59" s="7">
        <f>$B$59*0.8</f>
        <v>0.8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aca="true" t="shared" si="57" ref="AL59:AL66">Z59+AK59</f>
        <v>0</v>
      </c>
      <c r="AM59" s="11"/>
      <c r="AN59" s="10"/>
      <c r="AO59" s="11"/>
      <c r="AP59" s="10"/>
      <c r="AQ59" s="11"/>
      <c r="AR59" s="10"/>
      <c r="AS59" s="7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aca="true" t="shared" si="58" ref="BE59:BE66">AS59+BD59</f>
        <v>0</v>
      </c>
      <c r="BF59" s="11"/>
      <c r="BG59" s="10"/>
      <c r="BH59" s="11"/>
      <c r="BI59" s="10"/>
      <c r="BJ59" s="11"/>
      <c r="BK59" s="10"/>
      <c r="BL59" s="7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aca="true" t="shared" si="59" ref="BX59:BX66">BL59+BW59</f>
        <v>0</v>
      </c>
      <c r="BY59" s="11"/>
      <c r="BZ59" s="10"/>
      <c r="CA59" s="11"/>
      <c r="CB59" s="10"/>
      <c r="CC59" s="11"/>
      <c r="CD59" s="10"/>
      <c r="CE59" s="7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aca="true" t="shared" si="60" ref="CQ59:CQ66">CE59+CP59</f>
        <v>0</v>
      </c>
      <c r="CR59" s="11"/>
      <c r="CS59" s="10"/>
      <c r="CT59" s="11"/>
      <c r="CU59" s="10"/>
      <c r="CV59" s="11"/>
      <c r="CW59" s="10"/>
      <c r="CX59" s="7"/>
      <c r="CY59" s="11"/>
      <c r="CZ59" s="10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aca="true" t="shared" si="61" ref="DJ59:DJ66">CX59+DI59</f>
        <v>0</v>
      </c>
      <c r="DK59" s="11">
        <f>$B$59*9</f>
        <v>9</v>
      </c>
      <c r="DL59" s="10" t="s">
        <v>56</v>
      </c>
      <c r="DM59" s="11"/>
      <c r="DN59" s="10"/>
      <c r="DO59" s="11"/>
      <c r="DP59" s="10"/>
      <c r="DQ59" s="7">
        <f>$B$59*1</f>
        <v>1</v>
      </c>
      <c r="DR59" s="11"/>
      <c r="DS59" s="10"/>
      <c r="DT59" s="11">
        <f>$B$59*9</f>
        <v>9</v>
      </c>
      <c r="DU59" s="10" t="s">
        <v>56</v>
      </c>
      <c r="DV59" s="11"/>
      <c r="DW59" s="10"/>
      <c r="DX59" s="11"/>
      <c r="DY59" s="10"/>
      <c r="DZ59" s="11"/>
      <c r="EA59" s="10"/>
      <c r="EB59" s="7">
        <f>$B$59*1</f>
        <v>1</v>
      </c>
      <c r="EC59" s="7">
        <f aca="true" t="shared" si="62" ref="EC59:EC66">DQ59+EB59</f>
        <v>2</v>
      </c>
    </row>
    <row r="60" spans="1:133" ht="12.75">
      <c r="A60" s="6"/>
      <c r="B60" s="6"/>
      <c r="C60" s="6"/>
      <c r="D60" s="6" t="s">
        <v>209</v>
      </c>
      <c r="E60" s="3" t="s">
        <v>210</v>
      </c>
      <c r="F60" s="6">
        <f aca="true" t="shared" si="63" ref="F60:F66">COUNTIF(T60:EA60,"e")</f>
        <v>0</v>
      </c>
      <c r="G60" s="6">
        <f aca="true" t="shared" si="64" ref="G60:G66">COUNTIF(T60:EA60,"z")</f>
        <v>2</v>
      </c>
      <c r="H60" s="6">
        <f t="shared" si="46"/>
        <v>21</v>
      </c>
      <c r="I60" s="6">
        <f t="shared" si="47"/>
        <v>12</v>
      </c>
      <c r="J60" s="6">
        <f t="shared" si="48"/>
        <v>0</v>
      </c>
      <c r="K60" s="6">
        <f t="shared" si="49"/>
        <v>0</v>
      </c>
      <c r="L60" s="6">
        <f t="shared" si="50"/>
        <v>0</v>
      </c>
      <c r="M60" s="6">
        <f t="shared" si="51"/>
        <v>9</v>
      </c>
      <c r="N60" s="6">
        <f t="shared" si="52"/>
        <v>0</v>
      </c>
      <c r="O60" s="6">
        <f t="shared" si="53"/>
        <v>0</v>
      </c>
      <c r="P60" s="6">
        <f t="shared" si="54"/>
        <v>0</v>
      </c>
      <c r="Q60" s="7">
        <f t="shared" si="55"/>
        <v>3</v>
      </c>
      <c r="R60" s="7">
        <f t="shared" si="56"/>
        <v>1</v>
      </c>
      <c r="S60" s="7">
        <v>0.9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57"/>
        <v>0</v>
      </c>
      <c r="AM60" s="11"/>
      <c r="AN60" s="10"/>
      <c r="AO60" s="11"/>
      <c r="AP60" s="10"/>
      <c r="AQ60" s="11"/>
      <c r="AR60" s="10"/>
      <c r="AS60" s="7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58"/>
        <v>0</v>
      </c>
      <c r="BF60" s="11"/>
      <c r="BG60" s="10"/>
      <c r="BH60" s="11"/>
      <c r="BI60" s="10"/>
      <c r="BJ60" s="11"/>
      <c r="BK60" s="10"/>
      <c r="BL60" s="7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59"/>
        <v>0</v>
      </c>
      <c r="BY60" s="11"/>
      <c r="BZ60" s="10"/>
      <c r="CA60" s="11"/>
      <c r="CB60" s="10"/>
      <c r="CC60" s="11"/>
      <c r="CD60" s="10"/>
      <c r="CE60" s="7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60"/>
        <v>0</v>
      </c>
      <c r="CR60" s="11"/>
      <c r="CS60" s="10"/>
      <c r="CT60" s="11"/>
      <c r="CU60" s="10"/>
      <c r="CV60" s="11"/>
      <c r="CW60" s="10"/>
      <c r="CX60" s="7"/>
      <c r="CY60" s="11"/>
      <c r="CZ60" s="10"/>
      <c r="DA60" s="11"/>
      <c r="DB60" s="10"/>
      <c r="DC60" s="11"/>
      <c r="DD60" s="10"/>
      <c r="DE60" s="11"/>
      <c r="DF60" s="10"/>
      <c r="DG60" s="11"/>
      <c r="DH60" s="10"/>
      <c r="DI60" s="7"/>
      <c r="DJ60" s="7">
        <f t="shared" si="61"/>
        <v>0</v>
      </c>
      <c r="DK60" s="11">
        <v>12</v>
      </c>
      <c r="DL60" s="10" t="s">
        <v>56</v>
      </c>
      <c r="DM60" s="11"/>
      <c r="DN60" s="10"/>
      <c r="DO60" s="11"/>
      <c r="DP60" s="10"/>
      <c r="DQ60" s="7">
        <v>2</v>
      </c>
      <c r="DR60" s="11"/>
      <c r="DS60" s="10"/>
      <c r="DT60" s="11">
        <v>9</v>
      </c>
      <c r="DU60" s="10" t="s">
        <v>56</v>
      </c>
      <c r="DV60" s="11"/>
      <c r="DW60" s="10"/>
      <c r="DX60" s="11"/>
      <c r="DY60" s="10"/>
      <c r="DZ60" s="11"/>
      <c r="EA60" s="10"/>
      <c r="EB60" s="7">
        <v>1</v>
      </c>
      <c r="EC60" s="7">
        <f t="shared" si="62"/>
        <v>3</v>
      </c>
    </row>
    <row r="61" spans="1:133" ht="12.75">
      <c r="A61" s="6"/>
      <c r="B61" s="6"/>
      <c r="C61" s="6"/>
      <c r="D61" s="6" t="s">
        <v>211</v>
      </c>
      <c r="E61" s="3" t="s">
        <v>212</v>
      </c>
      <c r="F61" s="6">
        <f t="shared" si="63"/>
        <v>0</v>
      </c>
      <c r="G61" s="6">
        <f t="shared" si="64"/>
        <v>2</v>
      </c>
      <c r="H61" s="6">
        <f t="shared" si="46"/>
        <v>21</v>
      </c>
      <c r="I61" s="6">
        <f t="shared" si="47"/>
        <v>12</v>
      </c>
      <c r="J61" s="6">
        <f t="shared" si="48"/>
        <v>0</v>
      </c>
      <c r="K61" s="6">
        <f t="shared" si="49"/>
        <v>0</v>
      </c>
      <c r="L61" s="6">
        <f t="shared" si="50"/>
        <v>0</v>
      </c>
      <c r="M61" s="6">
        <f t="shared" si="51"/>
        <v>9</v>
      </c>
      <c r="N61" s="6">
        <f t="shared" si="52"/>
        <v>0</v>
      </c>
      <c r="O61" s="6">
        <f t="shared" si="53"/>
        <v>0</v>
      </c>
      <c r="P61" s="6">
        <f t="shared" si="54"/>
        <v>0</v>
      </c>
      <c r="Q61" s="7">
        <f t="shared" si="55"/>
        <v>3</v>
      </c>
      <c r="R61" s="7">
        <f t="shared" si="56"/>
        <v>1</v>
      </c>
      <c r="S61" s="7">
        <v>0.9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57"/>
        <v>0</v>
      </c>
      <c r="AM61" s="11"/>
      <c r="AN61" s="10"/>
      <c r="AO61" s="11"/>
      <c r="AP61" s="10"/>
      <c r="AQ61" s="11"/>
      <c r="AR61" s="10"/>
      <c r="AS61" s="7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58"/>
        <v>0</v>
      </c>
      <c r="BF61" s="11"/>
      <c r="BG61" s="10"/>
      <c r="BH61" s="11"/>
      <c r="BI61" s="10"/>
      <c r="BJ61" s="11"/>
      <c r="BK61" s="10"/>
      <c r="BL61" s="7"/>
      <c r="BM61" s="11"/>
      <c r="BN61" s="10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59"/>
        <v>0</v>
      </c>
      <c r="BY61" s="11"/>
      <c r="BZ61" s="10"/>
      <c r="CA61" s="11"/>
      <c r="CB61" s="10"/>
      <c r="CC61" s="11"/>
      <c r="CD61" s="10"/>
      <c r="CE61" s="7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60"/>
        <v>0</v>
      </c>
      <c r="CR61" s="11"/>
      <c r="CS61" s="10"/>
      <c r="CT61" s="11"/>
      <c r="CU61" s="10"/>
      <c r="CV61" s="11"/>
      <c r="CW61" s="10"/>
      <c r="CX61" s="7"/>
      <c r="CY61" s="11"/>
      <c r="CZ61" s="10"/>
      <c r="DA61" s="11"/>
      <c r="DB61" s="10"/>
      <c r="DC61" s="11"/>
      <c r="DD61" s="10"/>
      <c r="DE61" s="11"/>
      <c r="DF61" s="10"/>
      <c r="DG61" s="11"/>
      <c r="DH61" s="10"/>
      <c r="DI61" s="7"/>
      <c r="DJ61" s="7">
        <f t="shared" si="61"/>
        <v>0</v>
      </c>
      <c r="DK61" s="11">
        <v>12</v>
      </c>
      <c r="DL61" s="10" t="s">
        <v>56</v>
      </c>
      <c r="DM61" s="11"/>
      <c r="DN61" s="10"/>
      <c r="DO61" s="11"/>
      <c r="DP61" s="10"/>
      <c r="DQ61" s="7">
        <v>2</v>
      </c>
      <c r="DR61" s="11"/>
      <c r="DS61" s="10"/>
      <c r="DT61" s="11">
        <v>9</v>
      </c>
      <c r="DU61" s="10" t="s">
        <v>56</v>
      </c>
      <c r="DV61" s="11"/>
      <c r="DW61" s="10"/>
      <c r="DX61" s="11"/>
      <c r="DY61" s="10"/>
      <c r="DZ61" s="11"/>
      <c r="EA61" s="10"/>
      <c r="EB61" s="7">
        <v>1</v>
      </c>
      <c r="EC61" s="7">
        <f t="shared" si="62"/>
        <v>3</v>
      </c>
    </row>
    <row r="62" spans="1:133" ht="12.75">
      <c r="A62" s="6"/>
      <c r="B62" s="6"/>
      <c r="C62" s="6"/>
      <c r="D62" s="6" t="s">
        <v>213</v>
      </c>
      <c r="E62" s="3" t="s">
        <v>214</v>
      </c>
      <c r="F62" s="6">
        <f t="shared" si="63"/>
        <v>0</v>
      </c>
      <c r="G62" s="6">
        <f t="shared" si="64"/>
        <v>2</v>
      </c>
      <c r="H62" s="6">
        <f t="shared" si="46"/>
        <v>18</v>
      </c>
      <c r="I62" s="6">
        <f t="shared" si="47"/>
        <v>9</v>
      </c>
      <c r="J62" s="6">
        <f t="shared" si="48"/>
        <v>0</v>
      </c>
      <c r="K62" s="6">
        <f t="shared" si="49"/>
        <v>0</v>
      </c>
      <c r="L62" s="6">
        <f t="shared" si="50"/>
        <v>0</v>
      </c>
      <c r="M62" s="6">
        <f t="shared" si="51"/>
        <v>9</v>
      </c>
      <c r="N62" s="6">
        <f t="shared" si="52"/>
        <v>0</v>
      </c>
      <c r="O62" s="6">
        <f t="shared" si="53"/>
        <v>0</v>
      </c>
      <c r="P62" s="6">
        <f t="shared" si="54"/>
        <v>0</v>
      </c>
      <c r="Q62" s="7">
        <f t="shared" si="55"/>
        <v>2</v>
      </c>
      <c r="R62" s="7">
        <f t="shared" si="56"/>
        <v>1</v>
      </c>
      <c r="S62" s="7">
        <v>0.8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57"/>
        <v>0</v>
      </c>
      <c r="AM62" s="11"/>
      <c r="AN62" s="10"/>
      <c r="AO62" s="11"/>
      <c r="AP62" s="10"/>
      <c r="AQ62" s="11"/>
      <c r="AR62" s="10"/>
      <c r="AS62" s="7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58"/>
        <v>0</v>
      </c>
      <c r="BF62" s="11"/>
      <c r="BG62" s="10"/>
      <c r="BH62" s="11"/>
      <c r="BI62" s="10"/>
      <c r="BJ62" s="11"/>
      <c r="BK62" s="10"/>
      <c r="BL62" s="7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59"/>
        <v>0</v>
      </c>
      <c r="BY62" s="11"/>
      <c r="BZ62" s="10"/>
      <c r="CA62" s="11"/>
      <c r="CB62" s="10"/>
      <c r="CC62" s="11"/>
      <c r="CD62" s="10"/>
      <c r="CE62" s="7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60"/>
        <v>0</v>
      </c>
      <c r="CR62" s="11">
        <v>9</v>
      </c>
      <c r="CS62" s="10" t="s">
        <v>56</v>
      </c>
      <c r="CT62" s="11"/>
      <c r="CU62" s="10"/>
      <c r="CV62" s="11"/>
      <c r="CW62" s="10"/>
      <c r="CX62" s="7">
        <v>1</v>
      </c>
      <c r="CY62" s="11"/>
      <c r="CZ62" s="10"/>
      <c r="DA62" s="11">
        <v>9</v>
      </c>
      <c r="DB62" s="10" t="s">
        <v>56</v>
      </c>
      <c r="DC62" s="11"/>
      <c r="DD62" s="10"/>
      <c r="DE62" s="11"/>
      <c r="DF62" s="10"/>
      <c r="DG62" s="11"/>
      <c r="DH62" s="10"/>
      <c r="DI62" s="7">
        <v>1</v>
      </c>
      <c r="DJ62" s="7">
        <f t="shared" si="61"/>
        <v>2</v>
      </c>
      <c r="DK62" s="11"/>
      <c r="DL62" s="10"/>
      <c r="DM62" s="11"/>
      <c r="DN62" s="10"/>
      <c r="DO62" s="11"/>
      <c r="DP62" s="10"/>
      <c r="DQ62" s="7"/>
      <c r="DR62" s="11"/>
      <c r="DS62" s="10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62"/>
        <v>0</v>
      </c>
    </row>
    <row r="63" spans="1:133" ht="12.75">
      <c r="A63" s="6"/>
      <c r="B63" s="6"/>
      <c r="C63" s="6"/>
      <c r="D63" s="6" t="s">
        <v>215</v>
      </c>
      <c r="E63" s="3" t="s">
        <v>216</v>
      </c>
      <c r="F63" s="6">
        <f t="shared" si="63"/>
        <v>0</v>
      </c>
      <c r="G63" s="6">
        <f t="shared" si="64"/>
        <v>3</v>
      </c>
      <c r="H63" s="6">
        <f t="shared" si="46"/>
        <v>24</v>
      </c>
      <c r="I63" s="6">
        <f t="shared" si="47"/>
        <v>12</v>
      </c>
      <c r="J63" s="6">
        <f t="shared" si="48"/>
        <v>0</v>
      </c>
      <c r="K63" s="6">
        <f t="shared" si="49"/>
        <v>0</v>
      </c>
      <c r="L63" s="6">
        <f t="shared" si="50"/>
        <v>3</v>
      </c>
      <c r="M63" s="6">
        <f t="shared" si="51"/>
        <v>9</v>
      </c>
      <c r="N63" s="6">
        <f t="shared" si="52"/>
        <v>0</v>
      </c>
      <c r="O63" s="6">
        <f t="shared" si="53"/>
        <v>0</v>
      </c>
      <c r="P63" s="6">
        <f t="shared" si="54"/>
        <v>0</v>
      </c>
      <c r="Q63" s="7">
        <f t="shared" si="55"/>
        <v>3</v>
      </c>
      <c r="R63" s="7">
        <f t="shared" si="56"/>
        <v>2</v>
      </c>
      <c r="S63" s="7">
        <v>1</v>
      </c>
      <c r="T63" s="11"/>
      <c r="U63" s="10"/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57"/>
        <v>0</v>
      </c>
      <c r="AM63" s="11"/>
      <c r="AN63" s="10"/>
      <c r="AO63" s="11"/>
      <c r="AP63" s="10"/>
      <c r="AQ63" s="11"/>
      <c r="AR63" s="10"/>
      <c r="AS63" s="7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58"/>
        <v>0</v>
      </c>
      <c r="BF63" s="11"/>
      <c r="BG63" s="10"/>
      <c r="BH63" s="11"/>
      <c r="BI63" s="10"/>
      <c r="BJ63" s="11"/>
      <c r="BK63" s="10"/>
      <c r="BL63" s="7"/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59"/>
        <v>0</v>
      </c>
      <c r="BY63" s="11"/>
      <c r="BZ63" s="10"/>
      <c r="CA63" s="11"/>
      <c r="CB63" s="10"/>
      <c r="CC63" s="11"/>
      <c r="CD63" s="10"/>
      <c r="CE63" s="7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60"/>
        <v>0</v>
      </c>
      <c r="CR63" s="11">
        <v>12</v>
      </c>
      <c r="CS63" s="10" t="s">
        <v>56</v>
      </c>
      <c r="CT63" s="11"/>
      <c r="CU63" s="10"/>
      <c r="CV63" s="11"/>
      <c r="CW63" s="10"/>
      <c r="CX63" s="7">
        <v>1</v>
      </c>
      <c r="CY63" s="11">
        <v>3</v>
      </c>
      <c r="CZ63" s="10" t="s">
        <v>56</v>
      </c>
      <c r="DA63" s="11">
        <v>9</v>
      </c>
      <c r="DB63" s="10" t="s">
        <v>56</v>
      </c>
      <c r="DC63" s="11"/>
      <c r="DD63" s="10"/>
      <c r="DE63" s="11"/>
      <c r="DF63" s="10"/>
      <c r="DG63" s="11"/>
      <c r="DH63" s="10"/>
      <c r="DI63" s="7">
        <v>2</v>
      </c>
      <c r="DJ63" s="7">
        <f t="shared" si="61"/>
        <v>3</v>
      </c>
      <c r="DK63" s="11"/>
      <c r="DL63" s="10"/>
      <c r="DM63" s="11"/>
      <c r="DN63" s="10"/>
      <c r="DO63" s="11"/>
      <c r="DP63" s="10"/>
      <c r="DQ63" s="7"/>
      <c r="DR63" s="11"/>
      <c r="DS63" s="10"/>
      <c r="DT63" s="11"/>
      <c r="DU63" s="10"/>
      <c r="DV63" s="11"/>
      <c r="DW63" s="10"/>
      <c r="DX63" s="11"/>
      <c r="DY63" s="10"/>
      <c r="DZ63" s="11"/>
      <c r="EA63" s="10"/>
      <c r="EB63" s="7"/>
      <c r="EC63" s="7">
        <f t="shared" si="62"/>
        <v>0</v>
      </c>
    </row>
    <row r="64" spans="1:133" ht="12.75">
      <c r="A64" s="6"/>
      <c r="B64" s="6"/>
      <c r="C64" s="6"/>
      <c r="D64" s="6" t="s">
        <v>217</v>
      </c>
      <c r="E64" s="3" t="s">
        <v>218</v>
      </c>
      <c r="F64" s="6">
        <f t="shared" si="63"/>
        <v>0</v>
      </c>
      <c r="G64" s="6">
        <f t="shared" si="64"/>
        <v>2</v>
      </c>
      <c r="H64" s="6">
        <f t="shared" si="46"/>
        <v>36</v>
      </c>
      <c r="I64" s="6">
        <f t="shared" si="47"/>
        <v>18</v>
      </c>
      <c r="J64" s="6">
        <f t="shared" si="48"/>
        <v>0</v>
      </c>
      <c r="K64" s="6">
        <f t="shared" si="49"/>
        <v>0</v>
      </c>
      <c r="L64" s="6">
        <f t="shared" si="50"/>
        <v>0</v>
      </c>
      <c r="M64" s="6">
        <f t="shared" si="51"/>
        <v>18</v>
      </c>
      <c r="N64" s="6">
        <f t="shared" si="52"/>
        <v>0</v>
      </c>
      <c r="O64" s="6">
        <f t="shared" si="53"/>
        <v>0</v>
      </c>
      <c r="P64" s="6">
        <f t="shared" si="54"/>
        <v>0</v>
      </c>
      <c r="Q64" s="7">
        <f t="shared" si="55"/>
        <v>4</v>
      </c>
      <c r="R64" s="7">
        <f t="shared" si="56"/>
        <v>2</v>
      </c>
      <c r="S64" s="7">
        <v>1.6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57"/>
        <v>0</v>
      </c>
      <c r="AM64" s="11"/>
      <c r="AN64" s="10"/>
      <c r="AO64" s="11"/>
      <c r="AP64" s="10"/>
      <c r="AQ64" s="11"/>
      <c r="AR64" s="10"/>
      <c r="AS64" s="7"/>
      <c r="AT64" s="11"/>
      <c r="AU64" s="10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58"/>
        <v>0</v>
      </c>
      <c r="BF64" s="11"/>
      <c r="BG64" s="10"/>
      <c r="BH64" s="11"/>
      <c r="BI64" s="10"/>
      <c r="BJ64" s="11"/>
      <c r="BK64" s="10"/>
      <c r="BL64" s="7"/>
      <c r="BM64" s="11"/>
      <c r="BN64" s="10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59"/>
        <v>0</v>
      </c>
      <c r="BY64" s="11"/>
      <c r="BZ64" s="10"/>
      <c r="CA64" s="11"/>
      <c r="CB64" s="10"/>
      <c r="CC64" s="11"/>
      <c r="CD64" s="10"/>
      <c r="CE64" s="7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60"/>
        <v>0</v>
      </c>
      <c r="CR64" s="11">
        <v>18</v>
      </c>
      <c r="CS64" s="10" t="s">
        <v>56</v>
      </c>
      <c r="CT64" s="11"/>
      <c r="CU64" s="10"/>
      <c r="CV64" s="11"/>
      <c r="CW64" s="10"/>
      <c r="CX64" s="7">
        <v>2</v>
      </c>
      <c r="CY64" s="11"/>
      <c r="CZ64" s="10"/>
      <c r="DA64" s="11">
        <v>18</v>
      </c>
      <c r="DB64" s="10" t="s">
        <v>56</v>
      </c>
      <c r="DC64" s="11"/>
      <c r="DD64" s="10"/>
      <c r="DE64" s="11"/>
      <c r="DF64" s="10"/>
      <c r="DG64" s="11"/>
      <c r="DH64" s="10"/>
      <c r="DI64" s="7">
        <v>2</v>
      </c>
      <c r="DJ64" s="7">
        <f t="shared" si="61"/>
        <v>4</v>
      </c>
      <c r="DK64" s="11"/>
      <c r="DL64" s="10"/>
      <c r="DM64" s="11"/>
      <c r="DN64" s="10"/>
      <c r="DO64" s="11"/>
      <c r="DP64" s="10"/>
      <c r="DQ64" s="7"/>
      <c r="DR64" s="11"/>
      <c r="DS64" s="10"/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62"/>
        <v>0</v>
      </c>
    </row>
    <row r="65" spans="1:133" ht="12.75">
      <c r="A65" s="6"/>
      <c r="B65" s="6"/>
      <c r="C65" s="6"/>
      <c r="D65" s="6" t="s">
        <v>219</v>
      </c>
      <c r="E65" s="3" t="s">
        <v>220</v>
      </c>
      <c r="F65" s="6">
        <f t="shared" si="63"/>
        <v>0</v>
      </c>
      <c r="G65" s="6">
        <f t="shared" si="64"/>
        <v>2</v>
      </c>
      <c r="H65" s="6">
        <f t="shared" si="46"/>
        <v>24</v>
      </c>
      <c r="I65" s="6">
        <f t="shared" si="47"/>
        <v>12</v>
      </c>
      <c r="J65" s="6">
        <f t="shared" si="48"/>
        <v>0</v>
      </c>
      <c r="K65" s="6">
        <f t="shared" si="49"/>
        <v>0</v>
      </c>
      <c r="L65" s="6">
        <f t="shared" si="50"/>
        <v>0</v>
      </c>
      <c r="M65" s="6">
        <f t="shared" si="51"/>
        <v>12</v>
      </c>
      <c r="N65" s="6">
        <f t="shared" si="52"/>
        <v>0</v>
      </c>
      <c r="O65" s="6">
        <f t="shared" si="53"/>
        <v>0</v>
      </c>
      <c r="P65" s="6">
        <f t="shared" si="54"/>
        <v>0</v>
      </c>
      <c r="Q65" s="7">
        <f t="shared" si="55"/>
        <v>3</v>
      </c>
      <c r="R65" s="7">
        <f t="shared" si="56"/>
        <v>1</v>
      </c>
      <c r="S65" s="7">
        <v>1</v>
      </c>
      <c r="T65" s="11"/>
      <c r="U65" s="10"/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57"/>
        <v>0</v>
      </c>
      <c r="AM65" s="11"/>
      <c r="AN65" s="10"/>
      <c r="AO65" s="11"/>
      <c r="AP65" s="10"/>
      <c r="AQ65" s="11"/>
      <c r="AR65" s="10"/>
      <c r="AS65" s="7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58"/>
        <v>0</v>
      </c>
      <c r="BF65" s="11"/>
      <c r="BG65" s="10"/>
      <c r="BH65" s="11"/>
      <c r="BI65" s="10"/>
      <c r="BJ65" s="11"/>
      <c r="BK65" s="10"/>
      <c r="BL65" s="7"/>
      <c r="BM65" s="11"/>
      <c r="BN65" s="10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59"/>
        <v>0</v>
      </c>
      <c r="BY65" s="11">
        <v>12</v>
      </c>
      <c r="BZ65" s="10" t="s">
        <v>56</v>
      </c>
      <c r="CA65" s="11"/>
      <c r="CB65" s="10"/>
      <c r="CC65" s="11"/>
      <c r="CD65" s="10"/>
      <c r="CE65" s="7">
        <v>2</v>
      </c>
      <c r="CF65" s="11"/>
      <c r="CG65" s="10"/>
      <c r="CH65" s="11">
        <v>12</v>
      </c>
      <c r="CI65" s="10" t="s">
        <v>56</v>
      </c>
      <c r="CJ65" s="11"/>
      <c r="CK65" s="10"/>
      <c r="CL65" s="11"/>
      <c r="CM65" s="10"/>
      <c r="CN65" s="11"/>
      <c r="CO65" s="10"/>
      <c r="CP65" s="7">
        <v>1</v>
      </c>
      <c r="CQ65" s="7">
        <f t="shared" si="60"/>
        <v>3</v>
      </c>
      <c r="CR65" s="11"/>
      <c r="CS65" s="10"/>
      <c r="CT65" s="11"/>
      <c r="CU65" s="10"/>
      <c r="CV65" s="11"/>
      <c r="CW65" s="10"/>
      <c r="CX65" s="7"/>
      <c r="CY65" s="11"/>
      <c r="CZ65" s="10"/>
      <c r="DA65" s="11"/>
      <c r="DB65" s="10"/>
      <c r="DC65" s="11"/>
      <c r="DD65" s="10"/>
      <c r="DE65" s="11"/>
      <c r="DF65" s="10"/>
      <c r="DG65" s="11"/>
      <c r="DH65" s="10"/>
      <c r="DI65" s="7"/>
      <c r="DJ65" s="7">
        <f t="shared" si="61"/>
        <v>0</v>
      </c>
      <c r="DK65" s="11"/>
      <c r="DL65" s="10"/>
      <c r="DM65" s="11"/>
      <c r="DN65" s="10"/>
      <c r="DO65" s="11"/>
      <c r="DP65" s="10"/>
      <c r="DQ65" s="7"/>
      <c r="DR65" s="11"/>
      <c r="DS65" s="10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62"/>
        <v>0</v>
      </c>
    </row>
    <row r="66" spans="1:133" ht="12.75">
      <c r="A66" s="6"/>
      <c r="B66" s="6"/>
      <c r="C66" s="6"/>
      <c r="D66" s="6" t="s">
        <v>221</v>
      </c>
      <c r="E66" s="3" t="s">
        <v>222</v>
      </c>
      <c r="F66" s="6">
        <f t="shared" si="63"/>
        <v>0</v>
      </c>
      <c r="G66" s="6">
        <f t="shared" si="64"/>
        <v>2</v>
      </c>
      <c r="H66" s="6">
        <f t="shared" si="46"/>
        <v>24</v>
      </c>
      <c r="I66" s="6">
        <f t="shared" si="47"/>
        <v>12</v>
      </c>
      <c r="J66" s="6">
        <f t="shared" si="48"/>
        <v>0</v>
      </c>
      <c r="K66" s="6">
        <f t="shared" si="49"/>
        <v>0</v>
      </c>
      <c r="L66" s="6">
        <f t="shared" si="50"/>
        <v>0</v>
      </c>
      <c r="M66" s="6">
        <f t="shared" si="51"/>
        <v>12</v>
      </c>
      <c r="N66" s="6">
        <f t="shared" si="52"/>
        <v>0</v>
      </c>
      <c r="O66" s="6">
        <f t="shared" si="53"/>
        <v>0</v>
      </c>
      <c r="P66" s="6">
        <f t="shared" si="54"/>
        <v>0</v>
      </c>
      <c r="Q66" s="7">
        <f t="shared" si="55"/>
        <v>4</v>
      </c>
      <c r="R66" s="7">
        <f t="shared" si="56"/>
        <v>2</v>
      </c>
      <c r="S66" s="7">
        <v>1</v>
      </c>
      <c r="T66" s="11"/>
      <c r="U66" s="10"/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57"/>
        <v>0</v>
      </c>
      <c r="AM66" s="11"/>
      <c r="AN66" s="10"/>
      <c r="AO66" s="11"/>
      <c r="AP66" s="10"/>
      <c r="AQ66" s="11"/>
      <c r="AR66" s="10"/>
      <c r="AS66" s="7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58"/>
        <v>0</v>
      </c>
      <c r="BF66" s="11">
        <v>12</v>
      </c>
      <c r="BG66" s="10" t="s">
        <v>56</v>
      </c>
      <c r="BH66" s="11"/>
      <c r="BI66" s="10"/>
      <c r="BJ66" s="11"/>
      <c r="BK66" s="10"/>
      <c r="BL66" s="7">
        <v>2</v>
      </c>
      <c r="BM66" s="11"/>
      <c r="BN66" s="10"/>
      <c r="BO66" s="11">
        <v>12</v>
      </c>
      <c r="BP66" s="10" t="s">
        <v>56</v>
      </c>
      <c r="BQ66" s="11"/>
      <c r="BR66" s="10"/>
      <c r="BS66" s="11"/>
      <c r="BT66" s="10"/>
      <c r="BU66" s="11"/>
      <c r="BV66" s="10"/>
      <c r="BW66" s="7">
        <v>2</v>
      </c>
      <c r="BX66" s="7">
        <f t="shared" si="59"/>
        <v>4</v>
      </c>
      <c r="BY66" s="11"/>
      <c r="BZ66" s="10"/>
      <c r="CA66" s="11"/>
      <c r="CB66" s="10"/>
      <c r="CC66" s="11"/>
      <c r="CD66" s="10"/>
      <c r="CE66" s="7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60"/>
        <v>0</v>
      </c>
      <c r="CR66" s="11"/>
      <c r="CS66" s="10"/>
      <c r="CT66" s="11"/>
      <c r="CU66" s="10"/>
      <c r="CV66" s="11"/>
      <c r="CW66" s="10"/>
      <c r="CX66" s="7"/>
      <c r="CY66" s="11"/>
      <c r="CZ66" s="10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61"/>
        <v>0</v>
      </c>
      <c r="DK66" s="11"/>
      <c r="DL66" s="10"/>
      <c r="DM66" s="11"/>
      <c r="DN66" s="10"/>
      <c r="DO66" s="11"/>
      <c r="DP66" s="10"/>
      <c r="DQ66" s="7"/>
      <c r="DR66" s="11"/>
      <c r="DS66" s="10"/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62"/>
        <v>0</v>
      </c>
    </row>
    <row r="67" spans="1:133" ht="15.75" customHeight="1">
      <c r="A67" s="6"/>
      <c r="B67" s="6"/>
      <c r="C67" s="6"/>
      <c r="D67" s="6"/>
      <c r="E67" s="6" t="s">
        <v>79</v>
      </c>
      <c r="F67" s="6">
        <f aca="true" t="shared" si="65" ref="F67:AK67">SUM(F59:F66)</f>
        <v>0</v>
      </c>
      <c r="G67" s="6">
        <f t="shared" si="65"/>
        <v>17</v>
      </c>
      <c r="H67" s="6">
        <f t="shared" si="65"/>
        <v>186</v>
      </c>
      <c r="I67" s="6">
        <f t="shared" si="65"/>
        <v>96</v>
      </c>
      <c r="J67" s="6">
        <f t="shared" si="65"/>
        <v>0</v>
      </c>
      <c r="K67" s="6">
        <f t="shared" si="65"/>
        <v>0</v>
      </c>
      <c r="L67" s="6">
        <f t="shared" si="65"/>
        <v>3</v>
      </c>
      <c r="M67" s="6">
        <f t="shared" si="65"/>
        <v>87</v>
      </c>
      <c r="N67" s="6">
        <f t="shared" si="65"/>
        <v>0</v>
      </c>
      <c r="O67" s="6">
        <f t="shared" si="65"/>
        <v>0</v>
      </c>
      <c r="P67" s="6">
        <f t="shared" si="65"/>
        <v>0</v>
      </c>
      <c r="Q67" s="7">
        <f t="shared" si="65"/>
        <v>24</v>
      </c>
      <c r="R67" s="7">
        <f t="shared" si="65"/>
        <v>11</v>
      </c>
      <c r="S67" s="7">
        <f t="shared" si="65"/>
        <v>8</v>
      </c>
      <c r="T67" s="11">
        <f t="shared" si="65"/>
        <v>0</v>
      </c>
      <c r="U67" s="10">
        <f t="shared" si="65"/>
        <v>0</v>
      </c>
      <c r="V67" s="11">
        <f t="shared" si="65"/>
        <v>0</v>
      </c>
      <c r="W67" s="10">
        <f t="shared" si="65"/>
        <v>0</v>
      </c>
      <c r="X67" s="11">
        <f t="shared" si="65"/>
        <v>0</v>
      </c>
      <c r="Y67" s="10">
        <f t="shared" si="65"/>
        <v>0</v>
      </c>
      <c r="Z67" s="7">
        <f t="shared" si="65"/>
        <v>0</v>
      </c>
      <c r="AA67" s="11">
        <f t="shared" si="65"/>
        <v>0</v>
      </c>
      <c r="AB67" s="10">
        <f t="shared" si="65"/>
        <v>0</v>
      </c>
      <c r="AC67" s="11">
        <f t="shared" si="65"/>
        <v>0</v>
      </c>
      <c r="AD67" s="10">
        <f t="shared" si="65"/>
        <v>0</v>
      </c>
      <c r="AE67" s="11">
        <f t="shared" si="65"/>
        <v>0</v>
      </c>
      <c r="AF67" s="10">
        <f t="shared" si="65"/>
        <v>0</v>
      </c>
      <c r="AG67" s="11">
        <f t="shared" si="65"/>
        <v>0</v>
      </c>
      <c r="AH67" s="10">
        <f t="shared" si="65"/>
        <v>0</v>
      </c>
      <c r="AI67" s="11">
        <f t="shared" si="65"/>
        <v>0</v>
      </c>
      <c r="AJ67" s="10">
        <f t="shared" si="65"/>
        <v>0</v>
      </c>
      <c r="AK67" s="7">
        <f t="shared" si="65"/>
        <v>0</v>
      </c>
      <c r="AL67" s="7">
        <f aca="true" t="shared" si="66" ref="AL67:BQ67">SUM(AL59:AL66)</f>
        <v>0</v>
      </c>
      <c r="AM67" s="11">
        <f t="shared" si="66"/>
        <v>0</v>
      </c>
      <c r="AN67" s="10">
        <f t="shared" si="66"/>
        <v>0</v>
      </c>
      <c r="AO67" s="11">
        <f t="shared" si="66"/>
        <v>0</v>
      </c>
      <c r="AP67" s="10">
        <f t="shared" si="66"/>
        <v>0</v>
      </c>
      <c r="AQ67" s="11">
        <f t="shared" si="66"/>
        <v>0</v>
      </c>
      <c r="AR67" s="10">
        <f t="shared" si="66"/>
        <v>0</v>
      </c>
      <c r="AS67" s="7">
        <f t="shared" si="66"/>
        <v>0</v>
      </c>
      <c r="AT67" s="11">
        <f t="shared" si="66"/>
        <v>0</v>
      </c>
      <c r="AU67" s="10">
        <f t="shared" si="66"/>
        <v>0</v>
      </c>
      <c r="AV67" s="11">
        <f t="shared" si="66"/>
        <v>0</v>
      </c>
      <c r="AW67" s="10">
        <f t="shared" si="66"/>
        <v>0</v>
      </c>
      <c r="AX67" s="11">
        <f t="shared" si="66"/>
        <v>0</v>
      </c>
      <c r="AY67" s="10">
        <f t="shared" si="66"/>
        <v>0</v>
      </c>
      <c r="AZ67" s="11">
        <f t="shared" si="66"/>
        <v>0</v>
      </c>
      <c r="BA67" s="10">
        <f t="shared" si="66"/>
        <v>0</v>
      </c>
      <c r="BB67" s="11">
        <f t="shared" si="66"/>
        <v>0</v>
      </c>
      <c r="BC67" s="10">
        <f t="shared" si="66"/>
        <v>0</v>
      </c>
      <c r="BD67" s="7">
        <f t="shared" si="66"/>
        <v>0</v>
      </c>
      <c r="BE67" s="7">
        <f t="shared" si="66"/>
        <v>0</v>
      </c>
      <c r="BF67" s="11">
        <f t="shared" si="66"/>
        <v>12</v>
      </c>
      <c r="BG67" s="10">
        <f t="shared" si="66"/>
        <v>0</v>
      </c>
      <c r="BH67" s="11">
        <f t="shared" si="66"/>
        <v>0</v>
      </c>
      <c r="BI67" s="10">
        <f t="shared" si="66"/>
        <v>0</v>
      </c>
      <c r="BJ67" s="11">
        <f t="shared" si="66"/>
        <v>0</v>
      </c>
      <c r="BK67" s="10">
        <f t="shared" si="66"/>
        <v>0</v>
      </c>
      <c r="BL67" s="7">
        <f t="shared" si="66"/>
        <v>2</v>
      </c>
      <c r="BM67" s="11">
        <f t="shared" si="66"/>
        <v>0</v>
      </c>
      <c r="BN67" s="10">
        <f t="shared" si="66"/>
        <v>0</v>
      </c>
      <c r="BO67" s="11">
        <f t="shared" si="66"/>
        <v>12</v>
      </c>
      <c r="BP67" s="10">
        <f t="shared" si="66"/>
        <v>0</v>
      </c>
      <c r="BQ67" s="11">
        <f t="shared" si="66"/>
        <v>0</v>
      </c>
      <c r="BR67" s="10">
        <f aca="true" t="shared" si="67" ref="BR67:CW67">SUM(BR59:BR66)</f>
        <v>0</v>
      </c>
      <c r="BS67" s="11">
        <f t="shared" si="67"/>
        <v>0</v>
      </c>
      <c r="BT67" s="10">
        <f t="shared" si="67"/>
        <v>0</v>
      </c>
      <c r="BU67" s="11">
        <f t="shared" si="67"/>
        <v>0</v>
      </c>
      <c r="BV67" s="10">
        <f t="shared" si="67"/>
        <v>0</v>
      </c>
      <c r="BW67" s="7">
        <f t="shared" si="67"/>
        <v>2</v>
      </c>
      <c r="BX67" s="7">
        <f t="shared" si="67"/>
        <v>4</v>
      </c>
      <c r="BY67" s="11">
        <f t="shared" si="67"/>
        <v>12</v>
      </c>
      <c r="BZ67" s="10">
        <f t="shared" si="67"/>
        <v>0</v>
      </c>
      <c r="CA67" s="11">
        <f t="shared" si="67"/>
        <v>0</v>
      </c>
      <c r="CB67" s="10">
        <f t="shared" si="67"/>
        <v>0</v>
      </c>
      <c r="CC67" s="11">
        <f t="shared" si="67"/>
        <v>0</v>
      </c>
      <c r="CD67" s="10">
        <f t="shared" si="67"/>
        <v>0</v>
      </c>
      <c r="CE67" s="7">
        <f t="shared" si="67"/>
        <v>2</v>
      </c>
      <c r="CF67" s="11">
        <f t="shared" si="67"/>
        <v>0</v>
      </c>
      <c r="CG67" s="10">
        <f t="shared" si="67"/>
        <v>0</v>
      </c>
      <c r="CH67" s="11">
        <f t="shared" si="67"/>
        <v>12</v>
      </c>
      <c r="CI67" s="10">
        <f t="shared" si="67"/>
        <v>0</v>
      </c>
      <c r="CJ67" s="11">
        <f t="shared" si="67"/>
        <v>0</v>
      </c>
      <c r="CK67" s="10">
        <f t="shared" si="67"/>
        <v>0</v>
      </c>
      <c r="CL67" s="11">
        <f t="shared" si="67"/>
        <v>0</v>
      </c>
      <c r="CM67" s="10">
        <f t="shared" si="67"/>
        <v>0</v>
      </c>
      <c r="CN67" s="11">
        <f t="shared" si="67"/>
        <v>0</v>
      </c>
      <c r="CO67" s="10">
        <f t="shared" si="67"/>
        <v>0</v>
      </c>
      <c r="CP67" s="7">
        <f t="shared" si="67"/>
        <v>1</v>
      </c>
      <c r="CQ67" s="7">
        <f t="shared" si="67"/>
        <v>3</v>
      </c>
      <c r="CR67" s="11">
        <f t="shared" si="67"/>
        <v>39</v>
      </c>
      <c r="CS67" s="10">
        <f t="shared" si="67"/>
        <v>0</v>
      </c>
      <c r="CT67" s="11">
        <f t="shared" si="67"/>
        <v>0</v>
      </c>
      <c r="CU67" s="10">
        <f t="shared" si="67"/>
        <v>0</v>
      </c>
      <c r="CV67" s="11">
        <f t="shared" si="67"/>
        <v>0</v>
      </c>
      <c r="CW67" s="10">
        <f t="shared" si="67"/>
        <v>0</v>
      </c>
      <c r="CX67" s="7">
        <f aca="true" t="shared" si="68" ref="CX67:EC67">SUM(CX59:CX66)</f>
        <v>4</v>
      </c>
      <c r="CY67" s="11">
        <f t="shared" si="68"/>
        <v>3</v>
      </c>
      <c r="CZ67" s="10">
        <f t="shared" si="68"/>
        <v>0</v>
      </c>
      <c r="DA67" s="11">
        <f t="shared" si="68"/>
        <v>36</v>
      </c>
      <c r="DB67" s="10">
        <f t="shared" si="68"/>
        <v>0</v>
      </c>
      <c r="DC67" s="11">
        <f t="shared" si="68"/>
        <v>0</v>
      </c>
      <c r="DD67" s="10">
        <f t="shared" si="68"/>
        <v>0</v>
      </c>
      <c r="DE67" s="11">
        <f t="shared" si="68"/>
        <v>0</v>
      </c>
      <c r="DF67" s="10">
        <f t="shared" si="68"/>
        <v>0</v>
      </c>
      <c r="DG67" s="11">
        <f t="shared" si="68"/>
        <v>0</v>
      </c>
      <c r="DH67" s="10">
        <f t="shared" si="68"/>
        <v>0</v>
      </c>
      <c r="DI67" s="7">
        <f t="shared" si="68"/>
        <v>5</v>
      </c>
      <c r="DJ67" s="7">
        <f t="shared" si="68"/>
        <v>9</v>
      </c>
      <c r="DK67" s="11">
        <f t="shared" si="68"/>
        <v>33</v>
      </c>
      <c r="DL67" s="10">
        <f t="shared" si="68"/>
        <v>0</v>
      </c>
      <c r="DM67" s="11">
        <f t="shared" si="68"/>
        <v>0</v>
      </c>
      <c r="DN67" s="10">
        <f t="shared" si="68"/>
        <v>0</v>
      </c>
      <c r="DO67" s="11">
        <f t="shared" si="68"/>
        <v>0</v>
      </c>
      <c r="DP67" s="10">
        <f t="shared" si="68"/>
        <v>0</v>
      </c>
      <c r="DQ67" s="7">
        <f t="shared" si="68"/>
        <v>5</v>
      </c>
      <c r="DR67" s="11">
        <f t="shared" si="68"/>
        <v>0</v>
      </c>
      <c r="DS67" s="10">
        <f t="shared" si="68"/>
        <v>0</v>
      </c>
      <c r="DT67" s="11">
        <f t="shared" si="68"/>
        <v>27</v>
      </c>
      <c r="DU67" s="10">
        <f t="shared" si="68"/>
        <v>0</v>
      </c>
      <c r="DV67" s="11">
        <f t="shared" si="68"/>
        <v>0</v>
      </c>
      <c r="DW67" s="10">
        <f t="shared" si="68"/>
        <v>0</v>
      </c>
      <c r="DX67" s="11">
        <f t="shared" si="68"/>
        <v>0</v>
      </c>
      <c r="DY67" s="10">
        <f t="shared" si="68"/>
        <v>0</v>
      </c>
      <c r="DZ67" s="11">
        <f t="shared" si="68"/>
        <v>0</v>
      </c>
      <c r="EA67" s="10">
        <f t="shared" si="68"/>
        <v>0</v>
      </c>
      <c r="EB67" s="7">
        <f t="shared" si="68"/>
        <v>3</v>
      </c>
      <c r="EC67" s="7">
        <f t="shared" si="68"/>
        <v>8</v>
      </c>
    </row>
    <row r="68" spans="1:133" ht="19.5" customHeight="1">
      <c r="A68" s="19" t="s">
        <v>143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9"/>
      <c r="EC68" s="13"/>
    </row>
    <row r="69" spans="1:133" ht="12.75">
      <c r="A69" s="20">
        <v>1</v>
      </c>
      <c r="B69" s="20">
        <v>1</v>
      </c>
      <c r="C69" s="20"/>
      <c r="D69" s="6" t="s">
        <v>144</v>
      </c>
      <c r="E69" s="3" t="s">
        <v>145</v>
      </c>
      <c r="F69" s="6">
        <f aca="true" t="shared" si="69" ref="F69:F88">COUNTIF(T69:EA69,"e")</f>
        <v>1</v>
      </c>
      <c r="G69" s="6">
        <f aca="true" t="shared" si="70" ref="G69:G88">COUNTIF(T69:EA69,"z")</f>
        <v>2</v>
      </c>
      <c r="H69" s="6">
        <f aca="true" t="shared" si="71" ref="H69:H88">SUM(I69:P69)</f>
        <v>90</v>
      </c>
      <c r="I69" s="6">
        <f aca="true" t="shared" si="72" ref="I69:I88">T69+AM69+BF69+BY69+CR69+DK69</f>
        <v>0</v>
      </c>
      <c r="J69" s="6">
        <f aca="true" t="shared" si="73" ref="J69:J88">V69+AO69+BH69+CA69+CT69+DM69</f>
        <v>0</v>
      </c>
      <c r="K69" s="6">
        <f aca="true" t="shared" si="74" ref="K69:K88">X69+AQ69+BJ69+CC69+CV69+DO69</f>
        <v>0</v>
      </c>
      <c r="L69" s="6">
        <f aca="true" t="shared" si="75" ref="L69:L88">AA69+AT69+BM69+CF69+CY69+DR69</f>
        <v>0</v>
      </c>
      <c r="M69" s="6">
        <f aca="true" t="shared" si="76" ref="M69:M88">AC69+AV69+BO69+CH69+DA69+DT69</f>
        <v>0</v>
      </c>
      <c r="N69" s="6">
        <f aca="true" t="shared" si="77" ref="N69:N88">AE69+AX69+BQ69+CJ69+DC69+DV69</f>
        <v>90</v>
      </c>
      <c r="O69" s="6">
        <f aca="true" t="shared" si="78" ref="O69:O88">AG69+AZ69+BS69+CL69+DE69+DX69</f>
        <v>0</v>
      </c>
      <c r="P69" s="6">
        <f aca="true" t="shared" si="79" ref="P69:P88">AI69+BB69+BU69+CN69+DG69+DZ69</f>
        <v>0</v>
      </c>
      <c r="Q69" s="7">
        <f aca="true" t="shared" si="80" ref="Q69:Q88">AL69+BE69+BX69+CQ69+DJ69+EC69</f>
        <v>9</v>
      </c>
      <c r="R69" s="7">
        <f aca="true" t="shared" si="81" ref="R69:R88">AK69+BD69+BW69+CP69+DI69+EB69</f>
        <v>9</v>
      </c>
      <c r="S69" s="7">
        <v>3.7</v>
      </c>
      <c r="T69" s="11"/>
      <c r="U69" s="10"/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aca="true" t="shared" si="82" ref="AL69:AL88">Z69+AK69</f>
        <v>0</v>
      </c>
      <c r="AM69" s="11"/>
      <c r="AN69" s="10"/>
      <c r="AO69" s="11"/>
      <c r="AP69" s="10"/>
      <c r="AQ69" s="11"/>
      <c r="AR69" s="10"/>
      <c r="AS69" s="7"/>
      <c r="AT69" s="11"/>
      <c r="AU69" s="10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aca="true" t="shared" si="83" ref="BE69:BE88">AS69+BD69</f>
        <v>0</v>
      </c>
      <c r="BF69" s="11"/>
      <c r="BG69" s="10"/>
      <c r="BH69" s="11"/>
      <c r="BI69" s="10"/>
      <c r="BJ69" s="11"/>
      <c r="BK69" s="10"/>
      <c r="BL69" s="7"/>
      <c r="BM69" s="11"/>
      <c r="BN69" s="10"/>
      <c r="BO69" s="11"/>
      <c r="BP69" s="10"/>
      <c r="BQ69" s="11">
        <v>18</v>
      </c>
      <c r="BR69" s="10" t="s">
        <v>56</v>
      </c>
      <c r="BS69" s="11"/>
      <c r="BT69" s="10"/>
      <c r="BU69" s="11"/>
      <c r="BV69" s="10"/>
      <c r="BW69" s="7">
        <v>2</v>
      </c>
      <c r="BX69" s="7">
        <f aca="true" t="shared" si="84" ref="BX69:BX88">BL69+BW69</f>
        <v>2</v>
      </c>
      <c r="BY69" s="11"/>
      <c r="BZ69" s="10"/>
      <c r="CA69" s="11"/>
      <c r="CB69" s="10"/>
      <c r="CC69" s="11"/>
      <c r="CD69" s="10"/>
      <c r="CE69" s="7"/>
      <c r="CF69" s="11"/>
      <c r="CG69" s="10"/>
      <c r="CH69" s="11"/>
      <c r="CI69" s="10"/>
      <c r="CJ69" s="11">
        <v>36</v>
      </c>
      <c r="CK69" s="10" t="s">
        <v>56</v>
      </c>
      <c r="CL69" s="11"/>
      <c r="CM69" s="10"/>
      <c r="CN69" s="11"/>
      <c r="CO69" s="10"/>
      <c r="CP69" s="7">
        <v>3</v>
      </c>
      <c r="CQ69" s="7">
        <f aca="true" t="shared" si="85" ref="CQ69:CQ88">CE69+CP69</f>
        <v>3</v>
      </c>
      <c r="CR69" s="11"/>
      <c r="CS69" s="10"/>
      <c r="CT69" s="11"/>
      <c r="CU69" s="10"/>
      <c r="CV69" s="11"/>
      <c r="CW69" s="10"/>
      <c r="CX69" s="7"/>
      <c r="CY69" s="11"/>
      <c r="CZ69" s="10"/>
      <c r="DA69" s="11"/>
      <c r="DB69" s="10"/>
      <c r="DC69" s="11">
        <v>36</v>
      </c>
      <c r="DD69" s="10" t="s">
        <v>57</v>
      </c>
      <c r="DE69" s="11"/>
      <c r="DF69" s="10"/>
      <c r="DG69" s="11"/>
      <c r="DH69" s="10"/>
      <c r="DI69" s="7">
        <v>4</v>
      </c>
      <c r="DJ69" s="7">
        <f aca="true" t="shared" si="86" ref="DJ69:DJ88">CX69+DI69</f>
        <v>4</v>
      </c>
      <c r="DK69" s="11"/>
      <c r="DL69" s="10"/>
      <c r="DM69" s="11"/>
      <c r="DN69" s="10"/>
      <c r="DO69" s="11"/>
      <c r="DP69" s="10"/>
      <c r="DQ69" s="7"/>
      <c r="DR69" s="11"/>
      <c r="DS69" s="10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aca="true" t="shared" si="87" ref="EC69:EC88">DQ69+EB69</f>
        <v>0</v>
      </c>
    </row>
    <row r="70" spans="1:133" ht="12.75">
      <c r="A70" s="20">
        <v>1</v>
      </c>
      <c r="B70" s="20">
        <v>1</v>
      </c>
      <c r="C70" s="20"/>
      <c r="D70" s="6" t="s">
        <v>146</v>
      </c>
      <c r="E70" s="3" t="s">
        <v>147</v>
      </c>
      <c r="F70" s="6">
        <f t="shared" si="69"/>
        <v>1</v>
      </c>
      <c r="G70" s="6">
        <f t="shared" si="70"/>
        <v>2</v>
      </c>
      <c r="H70" s="6">
        <f t="shared" si="71"/>
        <v>90</v>
      </c>
      <c r="I70" s="6">
        <f t="shared" si="72"/>
        <v>0</v>
      </c>
      <c r="J70" s="6">
        <f t="shared" si="73"/>
        <v>0</v>
      </c>
      <c r="K70" s="6">
        <f t="shared" si="74"/>
        <v>0</v>
      </c>
      <c r="L70" s="6">
        <f t="shared" si="75"/>
        <v>0</v>
      </c>
      <c r="M70" s="6">
        <f t="shared" si="76"/>
        <v>0</v>
      </c>
      <c r="N70" s="6">
        <f t="shared" si="77"/>
        <v>90</v>
      </c>
      <c r="O70" s="6">
        <f t="shared" si="78"/>
        <v>0</v>
      </c>
      <c r="P70" s="6">
        <f t="shared" si="79"/>
        <v>0</v>
      </c>
      <c r="Q70" s="7">
        <f t="shared" si="80"/>
        <v>9</v>
      </c>
      <c r="R70" s="7">
        <f t="shared" si="81"/>
        <v>9</v>
      </c>
      <c r="S70" s="7">
        <v>3.7</v>
      </c>
      <c r="T70" s="11"/>
      <c r="U70" s="10"/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82"/>
        <v>0</v>
      </c>
      <c r="AM70" s="11"/>
      <c r="AN70" s="10"/>
      <c r="AO70" s="11"/>
      <c r="AP70" s="10"/>
      <c r="AQ70" s="11"/>
      <c r="AR70" s="10"/>
      <c r="AS70" s="7"/>
      <c r="AT70" s="11"/>
      <c r="AU70" s="10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83"/>
        <v>0</v>
      </c>
      <c r="BF70" s="11"/>
      <c r="BG70" s="10"/>
      <c r="BH70" s="11"/>
      <c r="BI70" s="10"/>
      <c r="BJ70" s="11"/>
      <c r="BK70" s="10"/>
      <c r="BL70" s="7"/>
      <c r="BM70" s="11"/>
      <c r="BN70" s="10"/>
      <c r="BO70" s="11"/>
      <c r="BP70" s="10"/>
      <c r="BQ70" s="11">
        <v>18</v>
      </c>
      <c r="BR70" s="10" t="s">
        <v>56</v>
      </c>
      <c r="BS70" s="11"/>
      <c r="BT70" s="10"/>
      <c r="BU70" s="11"/>
      <c r="BV70" s="10"/>
      <c r="BW70" s="7">
        <v>2</v>
      </c>
      <c r="BX70" s="7">
        <f t="shared" si="84"/>
        <v>2</v>
      </c>
      <c r="BY70" s="11"/>
      <c r="BZ70" s="10"/>
      <c r="CA70" s="11"/>
      <c r="CB70" s="10"/>
      <c r="CC70" s="11"/>
      <c r="CD70" s="10"/>
      <c r="CE70" s="7"/>
      <c r="CF70" s="11"/>
      <c r="CG70" s="10"/>
      <c r="CH70" s="11"/>
      <c r="CI70" s="10"/>
      <c r="CJ70" s="11">
        <v>36</v>
      </c>
      <c r="CK70" s="10" t="s">
        <v>56</v>
      </c>
      <c r="CL70" s="11"/>
      <c r="CM70" s="10"/>
      <c r="CN70" s="11"/>
      <c r="CO70" s="10"/>
      <c r="CP70" s="7">
        <v>3</v>
      </c>
      <c r="CQ70" s="7">
        <f t="shared" si="85"/>
        <v>3</v>
      </c>
      <c r="CR70" s="11"/>
      <c r="CS70" s="10"/>
      <c r="CT70" s="11"/>
      <c r="CU70" s="10"/>
      <c r="CV70" s="11"/>
      <c r="CW70" s="10"/>
      <c r="CX70" s="7"/>
      <c r="CY70" s="11"/>
      <c r="CZ70" s="10"/>
      <c r="DA70" s="11"/>
      <c r="DB70" s="10"/>
      <c r="DC70" s="11">
        <v>36</v>
      </c>
      <c r="DD70" s="10" t="s">
        <v>57</v>
      </c>
      <c r="DE70" s="11"/>
      <c r="DF70" s="10"/>
      <c r="DG70" s="11"/>
      <c r="DH70" s="10"/>
      <c r="DI70" s="7">
        <v>4</v>
      </c>
      <c r="DJ70" s="7">
        <f t="shared" si="86"/>
        <v>4</v>
      </c>
      <c r="DK70" s="11"/>
      <c r="DL70" s="10"/>
      <c r="DM70" s="11"/>
      <c r="DN70" s="10"/>
      <c r="DO70" s="11"/>
      <c r="DP70" s="10"/>
      <c r="DQ70" s="7"/>
      <c r="DR70" s="11"/>
      <c r="DS70" s="10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87"/>
        <v>0</v>
      </c>
    </row>
    <row r="71" spans="1:133" ht="12.75">
      <c r="A71" s="20">
        <v>2</v>
      </c>
      <c r="B71" s="20">
        <v>1</v>
      </c>
      <c r="C71" s="20"/>
      <c r="D71" s="6" t="s">
        <v>148</v>
      </c>
      <c r="E71" s="3" t="s">
        <v>149</v>
      </c>
      <c r="F71" s="6">
        <f t="shared" si="69"/>
        <v>0</v>
      </c>
      <c r="G71" s="6">
        <f t="shared" si="70"/>
        <v>1</v>
      </c>
      <c r="H71" s="6">
        <f t="shared" si="71"/>
        <v>9</v>
      </c>
      <c r="I71" s="6">
        <f t="shared" si="72"/>
        <v>9</v>
      </c>
      <c r="J71" s="6">
        <f t="shared" si="73"/>
        <v>0</v>
      </c>
      <c r="K71" s="6">
        <f t="shared" si="74"/>
        <v>0</v>
      </c>
      <c r="L71" s="6">
        <f t="shared" si="75"/>
        <v>0</v>
      </c>
      <c r="M71" s="6">
        <f t="shared" si="76"/>
        <v>0</v>
      </c>
      <c r="N71" s="6">
        <f t="shared" si="77"/>
        <v>0</v>
      </c>
      <c r="O71" s="6">
        <f t="shared" si="78"/>
        <v>0</v>
      </c>
      <c r="P71" s="6">
        <f t="shared" si="79"/>
        <v>0</v>
      </c>
      <c r="Q71" s="7">
        <f t="shared" si="80"/>
        <v>1</v>
      </c>
      <c r="R71" s="7">
        <f t="shared" si="81"/>
        <v>0</v>
      </c>
      <c r="S71" s="7">
        <v>0.4</v>
      </c>
      <c r="T71" s="11"/>
      <c r="U71" s="10"/>
      <c r="V71" s="11"/>
      <c r="W71" s="10"/>
      <c r="X71" s="11"/>
      <c r="Y71" s="10"/>
      <c r="Z71" s="7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82"/>
        <v>0</v>
      </c>
      <c r="AM71" s="11">
        <v>9</v>
      </c>
      <c r="AN71" s="10" t="s">
        <v>56</v>
      </c>
      <c r="AO71" s="11"/>
      <c r="AP71" s="10"/>
      <c r="AQ71" s="11"/>
      <c r="AR71" s="10"/>
      <c r="AS71" s="7">
        <v>1</v>
      </c>
      <c r="AT71" s="11"/>
      <c r="AU71" s="10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83"/>
        <v>1</v>
      </c>
      <c r="BF71" s="11"/>
      <c r="BG71" s="10"/>
      <c r="BH71" s="11"/>
      <c r="BI71" s="10"/>
      <c r="BJ71" s="11"/>
      <c r="BK71" s="10"/>
      <c r="BL71" s="7"/>
      <c r="BM71" s="11"/>
      <c r="BN71" s="10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84"/>
        <v>0</v>
      </c>
      <c r="BY71" s="11"/>
      <c r="BZ71" s="10"/>
      <c r="CA71" s="11"/>
      <c r="CB71" s="10"/>
      <c r="CC71" s="11"/>
      <c r="CD71" s="10"/>
      <c r="CE71" s="7"/>
      <c r="CF71" s="11"/>
      <c r="CG71" s="10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85"/>
        <v>0</v>
      </c>
      <c r="CR71" s="11"/>
      <c r="CS71" s="10"/>
      <c r="CT71" s="11"/>
      <c r="CU71" s="10"/>
      <c r="CV71" s="11"/>
      <c r="CW71" s="10"/>
      <c r="CX71" s="7"/>
      <c r="CY71" s="11"/>
      <c r="CZ71" s="10"/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86"/>
        <v>0</v>
      </c>
      <c r="DK71" s="11"/>
      <c r="DL71" s="10"/>
      <c r="DM71" s="11"/>
      <c r="DN71" s="10"/>
      <c r="DO71" s="11"/>
      <c r="DP71" s="10"/>
      <c r="DQ71" s="7"/>
      <c r="DR71" s="11"/>
      <c r="DS71" s="10"/>
      <c r="DT71" s="11"/>
      <c r="DU71" s="10"/>
      <c r="DV71" s="11"/>
      <c r="DW71" s="10"/>
      <c r="DX71" s="11"/>
      <c r="DY71" s="10"/>
      <c r="DZ71" s="11"/>
      <c r="EA71" s="10"/>
      <c r="EB71" s="7"/>
      <c r="EC71" s="7">
        <f t="shared" si="87"/>
        <v>0</v>
      </c>
    </row>
    <row r="72" spans="1:133" ht="12.75">
      <c r="A72" s="20">
        <v>2</v>
      </c>
      <c r="B72" s="20">
        <v>1</v>
      </c>
      <c r="C72" s="20"/>
      <c r="D72" s="6" t="s">
        <v>150</v>
      </c>
      <c r="E72" s="3" t="s">
        <v>151</v>
      </c>
      <c r="F72" s="6">
        <f t="shared" si="69"/>
        <v>0</v>
      </c>
      <c r="G72" s="6">
        <f t="shared" si="70"/>
        <v>1</v>
      </c>
      <c r="H72" s="6">
        <f t="shared" si="71"/>
        <v>9</v>
      </c>
      <c r="I72" s="6">
        <f t="shared" si="72"/>
        <v>9</v>
      </c>
      <c r="J72" s="6">
        <f t="shared" si="73"/>
        <v>0</v>
      </c>
      <c r="K72" s="6">
        <f t="shared" si="74"/>
        <v>0</v>
      </c>
      <c r="L72" s="6">
        <f t="shared" si="75"/>
        <v>0</v>
      </c>
      <c r="M72" s="6">
        <f t="shared" si="76"/>
        <v>0</v>
      </c>
      <c r="N72" s="6">
        <f t="shared" si="77"/>
        <v>0</v>
      </c>
      <c r="O72" s="6">
        <f t="shared" si="78"/>
        <v>0</v>
      </c>
      <c r="P72" s="6">
        <f t="shared" si="79"/>
        <v>0</v>
      </c>
      <c r="Q72" s="7">
        <f t="shared" si="80"/>
        <v>1</v>
      </c>
      <c r="R72" s="7">
        <f t="shared" si="81"/>
        <v>0</v>
      </c>
      <c r="S72" s="7">
        <v>0.4</v>
      </c>
      <c r="T72" s="11"/>
      <c r="U72" s="10"/>
      <c r="V72" s="11"/>
      <c r="W72" s="10"/>
      <c r="X72" s="11"/>
      <c r="Y72" s="10"/>
      <c r="Z72" s="7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82"/>
        <v>0</v>
      </c>
      <c r="AM72" s="11">
        <v>9</v>
      </c>
      <c r="AN72" s="10" t="s">
        <v>56</v>
      </c>
      <c r="AO72" s="11"/>
      <c r="AP72" s="10"/>
      <c r="AQ72" s="11"/>
      <c r="AR72" s="10"/>
      <c r="AS72" s="7">
        <v>1</v>
      </c>
      <c r="AT72" s="11"/>
      <c r="AU72" s="10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83"/>
        <v>1</v>
      </c>
      <c r="BF72" s="11"/>
      <c r="BG72" s="10"/>
      <c r="BH72" s="11"/>
      <c r="BI72" s="10"/>
      <c r="BJ72" s="11"/>
      <c r="BK72" s="10"/>
      <c r="BL72" s="7"/>
      <c r="BM72" s="11"/>
      <c r="BN72" s="10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si="84"/>
        <v>0</v>
      </c>
      <c r="BY72" s="11"/>
      <c r="BZ72" s="10"/>
      <c r="CA72" s="11"/>
      <c r="CB72" s="10"/>
      <c r="CC72" s="11"/>
      <c r="CD72" s="10"/>
      <c r="CE72" s="7"/>
      <c r="CF72" s="11"/>
      <c r="CG72" s="10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85"/>
        <v>0</v>
      </c>
      <c r="CR72" s="11"/>
      <c r="CS72" s="10"/>
      <c r="CT72" s="11"/>
      <c r="CU72" s="10"/>
      <c r="CV72" s="11"/>
      <c r="CW72" s="10"/>
      <c r="CX72" s="7"/>
      <c r="CY72" s="11"/>
      <c r="CZ72" s="10"/>
      <c r="DA72" s="11"/>
      <c r="DB72" s="10"/>
      <c r="DC72" s="11"/>
      <c r="DD72" s="10"/>
      <c r="DE72" s="11"/>
      <c r="DF72" s="10"/>
      <c r="DG72" s="11"/>
      <c r="DH72" s="10"/>
      <c r="DI72" s="7"/>
      <c r="DJ72" s="7">
        <f t="shared" si="86"/>
        <v>0</v>
      </c>
      <c r="DK72" s="11"/>
      <c r="DL72" s="10"/>
      <c r="DM72" s="11"/>
      <c r="DN72" s="10"/>
      <c r="DO72" s="11"/>
      <c r="DP72" s="10"/>
      <c r="DQ72" s="7"/>
      <c r="DR72" s="11"/>
      <c r="DS72" s="10"/>
      <c r="DT72" s="11"/>
      <c r="DU72" s="10"/>
      <c r="DV72" s="11"/>
      <c r="DW72" s="10"/>
      <c r="DX72" s="11"/>
      <c r="DY72" s="10"/>
      <c r="DZ72" s="11"/>
      <c r="EA72" s="10"/>
      <c r="EB72" s="7"/>
      <c r="EC72" s="7">
        <f t="shared" si="87"/>
        <v>0</v>
      </c>
    </row>
    <row r="73" spans="1:133" ht="12.75">
      <c r="A73" s="20">
        <v>3</v>
      </c>
      <c r="B73" s="20">
        <v>1</v>
      </c>
      <c r="C73" s="20"/>
      <c r="D73" s="6" t="s">
        <v>152</v>
      </c>
      <c r="E73" s="3" t="s">
        <v>153</v>
      </c>
      <c r="F73" s="6">
        <f t="shared" si="69"/>
        <v>0</v>
      </c>
      <c r="G73" s="6">
        <f t="shared" si="70"/>
        <v>2</v>
      </c>
      <c r="H73" s="6">
        <f t="shared" si="71"/>
        <v>18</v>
      </c>
      <c r="I73" s="6">
        <f t="shared" si="72"/>
        <v>9</v>
      </c>
      <c r="J73" s="6">
        <f t="shared" si="73"/>
        <v>0</v>
      </c>
      <c r="K73" s="6">
        <f t="shared" si="74"/>
        <v>9</v>
      </c>
      <c r="L73" s="6">
        <f t="shared" si="75"/>
        <v>0</v>
      </c>
      <c r="M73" s="6">
        <f t="shared" si="76"/>
        <v>0</v>
      </c>
      <c r="N73" s="6">
        <f t="shared" si="77"/>
        <v>0</v>
      </c>
      <c r="O73" s="6">
        <f t="shared" si="78"/>
        <v>0</v>
      </c>
      <c r="P73" s="6">
        <f t="shared" si="79"/>
        <v>0</v>
      </c>
      <c r="Q73" s="7">
        <f t="shared" si="80"/>
        <v>2</v>
      </c>
      <c r="R73" s="7">
        <f t="shared" si="81"/>
        <v>0</v>
      </c>
      <c r="S73" s="7">
        <v>0.8</v>
      </c>
      <c r="T73" s="11"/>
      <c r="U73" s="10"/>
      <c r="V73" s="11"/>
      <c r="W73" s="10"/>
      <c r="X73" s="11"/>
      <c r="Y73" s="10"/>
      <c r="Z73" s="7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82"/>
        <v>0</v>
      </c>
      <c r="AM73" s="11"/>
      <c r="AN73" s="10"/>
      <c r="AO73" s="11"/>
      <c r="AP73" s="10"/>
      <c r="AQ73" s="11"/>
      <c r="AR73" s="10"/>
      <c r="AS73" s="7"/>
      <c r="AT73" s="11"/>
      <c r="AU73" s="10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83"/>
        <v>0</v>
      </c>
      <c r="BF73" s="11"/>
      <c r="BG73" s="10"/>
      <c r="BH73" s="11"/>
      <c r="BI73" s="10"/>
      <c r="BJ73" s="11"/>
      <c r="BK73" s="10"/>
      <c r="BL73" s="7"/>
      <c r="BM73" s="11"/>
      <c r="BN73" s="10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84"/>
        <v>0</v>
      </c>
      <c r="BY73" s="11"/>
      <c r="BZ73" s="10"/>
      <c r="CA73" s="11"/>
      <c r="CB73" s="10"/>
      <c r="CC73" s="11"/>
      <c r="CD73" s="10"/>
      <c r="CE73" s="7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85"/>
        <v>0</v>
      </c>
      <c r="CR73" s="11">
        <v>9</v>
      </c>
      <c r="CS73" s="10" t="s">
        <v>56</v>
      </c>
      <c r="CT73" s="11"/>
      <c r="CU73" s="10"/>
      <c r="CV73" s="11">
        <v>9</v>
      </c>
      <c r="CW73" s="10" t="s">
        <v>56</v>
      </c>
      <c r="CX73" s="7">
        <v>2</v>
      </c>
      <c r="CY73" s="11"/>
      <c r="CZ73" s="10"/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si="86"/>
        <v>2</v>
      </c>
      <c r="DK73" s="11"/>
      <c r="DL73" s="10"/>
      <c r="DM73" s="11"/>
      <c r="DN73" s="10"/>
      <c r="DO73" s="11"/>
      <c r="DP73" s="10"/>
      <c r="DQ73" s="7"/>
      <c r="DR73" s="11"/>
      <c r="DS73" s="10"/>
      <c r="DT73" s="11"/>
      <c r="DU73" s="10"/>
      <c r="DV73" s="11"/>
      <c r="DW73" s="10"/>
      <c r="DX73" s="11"/>
      <c r="DY73" s="10"/>
      <c r="DZ73" s="11"/>
      <c r="EA73" s="10"/>
      <c r="EB73" s="7"/>
      <c r="EC73" s="7">
        <f t="shared" si="87"/>
        <v>0</v>
      </c>
    </row>
    <row r="74" spans="1:133" ht="12.75">
      <c r="A74" s="20">
        <v>3</v>
      </c>
      <c r="B74" s="20">
        <v>1</v>
      </c>
      <c r="C74" s="20"/>
      <c r="D74" s="6" t="s">
        <v>154</v>
      </c>
      <c r="E74" s="3" t="s">
        <v>155</v>
      </c>
      <c r="F74" s="6">
        <f t="shared" si="69"/>
        <v>0</v>
      </c>
      <c r="G74" s="6">
        <f t="shared" si="70"/>
        <v>2</v>
      </c>
      <c r="H74" s="6">
        <f t="shared" si="71"/>
        <v>18</v>
      </c>
      <c r="I74" s="6">
        <f t="shared" si="72"/>
        <v>9</v>
      </c>
      <c r="J74" s="6">
        <f t="shared" si="73"/>
        <v>0</v>
      </c>
      <c r="K74" s="6">
        <f t="shared" si="74"/>
        <v>9</v>
      </c>
      <c r="L74" s="6">
        <f t="shared" si="75"/>
        <v>0</v>
      </c>
      <c r="M74" s="6">
        <f t="shared" si="76"/>
        <v>0</v>
      </c>
      <c r="N74" s="6">
        <f t="shared" si="77"/>
        <v>0</v>
      </c>
      <c r="O74" s="6">
        <f t="shared" si="78"/>
        <v>0</v>
      </c>
      <c r="P74" s="6">
        <f t="shared" si="79"/>
        <v>0</v>
      </c>
      <c r="Q74" s="7">
        <f t="shared" si="80"/>
        <v>2</v>
      </c>
      <c r="R74" s="7">
        <f t="shared" si="81"/>
        <v>0</v>
      </c>
      <c r="S74" s="7">
        <v>0.8</v>
      </c>
      <c r="T74" s="11"/>
      <c r="U74" s="10"/>
      <c r="V74" s="11"/>
      <c r="W74" s="10"/>
      <c r="X74" s="11"/>
      <c r="Y74" s="10"/>
      <c r="Z74" s="7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82"/>
        <v>0</v>
      </c>
      <c r="AM74" s="11"/>
      <c r="AN74" s="10"/>
      <c r="AO74" s="11"/>
      <c r="AP74" s="10"/>
      <c r="AQ74" s="11"/>
      <c r="AR74" s="10"/>
      <c r="AS74" s="7"/>
      <c r="AT74" s="11"/>
      <c r="AU74" s="10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83"/>
        <v>0</v>
      </c>
      <c r="BF74" s="11"/>
      <c r="BG74" s="10"/>
      <c r="BH74" s="11"/>
      <c r="BI74" s="10"/>
      <c r="BJ74" s="11"/>
      <c r="BK74" s="10"/>
      <c r="BL74" s="7"/>
      <c r="BM74" s="11"/>
      <c r="BN74" s="10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si="84"/>
        <v>0</v>
      </c>
      <c r="BY74" s="11"/>
      <c r="BZ74" s="10"/>
      <c r="CA74" s="11"/>
      <c r="CB74" s="10"/>
      <c r="CC74" s="11"/>
      <c r="CD74" s="10"/>
      <c r="CE74" s="7"/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85"/>
        <v>0</v>
      </c>
      <c r="CR74" s="11">
        <v>9</v>
      </c>
      <c r="CS74" s="10" t="s">
        <v>56</v>
      </c>
      <c r="CT74" s="11"/>
      <c r="CU74" s="10"/>
      <c r="CV74" s="11">
        <v>9</v>
      </c>
      <c r="CW74" s="10" t="s">
        <v>56</v>
      </c>
      <c r="CX74" s="7">
        <v>2</v>
      </c>
      <c r="CY74" s="11"/>
      <c r="CZ74" s="10"/>
      <c r="DA74" s="11"/>
      <c r="DB74" s="10"/>
      <c r="DC74" s="11"/>
      <c r="DD74" s="10"/>
      <c r="DE74" s="11"/>
      <c r="DF74" s="10"/>
      <c r="DG74" s="11"/>
      <c r="DH74" s="10"/>
      <c r="DI74" s="7"/>
      <c r="DJ74" s="7">
        <f t="shared" si="86"/>
        <v>2</v>
      </c>
      <c r="DK74" s="11"/>
      <c r="DL74" s="10"/>
      <c r="DM74" s="11"/>
      <c r="DN74" s="10"/>
      <c r="DO74" s="11"/>
      <c r="DP74" s="10"/>
      <c r="DQ74" s="7"/>
      <c r="DR74" s="11"/>
      <c r="DS74" s="10"/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t="shared" si="87"/>
        <v>0</v>
      </c>
    </row>
    <row r="75" spans="1:133" ht="12.75">
      <c r="A75" s="20">
        <v>4</v>
      </c>
      <c r="B75" s="20">
        <v>1</v>
      </c>
      <c r="C75" s="20"/>
      <c r="D75" s="6" t="s">
        <v>156</v>
      </c>
      <c r="E75" s="3" t="s">
        <v>157</v>
      </c>
      <c r="F75" s="6">
        <f t="shared" si="69"/>
        <v>0</v>
      </c>
      <c r="G75" s="6">
        <f t="shared" si="70"/>
        <v>2</v>
      </c>
      <c r="H75" s="6">
        <f t="shared" si="71"/>
        <v>18</v>
      </c>
      <c r="I75" s="6">
        <f t="shared" si="72"/>
        <v>9</v>
      </c>
      <c r="J75" s="6">
        <f t="shared" si="73"/>
        <v>0</v>
      </c>
      <c r="K75" s="6">
        <f t="shared" si="74"/>
        <v>0</v>
      </c>
      <c r="L75" s="6">
        <f t="shared" si="75"/>
        <v>0</v>
      </c>
      <c r="M75" s="6">
        <f t="shared" si="76"/>
        <v>9</v>
      </c>
      <c r="N75" s="6">
        <f t="shared" si="77"/>
        <v>0</v>
      </c>
      <c r="O75" s="6">
        <f t="shared" si="78"/>
        <v>0</v>
      </c>
      <c r="P75" s="6">
        <f t="shared" si="79"/>
        <v>0</v>
      </c>
      <c r="Q75" s="7">
        <f t="shared" si="80"/>
        <v>2</v>
      </c>
      <c r="R75" s="7">
        <f t="shared" si="81"/>
        <v>1</v>
      </c>
      <c r="S75" s="7">
        <v>0.8</v>
      </c>
      <c r="T75" s="11"/>
      <c r="U75" s="10"/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82"/>
        <v>0</v>
      </c>
      <c r="AM75" s="11"/>
      <c r="AN75" s="10"/>
      <c r="AO75" s="11"/>
      <c r="AP75" s="10"/>
      <c r="AQ75" s="11"/>
      <c r="AR75" s="10"/>
      <c r="AS75" s="7"/>
      <c r="AT75" s="11"/>
      <c r="AU75" s="10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83"/>
        <v>0</v>
      </c>
      <c r="BF75" s="11"/>
      <c r="BG75" s="10"/>
      <c r="BH75" s="11"/>
      <c r="BI75" s="10"/>
      <c r="BJ75" s="11"/>
      <c r="BK75" s="10"/>
      <c r="BL75" s="7"/>
      <c r="BM75" s="11"/>
      <c r="BN75" s="10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84"/>
        <v>0</v>
      </c>
      <c r="BY75" s="11">
        <v>9</v>
      </c>
      <c r="BZ75" s="10" t="s">
        <v>56</v>
      </c>
      <c r="CA75" s="11"/>
      <c r="CB75" s="10"/>
      <c r="CC75" s="11"/>
      <c r="CD75" s="10"/>
      <c r="CE75" s="7">
        <v>1</v>
      </c>
      <c r="CF75" s="11"/>
      <c r="CG75" s="10"/>
      <c r="CH75" s="11">
        <v>9</v>
      </c>
      <c r="CI75" s="10" t="s">
        <v>56</v>
      </c>
      <c r="CJ75" s="11"/>
      <c r="CK75" s="10"/>
      <c r="CL75" s="11"/>
      <c r="CM75" s="10"/>
      <c r="CN75" s="11"/>
      <c r="CO75" s="10"/>
      <c r="CP75" s="7">
        <v>1</v>
      </c>
      <c r="CQ75" s="7">
        <f t="shared" si="85"/>
        <v>2</v>
      </c>
      <c r="CR75" s="11"/>
      <c r="CS75" s="10"/>
      <c r="CT75" s="11"/>
      <c r="CU75" s="10"/>
      <c r="CV75" s="11"/>
      <c r="CW75" s="10"/>
      <c r="CX75" s="7"/>
      <c r="CY75" s="11"/>
      <c r="CZ75" s="10"/>
      <c r="DA75" s="11"/>
      <c r="DB75" s="10"/>
      <c r="DC75" s="11"/>
      <c r="DD75" s="10"/>
      <c r="DE75" s="11"/>
      <c r="DF75" s="10"/>
      <c r="DG75" s="11"/>
      <c r="DH75" s="10"/>
      <c r="DI75" s="7"/>
      <c r="DJ75" s="7">
        <f t="shared" si="86"/>
        <v>0</v>
      </c>
      <c r="DK75" s="11"/>
      <c r="DL75" s="10"/>
      <c r="DM75" s="11"/>
      <c r="DN75" s="10"/>
      <c r="DO75" s="11"/>
      <c r="DP75" s="10"/>
      <c r="DQ75" s="7"/>
      <c r="DR75" s="11"/>
      <c r="DS75" s="10"/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87"/>
        <v>0</v>
      </c>
    </row>
    <row r="76" spans="1:133" ht="12.75">
      <c r="A76" s="20">
        <v>4</v>
      </c>
      <c r="B76" s="20">
        <v>1</v>
      </c>
      <c r="C76" s="20"/>
      <c r="D76" s="6" t="s">
        <v>158</v>
      </c>
      <c r="E76" s="3" t="s">
        <v>159</v>
      </c>
      <c r="F76" s="6">
        <f t="shared" si="69"/>
        <v>0</v>
      </c>
      <c r="G76" s="6">
        <f t="shared" si="70"/>
        <v>2</v>
      </c>
      <c r="H76" s="6">
        <f t="shared" si="71"/>
        <v>18</v>
      </c>
      <c r="I76" s="6">
        <f t="shared" si="72"/>
        <v>9</v>
      </c>
      <c r="J76" s="6">
        <f t="shared" si="73"/>
        <v>0</v>
      </c>
      <c r="K76" s="6">
        <f t="shared" si="74"/>
        <v>0</v>
      </c>
      <c r="L76" s="6">
        <f t="shared" si="75"/>
        <v>0</v>
      </c>
      <c r="M76" s="6">
        <f t="shared" si="76"/>
        <v>9</v>
      </c>
      <c r="N76" s="6">
        <f t="shared" si="77"/>
        <v>0</v>
      </c>
      <c r="O76" s="6">
        <f t="shared" si="78"/>
        <v>0</v>
      </c>
      <c r="P76" s="6">
        <f t="shared" si="79"/>
        <v>0</v>
      </c>
      <c r="Q76" s="7">
        <f t="shared" si="80"/>
        <v>2</v>
      </c>
      <c r="R76" s="7">
        <f t="shared" si="81"/>
        <v>1</v>
      </c>
      <c r="S76" s="7">
        <v>0.8</v>
      </c>
      <c r="T76" s="11"/>
      <c r="U76" s="10"/>
      <c r="V76" s="11"/>
      <c r="W76" s="10"/>
      <c r="X76" s="11"/>
      <c r="Y76" s="10"/>
      <c r="Z76" s="7"/>
      <c r="AA76" s="11"/>
      <c r="AB76" s="10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82"/>
        <v>0</v>
      </c>
      <c r="AM76" s="11"/>
      <c r="AN76" s="10"/>
      <c r="AO76" s="11"/>
      <c r="AP76" s="10"/>
      <c r="AQ76" s="11"/>
      <c r="AR76" s="10"/>
      <c r="AS76" s="7"/>
      <c r="AT76" s="11"/>
      <c r="AU76" s="10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83"/>
        <v>0</v>
      </c>
      <c r="BF76" s="11"/>
      <c r="BG76" s="10"/>
      <c r="BH76" s="11"/>
      <c r="BI76" s="10"/>
      <c r="BJ76" s="11"/>
      <c r="BK76" s="10"/>
      <c r="BL76" s="7"/>
      <c r="BM76" s="11"/>
      <c r="BN76" s="10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84"/>
        <v>0</v>
      </c>
      <c r="BY76" s="11">
        <v>9</v>
      </c>
      <c r="BZ76" s="10" t="s">
        <v>56</v>
      </c>
      <c r="CA76" s="11"/>
      <c r="CB76" s="10"/>
      <c r="CC76" s="11"/>
      <c r="CD76" s="10"/>
      <c r="CE76" s="7">
        <v>1</v>
      </c>
      <c r="CF76" s="11"/>
      <c r="CG76" s="10"/>
      <c r="CH76" s="11">
        <v>9</v>
      </c>
      <c r="CI76" s="10" t="s">
        <v>56</v>
      </c>
      <c r="CJ76" s="11"/>
      <c r="CK76" s="10"/>
      <c r="CL76" s="11"/>
      <c r="CM76" s="10"/>
      <c r="CN76" s="11"/>
      <c r="CO76" s="10"/>
      <c r="CP76" s="7">
        <v>1</v>
      </c>
      <c r="CQ76" s="7">
        <f t="shared" si="85"/>
        <v>2</v>
      </c>
      <c r="CR76" s="11"/>
      <c r="CS76" s="10"/>
      <c r="CT76" s="11"/>
      <c r="CU76" s="10"/>
      <c r="CV76" s="11"/>
      <c r="CW76" s="10"/>
      <c r="CX76" s="7"/>
      <c r="CY76" s="11"/>
      <c r="CZ76" s="10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t="shared" si="86"/>
        <v>0</v>
      </c>
      <c r="DK76" s="11"/>
      <c r="DL76" s="10"/>
      <c r="DM76" s="11"/>
      <c r="DN76" s="10"/>
      <c r="DO76" s="11"/>
      <c r="DP76" s="10"/>
      <c r="DQ76" s="7"/>
      <c r="DR76" s="11"/>
      <c r="DS76" s="10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t="shared" si="87"/>
        <v>0</v>
      </c>
    </row>
    <row r="77" spans="1:133" ht="12.75">
      <c r="A77" s="20">
        <v>5</v>
      </c>
      <c r="B77" s="20">
        <v>1</v>
      </c>
      <c r="C77" s="20"/>
      <c r="D77" s="6" t="s">
        <v>160</v>
      </c>
      <c r="E77" s="3" t="s">
        <v>161</v>
      </c>
      <c r="F77" s="6">
        <f t="shared" si="69"/>
        <v>0</v>
      </c>
      <c r="G77" s="6">
        <f t="shared" si="70"/>
        <v>2</v>
      </c>
      <c r="H77" s="6">
        <f t="shared" si="71"/>
        <v>18</v>
      </c>
      <c r="I77" s="6">
        <f t="shared" si="72"/>
        <v>9</v>
      </c>
      <c r="J77" s="6">
        <f t="shared" si="73"/>
        <v>0</v>
      </c>
      <c r="K77" s="6">
        <f t="shared" si="74"/>
        <v>0</v>
      </c>
      <c r="L77" s="6">
        <f t="shared" si="75"/>
        <v>0</v>
      </c>
      <c r="M77" s="6">
        <f t="shared" si="76"/>
        <v>9</v>
      </c>
      <c r="N77" s="6">
        <f t="shared" si="77"/>
        <v>0</v>
      </c>
      <c r="O77" s="6">
        <f t="shared" si="78"/>
        <v>0</v>
      </c>
      <c r="P77" s="6">
        <f t="shared" si="79"/>
        <v>0</v>
      </c>
      <c r="Q77" s="7">
        <f t="shared" si="80"/>
        <v>2</v>
      </c>
      <c r="R77" s="7">
        <f t="shared" si="81"/>
        <v>1</v>
      </c>
      <c r="S77" s="7">
        <v>1</v>
      </c>
      <c r="T77" s="11"/>
      <c r="U77" s="10"/>
      <c r="V77" s="11"/>
      <c r="W77" s="10"/>
      <c r="X77" s="11"/>
      <c r="Y77" s="10"/>
      <c r="Z77" s="7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82"/>
        <v>0</v>
      </c>
      <c r="AM77" s="11"/>
      <c r="AN77" s="10"/>
      <c r="AO77" s="11"/>
      <c r="AP77" s="10"/>
      <c r="AQ77" s="11"/>
      <c r="AR77" s="10"/>
      <c r="AS77" s="7"/>
      <c r="AT77" s="11"/>
      <c r="AU77" s="10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83"/>
        <v>0</v>
      </c>
      <c r="BF77" s="11"/>
      <c r="BG77" s="10"/>
      <c r="BH77" s="11"/>
      <c r="BI77" s="10"/>
      <c r="BJ77" s="11"/>
      <c r="BK77" s="10"/>
      <c r="BL77" s="7"/>
      <c r="BM77" s="11"/>
      <c r="BN77" s="10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84"/>
        <v>0</v>
      </c>
      <c r="BY77" s="11">
        <v>9</v>
      </c>
      <c r="BZ77" s="10" t="s">
        <v>56</v>
      </c>
      <c r="CA77" s="11"/>
      <c r="CB77" s="10"/>
      <c r="CC77" s="11"/>
      <c r="CD77" s="10"/>
      <c r="CE77" s="7">
        <v>1</v>
      </c>
      <c r="CF77" s="11"/>
      <c r="CG77" s="10"/>
      <c r="CH77" s="11">
        <v>9</v>
      </c>
      <c r="CI77" s="10" t="s">
        <v>56</v>
      </c>
      <c r="CJ77" s="11"/>
      <c r="CK77" s="10"/>
      <c r="CL77" s="11"/>
      <c r="CM77" s="10"/>
      <c r="CN77" s="11"/>
      <c r="CO77" s="10"/>
      <c r="CP77" s="7">
        <v>1</v>
      </c>
      <c r="CQ77" s="7">
        <f t="shared" si="85"/>
        <v>2</v>
      </c>
      <c r="CR77" s="11"/>
      <c r="CS77" s="10"/>
      <c r="CT77" s="11"/>
      <c r="CU77" s="10"/>
      <c r="CV77" s="11"/>
      <c r="CW77" s="10"/>
      <c r="CX77" s="7"/>
      <c r="CY77" s="11"/>
      <c r="CZ77" s="10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86"/>
        <v>0</v>
      </c>
      <c r="DK77" s="11"/>
      <c r="DL77" s="10"/>
      <c r="DM77" s="11"/>
      <c r="DN77" s="10"/>
      <c r="DO77" s="11"/>
      <c r="DP77" s="10"/>
      <c r="DQ77" s="7"/>
      <c r="DR77" s="11"/>
      <c r="DS77" s="10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87"/>
        <v>0</v>
      </c>
    </row>
    <row r="78" spans="1:133" ht="12.75">
      <c r="A78" s="20">
        <v>5</v>
      </c>
      <c r="B78" s="20">
        <v>1</v>
      </c>
      <c r="C78" s="20"/>
      <c r="D78" s="6" t="s">
        <v>162</v>
      </c>
      <c r="E78" s="3" t="s">
        <v>163</v>
      </c>
      <c r="F78" s="6">
        <f t="shared" si="69"/>
        <v>0</v>
      </c>
      <c r="G78" s="6">
        <f t="shared" si="70"/>
        <v>2</v>
      </c>
      <c r="H78" s="6">
        <f t="shared" si="71"/>
        <v>18</v>
      </c>
      <c r="I78" s="6">
        <f t="shared" si="72"/>
        <v>9</v>
      </c>
      <c r="J78" s="6">
        <f t="shared" si="73"/>
        <v>0</v>
      </c>
      <c r="K78" s="6">
        <f t="shared" si="74"/>
        <v>0</v>
      </c>
      <c r="L78" s="6">
        <f t="shared" si="75"/>
        <v>0</v>
      </c>
      <c r="M78" s="6">
        <f t="shared" si="76"/>
        <v>9</v>
      </c>
      <c r="N78" s="6">
        <f t="shared" si="77"/>
        <v>0</v>
      </c>
      <c r="O78" s="6">
        <f t="shared" si="78"/>
        <v>0</v>
      </c>
      <c r="P78" s="6">
        <f t="shared" si="79"/>
        <v>0</v>
      </c>
      <c r="Q78" s="7">
        <f t="shared" si="80"/>
        <v>2</v>
      </c>
      <c r="R78" s="7">
        <f t="shared" si="81"/>
        <v>1</v>
      </c>
      <c r="S78" s="7">
        <v>0.8</v>
      </c>
      <c r="T78" s="11"/>
      <c r="U78" s="10"/>
      <c r="V78" s="11"/>
      <c r="W78" s="10"/>
      <c r="X78" s="11"/>
      <c r="Y78" s="10"/>
      <c r="Z78" s="7"/>
      <c r="AA78" s="11"/>
      <c r="AB78" s="10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82"/>
        <v>0</v>
      </c>
      <c r="AM78" s="11"/>
      <c r="AN78" s="10"/>
      <c r="AO78" s="11"/>
      <c r="AP78" s="10"/>
      <c r="AQ78" s="11"/>
      <c r="AR78" s="10"/>
      <c r="AS78" s="7"/>
      <c r="AT78" s="11"/>
      <c r="AU78" s="10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83"/>
        <v>0</v>
      </c>
      <c r="BF78" s="11"/>
      <c r="BG78" s="10"/>
      <c r="BH78" s="11"/>
      <c r="BI78" s="10"/>
      <c r="BJ78" s="11"/>
      <c r="BK78" s="10"/>
      <c r="BL78" s="7"/>
      <c r="BM78" s="11"/>
      <c r="BN78" s="10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84"/>
        <v>0</v>
      </c>
      <c r="BY78" s="11">
        <v>9</v>
      </c>
      <c r="BZ78" s="10" t="s">
        <v>56</v>
      </c>
      <c r="CA78" s="11"/>
      <c r="CB78" s="10"/>
      <c r="CC78" s="11"/>
      <c r="CD78" s="10"/>
      <c r="CE78" s="7">
        <v>1</v>
      </c>
      <c r="CF78" s="11"/>
      <c r="CG78" s="10"/>
      <c r="CH78" s="11">
        <v>9</v>
      </c>
      <c r="CI78" s="10" t="s">
        <v>56</v>
      </c>
      <c r="CJ78" s="11"/>
      <c r="CK78" s="10"/>
      <c r="CL78" s="11"/>
      <c r="CM78" s="10"/>
      <c r="CN78" s="11"/>
      <c r="CO78" s="10"/>
      <c r="CP78" s="7">
        <v>1</v>
      </c>
      <c r="CQ78" s="7">
        <f t="shared" si="85"/>
        <v>2</v>
      </c>
      <c r="CR78" s="11"/>
      <c r="CS78" s="10"/>
      <c r="CT78" s="11"/>
      <c r="CU78" s="10"/>
      <c r="CV78" s="11"/>
      <c r="CW78" s="10"/>
      <c r="CX78" s="7"/>
      <c r="CY78" s="11"/>
      <c r="CZ78" s="10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86"/>
        <v>0</v>
      </c>
      <c r="DK78" s="11"/>
      <c r="DL78" s="10"/>
      <c r="DM78" s="11"/>
      <c r="DN78" s="10"/>
      <c r="DO78" s="11"/>
      <c r="DP78" s="10"/>
      <c r="DQ78" s="7"/>
      <c r="DR78" s="11"/>
      <c r="DS78" s="10"/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87"/>
        <v>0</v>
      </c>
    </row>
    <row r="79" spans="1:133" ht="12.75">
      <c r="A79" s="20">
        <v>6</v>
      </c>
      <c r="B79" s="20">
        <v>1</v>
      </c>
      <c r="C79" s="20"/>
      <c r="D79" s="6" t="s">
        <v>164</v>
      </c>
      <c r="E79" s="3" t="s">
        <v>165</v>
      </c>
      <c r="F79" s="6">
        <f t="shared" si="69"/>
        <v>0</v>
      </c>
      <c r="G79" s="6">
        <f t="shared" si="70"/>
        <v>2</v>
      </c>
      <c r="H79" s="6">
        <f t="shared" si="71"/>
        <v>18</v>
      </c>
      <c r="I79" s="6">
        <f t="shared" si="72"/>
        <v>9</v>
      </c>
      <c r="J79" s="6">
        <f t="shared" si="73"/>
        <v>0</v>
      </c>
      <c r="K79" s="6">
        <f t="shared" si="74"/>
        <v>0</v>
      </c>
      <c r="L79" s="6">
        <f t="shared" si="75"/>
        <v>0</v>
      </c>
      <c r="M79" s="6">
        <f t="shared" si="76"/>
        <v>9</v>
      </c>
      <c r="N79" s="6">
        <f t="shared" si="77"/>
        <v>0</v>
      </c>
      <c r="O79" s="6">
        <f t="shared" si="78"/>
        <v>0</v>
      </c>
      <c r="P79" s="6">
        <f t="shared" si="79"/>
        <v>0</v>
      </c>
      <c r="Q79" s="7">
        <f t="shared" si="80"/>
        <v>2</v>
      </c>
      <c r="R79" s="7">
        <f t="shared" si="81"/>
        <v>1</v>
      </c>
      <c r="S79" s="7">
        <v>0.8</v>
      </c>
      <c r="T79" s="11"/>
      <c r="U79" s="10"/>
      <c r="V79" s="11"/>
      <c r="W79" s="10"/>
      <c r="X79" s="11"/>
      <c r="Y79" s="10"/>
      <c r="Z79" s="7"/>
      <c r="AA79" s="11"/>
      <c r="AB79" s="10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82"/>
        <v>0</v>
      </c>
      <c r="AM79" s="11"/>
      <c r="AN79" s="10"/>
      <c r="AO79" s="11"/>
      <c r="AP79" s="10"/>
      <c r="AQ79" s="11"/>
      <c r="AR79" s="10"/>
      <c r="AS79" s="7"/>
      <c r="AT79" s="11"/>
      <c r="AU79" s="10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83"/>
        <v>0</v>
      </c>
      <c r="BF79" s="11">
        <v>9</v>
      </c>
      <c r="BG79" s="10" t="s">
        <v>56</v>
      </c>
      <c r="BH79" s="11"/>
      <c r="BI79" s="10"/>
      <c r="BJ79" s="11"/>
      <c r="BK79" s="10"/>
      <c r="BL79" s="7">
        <v>1</v>
      </c>
      <c r="BM79" s="11"/>
      <c r="BN79" s="10"/>
      <c r="BO79" s="11">
        <v>9</v>
      </c>
      <c r="BP79" s="10" t="s">
        <v>56</v>
      </c>
      <c r="BQ79" s="11"/>
      <c r="BR79" s="10"/>
      <c r="BS79" s="11"/>
      <c r="BT79" s="10"/>
      <c r="BU79" s="11"/>
      <c r="BV79" s="10"/>
      <c r="BW79" s="7">
        <v>1</v>
      </c>
      <c r="BX79" s="7">
        <f t="shared" si="84"/>
        <v>2</v>
      </c>
      <c r="BY79" s="11"/>
      <c r="BZ79" s="10"/>
      <c r="CA79" s="11"/>
      <c r="CB79" s="10"/>
      <c r="CC79" s="11"/>
      <c r="CD79" s="10"/>
      <c r="CE79" s="7"/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85"/>
        <v>0</v>
      </c>
      <c r="CR79" s="11"/>
      <c r="CS79" s="10"/>
      <c r="CT79" s="11"/>
      <c r="CU79" s="10"/>
      <c r="CV79" s="11"/>
      <c r="CW79" s="10"/>
      <c r="CX79" s="7"/>
      <c r="CY79" s="11"/>
      <c r="CZ79" s="10"/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86"/>
        <v>0</v>
      </c>
      <c r="DK79" s="11"/>
      <c r="DL79" s="10"/>
      <c r="DM79" s="11"/>
      <c r="DN79" s="10"/>
      <c r="DO79" s="11"/>
      <c r="DP79" s="10"/>
      <c r="DQ79" s="7"/>
      <c r="DR79" s="11"/>
      <c r="DS79" s="10"/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87"/>
        <v>0</v>
      </c>
    </row>
    <row r="80" spans="1:133" ht="12.75">
      <c r="A80" s="20">
        <v>6</v>
      </c>
      <c r="B80" s="20">
        <v>1</v>
      </c>
      <c r="C80" s="20"/>
      <c r="D80" s="6" t="s">
        <v>166</v>
      </c>
      <c r="E80" s="3" t="s">
        <v>167</v>
      </c>
      <c r="F80" s="6">
        <f t="shared" si="69"/>
        <v>0</v>
      </c>
      <c r="G80" s="6">
        <f t="shared" si="70"/>
        <v>2</v>
      </c>
      <c r="H80" s="6">
        <f t="shared" si="71"/>
        <v>18</v>
      </c>
      <c r="I80" s="6">
        <f t="shared" si="72"/>
        <v>9</v>
      </c>
      <c r="J80" s="6">
        <f t="shared" si="73"/>
        <v>0</v>
      </c>
      <c r="K80" s="6">
        <f t="shared" si="74"/>
        <v>0</v>
      </c>
      <c r="L80" s="6">
        <f t="shared" si="75"/>
        <v>0</v>
      </c>
      <c r="M80" s="6">
        <f t="shared" si="76"/>
        <v>9</v>
      </c>
      <c r="N80" s="6">
        <f t="shared" si="77"/>
        <v>0</v>
      </c>
      <c r="O80" s="6">
        <f t="shared" si="78"/>
        <v>0</v>
      </c>
      <c r="P80" s="6">
        <f t="shared" si="79"/>
        <v>0</v>
      </c>
      <c r="Q80" s="7">
        <f t="shared" si="80"/>
        <v>2</v>
      </c>
      <c r="R80" s="7">
        <f t="shared" si="81"/>
        <v>1</v>
      </c>
      <c r="S80" s="7">
        <v>0.8</v>
      </c>
      <c r="T80" s="11"/>
      <c r="U80" s="10"/>
      <c r="V80" s="11"/>
      <c r="W80" s="10"/>
      <c r="X80" s="11"/>
      <c r="Y80" s="10"/>
      <c r="Z80" s="7"/>
      <c r="AA80" s="11"/>
      <c r="AB80" s="10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82"/>
        <v>0</v>
      </c>
      <c r="AM80" s="11"/>
      <c r="AN80" s="10"/>
      <c r="AO80" s="11"/>
      <c r="AP80" s="10"/>
      <c r="AQ80" s="11"/>
      <c r="AR80" s="10"/>
      <c r="AS80" s="7"/>
      <c r="AT80" s="11"/>
      <c r="AU80" s="10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83"/>
        <v>0</v>
      </c>
      <c r="BF80" s="11">
        <v>9</v>
      </c>
      <c r="BG80" s="10" t="s">
        <v>56</v>
      </c>
      <c r="BH80" s="11"/>
      <c r="BI80" s="10"/>
      <c r="BJ80" s="11"/>
      <c r="BK80" s="10"/>
      <c r="BL80" s="7">
        <v>1</v>
      </c>
      <c r="BM80" s="11"/>
      <c r="BN80" s="10"/>
      <c r="BO80" s="11">
        <v>9</v>
      </c>
      <c r="BP80" s="10" t="s">
        <v>56</v>
      </c>
      <c r="BQ80" s="11"/>
      <c r="BR80" s="10"/>
      <c r="BS80" s="11"/>
      <c r="BT80" s="10"/>
      <c r="BU80" s="11"/>
      <c r="BV80" s="10"/>
      <c r="BW80" s="7">
        <v>1</v>
      </c>
      <c r="BX80" s="7">
        <f t="shared" si="84"/>
        <v>2</v>
      </c>
      <c r="BY80" s="11"/>
      <c r="BZ80" s="10"/>
      <c r="CA80" s="11"/>
      <c r="CB80" s="10"/>
      <c r="CC80" s="11"/>
      <c r="CD80" s="10"/>
      <c r="CE80" s="7"/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85"/>
        <v>0</v>
      </c>
      <c r="CR80" s="11"/>
      <c r="CS80" s="10"/>
      <c r="CT80" s="11"/>
      <c r="CU80" s="10"/>
      <c r="CV80" s="11"/>
      <c r="CW80" s="10"/>
      <c r="CX80" s="7"/>
      <c r="CY80" s="11"/>
      <c r="CZ80" s="10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86"/>
        <v>0</v>
      </c>
      <c r="DK80" s="11"/>
      <c r="DL80" s="10"/>
      <c r="DM80" s="11"/>
      <c r="DN80" s="10"/>
      <c r="DO80" s="11"/>
      <c r="DP80" s="10"/>
      <c r="DQ80" s="7"/>
      <c r="DR80" s="11"/>
      <c r="DS80" s="10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87"/>
        <v>0</v>
      </c>
    </row>
    <row r="81" spans="1:133" ht="12.75">
      <c r="A81" s="20">
        <v>7</v>
      </c>
      <c r="B81" s="20">
        <v>1</v>
      </c>
      <c r="C81" s="20"/>
      <c r="D81" s="6" t="s">
        <v>168</v>
      </c>
      <c r="E81" s="3" t="s">
        <v>169</v>
      </c>
      <c r="F81" s="6">
        <f t="shared" si="69"/>
        <v>0</v>
      </c>
      <c r="G81" s="6">
        <f t="shared" si="70"/>
        <v>2</v>
      </c>
      <c r="H81" s="6">
        <f t="shared" si="71"/>
        <v>18</v>
      </c>
      <c r="I81" s="6">
        <f t="shared" si="72"/>
        <v>9</v>
      </c>
      <c r="J81" s="6">
        <f t="shared" si="73"/>
        <v>0</v>
      </c>
      <c r="K81" s="6">
        <f t="shared" si="74"/>
        <v>0</v>
      </c>
      <c r="L81" s="6">
        <f t="shared" si="75"/>
        <v>0</v>
      </c>
      <c r="M81" s="6">
        <f t="shared" si="76"/>
        <v>9</v>
      </c>
      <c r="N81" s="6">
        <f t="shared" si="77"/>
        <v>0</v>
      </c>
      <c r="O81" s="6">
        <f t="shared" si="78"/>
        <v>0</v>
      </c>
      <c r="P81" s="6">
        <f t="shared" si="79"/>
        <v>0</v>
      </c>
      <c r="Q81" s="7">
        <f t="shared" si="80"/>
        <v>2</v>
      </c>
      <c r="R81" s="7">
        <f t="shared" si="81"/>
        <v>1</v>
      </c>
      <c r="S81" s="7">
        <v>1.2</v>
      </c>
      <c r="T81" s="11"/>
      <c r="U81" s="10"/>
      <c r="V81" s="11"/>
      <c r="W81" s="10"/>
      <c r="X81" s="11"/>
      <c r="Y81" s="10"/>
      <c r="Z81" s="7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82"/>
        <v>0</v>
      </c>
      <c r="AM81" s="11"/>
      <c r="AN81" s="10"/>
      <c r="AO81" s="11"/>
      <c r="AP81" s="10"/>
      <c r="AQ81" s="11"/>
      <c r="AR81" s="10"/>
      <c r="AS81" s="7"/>
      <c r="AT81" s="11"/>
      <c r="AU81" s="10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83"/>
        <v>0</v>
      </c>
      <c r="BF81" s="11">
        <v>9</v>
      </c>
      <c r="BG81" s="10" t="s">
        <v>56</v>
      </c>
      <c r="BH81" s="11"/>
      <c r="BI81" s="10"/>
      <c r="BJ81" s="11"/>
      <c r="BK81" s="10"/>
      <c r="BL81" s="7">
        <v>1</v>
      </c>
      <c r="BM81" s="11"/>
      <c r="BN81" s="10"/>
      <c r="BO81" s="11">
        <v>9</v>
      </c>
      <c r="BP81" s="10" t="s">
        <v>56</v>
      </c>
      <c r="BQ81" s="11"/>
      <c r="BR81" s="10"/>
      <c r="BS81" s="11"/>
      <c r="BT81" s="10"/>
      <c r="BU81" s="11"/>
      <c r="BV81" s="10"/>
      <c r="BW81" s="7">
        <v>1</v>
      </c>
      <c r="BX81" s="7">
        <f t="shared" si="84"/>
        <v>2</v>
      </c>
      <c r="BY81" s="11"/>
      <c r="BZ81" s="10"/>
      <c r="CA81" s="11"/>
      <c r="CB81" s="10"/>
      <c r="CC81" s="11"/>
      <c r="CD81" s="10"/>
      <c r="CE81" s="7"/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85"/>
        <v>0</v>
      </c>
      <c r="CR81" s="11"/>
      <c r="CS81" s="10"/>
      <c r="CT81" s="11"/>
      <c r="CU81" s="10"/>
      <c r="CV81" s="11"/>
      <c r="CW81" s="10"/>
      <c r="CX81" s="7"/>
      <c r="CY81" s="11"/>
      <c r="CZ81" s="10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86"/>
        <v>0</v>
      </c>
      <c r="DK81" s="11"/>
      <c r="DL81" s="10"/>
      <c r="DM81" s="11"/>
      <c r="DN81" s="10"/>
      <c r="DO81" s="11"/>
      <c r="DP81" s="10"/>
      <c r="DQ81" s="7"/>
      <c r="DR81" s="11"/>
      <c r="DS81" s="10"/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87"/>
        <v>0</v>
      </c>
    </row>
    <row r="82" spans="1:133" ht="12.75">
      <c r="A82" s="20">
        <v>7</v>
      </c>
      <c r="B82" s="20">
        <v>1</v>
      </c>
      <c r="C82" s="20"/>
      <c r="D82" s="6" t="s">
        <v>170</v>
      </c>
      <c r="E82" s="3" t="s">
        <v>171</v>
      </c>
      <c r="F82" s="6">
        <f t="shared" si="69"/>
        <v>0</v>
      </c>
      <c r="G82" s="6">
        <f t="shared" si="70"/>
        <v>2</v>
      </c>
      <c r="H82" s="6">
        <f t="shared" si="71"/>
        <v>18</v>
      </c>
      <c r="I82" s="6">
        <f t="shared" si="72"/>
        <v>9</v>
      </c>
      <c r="J82" s="6">
        <f t="shared" si="73"/>
        <v>0</v>
      </c>
      <c r="K82" s="6">
        <f t="shared" si="74"/>
        <v>0</v>
      </c>
      <c r="L82" s="6">
        <f t="shared" si="75"/>
        <v>0</v>
      </c>
      <c r="M82" s="6">
        <f t="shared" si="76"/>
        <v>9</v>
      </c>
      <c r="N82" s="6">
        <f t="shared" si="77"/>
        <v>0</v>
      </c>
      <c r="O82" s="6">
        <f t="shared" si="78"/>
        <v>0</v>
      </c>
      <c r="P82" s="6">
        <f t="shared" si="79"/>
        <v>0</v>
      </c>
      <c r="Q82" s="7">
        <f t="shared" si="80"/>
        <v>2</v>
      </c>
      <c r="R82" s="7">
        <f t="shared" si="81"/>
        <v>1</v>
      </c>
      <c r="S82" s="7">
        <v>1.2</v>
      </c>
      <c r="T82" s="11"/>
      <c r="U82" s="10"/>
      <c r="V82" s="11"/>
      <c r="W82" s="10"/>
      <c r="X82" s="11"/>
      <c r="Y82" s="10"/>
      <c r="Z82" s="7"/>
      <c r="AA82" s="11"/>
      <c r="AB82" s="10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82"/>
        <v>0</v>
      </c>
      <c r="AM82" s="11"/>
      <c r="AN82" s="10"/>
      <c r="AO82" s="11"/>
      <c r="AP82" s="10"/>
      <c r="AQ82" s="11"/>
      <c r="AR82" s="10"/>
      <c r="AS82" s="7"/>
      <c r="AT82" s="11"/>
      <c r="AU82" s="10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83"/>
        <v>0</v>
      </c>
      <c r="BF82" s="11">
        <v>9</v>
      </c>
      <c r="BG82" s="10" t="s">
        <v>56</v>
      </c>
      <c r="BH82" s="11"/>
      <c r="BI82" s="10"/>
      <c r="BJ82" s="11"/>
      <c r="BK82" s="10"/>
      <c r="BL82" s="7">
        <v>1</v>
      </c>
      <c r="BM82" s="11"/>
      <c r="BN82" s="10"/>
      <c r="BO82" s="11">
        <v>9</v>
      </c>
      <c r="BP82" s="10" t="s">
        <v>56</v>
      </c>
      <c r="BQ82" s="11"/>
      <c r="BR82" s="10"/>
      <c r="BS82" s="11"/>
      <c r="BT82" s="10"/>
      <c r="BU82" s="11"/>
      <c r="BV82" s="10"/>
      <c r="BW82" s="7">
        <v>1</v>
      </c>
      <c r="BX82" s="7">
        <f t="shared" si="84"/>
        <v>2</v>
      </c>
      <c r="BY82" s="11"/>
      <c r="BZ82" s="10"/>
      <c r="CA82" s="11"/>
      <c r="CB82" s="10"/>
      <c r="CC82" s="11"/>
      <c r="CD82" s="10"/>
      <c r="CE82" s="7"/>
      <c r="CF82" s="11"/>
      <c r="CG82" s="10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85"/>
        <v>0</v>
      </c>
      <c r="CR82" s="11"/>
      <c r="CS82" s="10"/>
      <c r="CT82" s="11"/>
      <c r="CU82" s="10"/>
      <c r="CV82" s="11"/>
      <c r="CW82" s="10"/>
      <c r="CX82" s="7"/>
      <c r="CY82" s="11"/>
      <c r="CZ82" s="10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86"/>
        <v>0</v>
      </c>
      <c r="DK82" s="11"/>
      <c r="DL82" s="10"/>
      <c r="DM82" s="11"/>
      <c r="DN82" s="10"/>
      <c r="DO82" s="11"/>
      <c r="DP82" s="10"/>
      <c r="DQ82" s="7"/>
      <c r="DR82" s="11"/>
      <c r="DS82" s="10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87"/>
        <v>0</v>
      </c>
    </row>
    <row r="83" spans="1:133" ht="12.75">
      <c r="A83" s="20">
        <v>8</v>
      </c>
      <c r="B83" s="20">
        <v>1</v>
      </c>
      <c r="C83" s="20"/>
      <c r="D83" s="6" t="s">
        <v>172</v>
      </c>
      <c r="E83" s="3" t="s">
        <v>173</v>
      </c>
      <c r="F83" s="6">
        <f t="shared" si="69"/>
        <v>0</v>
      </c>
      <c r="G83" s="6">
        <f t="shared" si="70"/>
        <v>2</v>
      </c>
      <c r="H83" s="6">
        <f t="shared" si="71"/>
        <v>18</v>
      </c>
      <c r="I83" s="6">
        <f t="shared" si="72"/>
        <v>9</v>
      </c>
      <c r="J83" s="6">
        <f t="shared" si="73"/>
        <v>0</v>
      </c>
      <c r="K83" s="6">
        <f t="shared" si="74"/>
        <v>0</v>
      </c>
      <c r="L83" s="6">
        <f t="shared" si="75"/>
        <v>0</v>
      </c>
      <c r="M83" s="6">
        <f t="shared" si="76"/>
        <v>9</v>
      </c>
      <c r="N83" s="6">
        <f t="shared" si="77"/>
        <v>0</v>
      </c>
      <c r="O83" s="6">
        <f t="shared" si="78"/>
        <v>0</v>
      </c>
      <c r="P83" s="6">
        <f t="shared" si="79"/>
        <v>0</v>
      </c>
      <c r="Q83" s="7">
        <f t="shared" si="80"/>
        <v>2</v>
      </c>
      <c r="R83" s="7">
        <f t="shared" si="81"/>
        <v>1</v>
      </c>
      <c r="S83" s="7">
        <v>0.8</v>
      </c>
      <c r="T83" s="11"/>
      <c r="U83" s="10"/>
      <c r="V83" s="11"/>
      <c r="W83" s="10"/>
      <c r="X83" s="11"/>
      <c r="Y83" s="10"/>
      <c r="Z83" s="7"/>
      <c r="AA83" s="11"/>
      <c r="AB83" s="10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82"/>
        <v>0</v>
      </c>
      <c r="AM83" s="11"/>
      <c r="AN83" s="10"/>
      <c r="AO83" s="11"/>
      <c r="AP83" s="10"/>
      <c r="AQ83" s="11"/>
      <c r="AR83" s="10"/>
      <c r="AS83" s="7"/>
      <c r="AT83" s="11"/>
      <c r="AU83" s="10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83"/>
        <v>0</v>
      </c>
      <c r="BF83" s="11"/>
      <c r="BG83" s="10"/>
      <c r="BH83" s="11"/>
      <c r="BI83" s="10"/>
      <c r="BJ83" s="11"/>
      <c r="BK83" s="10"/>
      <c r="BL83" s="7"/>
      <c r="BM83" s="11"/>
      <c r="BN83" s="10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84"/>
        <v>0</v>
      </c>
      <c r="BY83" s="11"/>
      <c r="BZ83" s="10"/>
      <c r="CA83" s="11"/>
      <c r="CB83" s="10"/>
      <c r="CC83" s="11"/>
      <c r="CD83" s="10"/>
      <c r="CE83" s="7"/>
      <c r="CF83" s="11"/>
      <c r="CG83" s="10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85"/>
        <v>0</v>
      </c>
      <c r="CR83" s="11">
        <v>9</v>
      </c>
      <c r="CS83" s="10" t="s">
        <v>56</v>
      </c>
      <c r="CT83" s="11"/>
      <c r="CU83" s="10"/>
      <c r="CV83" s="11"/>
      <c r="CW83" s="10"/>
      <c r="CX83" s="7">
        <v>1</v>
      </c>
      <c r="CY83" s="11"/>
      <c r="CZ83" s="10"/>
      <c r="DA83" s="11">
        <v>9</v>
      </c>
      <c r="DB83" s="10" t="s">
        <v>56</v>
      </c>
      <c r="DC83" s="11"/>
      <c r="DD83" s="10"/>
      <c r="DE83" s="11"/>
      <c r="DF83" s="10"/>
      <c r="DG83" s="11"/>
      <c r="DH83" s="10"/>
      <c r="DI83" s="7">
        <v>1</v>
      </c>
      <c r="DJ83" s="7">
        <f t="shared" si="86"/>
        <v>2</v>
      </c>
      <c r="DK83" s="11"/>
      <c r="DL83" s="10"/>
      <c r="DM83" s="11"/>
      <c r="DN83" s="10"/>
      <c r="DO83" s="11"/>
      <c r="DP83" s="10"/>
      <c r="DQ83" s="7"/>
      <c r="DR83" s="11"/>
      <c r="DS83" s="10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87"/>
        <v>0</v>
      </c>
    </row>
    <row r="84" spans="1:133" ht="12.75">
      <c r="A84" s="20">
        <v>8</v>
      </c>
      <c r="B84" s="20">
        <v>1</v>
      </c>
      <c r="C84" s="20"/>
      <c r="D84" s="6" t="s">
        <v>174</v>
      </c>
      <c r="E84" s="3" t="s">
        <v>175</v>
      </c>
      <c r="F84" s="6">
        <f t="shared" si="69"/>
        <v>0</v>
      </c>
      <c r="G84" s="6">
        <f t="shared" si="70"/>
        <v>2</v>
      </c>
      <c r="H84" s="6">
        <f t="shared" si="71"/>
        <v>18</v>
      </c>
      <c r="I84" s="6">
        <f t="shared" si="72"/>
        <v>9</v>
      </c>
      <c r="J84" s="6">
        <f t="shared" si="73"/>
        <v>0</v>
      </c>
      <c r="K84" s="6">
        <f t="shared" si="74"/>
        <v>0</v>
      </c>
      <c r="L84" s="6">
        <f t="shared" si="75"/>
        <v>0</v>
      </c>
      <c r="M84" s="6">
        <f t="shared" si="76"/>
        <v>9</v>
      </c>
      <c r="N84" s="6">
        <f t="shared" si="77"/>
        <v>0</v>
      </c>
      <c r="O84" s="6">
        <f t="shared" si="78"/>
        <v>0</v>
      </c>
      <c r="P84" s="6">
        <f t="shared" si="79"/>
        <v>0</v>
      </c>
      <c r="Q84" s="7">
        <f t="shared" si="80"/>
        <v>2</v>
      </c>
      <c r="R84" s="7">
        <f t="shared" si="81"/>
        <v>1</v>
      </c>
      <c r="S84" s="7">
        <v>0.8</v>
      </c>
      <c r="T84" s="11"/>
      <c r="U84" s="10"/>
      <c r="V84" s="11"/>
      <c r="W84" s="10"/>
      <c r="X84" s="11"/>
      <c r="Y84" s="10"/>
      <c r="Z84" s="7"/>
      <c r="AA84" s="11"/>
      <c r="AB84" s="10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82"/>
        <v>0</v>
      </c>
      <c r="AM84" s="11"/>
      <c r="AN84" s="10"/>
      <c r="AO84" s="11"/>
      <c r="AP84" s="10"/>
      <c r="AQ84" s="11"/>
      <c r="AR84" s="10"/>
      <c r="AS84" s="7"/>
      <c r="AT84" s="11"/>
      <c r="AU84" s="10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83"/>
        <v>0</v>
      </c>
      <c r="BF84" s="11"/>
      <c r="BG84" s="10"/>
      <c r="BH84" s="11"/>
      <c r="BI84" s="10"/>
      <c r="BJ84" s="11"/>
      <c r="BK84" s="10"/>
      <c r="BL84" s="7"/>
      <c r="BM84" s="11"/>
      <c r="BN84" s="10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84"/>
        <v>0</v>
      </c>
      <c r="BY84" s="11"/>
      <c r="BZ84" s="10"/>
      <c r="CA84" s="11"/>
      <c r="CB84" s="10"/>
      <c r="CC84" s="11"/>
      <c r="CD84" s="10"/>
      <c r="CE84" s="7"/>
      <c r="CF84" s="11"/>
      <c r="CG84" s="10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85"/>
        <v>0</v>
      </c>
      <c r="CR84" s="11">
        <v>9</v>
      </c>
      <c r="CS84" s="10" t="s">
        <v>56</v>
      </c>
      <c r="CT84" s="11"/>
      <c r="CU84" s="10"/>
      <c r="CV84" s="11"/>
      <c r="CW84" s="10"/>
      <c r="CX84" s="7">
        <v>1</v>
      </c>
      <c r="CY84" s="11"/>
      <c r="CZ84" s="10"/>
      <c r="DA84" s="11">
        <v>9</v>
      </c>
      <c r="DB84" s="10" t="s">
        <v>56</v>
      </c>
      <c r="DC84" s="11"/>
      <c r="DD84" s="10"/>
      <c r="DE84" s="11"/>
      <c r="DF84" s="10"/>
      <c r="DG84" s="11"/>
      <c r="DH84" s="10"/>
      <c r="DI84" s="7">
        <v>1</v>
      </c>
      <c r="DJ84" s="7">
        <f t="shared" si="86"/>
        <v>2</v>
      </c>
      <c r="DK84" s="11"/>
      <c r="DL84" s="10"/>
      <c r="DM84" s="11"/>
      <c r="DN84" s="10"/>
      <c r="DO84" s="11"/>
      <c r="DP84" s="10"/>
      <c r="DQ84" s="7"/>
      <c r="DR84" s="11"/>
      <c r="DS84" s="10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87"/>
        <v>0</v>
      </c>
    </row>
    <row r="85" spans="1:133" ht="12.75">
      <c r="A85" s="20">
        <v>9</v>
      </c>
      <c r="B85" s="20">
        <v>1</v>
      </c>
      <c r="C85" s="20"/>
      <c r="D85" s="6" t="s">
        <v>176</v>
      </c>
      <c r="E85" s="3" t="s">
        <v>177</v>
      </c>
      <c r="F85" s="6">
        <f t="shared" si="69"/>
        <v>0</v>
      </c>
      <c r="G85" s="6">
        <f t="shared" si="70"/>
        <v>2</v>
      </c>
      <c r="H85" s="6">
        <f t="shared" si="71"/>
        <v>18</v>
      </c>
      <c r="I85" s="6">
        <f t="shared" si="72"/>
        <v>9</v>
      </c>
      <c r="J85" s="6">
        <f t="shared" si="73"/>
        <v>0</v>
      </c>
      <c r="K85" s="6">
        <f t="shared" si="74"/>
        <v>0</v>
      </c>
      <c r="L85" s="6">
        <f t="shared" si="75"/>
        <v>0</v>
      </c>
      <c r="M85" s="6">
        <f t="shared" si="76"/>
        <v>9</v>
      </c>
      <c r="N85" s="6">
        <f t="shared" si="77"/>
        <v>0</v>
      </c>
      <c r="O85" s="6">
        <f t="shared" si="78"/>
        <v>0</v>
      </c>
      <c r="P85" s="6">
        <f t="shared" si="79"/>
        <v>0</v>
      </c>
      <c r="Q85" s="7">
        <f t="shared" si="80"/>
        <v>2</v>
      </c>
      <c r="R85" s="7">
        <f t="shared" si="81"/>
        <v>1</v>
      </c>
      <c r="S85" s="7">
        <v>1</v>
      </c>
      <c r="T85" s="11"/>
      <c r="U85" s="10"/>
      <c r="V85" s="11"/>
      <c r="W85" s="10"/>
      <c r="X85" s="11"/>
      <c r="Y85" s="10"/>
      <c r="Z85" s="7"/>
      <c r="AA85" s="11"/>
      <c r="AB85" s="10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82"/>
        <v>0</v>
      </c>
      <c r="AM85" s="11"/>
      <c r="AN85" s="10"/>
      <c r="AO85" s="11"/>
      <c r="AP85" s="10"/>
      <c r="AQ85" s="11"/>
      <c r="AR85" s="10"/>
      <c r="AS85" s="7"/>
      <c r="AT85" s="11"/>
      <c r="AU85" s="10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83"/>
        <v>0</v>
      </c>
      <c r="BF85" s="11"/>
      <c r="BG85" s="10"/>
      <c r="BH85" s="11"/>
      <c r="BI85" s="10"/>
      <c r="BJ85" s="11"/>
      <c r="BK85" s="10"/>
      <c r="BL85" s="7"/>
      <c r="BM85" s="11"/>
      <c r="BN85" s="10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84"/>
        <v>0</v>
      </c>
      <c r="BY85" s="11"/>
      <c r="BZ85" s="10"/>
      <c r="CA85" s="11"/>
      <c r="CB85" s="10"/>
      <c r="CC85" s="11"/>
      <c r="CD85" s="10"/>
      <c r="CE85" s="7"/>
      <c r="CF85" s="11"/>
      <c r="CG85" s="10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85"/>
        <v>0</v>
      </c>
      <c r="CR85" s="11">
        <v>9</v>
      </c>
      <c r="CS85" s="10" t="s">
        <v>56</v>
      </c>
      <c r="CT85" s="11"/>
      <c r="CU85" s="10"/>
      <c r="CV85" s="11"/>
      <c r="CW85" s="10"/>
      <c r="CX85" s="7">
        <v>1</v>
      </c>
      <c r="CY85" s="11"/>
      <c r="CZ85" s="10"/>
      <c r="DA85" s="11">
        <v>9</v>
      </c>
      <c r="DB85" s="10" t="s">
        <v>56</v>
      </c>
      <c r="DC85" s="11"/>
      <c r="DD85" s="10"/>
      <c r="DE85" s="11"/>
      <c r="DF85" s="10"/>
      <c r="DG85" s="11"/>
      <c r="DH85" s="10"/>
      <c r="DI85" s="7">
        <v>1</v>
      </c>
      <c r="DJ85" s="7">
        <f t="shared" si="86"/>
        <v>2</v>
      </c>
      <c r="DK85" s="11"/>
      <c r="DL85" s="10"/>
      <c r="DM85" s="11"/>
      <c r="DN85" s="10"/>
      <c r="DO85" s="11"/>
      <c r="DP85" s="10"/>
      <c r="DQ85" s="7"/>
      <c r="DR85" s="11"/>
      <c r="DS85" s="10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87"/>
        <v>0</v>
      </c>
    </row>
    <row r="86" spans="1:133" ht="12.75">
      <c r="A86" s="20">
        <v>9</v>
      </c>
      <c r="B86" s="20">
        <v>1</v>
      </c>
      <c r="C86" s="20"/>
      <c r="D86" s="6" t="s">
        <v>178</v>
      </c>
      <c r="E86" s="3" t="s">
        <v>179</v>
      </c>
      <c r="F86" s="6">
        <f t="shared" si="69"/>
        <v>0</v>
      </c>
      <c r="G86" s="6">
        <f t="shared" si="70"/>
        <v>2</v>
      </c>
      <c r="H86" s="6">
        <f t="shared" si="71"/>
        <v>18</v>
      </c>
      <c r="I86" s="6">
        <f t="shared" si="72"/>
        <v>9</v>
      </c>
      <c r="J86" s="6">
        <f t="shared" si="73"/>
        <v>0</v>
      </c>
      <c r="K86" s="6">
        <f t="shared" si="74"/>
        <v>0</v>
      </c>
      <c r="L86" s="6">
        <f t="shared" si="75"/>
        <v>0</v>
      </c>
      <c r="M86" s="6">
        <f t="shared" si="76"/>
        <v>9</v>
      </c>
      <c r="N86" s="6">
        <f t="shared" si="77"/>
        <v>0</v>
      </c>
      <c r="O86" s="6">
        <f t="shared" si="78"/>
        <v>0</v>
      </c>
      <c r="P86" s="6">
        <f t="shared" si="79"/>
        <v>0</v>
      </c>
      <c r="Q86" s="7">
        <f t="shared" si="80"/>
        <v>2</v>
      </c>
      <c r="R86" s="7">
        <f t="shared" si="81"/>
        <v>1</v>
      </c>
      <c r="S86" s="7">
        <v>0.8</v>
      </c>
      <c r="T86" s="11"/>
      <c r="U86" s="10"/>
      <c r="V86" s="11"/>
      <c r="W86" s="10"/>
      <c r="X86" s="11"/>
      <c r="Y86" s="10"/>
      <c r="Z86" s="7"/>
      <c r="AA86" s="11"/>
      <c r="AB86" s="10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82"/>
        <v>0</v>
      </c>
      <c r="AM86" s="11"/>
      <c r="AN86" s="10"/>
      <c r="AO86" s="11"/>
      <c r="AP86" s="10"/>
      <c r="AQ86" s="11"/>
      <c r="AR86" s="10"/>
      <c r="AS86" s="7"/>
      <c r="AT86" s="11"/>
      <c r="AU86" s="10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83"/>
        <v>0</v>
      </c>
      <c r="BF86" s="11"/>
      <c r="BG86" s="10"/>
      <c r="BH86" s="11"/>
      <c r="BI86" s="10"/>
      <c r="BJ86" s="11"/>
      <c r="BK86" s="10"/>
      <c r="BL86" s="7"/>
      <c r="BM86" s="11"/>
      <c r="BN86" s="10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84"/>
        <v>0</v>
      </c>
      <c r="BY86" s="11"/>
      <c r="BZ86" s="10"/>
      <c r="CA86" s="11"/>
      <c r="CB86" s="10"/>
      <c r="CC86" s="11"/>
      <c r="CD86" s="10"/>
      <c r="CE86" s="7"/>
      <c r="CF86" s="11"/>
      <c r="CG86" s="10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85"/>
        <v>0</v>
      </c>
      <c r="CR86" s="11">
        <v>9</v>
      </c>
      <c r="CS86" s="10" t="s">
        <v>56</v>
      </c>
      <c r="CT86" s="11"/>
      <c r="CU86" s="10"/>
      <c r="CV86" s="11"/>
      <c r="CW86" s="10"/>
      <c r="CX86" s="7">
        <v>1</v>
      </c>
      <c r="CY86" s="11"/>
      <c r="CZ86" s="10"/>
      <c r="DA86" s="11">
        <v>9</v>
      </c>
      <c r="DB86" s="10" t="s">
        <v>56</v>
      </c>
      <c r="DC86" s="11"/>
      <c r="DD86" s="10"/>
      <c r="DE86" s="11"/>
      <c r="DF86" s="10"/>
      <c r="DG86" s="11"/>
      <c r="DH86" s="10"/>
      <c r="DI86" s="7">
        <v>1</v>
      </c>
      <c r="DJ86" s="7">
        <f t="shared" si="86"/>
        <v>2</v>
      </c>
      <c r="DK86" s="11"/>
      <c r="DL86" s="10"/>
      <c r="DM86" s="11"/>
      <c r="DN86" s="10"/>
      <c r="DO86" s="11"/>
      <c r="DP86" s="10"/>
      <c r="DQ86" s="7"/>
      <c r="DR86" s="11"/>
      <c r="DS86" s="10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87"/>
        <v>0</v>
      </c>
    </row>
    <row r="87" spans="1:133" ht="12.75">
      <c r="A87" s="20">
        <v>10</v>
      </c>
      <c r="B87" s="20">
        <v>1</v>
      </c>
      <c r="C87" s="20"/>
      <c r="D87" s="6" t="s">
        <v>223</v>
      </c>
      <c r="E87" s="3" t="s">
        <v>224</v>
      </c>
      <c r="F87" s="6">
        <f t="shared" si="69"/>
        <v>0</v>
      </c>
      <c r="G87" s="6">
        <f t="shared" si="70"/>
        <v>2</v>
      </c>
      <c r="H87" s="6">
        <f t="shared" si="71"/>
        <v>18</v>
      </c>
      <c r="I87" s="6">
        <f t="shared" si="72"/>
        <v>9</v>
      </c>
      <c r="J87" s="6">
        <f t="shared" si="73"/>
        <v>0</v>
      </c>
      <c r="K87" s="6">
        <f t="shared" si="74"/>
        <v>0</v>
      </c>
      <c r="L87" s="6">
        <f t="shared" si="75"/>
        <v>0</v>
      </c>
      <c r="M87" s="6">
        <f t="shared" si="76"/>
        <v>9</v>
      </c>
      <c r="N87" s="6">
        <f t="shared" si="77"/>
        <v>0</v>
      </c>
      <c r="O87" s="6">
        <f t="shared" si="78"/>
        <v>0</v>
      </c>
      <c r="P87" s="6">
        <f t="shared" si="79"/>
        <v>0</v>
      </c>
      <c r="Q87" s="7">
        <f t="shared" si="80"/>
        <v>2</v>
      </c>
      <c r="R87" s="7">
        <f t="shared" si="81"/>
        <v>1</v>
      </c>
      <c r="S87" s="7">
        <v>0.8</v>
      </c>
      <c r="T87" s="11"/>
      <c r="U87" s="10"/>
      <c r="V87" s="11"/>
      <c r="W87" s="10"/>
      <c r="X87" s="11"/>
      <c r="Y87" s="10"/>
      <c r="Z87" s="7"/>
      <c r="AA87" s="11"/>
      <c r="AB87" s="10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82"/>
        <v>0</v>
      </c>
      <c r="AM87" s="11"/>
      <c r="AN87" s="10"/>
      <c r="AO87" s="11"/>
      <c r="AP87" s="10"/>
      <c r="AQ87" s="11"/>
      <c r="AR87" s="10"/>
      <c r="AS87" s="7"/>
      <c r="AT87" s="11"/>
      <c r="AU87" s="10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83"/>
        <v>0</v>
      </c>
      <c r="BF87" s="11"/>
      <c r="BG87" s="10"/>
      <c r="BH87" s="11"/>
      <c r="BI87" s="10"/>
      <c r="BJ87" s="11"/>
      <c r="BK87" s="10"/>
      <c r="BL87" s="7"/>
      <c r="BM87" s="11"/>
      <c r="BN87" s="10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84"/>
        <v>0</v>
      </c>
      <c r="BY87" s="11"/>
      <c r="BZ87" s="10"/>
      <c r="CA87" s="11"/>
      <c r="CB87" s="10"/>
      <c r="CC87" s="11"/>
      <c r="CD87" s="10"/>
      <c r="CE87" s="7"/>
      <c r="CF87" s="11"/>
      <c r="CG87" s="10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85"/>
        <v>0</v>
      </c>
      <c r="CR87" s="11"/>
      <c r="CS87" s="10"/>
      <c r="CT87" s="11"/>
      <c r="CU87" s="10"/>
      <c r="CV87" s="11"/>
      <c r="CW87" s="10"/>
      <c r="CX87" s="7"/>
      <c r="CY87" s="11"/>
      <c r="CZ87" s="10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86"/>
        <v>0</v>
      </c>
      <c r="DK87" s="11">
        <v>9</v>
      </c>
      <c r="DL87" s="10" t="s">
        <v>56</v>
      </c>
      <c r="DM87" s="11"/>
      <c r="DN87" s="10"/>
      <c r="DO87" s="11"/>
      <c r="DP87" s="10"/>
      <c r="DQ87" s="7">
        <v>1</v>
      </c>
      <c r="DR87" s="11"/>
      <c r="DS87" s="10"/>
      <c r="DT87" s="11">
        <v>9</v>
      </c>
      <c r="DU87" s="10" t="s">
        <v>56</v>
      </c>
      <c r="DV87" s="11"/>
      <c r="DW87" s="10"/>
      <c r="DX87" s="11"/>
      <c r="DY87" s="10"/>
      <c r="DZ87" s="11"/>
      <c r="EA87" s="10"/>
      <c r="EB87" s="7">
        <v>1</v>
      </c>
      <c r="EC87" s="7">
        <f t="shared" si="87"/>
        <v>2</v>
      </c>
    </row>
    <row r="88" spans="1:133" ht="12.75">
      <c r="A88" s="20">
        <v>10</v>
      </c>
      <c r="B88" s="20">
        <v>1</v>
      </c>
      <c r="C88" s="20"/>
      <c r="D88" s="6" t="s">
        <v>225</v>
      </c>
      <c r="E88" s="3" t="s">
        <v>226</v>
      </c>
      <c r="F88" s="6">
        <f t="shared" si="69"/>
        <v>0</v>
      </c>
      <c r="G88" s="6">
        <f t="shared" si="70"/>
        <v>2</v>
      </c>
      <c r="H88" s="6">
        <f t="shared" si="71"/>
        <v>18</v>
      </c>
      <c r="I88" s="6">
        <f t="shared" si="72"/>
        <v>9</v>
      </c>
      <c r="J88" s="6">
        <f t="shared" si="73"/>
        <v>0</v>
      </c>
      <c r="K88" s="6">
        <f t="shared" si="74"/>
        <v>0</v>
      </c>
      <c r="L88" s="6">
        <f t="shared" si="75"/>
        <v>0</v>
      </c>
      <c r="M88" s="6">
        <f t="shared" si="76"/>
        <v>9</v>
      </c>
      <c r="N88" s="6">
        <f t="shared" si="77"/>
        <v>0</v>
      </c>
      <c r="O88" s="6">
        <f t="shared" si="78"/>
        <v>0</v>
      </c>
      <c r="P88" s="6">
        <f t="shared" si="79"/>
        <v>0</v>
      </c>
      <c r="Q88" s="7">
        <f t="shared" si="80"/>
        <v>2</v>
      </c>
      <c r="R88" s="7">
        <f t="shared" si="81"/>
        <v>1</v>
      </c>
      <c r="S88" s="7">
        <v>0.8</v>
      </c>
      <c r="T88" s="11"/>
      <c r="U88" s="10"/>
      <c r="V88" s="11"/>
      <c r="W88" s="10"/>
      <c r="X88" s="11"/>
      <c r="Y88" s="10"/>
      <c r="Z88" s="7"/>
      <c r="AA88" s="11"/>
      <c r="AB88" s="10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82"/>
        <v>0</v>
      </c>
      <c r="AM88" s="11"/>
      <c r="AN88" s="10"/>
      <c r="AO88" s="11"/>
      <c r="AP88" s="10"/>
      <c r="AQ88" s="11"/>
      <c r="AR88" s="10"/>
      <c r="AS88" s="7"/>
      <c r="AT88" s="11"/>
      <c r="AU88" s="10"/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83"/>
        <v>0</v>
      </c>
      <c r="BF88" s="11"/>
      <c r="BG88" s="10"/>
      <c r="BH88" s="11"/>
      <c r="BI88" s="10"/>
      <c r="BJ88" s="11"/>
      <c r="BK88" s="10"/>
      <c r="BL88" s="7"/>
      <c r="BM88" s="11"/>
      <c r="BN88" s="10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84"/>
        <v>0</v>
      </c>
      <c r="BY88" s="11"/>
      <c r="BZ88" s="10"/>
      <c r="CA88" s="11"/>
      <c r="CB88" s="10"/>
      <c r="CC88" s="11"/>
      <c r="CD88" s="10"/>
      <c r="CE88" s="7"/>
      <c r="CF88" s="11"/>
      <c r="CG88" s="10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85"/>
        <v>0</v>
      </c>
      <c r="CR88" s="11"/>
      <c r="CS88" s="10"/>
      <c r="CT88" s="11"/>
      <c r="CU88" s="10"/>
      <c r="CV88" s="11"/>
      <c r="CW88" s="10"/>
      <c r="CX88" s="7"/>
      <c r="CY88" s="11"/>
      <c r="CZ88" s="10"/>
      <c r="DA88" s="11"/>
      <c r="DB88" s="10"/>
      <c r="DC88" s="11"/>
      <c r="DD88" s="10"/>
      <c r="DE88" s="11"/>
      <c r="DF88" s="10"/>
      <c r="DG88" s="11"/>
      <c r="DH88" s="10"/>
      <c r="DI88" s="7"/>
      <c r="DJ88" s="7">
        <f t="shared" si="86"/>
        <v>0</v>
      </c>
      <c r="DK88" s="11">
        <v>9</v>
      </c>
      <c r="DL88" s="10" t="s">
        <v>56</v>
      </c>
      <c r="DM88" s="11"/>
      <c r="DN88" s="10"/>
      <c r="DO88" s="11"/>
      <c r="DP88" s="10"/>
      <c r="DQ88" s="7">
        <v>1</v>
      </c>
      <c r="DR88" s="11"/>
      <c r="DS88" s="10"/>
      <c r="DT88" s="11">
        <v>9</v>
      </c>
      <c r="DU88" s="10" t="s">
        <v>56</v>
      </c>
      <c r="DV88" s="11"/>
      <c r="DW88" s="10"/>
      <c r="DX88" s="11"/>
      <c r="DY88" s="10"/>
      <c r="DZ88" s="11"/>
      <c r="EA88" s="10"/>
      <c r="EB88" s="7">
        <v>1</v>
      </c>
      <c r="EC88" s="7">
        <f t="shared" si="87"/>
        <v>2</v>
      </c>
    </row>
    <row r="89" spans="1:133" ht="19.5" customHeight="1">
      <c r="A89" s="19" t="s">
        <v>184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9"/>
      <c r="EC89" s="13"/>
    </row>
    <row r="90" spans="1:133" ht="12.75">
      <c r="A90" s="6"/>
      <c r="B90" s="6"/>
      <c r="C90" s="6"/>
      <c r="D90" s="6" t="s">
        <v>185</v>
      </c>
      <c r="E90" s="3" t="s">
        <v>186</v>
      </c>
      <c r="F90" s="6">
        <f>COUNTIF(T90:EA90,"e")</f>
        <v>0</v>
      </c>
      <c r="G90" s="6">
        <f>COUNTIF(T90:EA90,"z")</f>
        <v>1</v>
      </c>
      <c r="H90" s="6">
        <f>SUM(I90:P90)</f>
        <v>120</v>
      </c>
      <c r="I90" s="6">
        <f>T90+AM90+BF90+BY90+CR90+DK90</f>
        <v>0</v>
      </c>
      <c r="J90" s="6">
        <f>V90+AO90+BH90+CA90+CT90+DM90</f>
        <v>0</v>
      </c>
      <c r="K90" s="6">
        <f>X90+AQ90+BJ90+CC90+CV90+DO90</f>
        <v>0</v>
      </c>
      <c r="L90" s="6">
        <f>AA90+AT90+BM90+CF90+CY90+DR90</f>
        <v>0</v>
      </c>
      <c r="M90" s="6">
        <f>AC90+AV90+BO90+CH90+DA90+DT90</f>
        <v>0</v>
      </c>
      <c r="N90" s="6">
        <f>AE90+AX90+BQ90+CJ90+DC90+DV90</f>
        <v>0</v>
      </c>
      <c r="O90" s="6">
        <f>AG90+AZ90+BS90+CL90+DE90+DX90</f>
        <v>0</v>
      </c>
      <c r="P90" s="6">
        <f>AI90+BB90+BU90+CN90+DG90+DZ90</f>
        <v>120</v>
      </c>
      <c r="Q90" s="7">
        <f>AL90+BE90+BX90+CQ90+DJ90+EC90</f>
        <v>4</v>
      </c>
      <c r="R90" s="7">
        <f>AK90+BD90+BW90+CP90+DI90+EB90</f>
        <v>4</v>
      </c>
      <c r="S90" s="7">
        <v>0</v>
      </c>
      <c r="T90" s="11"/>
      <c r="U90" s="10"/>
      <c r="V90" s="11"/>
      <c r="W90" s="10"/>
      <c r="X90" s="11"/>
      <c r="Y90" s="10"/>
      <c r="Z90" s="7"/>
      <c r="AA90" s="11"/>
      <c r="AB90" s="10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>Z90+AK90</f>
        <v>0</v>
      </c>
      <c r="AM90" s="11"/>
      <c r="AN90" s="10"/>
      <c r="AO90" s="11"/>
      <c r="AP90" s="10"/>
      <c r="AQ90" s="11"/>
      <c r="AR90" s="10"/>
      <c r="AS90" s="7"/>
      <c r="AT90" s="11"/>
      <c r="AU90" s="10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>AS90+BD90</f>
        <v>0</v>
      </c>
      <c r="BF90" s="11"/>
      <c r="BG90" s="10"/>
      <c r="BH90" s="11"/>
      <c r="BI90" s="10"/>
      <c r="BJ90" s="11"/>
      <c r="BK90" s="10"/>
      <c r="BL90" s="7"/>
      <c r="BM90" s="11"/>
      <c r="BN90" s="10"/>
      <c r="BO90" s="11"/>
      <c r="BP90" s="10"/>
      <c r="BQ90" s="11"/>
      <c r="BR90" s="10"/>
      <c r="BS90" s="11"/>
      <c r="BT90" s="10"/>
      <c r="BU90" s="11"/>
      <c r="BV90" s="10"/>
      <c r="BW90" s="7"/>
      <c r="BX90" s="7">
        <f>BL90+BW90</f>
        <v>0</v>
      </c>
      <c r="BY90" s="11"/>
      <c r="BZ90" s="10"/>
      <c r="CA90" s="11"/>
      <c r="CB90" s="10"/>
      <c r="CC90" s="11"/>
      <c r="CD90" s="10"/>
      <c r="CE90" s="7"/>
      <c r="CF90" s="11"/>
      <c r="CG90" s="10"/>
      <c r="CH90" s="11"/>
      <c r="CI90" s="10"/>
      <c r="CJ90" s="11"/>
      <c r="CK90" s="10"/>
      <c r="CL90" s="11"/>
      <c r="CM90" s="10"/>
      <c r="CN90" s="11">
        <v>120</v>
      </c>
      <c r="CO90" s="10" t="s">
        <v>56</v>
      </c>
      <c r="CP90" s="7">
        <v>4</v>
      </c>
      <c r="CQ90" s="7">
        <f>CE90+CP90</f>
        <v>4</v>
      </c>
      <c r="CR90" s="11"/>
      <c r="CS90" s="10"/>
      <c r="CT90" s="11"/>
      <c r="CU90" s="10"/>
      <c r="CV90" s="11"/>
      <c r="CW90" s="10"/>
      <c r="CX90" s="7"/>
      <c r="CY90" s="11"/>
      <c r="CZ90" s="10"/>
      <c r="DA90" s="11"/>
      <c r="DB90" s="10"/>
      <c r="DC90" s="11"/>
      <c r="DD90" s="10"/>
      <c r="DE90" s="11"/>
      <c r="DF90" s="10"/>
      <c r="DG90" s="11"/>
      <c r="DH90" s="10"/>
      <c r="DI90" s="7"/>
      <c r="DJ90" s="7">
        <f>CX90+DI90</f>
        <v>0</v>
      </c>
      <c r="DK90" s="11"/>
      <c r="DL90" s="10"/>
      <c r="DM90" s="11"/>
      <c r="DN90" s="10"/>
      <c r="DO90" s="11"/>
      <c r="DP90" s="10"/>
      <c r="DQ90" s="7"/>
      <c r="DR90" s="11"/>
      <c r="DS90" s="10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>DQ90+EB90</f>
        <v>0</v>
      </c>
    </row>
    <row r="91" spans="1:133" ht="15.75" customHeight="1">
      <c r="A91" s="6"/>
      <c r="B91" s="6"/>
      <c r="C91" s="6"/>
      <c r="D91" s="6"/>
      <c r="E91" s="6" t="s">
        <v>79</v>
      </c>
      <c r="F91" s="6">
        <f aca="true" t="shared" si="88" ref="F91:AK91">SUM(F90:F90)</f>
        <v>0</v>
      </c>
      <c r="G91" s="6">
        <f t="shared" si="88"/>
        <v>1</v>
      </c>
      <c r="H91" s="6">
        <f t="shared" si="88"/>
        <v>120</v>
      </c>
      <c r="I91" s="6">
        <f t="shared" si="88"/>
        <v>0</v>
      </c>
      <c r="J91" s="6">
        <f t="shared" si="88"/>
        <v>0</v>
      </c>
      <c r="K91" s="6">
        <f t="shared" si="88"/>
        <v>0</v>
      </c>
      <c r="L91" s="6">
        <f t="shared" si="88"/>
        <v>0</v>
      </c>
      <c r="M91" s="6">
        <f t="shared" si="88"/>
        <v>0</v>
      </c>
      <c r="N91" s="6">
        <f t="shared" si="88"/>
        <v>0</v>
      </c>
      <c r="O91" s="6">
        <f t="shared" si="88"/>
        <v>0</v>
      </c>
      <c r="P91" s="6">
        <f t="shared" si="88"/>
        <v>120</v>
      </c>
      <c r="Q91" s="7">
        <f t="shared" si="88"/>
        <v>4</v>
      </c>
      <c r="R91" s="7">
        <f t="shared" si="88"/>
        <v>4</v>
      </c>
      <c r="S91" s="7">
        <f t="shared" si="88"/>
        <v>0</v>
      </c>
      <c r="T91" s="11">
        <f t="shared" si="88"/>
        <v>0</v>
      </c>
      <c r="U91" s="10">
        <f t="shared" si="88"/>
        <v>0</v>
      </c>
      <c r="V91" s="11">
        <f t="shared" si="88"/>
        <v>0</v>
      </c>
      <c r="W91" s="10">
        <f t="shared" si="88"/>
        <v>0</v>
      </c>
      <c r="X91" s="11">
        <f t="shared" si="88"/>
        <v>0</v>
      </c>
      <c r="Y91" s="10">
        <f t="shared" si="88"/>
        <v>0</v>
      </c>
      <c r="Z91" s="7">
        <f t="shared" si="88"/>
        <v>0</v>
      </c>
      <c r="AA91" s="11">
        <f t="shared" si="88"/>
        <v>0</v>
      </c>
      <c r="AB91" s="10">
        <f t="shared" si="88"/>
        <v>0</v>
      </c>
      <c r="AC91" s="11">
        <f t="shared" si="88"/>
        <v>0</v>
      </c>
      <c r="AD91" s="10">
        <f t="shared" si="88"/>
        <v>0</v>
      </c>
      <c r="AE91" s="11">
        <f t="shared" si="88"/>
        <v>0</v>
      </c>
      <c r="AF91" s="10">
        <f t="shared" si="88"/>
        <v>0</v>
      </c>
      <c r="AG91" s="11">
        <f t="shared" si="88"/>
        <v>0</v>
      </c>
      <c r="AH91" s="10">
        <f t="shared" si="88"/>
        <v>0</v>
      </c>
      <c r="AI91" s="11">
        <f t="shared" si="88"/>
        <v>0</v>
      </c>
      <c r="AJ91" s="10">
        <f t="shared" si="88"/>
        <v>0</v>
      </c>
      <c r="AK91" s="7">
        <f t="shared" si="88"/>
        <v>0</v>
      </c>
      <c r="AL91" s="7">
        <f aca="true" t="shared" si="89" ref="AL91:BQ91">SUM(AL90:AL90)</f>
        <v>0</v>
      </c>
      <c r="AM91" s="11">
        <f t="shared" si="89"/>
        <v>0</v>
      </c>
      <c r="AN91" s="10">
        <f t="shared" si="89"/>
        <v>0</v>
      </c>
      <c r="AO91" s="11">
        <f t="shared" si="89"/>
        <v>0</v>
      </c>
      <c r="AP91" s="10">
        <f t="shared" si="89"/>
        <v>0</v>
      </c>
      <c r="AQ91" s="11">
        <f t="shared" si="89"/>
        <v>0</v>
      </c>
      <c r="AR91" s="10">
        <f t="shared" si="89"/>
        <v>0</v>
      </c>
      <c r="AS91" s="7">
        <f t="shared" si="89"/>
        <v>0</v>
      </c>
      <c r="AT91" s="11">
        <f t="shared" si="89"/>
        <v>0</v>
      </c>
      <c r="AU91" s="10">
        <f t="shared" si="89"/>
        <v>0</v>
      </c>
      <c r="AV91" s="11">
        <f t="shared" si="89"/>
        <v>0</v>
      </c>
      <c r="AW91" s="10">
        <f t="shared" si="89"/>
        <v>0</v>
      </c>
      <c r="AX91" s="11">
        <f t="shared" si="89"/>
        <v>0</v>
      </c>
      <c r="AY91" s="10">
        <f t="shared" si="89"/>
        <v>0</v>
      </c>
      <c r="AZ91" s="11">
        <f t="shared" si="89"/>
        <v>0</v>
      </c>
      <c r="BA91" s="10">
        <f t="shared" si="89"/>
        <v>0</v>
      </c>
      <c r="BB91" s="11">
        <f t="shared" si="89"/>
        <v>0</v>
      </c>
      <c r="BC91" s="10">
        <f t="shared" si="89"/>
        <v>0</v>
      </c>
      <c r="BD91" s="7">
        <f t="shared" si="89"/>
        <v>0</v>
      </c>
      <c r="BE91" s="7">
        <f t="shared" si="89"/>
        <v>0</v>
      </c>
      <c r="BF91" s="11">
        <f t="shared" si="89"/>
        <v>0</v>
      </c>
      <c r="BG91" s="10">
        <f t="shared" si="89"/>
        <v>0</v>
      </c>
      <c r="BH91" s="11">
        <f t="shared" si="89"/>
        <v>0</v>
      </c>
      <c r="BI91" s="10">
        <f t="shared" si="89"/>
        <v>0</v>
      </c>
      <c r="BJ91" s="11">
        <f t="shared" si="89"/>
        <v>0</v>
      </c>
      <c r="BK91" s="10">
        <f t="shared" si="89"/>
        <v>0</v>
      </c>
      <c r="BL91" s="7">
        <f t="shared" si="89"/>
        <v>0</v>
      </c>
      <c r="BM91" s="11">
        <f t="shared" si="89"/>
        <v>0</v>
      </c>
      <c r="BN91" s="10">
        <f t="shared" si="89"/>
        <v>0</v>
      </c>
      <c r="BO91" s="11">
        <f t="shared" si="89"/>
        <v>0</v>
      </c>
      <c r="BP91" s="10">
        <f t="shared" si="89"/>
        <v>0</v>
      </c>
      <c r="BQ91" s="11">
        <f t="shared" si="89"/>
        <v>0</v>
      </c>
      <c r="BR91" s="10">
        <f aca="true" t="shared" si="90" ref="BR91:CW91">SUM(BR90:BR90)</f>
        <v>0</v>
      </c>
      <c r="BS91" s="11">
        <f t="shared" si="90"/>
        <v>0</v>
      </c>
      <c r="BT91" s="10">
        <f t="shared" si="90"/>
        <v>0</v>
      </c>
      <c r="BU91" s="11">
        <f t="shared" si="90"/>
        <v>0</v>
      </c>
      <c r="BV91" s="10">
        <f t="shared" si="90"/>
        <v>0</v>
      </c>
      <c r="BW91" s="7">
        <f t="shared" si="90"/>
        <v>0</v>
      </c>
      <c r="BX91" s="7">
        <f t="shared" si="90"/>
        <v>0</v>
      </c>
      <c r="BY91" s="11">
        <f t="shared" si="90"/>
        <v>0</v>
      </c>
      <c r="BZ91" s="10">
        <f t="shared" si="90"/>
        <v>0</v>
      </c>
      <c r="CA91" s="11">
        <f t="shared" si="90"/>
        <v>0</v>
      </c>
      <c r="CB91" s="10">
        <f t="shared" si="90"/>
        <v>0</v>
      </c>
      <c r="CC91" s="11">
        <f t="shared" si="90"/>
        <v>0</v>
      </c>
      <c r="CD91" s="10">
        <f t="shared" si="90"/>
        <v>0</v>
      </c>
      <c r="CE91" s="7">
        <f t="shared" si="90"/>
        <v>0</v>
      </c>
      <c r="CF91" s="11">
        <f t="shared" si="90"/>
        <v>0</v>
      </c>
      <c r="CG91" s="10">
        <f t="shared" si="90"/>
        <v>0</v>
      </c>
      <c r="CH91" s="11">
        <f t="shared" si="90"/>
        <v>0</v>
      </c>
      <c r="CI91" s="10">
        <f t="shared" si="90"/>
        <v>0</v>
      </c>
      <c r="CJ91" s="11">
        <f t="shared" si="90"/>
        <v>0</v>
      </c>
      <c r="CK91" s="10">
        <f t="shared" si="90"/>
        <v>0</v>
      </c>
      <c r="CL91" s="11">
        <f t="shared" si="90"/>
        <v>0</v>
      </c>
      <c r="CM91" s="10">
        <f t="shared" si="90"/>
        <v>0</v>
      </c>
      <c r="CN91" s="11">
        <f t="shared" si="90"/>
        <v>120</v>
      </c>
      <c r="CO91" s="10">
        <f t="shared" si="90"/>
        <v>0</v>
      </c>
      <c r="CP91" s="7">
        <f t="shared" si="90"/>
        <v>4</v>
      </c>
      <c r="CQ91" s="7">
        <f t="shared" si="90"/>
        <v>4</v>
      </c>
      <c r="CR91" s="11">
        <f t="shared" si="90"/>
        <v>0</v>
      </c>
      <c r="CS91" s="10">
        <f t="shared" si="90"/>
        <v>0</v>
      </c>
      <c r="CT91" s="11">
        <f t="shared" si="90"/>
        <v>0</v>
      </c>
      <c r="CU91" s="10">
        <f t="shared" si="90"/>
        <v>0</v>
      </c>
      <c r="CV91" s="11">
        <f t="shared" si="90"/>
        <v>0</v>
      </c>
      <c r="CW91" s="10">
        <f t="shared" si="90"/>
        <v>0</v>
      </c>
      <c r="CX91" s="7">
        <f aca="true" t="shared" si="91" ref="CX91:EC91">SUM(CX90:CX90)</f>
        <v>0</v>
      </c>
      <c r="CY91" s="11">
        <f t="shared" si="91"/>
        <v>0</v>
      </c>
      <c r="CZ91" s="10">
        <f t="shared" si="91"/>
        <v>0</v>
      </c>
      <c r="DA91" s="11">
        <f t="shared" si="91"/>
        <v>0</v>
      </c>
      <c r="DB91" s="10">
        <f t="shared" si="91"/>
        <v>0</v>
      </c>
      <c r="DC91" s="11">
        <f t="shared" si="91"/>
        <v>0</v>
      </c>
      <c r="DD91" s="10">
        <f t="shared" si="91"/>
        <v>0</v>
      </c>
      <c r="DE91" s="11">
        <f t="shared" si="91"/>
        <v>0</v>
      </c>
      <c r="DF91" s="10">
        <f t="shared" si="91"/>
        <v>0</v>
      </c>
      <c r="DG91" s="11">
        <f t="shared" si="91"/>
        <v>0</v>
      </c>
      <c r="DH91" s="10">
        <f t="shared" si="91"/>
        <v>0</v>
      </c>
      <c r="DI91" s="7">
        <f t="shared" si="91"/>
        <v>0</v>
      </c>
      <c r="DJ91" s="7">
        <f t="shared" si="91"/>
        <v>0</v>
      </c>
      <c r="DK91" s="11">
        <f t="shared" si="91"/>
        <v>0</v>
      </c>
      <c r="DL91" s="10">
        <f t="shared" si="91"/>
        <v>0</v>
      </c>
      <c r="DM91" s="11">
        <f t="shared" si="91"/>
        <v>0</v>
      </c>
      <c r="DN91" s="10">
        <f t="shared" si="91"/>
        <v>0</v>
      </c>
      <c r="DO91" s="11">
        <f t="shared" si="91"/>
        <v>0</v>
      </c>
      <c r="DP91" s="10">
        <f t="shared" si="91"/>
        <v>0</v>
      </c>
      <c r="DQ91" s="7">
        <f t="shared" si="91"/>
        <v>0</v>
      </c>
      <c r="DR91" s="11">
        <f t="shared" si="91"/>
        <v>0</v>
      </c>
      <c r="DS91" s="10">
        <f t="shared" si="91"/>
        <v>0</v>
      </c>
      <c r="DT91" s="11">
        <f t="shared" si="91"/>
        <v>0</v>
      </c>
      <c r="DU91" s="10">
        <f t="shared" si="91"/>
        <v>0</v>
      </c>
      <c r="DV91" s="11">
        <f t="shared" si="91"/>
        <v>0</v>
      </c>
      <c r="DW91" s="10">
        <f t="shared" si="91"/>
        <v>0</v>
      </c>
      <c r="DX91" s="11">
        <f t="shared" si="91"/>
        <v>0</v>
      </c>
      <c r="DY91" s="10">
        <f t="shared" si="91"/>
        <v>0</v>
      </c>
      <c r="DZ91" s="11">
        <f t="shared" si="91"/>
        <v>0</v>
      </c>
      <c r="EA91" s="10">
        <f t="shared" si="91"/>
        <v>0</v>
      </c>
      <c r="EB91" s="7">
        <f t="shared" si="91"/>
        <v>0</v>
      </c>
      <c r="EC91" s="7">
        <f t="shared" si="91"/>
        <v>0</v>
      </c>
    </row>
    <row r="92" spans="1:133" ht="19.5" customHeight="1">
      <c r="A92" s="19" t="s">
        <v>187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9"/>
      <c r="EC92" s="13"/>
    </row>
    <row r="93" spans="1:133" ht="12.75">
      <c r="A93" s="6"/>
      <c r="B93" s="6"/>
      <c r="C93" s="6"/>
      <c r="D93" s="6" t="s">
        <v>188</v>
      </c>
      <c r="E93" s="3" t="s">
        <v>189</v>
      </c>
      <c r="F93" s="6">
        <f>COUNTIF(T93:EA93,"e")</f>
        <v>0</v>
      </c>
      <c r="G93" s="6">
        <f>COUNTIF(T93:EA93,"z")</f>
        <v>1</v>
      </c>
      <c r="H93" s="6">
        <f>SUM(I93:P93)</f>
        <v>2</v>
      </c>
      <c r="I93" s="6">
        <f>T93+AM93+BF93+BY93+CR93+DK93</f>
        <v>2</v>
      </c>
      <c r="J93" s="6">
        <f>V93+AO93+BH93+CA93+CT93+DM93</f>
        <v>0</v>
      </c>
      <c r="K93" s="6">
        <f>X93+AQ93+BJ93+CC93+CV93+DO93</f>
        <v>0</v>
      </c>
      <c r="L93" s="6">
        <f>AA93+AT93+BM93+CF93+CY93+DR93</f>
        <v>0</v>
      </c>
      <c r="M93" s="6">
        <f>AC93+AV93+BO93+CH93+DA93+DT93</f>
        <v>0</v>
      </c>
      <c r="N93" s="6">
        <f>AE93+AX93+BQ93+CJ93+DC93+DV93</f>
        <v>0</v>
      </c>
      <c r="O93" s="6">
        <f>AG93+AZ93+BS93+CL93+DE93+DX93</f>
        <v>0</v>
      </c>
      <c r="P93" s="6">
        <f>AI93+BB93+BU93+CN93+DG93+DZ93</f>
        <v>0</v>
      </c>
      <c r="Q93" s="7">
        <f>AL93+BE93+BX93+CQ93+DJ93+EC93</f>
        <v>0</v>
      </c>
      <c r="R93" s="7">
        <f>AK93+BD93+BW93+CP93+DI93+EB93</f>
        <v>0</v>
      </c>
      <c r="S93" s="7">
        <v>0</v>
      </c>
      <c r="T93" s="11">
        <v>2</v>
      </c>
      <c r="U93" s="10" t="s">
        <v>56</v>
      </c>
      <c r="V93" s="11"/>
      <c r="W93" s="10"/>
      <c r="X93" s="11"/>
      <c r="Y93" s="10"/>
      <c r="Z93" s="7">
        <v>0</v>
      </c>
      <c r="AA93" s="11"/>
      <c r="AB93" s="10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>Z93+AK93</f>
        <v>0</v>
      </c>
      <c r="AM93" s="11"/>
      <c r="AN93" s="10"/>
      <c r="AO93" s="11"/>
      <c r="AP93" s="10"/>
      <c r="AQ93" s="11"/>
      <c r="AR93" s="10"/>
      <c r="AS93" s="7"/>
      <c r="AT93" s="11"/>
      <c r="AU93" s="10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>AS93+BD93</f>
        <v>0</v>
      </c>
      <c r="BF93" s="11"/>
      <c r="BG93" s="10"/>
      <c r="BH93" s="11"/>
      <c r="BI93" s="10"/>
      <c r="BJ93" s="11"/>
      <c r="BK93" s="10"/>
      <c r="BL93" s="7"/>
      <c r="BM93" s="11"/>
      <c r="BN93" s="10"/>
      <c r="BO93" s="11"/>
      <c r="BP93" s="10"/>
      <c r="BQ93" s="11"/>
      <c r="BR93" s="10"/>
      <c r="BS93" s="11"/>
      <c r="BT93" s="10"/>
      <c r="BU93" s="11"/>
      <c r="BV93" s="10"/>
      <c r="BW93" s="7"/>
      <c r="BX93" s="7">
        <f>BL93+BW93</f>
        <v>0</v>
      </c>
      <c r="BY93" s="11"/>
      <c r="BZ93" s="10"/>
      <c r="CA93" s="11"/>
      <c r="CB93" s="10"/>
      <c r="CC93" s="11"/>
      <c r="CD93" s="10"/>
      <c r="CE93" s="7"/>
      <c r="CF93" s="11"/>
      <c r="CG93" s="10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>CE93+CP93</f>
        <v>0</v>
      </c>
      <c r="CR93" s="11"/>
      <c r="CS93" s="10"/>
      <c r="CT93" s="11"/>
      <c r="CU93" s="10"/>
      <c r="CV93" s="11"/>
      <c r="CW93" s="10"/>
      <c r="CX93" s="7"/>
      <c r="CY93" s="11"/>
      <c r="CZ93" s="10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>CX93+DI93</f>
        <v>0</v>
      </c>
      <c r="DK93" s="11"/>
      <c r="DL93" s="10"/>
      <c r="DM93" s="11"/>
      <c r="DN93" s="10"/>
      <c r="DO93" s="11"/>
      <c r="DP93" s="10"/>
      <c r="DQ93" s="7"/>
      <c r="DR93" s="11"/>
      <c r="DS93" s="10"/>
      <c r="DT93" s="11"/>
      <c r="DU93" s="10"/>
      <c r="DV93" s="11"/>
      <c r="DW93" s="10"/>
      <c r="DX93" s="11"/>
      <c r="DY93" s="10"/>
      <c r="DZ93" s="11"/>
      <c r="EA93" s="10"/>
      <c r="EB93" s="7"/>
      <c r="EC93" s="7">
        <f>DQ93+EB93</f>
        <v>0</v>
      </c>
    </row>
    <row r="94" spans="1:133" ht="12.75">
      <c r="A94" s="6"/>
      <c r="B94" s="6"/>
      <c r="C94" s="6"/>
      <c r="D94" s="6" t="s">
        <v>190</v>
      </c>
      <c r="E94" s="3" t="s">
        <v>191</v>
      </c>
      <c r="F94" s="6">
        <f>COUNTIF(T94:EA94,"e")</f>
        <v>0</v>
      </c>
      <c r="G94" s="6">
        <f>COUNTIF(T94:EA94,"z")</f>
        <v>1</v>
      </c>
      <c r="H94" s="6">
        <f>SUM(I94:P94)</f>
        <v>3</v>
      </c>
      <c r="I94" s="6">
        <f>T94+AM94+BF94+BY94+CR94+DK94</f>
        <v>3</v>
      </c>
      <c r="J94" s="6">
        <f>V94+AO94+BH94+CA94+CT94+DM94</f>
        <v>0</v>
      </c>
      <c r="K94" s="6">
        <f>X94+AQ94+BJ94+CC94+CV94+DO94</f>
        <v>0</v>
      </c>
      <c r="L94" s="6">
        <f>AA94+AT94+BM94+CF94+CY94+DR94</f>
        <v>0</v>
      </c>
      <c r="M94" s="6">
        <f>AC94+AV94+BO94+CH94+DA94+DT94</f>
        <v>0</v>
      </c>
      <c r="N94" s="6">
        <f>AE94+AX94+BQ94+CJ94+DC94+DV94</f>
        <v>0</v>
      </c>
      <c r="O94" s="6">
        <f>AG94+AZ94+BS94+CL94+DE94+DX94</f>
        <v>0</v>
      </c>
      <c r="P94" s="6">
        <f>AI94+BB94+BU94+CN94+DG94+DZ94</f>
        <v>0</v>
      </c>
      <c r="Q94" s="7">
        <f>AL94+BE94+BX94+CQ94+DJ94+EC94</f>
        <v>0</v>
      </c>
      <c r="R94" s="7">
        <f>AK94+BD94+BW94+CP94+DI94+EB94</f>
        <v>0</v>
      </c>
      <c r="S94" s="7">
        <v>0</v>
      </c>
      <c r="T94" s="11">
        <v>3</v>
      </c>
      <c r="U94" s="10" t="s">
        <v>56</v>
      </c>
      <c r="V94" s="11"/>
      <c r="W94" s="10"/>
      <c r="X94" s="11"/>
      <c r="Y94" s="10"/>
      <c r="Z94" s="7">
        <v>0</v>
      </c>
      <c r="AA94" s="11"/>
      <c r="AB94" s="10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>Z94+AK94</f>
        <v>0</v>
      </c>
      <c r="AM94" s="11"/>
      <c r="AN94" s="10"/>
      <c r="AO94" s="11"/>
      <c r="AP94" s="10"/>
      <c r="AQ94" s="11"/>
      <c r="AR94" s="10"/>
      <c r="AS94" s="7"/>
      <c r="AT94" s="11"/>
      <c r="AU94" s="10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>AS94+BD94</f>
        <v>0</v>
      </c>
      <c r="BF94" s="11"/>
      <c r="BG94" s="10"/>
      <c r="BH94" s="11"/>
      <c r="BI94" s="10"/>
      <c r="BJ94" s="11"/>
      <c r="BK94" s="10"/>
      <c r="BL94" s="7"/>
      <c r="BM94" s="11"/>
      <c r="BN94" s="10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>BL94+BW94</f>
        <v>0</v>
      </c>
      <c r="BY94" s="11"/>
      <c r="BZ94" s="10"/>
      <c r="CA94" s="11"/>
      <c r="CB94" s="10"/>
      <c r="CC94" s="11"/>
      <c r="CD94" s="10"/>
      <c r="CE94" s="7"/>
      <c r="CF94" s="11"/>
      <c r="CG94" s="10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>CE94+CP94</f>
        <v>0</v>
      </c>
      <c r="CR94" s="11"/>
      <c r="CS94" s="10"/>
      <c r="CT94" s="11"/>
      <c r="CU94" s="10"/>
      <c r="CV94" s="11"/>
      <c r="CW94" s="10"/>
      <c r="CX94" s="7"/>
      <c r="CY94" s="11"/>
      <c r="CZ94" s="10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>CX94+DI94</f>
        <v>0</v>
      </c>
      <c r="DK94" s="11"/>
      <c r="DL94" s="10"/>
      <c r="DM94" s="11"/>
      <c r="DN94" s="10"/>
      <c r="DO94" s="11"/>
      <c r="DP94" s="10"/>
      <c r="DQ94" s="7"/>
      <c r="DR94" s="11"/>
      <c r="DS94" s="10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>DQ94+EB94</f>
        <v>0</v>
      </c>
    </row>
    <row r="95" spans="1:133" ht="12.75">
      <c r="A95" s="6"/>
      <c r="B95" s="6"/>
      <c r="C95" s="6"/>
      <c r="D95" s="6" t="s">
        <v>192</v>
      </c>
      <c r="E95" s="3" t="s">
        <v>193</v>
      </c>
      <c r="F95" s="6">
        <f>COUNTIF(T95:EA95,"e")</f>
        <v>0</v>
      </c>
      <c r="G95" s="6">
        <f>COUNTIF(T95:EA95,"z")</f>
        <v>1</v>
      </c>
      <c r="H95" s="6">
        <f>SUM(I95:P95)</f>
        <v>3</v>
      </c>
      <c r="I95" s="6">
        <f>T95+AM95+BF95+BY95+CR95+DK95</f>
        <v>3</v>
      </c>
      <c r="J95" s="6">
        <f>V95+AO95+BH95+CA95+CT95+DM95</f>
        <v>0</v>
      </c>
      <c r="K95" s="6">
        <f>X95+AQ95+BJ95+CC95+CV95+DO95</f>
        <v>0</v>
      </c>
      <c r="L95" s="6">
        <f>AA95+AT95+BM95+CF95+CY95+DR95</f>
        <v>0</v>
      </c>
      <c r="M95" s="6">
        <f>AC95+AV95+BO95+CH95+DA95+DT95</f>
        <v>0</v>
      </c>
      <c r="N95" s="6">
        <f>AE95+AX95+BQ95+CJ95+DC95+DV95</f>
        <v>0</v>
      </c>
      <c r="O95" s="6">
        <f>AG95+AZ95+BS95+CL95+DE95+DX95</f>
        <v>0</v>
      </c>
      <c r="P95" s="6">
        <f>AI95+BB95+BU95+CN95+DG95+DZ95</f>
        <v>0</v>
      </c>
      <c r="Q95" s="7">
        <f>AL95+BE95+BX95+CQ95+DJ95+EC95</f>
        <v>0</v>
      </c>
      <c r="R95" s="7">
        <f>AK95+BD95+BW95+CP95+DI95+EB95</f>
        <v>0</v>
      </c>
      <c r="S95" s="7">
        <v>0</v>
      </c>
      <c r="T95" s="11">
        <v>3</v>
      </c>
      <c r="U95" s="10" t="s">
        <v>56</v>
      </c>
      <c r="V95" s="11"/>
      <c r="W95" s="10"/>
      <c r="X95" s="11"/>
      <c r="Y95" s="10"/>
      <c r="Z95" s="7">
        <v>0</v>
      </c>
      <c r="AA95" s="11"/>
      <c r="AB95" s="10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>Z95+AK95</f>
        <v>0</v>
      </c>
      <c r="AM95" s="11"/>
      <c r="AN95" s="10"/>
      <c r="AO95" s="11"/>
      <c r="AP95" s="10"/>
      <c r="AQ95" s="11"/>
      <c r="AR95" s="10"/>
      <c r="AS95" s="7"/>
      <c r="AT95" s="11"/>
      <c r="AU95" s="10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>AS95+BD95</f>
        <v>0</v>
      </c>
      <c r="BF95" s="11"/>
      <c r="BG95" s="10"/>
      <c r="BH95" s="11"/>
      <c r="BI95" s="10"/>
      <c r="BJ95" s="11"/>
      <c r="BK95" s="10"/>
      <c r="BL95" s="7"/>
      <c r="BM95" s="11"/>
      <c r="BN95" s="10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>BL95+BW95</f>
        <v>0</v>
      </c>
      <c r="BY95" s="11"/>
      <c r="BZ95" s="10"/>
      <c r="CA95" s="11"/>
      <c r="CB95" s="10"/>
      <c r="CC95" s="11"/>
      <c r="CD95" s="10"/>
      <c r="CE95" s="7"/>
      <c r="CF95" s="11"/>
      <c r="CG95" s="10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>CE95+CP95</f>
        <v>0</v>
      </c>
      <c r="CR95" s="11"/>
      <c r="CS95" s="10"/>
      <c r="CT95" s="11"/>
      <c r="CU95" s="10"/>
      <c r="CV95" s="11"/>
      <c r="CW95" s="10"/>
      <c r="CX95" s="7"/>
      <c r="CY95" s="11"/>
      <c r="CZ95" s="10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>CX95+DI95</f>
        <v>0</v>
      </c>
      <c r="DK95" s="11"/>
      <c r="DL95" s="10"/>
      <c r="DM95" s="11"/>
      <c r="DN95" s="10"/>
      <c r="DO95" s="11"/>
      <c r="DP95" s="10"/>
      <c r="DQ95" s="7"/>
      <c r="DR95" s="11"/>
      <c r="DS95" s="10"/>
      <c r="DT95" s="11"/>
      <c r="DU95" s="10"/>
      <c r="DV95" s="11"/>
      <c r="DW95" s="10"/>
      <c r="DX95" s="11"/>
      <c r="DY95" s="10"/>
      <c r="DZ95" s="11"/>
      <c r="EA95" s="10"/>
      <c r="EB95" s="7"/>
      <c r="EC95" s="7">
        <f>DQ95+EB95</f>
        <v>0</v>
      </c>
    </row>
    <row r="96" spans="1:133" ht="12.75">
      <c r="A96" s="6"/>
      <c r="B96" s="6"/>
      <c r="C96" s="6"/>
      <c r="D96" s="6" t="s">
        <v>194</v>
      </c>
      <c r="E96" s="3" t="s">
        <v>195</v>
      </c>
      <c r="F96" s="6">
        <f>COUNTIF(T96:EA96,"e")</f>
        <v>0</v>
      </c>
      <c r="G96" s="6">
        <f>COUNTIF(T96:EA96,"z")</f>
        <v>1</v>
      </c>
      <c r="H96" s="6">
        <f>SUM(I96:P96)</f>
        <v>2</v>
      </c>
      <c r="I96" s="6">
        <f>T96+AM96+BF96+BY96+CR96+DK96</f>
        <v>2</v>
      </c>
      <c r="J96" s="6">
        <f>V96+AO96+BH96+CA96+CT96+DM96</f>
        <v>0</v>
      </c>
      <c r="K96" s="6">
        <f>X96+AQ96+BJ96+CC96+CV96+DO96</f>
        <v>0</v>
      </c>
      <c r="L96" s="6">
        <f>AA96+AT96+BM96+CF96+CY96+DR96</f>
        <v>0</v>
      </c>
      <c r="M96" s="6">
        <f>AC96+AV96+BO96+CH96+DA96+DT96</f>
        <v>0</v>
      </c>
      <c r="N96" s="6">
        <f>AE96+AX96+BQ96+CJ96+DC96+DV96</f>
        <v>0</v>
      </c>
      <c r="O96" s="6">
        <f>AG96+AZ96+BS96+CL96+DE96+DX96</f>
        <v>0</v>
      </c>
      <c r="P96" s="6">
        <f>AI96+BB96+BU96+CN96+DG96+DZ96</f>
        <v>0</v>
      </c>
      <c r="Q96" s="7">
        <f>AL96+BE96+BX96+CQ96+DJ96+EC96</f>
        <v>0</v>
      </c>
      <c r="R96" s="7">
        <f>AK96+BD96+BW96+CP96+DI96+EB96</f>
        <v>0</v>
      </c>
      <c r="S96" s="7">
        <v>0</v>
      </c>
      <c r="T96" s="11"/>
      <c r="U96" s="10"/>
      <c r="V96" s="11"/>
      <c r="W96" s="10"/>
      <c r="X96" s="11"/>
      <c r="Y96" s="10"/>
      <c r="Z96" s="7"/>
      <c r="AA96" s="11"/>
      <c r="AB96" s="10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>Z96+AK96</f>
        <v>0</v>
      </c>
      <c r="AM96" s="11"/>
      <c r="AN96" s="10"/>
      <c r="AO96" s="11"/>
      <c r="AP96" s="10"/>
      <c r="AQ96" s="11"/>
      <c r="AR96" s="10"/>
      <c r="AS96" s="7"/>
      <c r="AT96" s="11"/>
      <c r="AU96" s="10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>AS96+BD96</f>
        <v>0</v>
      </c>
      <c r="BF96" s="11"/>
      <c r="BG96" s="10"/>
      <c r="BH96" s="11"/>
      <c r="BI96" s="10"/>
      <c r="BJ96" s="11"/>
      <c r="BK96" s="10"/>
      <c r="BL96" s="7"/>
      <c r="BM96" s="11"/>
      <c r="BN96" s="10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>BL96+BW96</f>
        <v>0</v>
      </c>
      <c r="BY96" s="11"/>
      <c r="BZ96" s="10"/>
      <c r="CA96" s="11"/>
      <c r="CB96" s="10"/>
      <c r="CC96" s="11"/>
      <c r="CD96" s="10"/>
      <c r="CE96" s="7"/>
      <c r="CF96" s="11"/>
      <c r="CG96" s="10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>CE96+CP96</f>
        <v>0</v>
      </c>
      <c r="CR96" s="11"/>
      <c r="CS96" s="10"/>
      <c r="CT96" s="11"/>
      <c r="CU96" s="10"/>
      <c r="CV96" s="11"/>
      <c r="CW96" s="10"/>
      <c r="CX96" s="7"/>
      <c r="CY96" s="11"/>
      <c r="CZ96" s="10"/>
      <c r="DA96" s="11"/>
      <c r="DB96" s="10"/>
      <c r="DC96" s="11"/>
      <c r="DD96" s="10"/>
      <c r="DE96" s="11"/>
      <c r="DF96" s="10"/>
      <c r="DG96" s="11"/>
      <c r="DH96" s="10"/>
      <c r="DI96" s="7"/>
      <c r="DJ96" s="7">
        <f>CX96+DI96</f>
        <v>0</v>
      </c>
      <c r="DK96" s="11">
        <v>2</v>
      </c>
      <c r="DL96" s="10" t="s">
        <v>56</v>
      </c>
      <c r="DM96" s="11"/>
      <c r="DN96" s="10"/>
      <c r="DO96" s="11"/>
      <c r="DP96" s="10"/>
      <c r="DQ96" s="7">
        <v>0</v>
      </c>
      <c r="DR96" s="11"/>
      <c r="DS96" s="10"/>
      <c r="DT96" s="11"/>
      <c r="DU96" s="10"/>
      <c r="DV96" s="11"/>
      <c r="DW96" s="10"/>
      <c r="DX96" s="11"/>
      <c r="DY96" s="10"/>
      <c r="DZ96" s="11"/>
      <c r="EA96" s="10"/>
      <c r="EB96" s="7"/>
      <c r="EC96" s="7">
        <f>DQ96+EB96</f>
        <v>0</v>
      </c>
    </row>
    <row r="97" spans="1:133" ht="15.75" customHeight="1">
      <c r="A97" s="6"/>
      <c r="B97" s="6"/>
      <c r="C97" s="6"/>
      <c r="D97" s="6"/>
      <c r="E97" s="6" t="s">
        <v>79</v>
      </c>
      <c r="F97" s="6">
        <f aca="true" t="shared" si="92" ref="F97:AK97">SUM(F93:F96)</f>
        <v>0</v>
      </c>
      <c r="G97" s="6">
        <f t="shared" si="92"/>
        <v>4</v>
      </c>
      <c r="H97" s="6">
        <f t="shared" si="92"/>
        <v>10</v>
      </c>
      <c r="I97" s="6">
        <f t="shared" si="92"/>
        <v>10</v>
      </c>
      <c r="J97" s="6">
        <f t="shared" si="92"/>
        <v>0</v>
      </c>
      <c r="K97" s="6">
        <f t="shared" si="92"/>
        <v>0</v>
      </c>
      <c r="L97" s="6">
        <f t="shared" si="92"/>
        <v>0</v>
      </c>
      <c r="M97" s="6">
        <f t="shared" si="92"/>
        <v>0</v>
      </c>
      <c r="N97" s="6">
        <f t="shared" si="92"/>
        <v>0</v>
      </c>
      <c r="O97" s="6">
        <f t="shared" si="92"/>
        <v>0</v>
      </c>
      <c r="P97" s="6">
        <f t="shared" si="92"/>
        <v>0</v>
      </c>
      <c r="Q97" s="7">
        <f t="shared" si="92"/>
        <v>0</v>
      </c>
      <c r="R97" s="7">
        <f t="shared" si="92"/>
        <v>0</v>
      </c>
      <c r="S97" s="7">
        <f t="shared" si="92"/>
        <v>0</v>
      </c>
      <c r="T97" s="11">
        <f t="shared" si="92"/>
        <v>8</v>
      </c>
      <c r="U97" s="10">
        <f t="shared" si="92"/>
        <v>0</v>
      </c>
      <c r="V97" s="11">
        <f t="shared" si="92"/>
        <v>0</v>
      </c>
      <c r="W97" s="10">
        <f t="shared" si="92"/>
        <v>0</v>
      </c>
      <c r="X97" s="11">
        <f t="shared" si="92"/>
        <v>0</v>
      </c>
      <c r="Y97" s="10">
        <f t="shared" si="92"/>
        <v>0</v>
      </c>
      <c r="Z97" s="7">
        <f t="shared" si="92"/>
        <v>0</v>
      </c>
      <c r="AA97" s="11">
        <f t="shared" si="92"/>
        <v>0</v>
      </c>
      <c r="AB97" s="10">
        <f t="shared" si="92"/>
        <v>0</v>
      </c>
      <c r="AC97" s="11">
        <f t="shared" si="92"/>
        <v>0</v>
      </c>
      <c r="AD97" s="10">
        <f t="shared" si="92"/>
        <v>0</v>
      </c>
      <c r="AE97" s="11">
        <f t="shared" si="92"/>
        <v>0</v>
      </c>
      <c r="AF97" s="10">
        <f t="shared" si="92"/>
        <v>0</v>
      </c>
      <c r="AG97" s="11">
        <f t="shared" si="92"/>
        <v>0</v>
      </c>
      <c r="AH97" s="10">
        <f t="shared" si="92"/>
        <v>0</v>
      </c>
      <c r="AI97" s="11">
        <f t="shared" si="92"/>
        <v>0</v>
      </c>
      <c r="AJ97" s="10">
        <f t="shared" si="92"/>
        <v>0</v>
      </c>
      <c r="AK97" s="7">
        <f t="shared" si="92"/>
        <v>0</v>
      </c>
      <c r="AL97" s="7">
        <f aca="true" t="shared" si="93" ref="AL97:BQ97">SUM(AL93:AL96)</f>
        <v>0</v>
      </c>
      <c r="AM97" s="11">
        <f t="shared" si="93"/>
        <v>0</v>
      </c>
      <c r="AN97" s="10">
        <f t="shared" si="93"/>
        <v>0</v>
      </c>
      <c r="AO97" s="11">
        <f t="shared" si="93"/>
        <v>0</v>
      </c>
      <c r="AP97" s="10">
        <f t="shared" si="93"/>
        <v>0</v>
      </c>
      <c r="AQ97" s="11">
        <f t="shared" si="93"/>
        <v>0</v>
      </c>
      <c r="AR97" s="10">
        <f t="shared" si="93"/>
        <v>0</v>
      </c>
      <c r="AS97" s="7">
        <f t="shared" si="93"/>
        <v>0</v>
      </c>
      <c r="AT97" s="11">
        <f t="shared" si="93"/>
        <v>0</v>
      </c>
      <c r="AU97" s="10">
        <f t="shared" si="93"/>
        <v>0</v>
      </c>
      <c r="AV97" s="11">
        <f t="shared" si="93"/>
        <v>0</v>
      </c>
      <c r="AW97" s="10">
        <f t="shared" si="93"/>
        <v>0</v>
      </c>
      <c r="AX97" s="11">
        <f t="shared" si="93"/>
        <v>0</v>
      </c>
      <c r="AY97" s="10">
        <f t="shared" si="93"/>
        <v>0</v>
      </c>
      <c r="AZ97" s="11">
        <f t="shared" si="93"/>
        <v>0</v>
      </c>
      <c r="BA97" s="10">
        <f t="shared" si="93"/>
        <v>0</v>
      </c>
      <c r="BB97" s="11">
        <f t="shared" si="93"/>
        <v>0</v>
      </c>
      <c r="BC97" s="10">
        <f t="shared" si="93"/>
        <v>0</v>
      </c>
      <c r="BD97" s="7">
        <f t="shared" si="93"/>
        <v>0</v>
      </c>
      <c r="BE97" s="7">
        <f t="shared" si="93"/>
        <v>0</v>
      </c>
      <c r="BF97" s="11">
        <f t="shared" si="93"/>
        <v>0</v>
      </c>
      <c r="BG97" s="10">
        <f t="shared" si="93"/>
        <v>0</v>
      </c>
      <c r="BH97" s="11">
        <f t="shared" si="93"/>
        <v>0</v>
      </c>
      <c r="BI97" s="10">
        <f t="shared" si="93"/>
        <v>0</v>
      </c>
      <c r="BJ97" s="11">
        <f t="shared" si="93"/>
        <v>0</v>
      </c>
      <c r="BK97" s="10">
        <f t="shared" si="93"/>
        <v>0</v>
      </c>
      <c r="BL97" s="7">
        <f t="shared" si="93"/>
        <v>0</v>
      </c>
      <c r="BM97" s="11">
        <f t="shared" si="93"/>
        <v>0</v>
      </c>
      <c r="BN97" s="10">
        <f t="shared" si="93"/>
        <v>0</v>
      </c>
      <c r="BO97" s="11">
        <f t="shared" si="93"/>
        <v>0</v>
      </c>
      <c r="BP97" s="10">
        <f t="shared" si="93"/>
        <v>0</v>
      </c>
      <c r="BQ97" s="11">
        <f t="shared" si="93"/>
        <v>0</v>
      </c>
      <c r="BR97" s="10">
        <f aca="true" t="shared" si="94" ref="BR97:CW97">SUM(BR93:BR96)</f>
        <v>0</v>
      </c>
      <c r="BS97" s="11">
        <f t="shared" si="94"/>
        <v>0</v>
      </c>
      <c r="BT97" s="10">
        <f t="shared" si="94"/>
        <v>0</v>
      </c>
      <c r="BU97" s="11">
        <f t="shared" si="94"/>
        <v>0</v>
      </c>
      <c r="BV97" s="10">
        <f t="shared" si="94"/>
        <v>0</v>
      </c>
      <c r="BW97" s="7">
        <f t="shared" si="94"/>
        <v>0</v>
      </c>
      <c r="BX97" s="7">
        <f t="shared" si="94"/>
        <v>0</v>
      </c>
      <c r="BY97" s="11">
        <f t="shared" si="94"/>
        <v>0</v>
      </c>
      <c r="BZ97" s="10">
        <f t="shared" si="94"/>
        <v>0</v>
      </c>
      <c r="CA97" s="11">
        <f t="shared" si="94"/>
        <v>0</v>
      </c>
      <c r="CB97" s="10">
        <f t="shared" si="94"/>
        <v>0</v>
      </c>
      <c r="CC97" s="11">
        <f t="shared" si="94"/>
        <v>0</v>
      </c>
      <c r="CD97" s="10">
        <f t="shared" si="94"/>
        <v>0</v>
      </c>
      <c r="CE97" s="7">
        <f t="shared" si="94"/>
        <v>0</v>
      </c>
      <c r="CF97" s="11">
        <f t="shared" si="94"/>
        <v>0</v>
      </c>
      <c r="CG97" s="10">
        <f t="shared" si="94"/>
        <v>0</v>
      </c>
      <c r="CH97" s="11">
        <f t="shared" si="94"/>
        <v>0</v>
      </c>
      <c r="CI97" s="10">
        <f t="shared" si="94"/>
        <v>0</v>
      </c>
      <c r="CJ97" s="11">
        <f t="shared" si="94"/>
        <v>0</v>
      </c>
      <c r="CK97" s="10">
        <f t="shared" si="94"/>
        <v>0</v>
      </c>
      <c r="CL97" s="11">
        <f t="shared" si="94"/>
        <v>0</v>
      </c>
      <c r="CM97" s="10">
        <f t="shared" si="94"/>
        <v>0</v>
      </c>
      <c r="CN97" s="11">
        <f t="shared" si="94"/>
        <v>0</v>
      </c>
      <c r="CO97" s="10">
        <f t="shared" si="94"/>
        <v>0</v>
      </c>
      <c r="CP97" s="7">
        <f t="shared" si="94"/>
        <v>0</v>
      </c>
      <c r="CQ97" s="7">
        <f t="shared" si="94"/>
        <v>0</v>
      </c>
      <c r="CR97" s="11">
        <f t="shared" si="94"/>
        <v>0</v>
      </c>
      <c r="CS97" s="10">
        <f t="shared" si="94"/>
        <v>0</v>
      </c>
      <c r="CT97" s="11">
        <f t="shared" si="94"/>
        <v>0</v>
      </c>
      <c r="CU97" s="10">
        <f t="shared" si="94"/>
        <v>0</v>
      </c>
      <c r="CV97" s="11">
        <f t="shared" si="94"/>
        <v>0</v>
      </c>
      <c r="CW97" s="10">
        <f t="shared" si="94"/>
        <v>0</v>
      </c>
      <c r="CX97" s="7">
        <f aca="true" t="shared" si="95" ref="CX97:EC97">SUM(CX93:CX96)</f>
        <v>0</v>
      </c>
      <c r="CY97" s="11">
        <f t="shared" si="95"/>
        <v>0</v>
      </c>
      <c r="CZ97" s="10">
        <f t="shared" si="95"/>
        <v>0</v>
      </c>
      <c r="DA97" s="11">
        <f t="shared" si="95"/>
        <v>0</v>
      </c>
      <c r="DB97" s="10">
        <f t="shared" si="95"/>
        <v>0</v>
      </c>
      <c r="DC97" s="11">
        <f t="shared" si="95"/>
        <v>0</v>
      </c>
      <c r="DD97" s="10">
        <f t="shared" si="95"/>
        <v>0</v>
      </c>
      <c r="DE97" s="11">
        <f t="shared" si="95"/>
        <v>0</v>
      </c>
      <c r="DF97" s="10">
        <f t="shared" si="95"/>
        <v>0</v>
      </c>
      <c r="DG97" s="11">
        <f t="shared" si="95"/>
        <v>0</v>
      </c>
      <c r="DH97" s="10">
        <f t="shared" si="95"/>
        <v>0</v>
      </c>
      <c r="DI97" s="7">
        <f t="shared" si="95"/>
        <v>0</v>
      </c>
      <c r="DJ97" s="7">
        <f t="shared" si="95"/>
        <v>0</v>
      </c>
      <c r="DK97" s="11">
        <f t="shared" si="95"/>
        <v>2</v>
      </c>
      <c r="DL97" s="10">
        <f t="shared" si="95"/>
        <v>0</v>
      </c>
      <c r="DM97" s="11">
        <f t="shared" si="95"/>
        <v>0</v>
      </c>
      <c r="DN97" s="10">
        <f t="shared" si="95"/>
        <v>0</v>
      </c>
      <c r="DO97" s="11">
        <f t="shared" si="95"/>
        <v>0</v>
      </c>
      <c r="DP97" s="10">
        <f t="shared" si="95"/>
        <v>0</v>
      </c>
      <c r="DQ97" s="7">
        <f t="shared" si="95"/>
        <v>0</v>
      </c>
      <c r="DR97" s="11">
        <f t="shared" si="95"/>
        <v>0</v>
      </c>
      <c r="DS97" s="10">
        <f t="shared" si="95"/>
        <v>0</v>
      </c>
      <c r="DT97" s="11">
        <f t="shared" si="95"/>
        <v>0</v>
      </c>
      <c r="DU97" s="10">
        <f t="shared" si="95"/>
        <v>0</v>
      </c>
      <c r="DV97" s="11">
        <f t="shared" si="95"/>
        <v>0</v>
      </c>
      <c r="DW97" s="10">
        <f t="shared" si="95"/>
        <v>0</v>
      </c>
      <c r="DX97" s="11">
        <f t="shared" si="95"/>
        <v>0</v>
      </c>
      <c r="DY97" s="10">
        <f t="shared" si="95"/>
        <v>0</v>
      </c>
      <c r="DZ97" s="11">
        <f t="shared" si="95"/>
        <v>0</v>
      </c>
      <c r="EA97" s="10">
        <f t="shared" si="95"/>
        <v>0</v>
      </c>
      <c r="EB97" s="7">
        <f t="shared" si="95"/>
        <v>0</v>
      </c>
      <c r="EC97" s="7">
        <f t="shared" si="95"/>
        <v>0</v>
      </c>
    </row>
    <row r="98" spans="1:133" ht="19.5" customHeight="1">
      <c r="A98" s="19" t="s">
        <v>196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9"/>
      <c r="EC98" s="13"/>
    </row>
    <row r="99" spans="1:133" ht="12.75">
      <c r="A99" s="6"/>
      <c r="B99" s="6"/>
      <c r="C99" s="6"/>
      <c r="D99" s="6" t="s">
        <v>197</v>
      </c>
      <c r="E99" s="3" t="s">
        <v>198</v>
      </c>
      <c r="F99" s="6">
        <f>COUNTIF(T99:EA99,"e")</f>
        <v>0</v>
      </c>
      <c r="G99" s="6">
        <f>COUNTIF(T99:EA99,"z")</f>
        <v>2</v>
      </c>
      <c r="H99" s="6">
        <f>SUM(I99:P99)</f>
        <v>18</v>
      </c>
      <c r="I99" s="6">
        <f>T99+AM99+BF99+BY99+CR99+DK99</f>
        <v>9</v>
      </c>
      <c r="J99" s="6">
        <f>V99+AO99+BH99+CA99+CT99+DM99</f>
        <v>0</v>
      </c>
      <c r="K99" s="6">
        <f>X99+AQ99+BJ99+CC99+CV99+DO99</f>
        <v>0</v>
      </c>
      <c r="L99" s="6">
        <f>AA99+AT99+BM99+CF99+CY99+DR99</f>
        <v>0</v>
      </c>
      <c r="M99" s="6">
        <f>AC99+AV99+BO99+CH99+DA99+DT99</f>
        <v>9</v>
      </c>
      <c r="N99" s="6">
        <f>AE99+AX99+BQ99+CJ99+DC99+DV99</f>
        <v>0</v>
      </c>
      <c r="O99" s="6">
        <f>AG99+AZ99+BS99+CL99+DE99+DX99</f>
        <v>0</v>
      </c>
      <c r="P99" s="6">
        <f>AI99+BB99+BU99+CN99+DG99+DZ99</f>
        <v>0</v>
      </c>
      <c r="Q99" s="7">
        <f>AL99+BE99+BX99+CQ99+DJ99+EC99</f>
        <v>0</v>
      </c>
      <c r="R99" s="7">
        <f>AK99+BD99+BW99+CP99+DI99+EB99</f>
        <v>0</v>
      </c>
      <c r="S99" s="7">
        <v>0</v>
      </c>
      <c r="T99" s="11">
        <v>9</v>
      </c>
      <c r="U99" s="10" t="s">
        <v>56</v>
      </c>
      <c r="V99" s="11"/>
      <c r="W99" s="10"/>
      <c r="X99" s="11"/>
      <c r="Y99" s="10"/>
      <c r="Z99" s="7">
        <v>0</v>
      </c>
      <c r="AA99" s="11"/>
      <c r="AB99" s="10"/>
      <c r="AC99" s="11">
        <v>9</v>
      </c>
      <c r="AD99" s="10" t="s">
        <v>56</v>
      </c>
      <c r="AE99" s="11"/>
      <c r="AF99" s="10"/>
      <c r="AG99" s="11"/>
      <c r="AH99" s="10"/>
      <c r="AI99" s="11"/>
      <c r="AJ99" s="10"/>
      <c r="AK99" s="7">
        <v>0</v>
      </c>
      <c r="AL99" s="7">
        <f>Z99+AK99</f>
        <v>0</v>
      </c>
      <c r="AM99" s="11"/>
      <c r="AN99" s="10"/>
      <c r="AO99" s="11"/>
      <c r="AP99" s="10"/>
      <c r="AQ99" s="11"/>
      <c r="AR99" s="10"/>
      <c r="AS99" s="7"/>
      <c r="AT99" s="11"/>
      <c r="AU99" s="10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>AS99+BD99</f>
        <v>0</v>
      </c>
      <c r="BF99" s="11"/>
      <c r="BG99" s="10"/>
      <c r="BH99" s="11"/>
      <c r="BI99" s="10"/>
      <c r="BJ99" s="11"/>
      <c r="BK99" s="10"/>
      <c r="BL99" s="7"/>
      <c r="BM99" s="11"/>
      <c r="BN99" s="10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>BL99+BW99</f>
        <v>0</v>
      </c>
      <c r="BY99" s="11"/>
      <c r="BZ99" s="10"/>
      <c r="CA99" s="11"/>
      <c r="CB99" s="10"/>
      <c r="CC99" s="11"/>
      <c r="CD99" s="10"/>
      <c r="CE99" s="7"/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>CE99+CP99</f>
        <v>0</v>
      </c>
      <c r="CR99" s="11"/>
      <c r="CS99" s="10"/>
      <c r="CT99" s="11"/>
      <c r="CU99" s="10"/>
      <c r="CV99" s="11"/>
      <c r="CW99" s="10"/>
      <c r="CX99" s="7"/>
      <c r="CY99" s="11"/>
      <c r="CZ99" s="10"/>
      <c r="DA99" s="11"/>
      <c r="DB99" s="10"/>
      <c r="DC99" s="11"/>
      <c r="DD99" s="10"/>
      <c r="DE99" s="11"/>
      <c r="DF99" s="10"/>
      <c r="DG99" s="11"/>
      <c r="DH99" s="10"/>
      <c r="DI99" s="7"/>
      <c r="DJ99" s="7">
        <f>CX99+DI99</f>
        <v>0</v>
      </c>
      <c r="DK99" s="11"/>
      <c r="DL99" s="10"/>
      <c r="DM99" s="11"/>
      <c r="DN99" s="10"/>
      <c r="DO99" s="11"/>
      <c r="DP99" s="10"/>
      <c r="DQ99" s="7"/>
      <c r="DR99" s="11"/>
      <c r="DS99" s="10"/>
      <c r="DT99" s="11"/>
      <c r="DU99" s="10"/>
      <c r="DV99" s="11"/>
      <c r="DW99" s="10"/>
      <c r="DX99" s="11"/>
      <c r="DY99" s="10"/>
      <c r="DZ99" s="11"/>
      <c r="EA99" s="10"/>
      <c r="EB99" s="7"/>
      <c r="EC99" s="7">
        <f>DQ99+EB99</f>
        <v>0</v>
      </c>
    </row>
    <row r="100" spans="1:133" ht="15.75" customHeight="1">
      <c r="A100" s="6"/>
      <c r="B100" s="6"/>
      <c r="C100" s="6"/>
      <c r="D100" s="6"/>
      <c r="E100" s="6" t="s">
        <v>79</v>
      </c>
      <c r="F100" s="6">
        <f aca="true" t="shared" si="96" ref="F100:AK100">SUM(F99:F99)</f>
        <v>0</v>
      </c>
      <c r="G100" s="6">
        <f t="shared" si="96"/>
        <v>2</v>
      </c>
      <c r="H100" s="6">
        <f t="shared" si="96"/>
        <v>18</v>
      </c>
      <c r="I100" s="6">
        <f t="shared" si="96"/>
        <v>9</v>
      </c>
      <c r="J100" s="6">
        <f t="shared" si="96"/>
        <v>0</v>
      </c>
      <c r="K100" s="6">
        <f t="shared" si="96"/>
        <v>0</v>
      </c>
      <c r="L100" s="6">
        <f t="shared" si="96"/>
        <v>0</v>
      </c>
      <c r="M100" s="6">
        <f t="shared" si="96"/>
        <v>9</v>
      </c>
      <c r="N100" s="6">
        <f t="shared" si="96"/>
        <v>0</v>
      </c>
      <c r="O100" s="6">
        <f t="shared" si="96"/>
        <v>0</v>
      </c>
      <c r="P100" s="6">
        <f t="shared" si="96"/>
        <v>0</v>
      </c>
      <c r="Q100" s="7">
        <f t="shared" si="96"/>
        <v>0</v>
      </c>
      <c r="R100" s="7">
        <f t="shared" si="96"/>
        <v>0</v>
      </c>
      <c r="S100" s="7">
        <f t="shared" si="96"/>
        <v>0</v>
      </c>
      <c r="T100" s="11">
        <f t="shared" si="96"/>
        <v>9</v>
      </c>
      <c r="U100" s="10">
        <f t="shared" si="96"/>
        <v>0</v>
      </c>
      <c r="V100" s="11">
        <f t="shared" si="96"/>
        <v>0</v>
      </c>
      <c r="W100" s="10">
        <f t="shared" si="96"/>
        <v>0</v>
      </c>
      <c r="X100" s="11">
        <f t="shared" si="96"/>
        <v>0</v>
      </c>
      <c r="Y100" s="10">
        <f t="shared" si="96"/>
        <v>0</v>
      </c>
      <c r="Z100" s="7">
        <f t="shared" si="96"/>
        <v>0</v>
      </c>
      <c r="AA100" s="11">
        <f t="shared" si="96"/>
        <v>0</v>
      </c>
      <c r="AB100" s="10">
        <f t="shared" si="96"/>
        <v>0</v>
      </c>
      <c r="AC100" s="11">
        <f t="shared" si="96"/>
        <v>9</v>
      </c>
      <c r="AD100" s="10">
        <f t="shared" si="96"/>
        <v>0</v>
      </c>
      <c r="AE100" s="11">
        <f t="shared" si="96"/>
        <v>0</v>
      </c>
      <c r="AF100" s="10">
        <f t="shared" si="96"/>
        <v>0</v>
      </c>
      <c r="AG100" s="11">
        <f t="shared" si="96"/>
        <v>0</v>
      </c>
      <c r="AH100" s="10">
        <f t="shared" si="96"/>
        <v>0</v>
      </c>
      <c r="AI100" s="11">
        <f t="shared" si="96"/>
        <v>0</v>
      </c>
      <c r="AJ100" s="10">
        <f t="shared" si="96"/>
        <v>0</v>
      </c>
      <c r="AK100" s="7">
        <f t="shared" si="96"/>
        <v>0</v>
      </c>
      <c r="AL100" s="7">
        <f aca="true" t="shared" si="97" ref="AL100:BQ100">SUM(AL99:AL99)</f>
        <v>0</v>
      </c>
      <c r="AM100" s="11">
        <f t="shared" si="97"/>
        <v>0</v>
      </c>
      <c r="AN100" s="10">
        <f t="shared" si="97"/>
        <v>0</v>
      </c>
      <c r="AO100" s="11">
        <f t="shared" si="97"/>
        <v>0</v>
      </c>
      <c r="AP100" s="10">
        <f t="shared" si="97"/>
        <v>0</v>
      </c>
      <c r="AQ100" s="11">
        <f t="shared" si="97"/>
        <v>0</v>
      </c>
      <c r="AR100" s="10">
        <f t="shared" si="97"/>
        <v>0</v>
      </c>
      <c r="AS100" s="7">
        <f t="shared" si="97"/>
        <v>0</v>
      </c>
      <c r="AT100" s="11">
        <f t="shared" si="97"/>
        <v>0</v>
      </c>
      <c r="AU100" s="10">
        <f t="shared" si="97"/>
        <v>0</v>
      </c>
      <c r="AV100" s="11">
        <f t="shared" si="97"/>
        <v>0</v>
      </c>
      <c r="AW100" s="10">
        <f t="shared" si="97"/>
        <v>0</v>
      </c>
      <c r="AX100" s="11">
        <f t="shared" si="97"/>
        <v>0</v>
      </c>
      <c r="AY100" s="10">
        <f t="shared" si="97"/>
        <v>0</v>
      </c>
      <c r="AZ100" s="11">
        <f t="shared" si="97"/>
        <v>0</v>
      </c>
      <c r="BA100" s="10">
        <f t="shared" si="97"/>
        <v>0</v>
      </c>
      <c r="BB100" s="11">
        <f t="shared" si="97"/>
        <v>0</v>
      </c>
      <c r="BC100" s="10">
        <f t="shared" si="97"/>
        <v>0</v>
      </c>
      <c r="BD100" s="7">
        <f t="shared" si="97"/>
        <v>0</v>
      </c>
      <c r="BE100" s="7">
        <f t="shared" si="97"/>
        <v>0</v>
      </c>
      <c r="BF100" s="11">
        <f t="shared" si="97"/>
        <v>0</v>
      </c>
      <c r="BG100" s="10">
        <f t="shared" si="97"/>
        <v>0</v>
      </c>
      <c r="BH100" s="11">
        <f t="shared" si="97"/>
        <v>0</v>
      </c>
      <c r="BI100" s="10">
        <f t="shared" si="97"/>
        <v>0</v>
      </c>
      <c r="BJ100" s="11">
        <f t="shared" si="97"/>
        <v>0</v>
      </c>
      <c r="BK100" s="10">
        <f t="shared" si="97"/>
        <v>0</v>
      </c>
      <c r="BL100" s="7">
        <f t="shared" si="97"/>
        <v>0</v>
      </c>
      <c r="BM100" s="11">
        <f t="shared" si="97"/>
        <v>0</v>
      </c>
      <c r="BN100" s="10">
        <f t="shared" si="97"/>
        <v>0</v>
      </c>
      <c r="BO100" s="11">
        <f t="shared" si="97"/>
        <v>0</v>
      </c>
      <c r="BP100" s="10">
        <f t="shared" si="97"/>
        <v>0</v>
      </c>
      <c r="BQ100" s="11">
        <f t="shared" si="97"/>
        <v>0</v>
      </c>
      <c r="BR100" s="10">
        <f aca="true" t="shared" si="98" ref="BR100:CW100">SUM(BR99:BR99)</f>
        <v>0</v>
      </c>
      <c r="BS100" s="11">
        <f t="shared" si="98"/>
        <v>0</v>
      </c>
      <c r="BT100" s="10">
        <f t="shared" si="98"/>
        <v>0</v>
      </c>
      <c r="BU100" s="11">
        <f t="shared" si="98"/>
        <v>0</v>
      </c>
      <c r="BV100" s="10">
        <f t="shared" si="98"/>
        <v>0</v>
      </c>
      <c r="BW100" s="7">
        <f t="shared" si="98"/>
        <v>0</v>
      </c>
      <c r="BX100" s="7">
        <f t="shared" si="98"/>
        <v>0</v>
      </c>
      <c r="BY100" s="11">
        <f t="shared" si="98"/>
        <v>0</v>
      </c>
      <c r="BZ100" s="10">
        <f t="shared" si="98"/>
        <v>0</v>
      </c>
      <c r="CA100" s="11">
        <f t="shared" si="98"/>
        <v>0</v>
      </c>
      <c r="CB100" s="10">
        <f t="shared" si="98"/>
        <v>0</v>
      </c>
      <c r="CC100" s="11">
        <f t="shared" si="98"/>
        <v>0</v>
      </c>
      <c r="CD100" s="10">
        <f t="shared" si="98"/>
        <v>0</v>
      </c>
      <c r="CE100" s="7">
        <f t="shared" si="98"/>
        <v>0</v>
      </c>
      <c r="CF100" s="11">
        <f t="shared" si="98"/>
        <v>0</v>
      </c>
      <c r="CG100" s="10">
        <f t="shared" si="98"/>
        <v>0</v>
      </c>
      <c r="CH100" s="11">
        <f t="shared" si="98"/>
        <v>0</v>
      </c>
      <c r="CI100" s="10">
        <f t="shared" si="98"/>
        <v>0</v>
      </c>
      <c r="CJ100" s="11">
        <f t="shared" si="98"/>
        <v>0</v>
      </c>
      <c r="CK100" s="10">
        <f t="shared" si="98"/>
        <v>0</v>
      </c>
      <c r="CL100" s="11">
        <f t="shared" si="98"/>
        <v>0</v>
      </c>
      <c r="CM100" s="10">
        <f t="shared" si="98"/>
        <v>0</v>
      </c>
      <c r="CN100" s="11">
        <f t="shared" si="98"/>
        <v>0</v>
      </c>
      <c r="CO100" s="10">
        <f t="shared" si="98"/>
        <v>0</v>
      </c>
      <c r="CP100" s="7">
        <f t="shared" si="98"/>
        <v>0</v>
      </c>
      <c r="CQ100" s="7">
        <f t="shared" si="98"/>
        <v>0</v>
      </c>
      <c r="CR100" s="11">
        <f t="shared" si="98"/>
        <v>0</v>
      </c>
      <c r="CS100" s="10">
        <f t="shared" si="98"/>
        <v>0</v>
      </c>
      <c r="CT100" s="11">
        <f t="shared" si="98"/>
        <v>0</v>
      </c>
      <c r="CU100" s="10">
        <f t="shared" si="98"/>
        <v>0</v>
      </c>
      <c r="CV100" s="11">
        <f t="shared" si="98"/>
        <v>0</v>
      </c>
      <c r="CW100" s="10">
        <f t="shared" si="98"/>
        <v>0</v>
      </c>
      <c r="CX100" s="7">
        <f aca="true" t="shared" si="99" ref="CX100:EC100">SUM(CX99:CX99)</f>
        <v>0</v>
      </c>
      <c r="CY100" s="11">
        <f t="shared" si="99"/>
        <v>0</v>
      </c>
      <c r="CZ100" s="10">
        <f t="shared" si="99"/>
        <v>0</v>
      </c>
      <c r="DA100" s="11">
        <f t="shared" si="99"/>
        <v>0</v>
      </c>
      <c r="DB100" s="10">
        <f t="shared" si="99"/>
        <v>0</v>
      </c>
      <c r="DC100" s="11">
        <f t="shared" si="99"/>
        <v>0</v>
      </c>
      <c r="DD100" s="10">
        <f t="shared" si="99"/>
        <v>0</v>
      </c>
      <c r="DE100" s="11">
        <f t="shared" si="99"/>
        <v>0</v>
      </c>
      <c r="DF100" s="10">
        <f t="shared" si="99"/>
        <v>0</v>
      </c>
      <c r="DG100" s="11">
        <f t="shared" si="99"/>
        <v>0</v>
      </c>
      <c r="DH100" s="10">
        <f t="shared" si="99"/>
        <v>0</v>
      </c>
      <c r="DI100" s="7">
        <f t="shared" si="99"/>
        <v>0</v>
      </c>
      <c r="DJ100" s="7">
        <f t="shared" si="99"/>
        <v>0</v>
      </c>
      <c r="DK100" s="11">
        <f t="shared" si="99"/>
        <v>0</v>
      </c>
      <c r="DL100" s="10">
        <f t="shared" si="99"/>
        <v>0</v>
      </c>
      <c r="DM100" s="11">
        <f t="shared" si="99"/>
        <v>0</v>
      </c>
      <c r="DN100" s="10">
        <f t="shared" si="99"/>
        <v>0</v>
      </c>
      <c r="DO100" s="11">
        <f t="shared" si="99"/>
        <v>0</v>
      </c>
      <c r="DP100" s="10">
        <f t="shared" si="99"/>
        <v>0</v>
      </c>
      <c r="DQ100" s="7">
        <f t="shared" si="99"/>
        <v>0</v>
      </c>
      <c r="DR100" s="11">
        <f t="shared" si="99"/>
        <v>0</v>
      </c>
      <c r="DS100" s="10">
        <f t="shared" si="99"/>
        <v>0</v>
      </c>
      <c r="DT100" s="11">
        <f t="shared" si="99"/>
        <v>0</v>
      </c>
      <c r="DU100" s="10">
        <f t="shared" si="99"/>
        <v>0</v>
      </c>
      <c r="DV100" s="11">
        <f t="shared" si="99"/>
        <v>0</v>
      </c>
      <c r="DW100" s="10">
        <f t="shared" si="99"/>
        <v>0</v>
      </c>
      <c r="DX100" s="11">
        <f t="shared" si="99"/>
        <v>0</v>
      </c>
      <c r="DY100" s="10">
        <f t="shared" si="99"/>
        <v>0</v>
      </c>
      <c r="DZ100" s="11">
        <f t="shared" si="99"/>
        <v>0</v>
      </c>
      <c r="EA100" s="10">
        <f t="shared" si="99"/>
        <v>0</v>
      </c>
      <c r="EB100" s="7">
        <f t="shared" si="99"/>
        <v>0</v>
      </c>
      <c r="EC100" s="7">
        <f t="shared" si="99"/>
        <v>0</v>
      </c>
    </row>
    <row r="101" spans="1:133" ht="19.5" customHeight="1">
      <c r="A101" s="6"/>
      <c r="B101" s="6"/>
      <c r="C101" s="6"/>
      <c r="D101" s="6"/>
      <c r="E101" s="8" t="s">
        <v>199</v>
      </c>
      <c r="F101" s="6">
        <f>F29+F57+F67+F91+F97</f>
        <v>12</v>
      </c>
      <c r="G101" s="6">
        <f>G29+G57+G67+G91+G97</f>
        <v>78</v>
      </c>
      <c r="H101" s="6">
        <f aca="true" t="shared" si="100" ref="H101:P101">H29+H57+H67+H97</f>
        <v>1315</v>
      </c>
      <c r="I101" s="6">
        <f t="shared" si="100"/>
        <v>628</v>
      </c>
      <c r="J101" s="6">
        <f t="shared" si="100"/>
        <v>9</v>
      </c>
      <c r="K101" s="6">
        <f t="shared" si="100"/>
        <v>9</v>
      </c>
      <c r="L101" s="6">
        <f t="shared" si="100"/>
        <v>3</v>
      </c>
      <c r="M101" s="6">
        <f t="shared" si="100"/>
        <v>576</v>
      </c>
      <c r="N101" s="6">
        <f t="shared" si="100"/>
        <v>90</v>
      </c>
      <c r="O101" s="6">
        <f t="shared" si="100"/>
        <v>0</v>
      </c>
      <c r="P101" s="6">
        <f t="shared" si="100"/>
        <v>0</v>
      </c>
      <c r="Q101" s="7">
        <f>Q29+Q57+Q67+Q91+Q97</f>
        <v>180</v>
      </c>
      <c r="R101" s="7">
        <f>R29+R57+R67+R91+R97</f>
        <v>90</v>
      </c>
      <c r="S101" s="7">
        <f>S29+S57+S67+S91+S97</f>
        <v>57.199999999999996</v>
      </c>
      <c r="T101" s="11">
        <f aca="true" t="shared" si="101" ref="T101:Y101">T29+T57+T67+T97</f>
        <v>125</v>
      </c>
      <c r="U101" s="10">
        <f t="shared" si="101"/>
        <v>0</v>
      </c>
      <c r="V101" s="11">
        <f t="shared" si="101"/>
        <v>9</v>
      </c>
      <c r="W101" s="10">
        <f t="shared" si="101"/>
        <v>0</v>
      </c>
      <c r="X101" s="11">
        <f t="shared" si="101"/>
        <v>0</v>
      </c>
      <c r="Y101" s="10">
        <f t="shared" si="101"/>
        <v>0</v>
      </c>
      <c r="Z101" s="7">
        <f>Z29+Z57+Z67+Z91+Z97</f>
        <v>19</v>
      </c>
      <c r="AA101" s="11">
        <f aca="true" t="shared" si="102" ref="AA101:AJ101">AA29+AA57+AA67+AA97</f>
        <v>0</v>
      </c>
      <c r="AB101" s="10">
        <f t="shared" si="102"/>
        <v>0</v>
      </c>
      <c r="AC101" s="11">
        <f t="shared" si="102"/>
        <v>99</v>
      </c>
      <c r="AD101" s="10">
        <f t="shared" si="102"/>
        <v>0</v>
      </c>
      <c r="AE101" s="11">
        <f t="shared" si="102"/>
        <v>0</v>
      </c>
      <c r="AF101" s="10">
        <f t="shared" si="102"/>
        <v>0</v>
      </c>
      <c r="AG101" s="11">
        <f t="shared" si="102"/>
        <v>0</v>
      </c>
      <c r="AH101" s="10">
        <f t="shared" si="102"/>
        <v>0</v>
      </c>
      <c r="AI101" s="11">
        <f t="shared" si="102"/>
        <v>0</v>
      </c>
      <c r="AJ101" s="10">
        <f t="shared" si="102"/>
        <v>0</v>
      </c>
      <c r="AK101" s="7">
        <f>AK29+AK57+AK67+AK91+AK97</f>
        <v>11</v>
      </c>
      <c r="AL101" s="7">
        <f>AL29+AL57+AL67+AL91+AL97</f>
        <v>30</v>
      </c>
      <c r="AM101" s="11">
        <f aca="true" t="shared" si="103" ref="AM101:AR101">AM29+AM57+AM67+AM97</f>
        <v>117</v>
      </c>
      <c r="AN101" s="10">
        <f t="shared" si="103"/>
        <v>0</v>
      </c>
      <c r="AO101" s="11">
        <f t="shared" si="103"/>
        <v>0</v>
      </c>
      <c r="AP101" s="10">
        <f t="shared" si="103"/>
        <v>0</v>
      </c>
      <c r="AQ101" s="11">
        <f t="shared" si="103"/>
        <v>0</v>
      </c>
      <c r="AR101" s="10">
        <f t="shared" si="103"/>
        <v>0</v>
      </c>
      <c r="AS101" s="7">
        <f>AS29+AS57+AS67+AS91+AS97</f>
        <v>18</v>
      </c>
      <c r="AT101" s="11">
        <f aca="true" t="shared" si="104" ref="AT101:BC101">AT29+AT57+AT67+AT97</f>
        <v>0</v>
      </c>
      <c r="AU101" s="10">
        <f t="shared" si="104"/>
        <v>0</v>
      </c>
      <c r="AV101" s="11">
        <f t="shared" si="104"/>
        <v>93</v>
      </c>
      <c r="AW101" s="10">
        <f t="shared" si="104"/>
        <v>0</v>
      </c>
      <c r="AX101" s="11">
        <f t="shared" si="104"/>
        <v>0</v>
      </c>
      <c r="AY101" s="10">
        <f t="shared" si="104"/>
        <v>0</v>
      </c>
      <c r="AZ101" s="11">
        <f t="shared" si="104"/>
        <v>0</v>
      </c>
      <c r="BA101" s="10">
        <f t="shared" si="104"/>
        <v>0</v>
      </c>
      <c r="BB101" s="11">
        <f t="shared" si="104"/>
        <v>0</v>
      </c>
      <c r="BC101" s="10">
        <f t="shared" si="104"/>
        <v>0</v>
      </c>
      <c r="BD101" s="7">
        <f>BD29+BD57+BD67+BD91+BD97</f>
        <v>12</v>
      </c>
      <c r="BE101" s="7">
        <f>BE29+BE57+BE67+BE91+BE97</f>
        <v>30</v>
      </c>
      <c r="BF101" s="11">
        <f aca="true" t="shared" si="105" ref="BF101:BK101">BF29+BF57+BF67+BF97</f>
        <v>111</v>
      </c>
      <c r="BG101" s="10">
        <f t="shared" si="105"/>
        <v>0</v>
      </c>
      <c r="BH101" s="11">
        <f t="shared" si="105"/>
        <v>0</v>
      </c>
      <c r="BI101" s="10">
        <f t="shared" si="105"/>
        <v>0</v>
      </c>
      <c r="BJ101" s="11">
        <f t="shared" si="105"/>
        <v>0</v>
      </c>
      <c r="BK101" s="10">
        <f t="shared" si="105"/>
        <v>0</v>
      </c>
      <c r="BL101" s="7">
        <f>BL29+BL57+BL67+BL91+BL97</f>
        <v>16</v>
      </c>
      <c r="BM101" s="11">
        <f aca="true" t="shared" si="106" ref="BM101:BV101">BM29+BM57+BM67+BM97</f>
        <v>0</v>
      </c>
      <c r="BN101" s="10">
        <f t="shared" si="106"/>
        <v>0</v>
      </c>
      <c r="BO101" s="11">
        <f t="shared" si="106"/>
        <v>102</v>
      </c>
      <c r="BP101" s="10">
        <f t="shared" si="106"/>
        <v>0</v>
      </c>
      <c r="BQ101" s="11">
        <f t="shared" si="106"/>
        <v>18</v>
      </c>
      <c r="BR101" s="10">
        <f t="shared" si="106"/>
        <v>0</v>
      </c>
      <c r="BS101" s="11">
        <f t="shared" si="106"/>
        <v>0</v>
      </c>
      <c r="BT101" s="10">
        <f t="shared" si="106"/>
        <v>0</v>
      </c>
      <c r="BU101" s="11">
        <f t="shared" si="106"/>
        <v>0</v>
      </c>
      <c r="BV101" s="10">
        <f t="shared" si="106"/>
        <v>0</v>
      </c>
      <c r="BW101" s="7">
        <f>BW29+BW57+BW67+BW91+BW97</f>
        <v>14</v>
      </c>
      <c r="BX101" s="7">
        <f>BX29+BX57+BX67+BX91+BX97</f>
        <v>30</v>
      </c>
      <c r="BY101" s="11">
        <f aca="true" t="shared" si="107" ref="BY101:CD101">BY29+BY57+BY67+BY97</f>
        <v>84</v>
      </c>
      <c r="BZ101" s="10">
        <f t="shared" si="107"/>
        <v>0</v>
      </c>
      <c r="CA101" s="11">
        <f t="shared" si="107"/>
        <v>0</v>
      </c>
      <c r="CB101" s="10">
        <f t="shared" si="107"/>
        <v>0</v>
      </c>
      <c r="CC101" s="11">
        <f t="shared" si="107"/>
        <v>0</v>
      </c>
      <c r="CD101" s="10">
        <f t="shared" si="107"/>
        <v>0</v>
      </c>
      <c r="CE101" s="7">
        <f>CE29+CE57+CE67+CE91+CE97</f>
        <v>12</v>
      </c>
      <c r="CF101" s="11">
        <f aca="true" t="shared" si="108" ref="CF101:CO101">CF29+CF57+CF67+CF97</f>
        <v>0</v>
      </c>
      <c r="CG101" s="10">
        <f t="shared" si="108"/>
        <v>0</v>
      </c>
      <c r="CH101" s="11">
        <f t="shared" si="108"/>
        <v>102</v>
      </c>
      <c r="CI101" s="10">
        <f t="shared" si="108"/>
        <v>0</v>
      </c>
      <c r="CJ101" s="11">
        <f t="shared" si="108"/>
        <v>36</v>
      </c>
      <c r="CK101" s="10">
        <f t="shared" si="108"/>
        <v>0</v>
      </c>
      <c r="CL101" s="11">
        <f t="shared" si="108"/>
        <v>0</v>
      </c>
      <c r="CM101" s="10">
        <f t="shared" si="108"/>
        <v>0</v>
      </c>
      <c r="CN101" s="11">
        <f t="shared" si="108"/>
        <v>0</v>
      </c>
      <c r="CO101" s="10">
        <f t="shared" si="108"/>
        <v>0</v>
      </c>
      <c r="CP101" s="7">
        <f>CP29+CP57+CP67+CP91+CP97</f>
        <v>18</v>
      </c>
      <c r="CQ101" s="7">
        <f>CQ29+CQ57+CQ67+CQ91+CQ97</f>
        <v>30</v>
      </c>
      <c r="CR101" s="11">
        <f aca="true" t="shared" si="109" ref="CR101:CW101">CR29+CR57+CR67+CR97</f>
        <v>102</v>
      </c>
      <c r="CS101" s="10">
        <f t="shared" si="109"/>
        <v>0</v>
      </c>
      <c r="CT101" s="11">
        <f t="shared" si="109"/>
        <v>0</v>
      </c>
      <c r="CU101" s="10">
        <f t="shared" si="109"/>
        <v>0</v>
      </c>
      <c r="CV101" s="11">
        <f t="shared" si="109"/>
        <v>9</v>
      </c>
      <c r="CW101" s="10">
        <f t="shared" si="109"/>
        <v>0</v>
      </c>
      <c r="CX101" s="7">
        <f>CX29+CX57+CX67+CX91+CX97</f>
        <v>14</v>
      </c>
      <c r="CY101" s="11">
        <f aca="true" t="shared" si="110" ref="CY101:DH101">CY29+CY57+CY67+CY97</f>
        <v>3</v>
      </c>
      <c r="CZ101" s="10">
        <f t="shared" si="110"/>
        <v>0</v>
      </c>
      <c r="DA101" s="11">
        <f t="shared" si="110"/>
        <v>99</v>
      </c>
      <c r="DB101" s="10">
        <f t="shared" si="110"/>
        <v>0</v>
      </c>
      <c r="DC101" s="11">
        <f t="shared" si="110"/>
        <v>36</v>
      </c>
      <c r="DD101" s="10">
        <f t="shared" si="110"/>
        <v>0</v>
      </c>
      <c r="DE101" s="11">
        <f t="shared" si="110"/>
        <v>0</v>
      </c>
      <c r="DF101" s="10">
        <f t="shared" si="110"/>
        <v>0</v>
      </c>
      <c r="DG101" s="11">
        <f t="shared" si="110"/>
        <v>0</v>
      </c>
      <c r="DH101" s="10">
        <f t="shared" si="110"/>
        <v>0</v>
      </c>
      <c r="DI101" s="7">
        <f>DI29+DI57+DI67+DI91+DI97</f>
        <v>16</v>
      </c>
      <c r="DJ101" s="7">
        <f>DJ29+DJ57+DJ67+DJ91+DJ97</f>
        <v>30</v>
      </c>
      <c r="DK101" s="11">
        <f aca="true" t="shared" si="111" ref="DK101:DP101">DK29+DK57+DK67+DK97</f>
        <v>89</v>
      </c>
      <c r="DL101" s="10">
        <f t="shared" si="111"/>
        <v>0</v>
      </c>
      <c r="DM101" s="11">
        <f t="shared" si="111"/>
        <v>0</v>
      </c>
      <c r="DN101" s="10">
        <f t="shared" si="111"/>
        <v>0</v>
      </c>
      <c r="DO101" s="11">
        <f t="shared" si="111"/>
        <v>0</v>
      </c>
      <c r="DP101" s="10">
        <f t="shared" si="111"/>
        <v>0</v>
      </c>
      <c r="DQ101" s="7">
        <f>DQ29+DQ57+DQ67+DQ91+DQ97</f>
        <v>11</v>
      </c>
      <c r="DR101" s="11">
        <f aca="true" t="shared" si="112" ref="DR101:EA101">DR29+DR57+DR67+DR97</f>
        <v>0</v>
      </c>
      <c r="DS101" s="10">
        <f t="shared" si="112"/>
        <v>0</v>
      </c>
      <c r="DT101" s="11">
        <f t="shared" si="112"/>
        <v>81</v>
      </c>
      <c r="DU101" s="10">
        <f t="shared" si="112"/>
        <v>0</v>
      </c>
      <c r="DV101" s="11">
        <f t="shared" si="112"/>
        <v>0</v>
      </c>
      <c r="DW101" s="10">
        <f t="shared" si="112"/>
        <v>0</v>
      </c>
      <c r="DX101" s="11">
        <f t="shared" si="112"/>
        <v>0</v>
      </c>
      <c r="DY101" s="10">
        <f t="shared" si="112"/>
        <v>0</v>
      </c>
      <c r="DZ101" s="11">
        <f t="shared" si="112"/>
        <v>0</v>
      </c>
      <c r="EA101" s="10">
        <f t="shared" si="112"/>
        <v>0</v>
      </c>
      <c r="EB101" s="7">
        <f>EB29+EB57+EB67+EB91+EB97</f>
        <v>19</v>
      </c>
      <c r="EC101" s="7">
        <f>EC29+EC57+EC67+EC91+EC97</f>
        <v>30</v>
      </c>
    </row>
    <row r="103" spans="4:5" ht="12.75">
      <c r="D103" s="3" t="s">
        <v>22</v>
      </c>
      <c r="E103" s="3" t="s">
        <v>200</v>
      </c>
    </row>
    <row r="104" spans="4:5" ht="12.75">
      <c r="D104" s="3" t="s">
        <v>26</v>
      </c>
      <c r="E104" s="3" t="s">
        <v>201</v>
      </c>
    </row>
    <row r="105" spans="4:5" ht="12.75">
      <c r="D105" s="21" t="s">
        <v>32</v>
      </c>
      <c r="E105" s="21"/>
    </row>
    <row r="106" spans="4:5" ht="12.75">
      <c r="D106" s="3" t="s">
        <v>34</v>
      </c>
      <c r="E106" s="3" t="s">
        <v>202</v>
      </c>
    </row>
    <row r="107" spans="4:5" ht="12.75">
      <c r="D107" s="3" t="s">
        <v>35</v>
      </c>
      <c r="E107" s="3" t="s">
        <v>203</v>
      </c>
    </row>
    <row r="108" spans="4:5" ht="12.75">
      <c r="D108" s="3" t="s">
        <v>36</v>
      </c>
      <c r="E108" s="3" t="s">
        <v>204</v>
      </c>
    </row>
    <row r="109" spans="4:29" ht="12.75">
      <c r="D109" s="21" t="s">
        <v>33</v>
      </c>
      <c r="E109" s="21"/>
      <c r="M109" s="9"/>
      <c r="U109" s="9"/>
      <c r="AC109" s="9"/>
    </row>
    <row r="110" spans="4:5" ht="12.75">
      <c r="D110" s="3" t="s">
        <v>35</v>
      </c>
      <c r="E110" s="3" t="s">
        <v>203</v>
      </c>
    </row>
    <row r="111" spans="4:5" ht="12.75">
      <c r="D111" s="3" t="s">
        <v>36</v>
      </c>
      <c r="E111" s="3" t="s">
        <v>204</v>
      </c>
    </row>
    <row r="112" spans="4:5" ht="12.75">
      <c r="D112" s="3" t="s">
        <v>37</v>
      </c>
      <c r="E112" s="3" t="s">
        <v>205</v>
      </c>
    </row>
    <row r="113" spans="4:5" ht="12.75">
      <c r="D113" s="3" t="s">
        <v>38</v>
      </c>
      <c r="E113" s="3" t="s">
        <v>206</v>
      </c>
    </row>
    <row r="114" spans="4:5" ht="12.75">
      <c r="D114" s="3" t="s">
        <v>39</v>
      </c>
      <c r="E114" s="3" t="s">
        <v>207</v>
      </c>
    </row>
  </sheetData>
  <sheetProtection/>
  <mergeCells count="141">
    <mergeCell ref="D105:E105"/>
    <mergeCell ref="D109:E109"/>
    <mergeCell ref="C87:C88"/>
    <mergeCell ref="A87:A88"/>
    <mergeCell ref="B87:B88"/>
    <mergeCell ref="A89:EC89"/>
    <mergeCell ref="A92:EC92"/>
    <mergeCell ref="A98:EC98"/>
    <mergeCell ref="C83:C84"/>
    <mergeCell ref="A83:A84"/>
    <mergeCell ref="B83:B84"/>
    <mergeCell ref="C85:C86"/>
    <mergeCell ref="A85:A86"/>
    <mergeCell ref="B85:B86"/>
    <mergeCell ref="C79:C80"/>
    <mergeCell ref="A79:A80"/>
    <mergeCell ref="B79:B80"/>
    <mergeCell ref="C81:C82"/>
    <mergeCell ref="A81:A82"/>
    <mergeCell ref="B81:B82"/>
    <mergeCell ref="C75:C76"/>
    <mergeCell ref="A75:A76"/>
    <mergeCell ref="B75:B76"/>
    <mergeCell ref="C77:C78"/>
    <mergeCell ref="A77:A78"/>
    <mergeCell ref="B77:B78"/>
    <mergeCell ref="C71:C72"/>
    <mergeCell ref="A71:A72"/>
    <mergeCell ref="B71:B72"/>
    <mergeCell ref="C73:C74"/>
    <mergeCell ref="A73:A74"/>
    <mergeCell ref="B73:B74"/>
    <mergeCell ref="A30:EC30"/>
    <mergeCell ref="A58:EC58"/>
    <mergeCell ref="A68:EC68"/>
    <mergeCell ref="C69:C70"/>
    <mergeCell ref="A69:A70"/>
    <mergeCell ref="B69:B70"/>
    <mergeCell ref="DX15:DY15"/>
    <mergeCell ref="DZ15:EA15"/>
    <mergeCell ref="EB14:EB15"/>
    <mergeCell ref="EC14:EC15"/>
    <mergeCell ref="A16:EC16"/>
    <mergeCell ref="DJ14:DJ15"/>
    <mergeCell ref="CY15:CZ15"/>
    <mergeCell ref="DA15:DB15"/>
    <mergeCell ref="DC15:DD15"/>
    <mergeCell ref="DK13:EC13"/>
    <mergeCell ref="DK14:DP14"/>
    <mergeCell ref="DK15:DL15"/>
    <mergeCell ref="DM15:DN15"/>
    <mergeCell ref="DO15:DP15"/>
    <mergeCell ref="DQ14:DQ15"/>
    <mergeCell ref="DR14:EA14"/>
    <mergeCell ref="DR15:DS15"/>
    <mergeCell ref="DT15:DU15"/>
    <mergeCell ref="DV15:DW15"/>
    <mergeCell ref="DE15:DF15"/>
    <mergeCell ref="DG15:DH15"/>
    <mergeCell ref="DI14:DI15"/>
    <mergeCell ref="CP14:CP15"/>
    <mergeCell ref="CQ14:CQ15"/>
    <mergeCell ref="CR12:EC12"/>
    <mergeCell ref="CR13:DJ13"/>
    <mergeCell ref="CR14:CW14"/>
    <mergeCell ref="CR15:CS15"/>
    <mergeCell ref="CT15:CU15"/>
    <mergeCell ref="CV15:CW15"/>
    <mergeCell ref="CX14:CX15"/>
    <mergeCell ref="CY14:DH14"/>
    <mergeCell ref="CE14:CE15"/>
    <mergeCell ref="CF14:CO14"/>
    <mergeCell ref="CF15:CG15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D14"/>
    <mergeCell ref="BY15:BZ15"/>
    <mergeCell ref="CA15:CB15"/>
    <mergeCell ref="CC15:CD15"/>
    <mergeCell ref="BF12:CQ12"/>
    <mergeCell ref="BF13:BX13"/>
    <mergeCell ref="BF14:BK14"/>
    <mergeCell ref="BF15:BG15"/>
    <mergeCell ref="BH15:BI15"/>
    <mergeCell ref="BJ15:BK15"/>
    <mergeCell ref="BL14:BL15"/>
    <mergeCell ref="BM14:BV14"/>
    <mergeCell ref="BM15:BN15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AT15:AU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A11:EB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rintOptions/>
  <pageMargins left="0.75" right="0.75" top="1" bottom="1" header="0.5" footer="0.5"/>
  <pageSetup fitToHeight="1" fitToWidth="1" horizontalDpi="600" verticalDpi="600" orientation="landscape" paperSize="8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ZUT</dc:creator>
  <cp:keywords/>
  <dc:description/>
  <cp:lastModifiedBy>Justyna Żuk-Błaszyk</cp:lastModifiedBy>
  <cp:lastPrinted>2024-02-28T07:18:51Z</cp:lastPrinted>
  <dcterms:created xsi:type="dcterms:W3CDTF">2024-02-19T08:14:38Z</dcterms:created>
  <dcterms:modified xsi:type="dcterms:W3CDTF">2024-02-28T07:22:21Z</dcterms:modified>
  <cp:category/>
  <cp:version/>
  <cp:contentType/>
  <cp:contentStatus/>
</cp:coreProperties>
</file>