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1"/>
  </bookViews>
  <sheets>
    <sheet name="Dietetyka w gastronomii i cater" sheetId="1" r:id="rId1"/>
    <sheet name="Dietoterapia i poradnictwo żywi" sheetId="2" r:id="rId2"/>
  </sheets>
  <definedNames/>
  <calcPr fullCalcOnLoad="1"/>
</workbook>
</file>

<file path=xl/sharedStrings.xml><?xml version="1.0" encoding="utf-8"?>
<sst xmlns="http://schemas.openxmlformats.org/spreadsheetml/2006/main" count="899" uniqueCount="234">
  <si>
    <t>Wydział Nauk o Żywności i Rybactwa</t>
  </si>
  <si>
    <t>Nazwa kierunku studiów</t>
  </si>
  <si>
    <t>Dietetyka</t>
  </si>
  <si>
    <t>Dziedziny nauki</t>
  </si>
  <si>
    <t>dziedzina nauk medycznych i nauk o zdrowiu, dziedzina nauk rolniczych</t>
  </si>
  <si>
    <t>Dyscypliny naukowe</t>
  </si>
  <si>
    <t>nauki o zdrowiu (15%), technologia żywności i żywienia (85%)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</si>
  <si>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</si>
  <si>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</si>
  <si>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</si>
  <si>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</si>
  <si>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</si>
  <si>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</si>
  <si>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2024/2025</t>
  </si>
  <si>
    <t>Specjalność/specjalizacja</t>
  </si>
  <si>
    <t>Dietetyka w gastronomii i cateringu</t>
  </si>
  <si>
    <t>Obowiązuje od 2024-10-01</t>
  </si>
  <si>
    <t>Kod planu studiów</t>
  </si>
  <si>
    <t>D_1A_S_2024_2025_Z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</si>
  <si>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</si>
  <si>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</si>
  <si>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</si>
  <si>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</si>
  <si>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</si>
  <si>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</si>
  <si>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</si>
  <si>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</si>
  <si>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</si>
  <si>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</si>
  <si>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</si>
  <si>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</si>
  <si>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</si>
  <si>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</si>
  <si>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</si>
  <si>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</si>
  <si>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</si>
  <si>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</si>
  <si>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</si>
  <si>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PD</t>
  </si>
  <si>
    <t>PR</t>
  </si>
  <si>
    <t>WF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</si>
  <si>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</si>
  <si>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</si>
  <si>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</si>
  <si>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</si>
  <si>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</si>
  <si>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</si>
  <si>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</si>
  <si>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</si>
  <si>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</si>
  <si>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</si>
  <si>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</si>
  <si>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</si>
  <si>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</si>
  <si>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</si>
  <si>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Moduły/Przedmioty kształcenia ogólnego</t>
  </si>
  <si>
    <t>Blok obieralny 1</t>
  </si>
  <si>
    <t>z</t>
  </si>
  <si>
    <t>e</t>
  </si>
  <si>
    <t>DietO10</t>
  </si>
  <si>
    <t>Techniki informacyjne z elementami statystyki</t>
  </si>
  <si>
    <t>DietO11</t>
  </si>
  <si>
    <t>Seminarium dyplomowe</t>
  </si>
  <si>
    <t>DietO12</t>
  </si>
  <si>
    <t>Wychowanie fizyczne 2</t>
  </si>
  <si>
    <t>DietO15</t>
  </si>
  <si>
    <t>Praca dyplomowa</t>
  </si>
  <si>
    <t>DietO3</t>
  </si>
  <si>
    <t>Pierwsza pomoc przedmedyczna</t>
  </si>
  <si>
    <t>DietO4</t>
  </si>
  <si>
    <t>Ochrona własności intelektualnej</t>
  </si>
  <si>
    <t>DietO5</t>
  </si>
  <si>
    <t>Psychologia ogólna</t>
  </si>
  <si>
    <t>DietO6</t>
  </si>
  <si>
    <t>Biochemia</t>
  </si>
  <si>
    <t>DietO7</t>
  </si>
  <si>
    <t>Ekonomia z elemetami prawa</t>
  </si>
  <si>
    <t>DietO8</t>
  </si>
  <si>
    <t>Prowadzenie działalności gospodarczej</t>
  </si>
  <si>
    <t>DietO9</t>
  </si>
  <si>
    <t>Wychowanie fizyczne 1</t>
  </si>
  <si>
    <t>Blok obieralny 2</t>
  </si>
  <si>
    <t>Dieto1</t>
  </si>
  <si>
    <t>Chemia żywności</t>
  </si>
  <si>
    <t>Razem</t>
  </si>
  <si>
    <t>Moduły/Przedmioty kształcenia kierunkowego</t>
  </si>
  <si>
    <t>DietK10</t>
  </si>
  <si>
    <t>Alergie i nietolerancje pokarmowe</t>
  </si>
  <si>
    <t>DietK11</t>
  </si>
  <si>
    <t>Fizjologia żywienia</t>
  </si>
  <si>
    <t>DietK12</t>
  </si>
  <si>
    <t>Żywienie w ontogenezie</t>
  </si>
  <si>
    <t>DietK13</t>
  </si>
  <si>
    <t>Dietetyka 2</t>
  </si>
  <si>
    <t>DietK14</t>
  </si>
  <si>
    <t>Przygotowanie potraw dietetycznych</t>
  </si>
  <si>
    <t>DietK15</t>
  </si>
  <si>
    <t>Metodologia w badaniach żywieniowych i analizie bezpieczeństwa żywności</t>
  </si>
  <si>
    <t>DietK16</t>
  </si>
  <si>
    <t>Żywność funkcjonalna i immunomodulujące składniki diety</t>
  </si>
  <si>
    <t>DietK17</t>
  </si>
  <si>
    <t>Nutrigenomika w dietetyce</t>
  </si>
  <si>
    <t>DietK18</t>
  </si>
  <si>
    <t>Żywność tradycyjna i regionalna w planowaniu żywienia</t>
  </si>
  <si>
    <t>DietK2</t>
  </si>
  <si>
    <t>Anatomia człowieka</t>
  </si>
  <si>
    <t>DietK3</t>
  </si>
  <si>
    <t>Żywienie człowieka</t>
  </si>
  <si>
    <t>DietK4</t>
  </si>
  <si>
    <t>Produkty zwierzęce o właściwościach prozdrowotnych</t>
  </si>
  <si>
    <t>DietK5</t>
  </si>
  <si>
    <t>Fizjologia człowieka</t>
  </si>
  <si>
    <t>DietK6</t>
  </si>
  <si>
    <t>Toksykologia ogólna i żywności</t>
  </si>
  <si>
    <t>DietK7</t>
  </si>
  <si>
    <t>Patofizjologia</t>
  </si>
  <si>
    <t>DietK8</t>
  </si>
  <si>
    <t>Żywienie zbiorowe</t>
  </si>
  <si>
    <t>DietK9</t>
  </si>
  <si>
    <t>Dietetyka 1</t>
  </si>
  <si>
    <t>Blok obieralny 3</t>
  </si>
  <si>
    <t>Blok obieralny 4</t>
  </si>
  <si>
    <t>Blok obieralny 5</t>
  </si>
  <si>
    <t>Blok obieralny 6</t>
  </si>
  <si>
    <t>Blok obieralny 7</t>
  </si>
  <si>
    <t>Blok obieralny 8</t>
  </si>
  <si>
    <t>Blok obieralny 9</t>
  </si>
  <si>
    <t>Dietk1</t>
  </si>
  <si>
    <t>Produkty roślinne o właściwościach prozdrowotnych</t>
  </si>
  <si>
    <t>Dieto2</t>
  </si>
  <si>
    <t>Mikrobiologia ogólna i żywności</t>
  </si>
  <si>
    <t>Moduły/Przedmioty specjalnościowe</t>
  </si>
  <si>
    <t>Dietoterapia i poradnictwo żywieniowe</t>
  </si>
  <si>
    <t>Blok obieralny 11</t>
  </si>
  <si>
    <t>DietS1-7</t>
  </si>
  <si>
    <t>Towaroznawstwo produktów przetworzonych</t>
  </si>
  <si>
    <t>DietS2-1</t>
  </si>
  <si>
    <t>Dietetyczne wyroby cukiernicze</t>
  </si>
  <si>
    <t>DietS2-2</t>
  </si>
  <si>
    <t>Diety alternatywne w cateringu</t>
  </si>
  <si>
    <t>DietS2-3</t>
  </si>
  <si>
    <t>Prawo żywnościowe</t>
  </si>
  <si>
    <t>DietS2-4</t>
  </si>
  <si>
    <t>Opakowania do żywności</t>
  </si>
  <si>
    <t>DietS2-5</t>
  </si>
  <si>
    <t>Analiza i ocena jakości żywności</t>
  </si>
  <si>
    <t>DietS2-7</t>
  </si>
  <si>
    <t>Gastronomia i catering</t>
  </si>
  <si>
    <t>Moduły/Przedmioty obieralne</t>
  </si>
  <si>
    <t>A2-1</t>
  </si>
  <si>
    <t>Język angielski</t>
  </si>
  <si>
    <t>A2-2</t>
  </si>
  <si>
    <t>Język niemiecki</t>
  </si>
  <si>
    <t>DietTHS 1</t>
  </si>
  <si>
    <t>Społeczne aspekty dostępności</t>
  </si>
  <si>
    <t>DietTHS2</t>
  </si>
  <si>
    <t>Społeczne aspekty sztucznej inteligencji</t>
  </si>
  <si>
    <t>DietOb3 1</t>
  </si>
  <si>
    <t>Mikrobiom człowieka i elementy terapii mikrobiotycznej</t>
  </si>
  <si>
    <t>DietOb3 2</t>
  </si>
  <si>
    <t>Substancje aktywne pochodzenia mikrobiologicznego</t>
  </si>
  <si>
    <t>DietOb4 1</t>
  </si>
  <si>
    <t>Niekonwencjonalne surowce mięsne w diecie współczesnego konsumenta</t>
  </si>
  <si>
    <t>DietOb4 2</t>
  </si>
  <si>
    <t>Wykorzystanie metod molekularnych w dietetyce</t>
  </si>
  <si>
    <t>DietOb5 1</t>
  </si>
  <si>
    <t>Dzikorosnące rośliny jadalne</t>
  </si>
  <si>
    <t>DietOb5 2</t>
  </si>
  <si>
    <t>Żywność pochodzenia wodnego w diecie człowieka</t>
  </si>
  <si>
    <t>DietOb6 1</t>
  </si>
  <si>
    <t>Pierwiastki śladowe w diecie człowieka w aspekcie toksykologicznym</t>
  </si>
  <si>
    <t>DietOb62</t>
  </si>
  <si>
    <t>Bezpieczeństwo środowiskowe a jakość diety człowieka</t>
  </si>
  <si>
    <t>DietOb7 1</t>
  </si>
  <si>
    <t>Dodatki do żywności funkcjonalnej</t>
  </si>
  <si>
    <t>DietOb7 2</t>
  </si>
  <si>
    <t>Bioimmobilizacja</t>
  </si>
  <si>
    <t>DietOb8 1</t>
  </si>
  <si>
    <t>Profilaktyka negatywnych skutków współczesnego stylu życia</t>
  </si>
  <si>
    <t>DietOb8 2</t>
  </si>
  <si>
    <t>Styl życia jako determinanta stanu zdrowia</t>
  </si>
  <si>
    <t>DietOb9 1</t>
  </si>
  <si>
    <t>Mleko i jego przetwory jako żywność funkcjonalna</t>
  </si>
  <si>
    <t>DietOb9 2</t>
  </si>
  <si>
    <t>Produkty uboczne przemysłu mleczarskiego - wartościowy element diety</t>
  </si>
  <si>
    <t>DietOb11 1</t>
  </si>
  <si>
    <t>Towaroznawstwo szczególnych kategorii żywności</t>
  </si>
  <si>
    <t>DietOb11 2</t>
  </si>
  <si>
    <t>Systemy jakości żywności</t>
  </si>
  <si>
    <t>Praktyki zawodowe</t>
  </si>
  <si>
    <t>DietPrakt</t>
  </si>
  <si>
    <t>Praktyka zawodowa</t>
  </si>
  <si>
    <t>Przedmioty jednorazowe</t>
  </si>
  <si>
    <t>DietJ1</t>
  </si>
  <si>
    <t>Szkolenie biblioteczne</t>
  </si>
  <si>
    <t>DietJ2</t>
  </si>
  <si>
    <t>Szkolenie BHP</t>
  </si>
  <si>
    <t>DietJ3</t>
  </si>
  <si>
    <t>Szkolenie z zakresu praw i obowiązków studenta</t>
  </si>
  <si>
    <t>DietJ5</t>
  </si>
  <si>
    <t>Podstawy informacji naukowej</t>
  </si>
  <si>
    <t>Przedmioty uzupełniające</t>
  </si>
  <si>
    <t>DietW1</t>
  </si>
  <si>
    <t>Chemia zajęcia wyrównawcze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</si>
  <si>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</si>
  <si>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</si>
  <si>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</si>
  <si>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</si>
  <si>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</si>
  <si>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</si>
  <si>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</si>
  <si>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praca dyplomowa</t>
  </si>
  <si>
    <t>praktyki</t>
  </si>
  <si>
    <t>wychowanie fizyczne</t>
  </si>
  <si>
    <t>Blok obieralny 10</t>
  </si>
  <si>
    <t>DietS1-1</t>
  </si>
  <si>
    <t>Psychodietetyka i coaching dietetyczny</t>
  </si>
  <si>
    <t>DietS1-2</t>
  </si>
  <si>
    <t>Żywienie w sporcie</t>
  </si>
  <si>
    <t>DietS1-3</t>
  </si>
  <si>
    <t>Antropometryczna i biochemiczna ocena stanu odżywienia</t>
  </si>
  <si>
    <t>DietS1-4</t>
  </si>
  <si>
    <t>Diagnostyka w gabinecie dietetyka</t>
  </si>
  <si>
    <t>DietS1-5</t>
  </si>
  <si>
    <t>Dietetyka bariatryczna z elementami żywienia okołooperacyjnego</t>
  </si>
  <si>
    <t>DietS1-6</t>
  </si>
  <si>
    <t>Edukacja i poradnictwo żywieniowe</t>
  </si>
  <si>
    <t>DietS1-8</t>
  </si>
  <si>
    <t>Suplementy diety i wyroby medyczne w żywieniu człowieka</t>
  </si>
  <si>
    <t>DietOb10 1</t>
  </si>
  <si>
    <t>Dietoterapia w rzadkich chorobach genetycznych</t>
  </si>
  <si>
    <t>DietOb10 2</t>
  </si>
  <si>
    <t>Dietoterapia w onkologii</t>
  </si>
  <si>
    <t>Załącznik nr 1 do uchwały nr 15 Senatu ZUT z dnia 26 lutego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</si>
</sst>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6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276225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0</xdr:colOff>
      <xdr:row>0</xdr:row>
      <xdr:rowOff>0</xdr:rowOff>
    </xdr:from>
    <xdr:to>
      <xdr:col>100</xdr:col>
      <xdr:colOff>209550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0"/>
          <a:ext cx="7153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276225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0</xdr:colOff>
      <xdr:row>0</xdr:row>
      <xdr:rowOff>0</xdr:rowOff>
    </xdr:from>
    <xdr:to>
      <xdr:col>100</xdr:col>
      <xdr:colOff>209550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0"/>
          <a:ext cx="7153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117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7" width="4.28125" style="0" customWidth="1"/>
    <col min="18" max="20" width="4.7109375" style="0" customWidth="1"/>
    <col min="21" max="21" width="3.57421875" style="0" customWidth="1"/>
    <col min="22" max="22" width="1.8515625" style="0" customWidth="1"/>
    <col min="23" max="23" width="3.57421875" style="0" customWidth="1"/>
    <col min="24" max="24" width="1.8515625" style="0" customWidth="1"/>
    <col min="25" max="25" width="3.57421875" style="0" customWidth="1"/>
    <col min="26" max="26" width="1.8515625" style="0" customWidth="1"/>
    <col min="27" max="27" width="3.8515625" style="0" customWidth="1"/>
    <col min="28" max="28" width="3.57421875" style="0" customWidth="1"/>
    <col min="29" max="29" width="1.8515625" style="0" customWidth="1"/>
    <col min="30" max="30" width="3.57421875" style="0" customWidth="1"/>
    <col min="31" max="31" width="1.8515625" style="0" customWidth="1"/>
    <col min="32" max="32" width="3.57421875" style="0" customWidth="1"/>
    <col min="33" max="33" width="1.8515625" style="0" customWidth="1"/>
    <col min="34" max="34" width="3.57421875" style="0" customWidth="1"/>
    <col min="35" max="35" width="1.8515625" style="0" customWidth="1"/>
    <col min="36" max="36" width="3.57421875" style="0" customWidth="1"/>
    <col min="37" max="37" width="1.8515625" style="0" customWidth="1"/>
    <col min="38" max="38" width="3.57421875" style="0" customWidth="1"/>
    <col min="39" max="39" width="1.8515625" style="0" customWidth="1"/>
    <col min="40" max="41" width="3.8515625" style="0" customWidth="1"/>
    <col min="42" max="42" width="3.57421875" style="0" customWidth="1"/>
    <col min="43" max="43" width="1.8515625" style="0" customWidth="1"/>
    <col min="44" max="44" width="3.57421875" style="0" customWidth="1"/>
    <col min="45" max="45" width="1.8515625" style="0" customWidth="1"/>
    <col min="46" max="46" width="3.57421875" style="0" customWidth="1"/>
    <col min="47" max="47" width="1.8515625" style="0" customWidth="1"/>
    <col min="48" max="48" width="3.8515625" style="0" customWidth="1"/>
    <col min="49" max="49" width="3.57421875" style="0" customWidth="1"/>
    <col min="50" max="50" width="1.8515625" style="0" customWidth="1"/>
    <col min="51" max="51" width="3.57421875" style="0" customWidth="1"/>
    <col min="52" max="52" width="1.8515625" style="0" customWidth="1"/>
    <col min="53" max="53" width="3.57421875" style="0" customWidth="1"/>
    <col min="54" max="54" width="1.8515625" style="0" customWidth="1"/>
    <col min="55" max="55" width="3.57421875" style="0" customWidth="1"/>
    <col min="56" max="56" width="1.8515625" style="0" customWidth="1"/>
    <col min="57" max="57" width="3.57421875" style="0" customWidth="1"/>
    <col min="58" max="58" width="1.8515625" style="0" customWidth="1"/>
    <col min="59" max="59" width="3.57421875" style="0" customWidth="1"/>
    <col min="60" max="60" width="1.8515625" style="0" customWidth="1"/>
    <col min="61" max="62" width="3.8515625" style="0" customWidth="1"/>
    <col min="63" max="63" width="3.57421875" style="0" customWidth="1"/>
    <col min="64" max="64" width="1.8515625" style="0" customWidth="1"/>
    <col min="65" max="65" width="3.57421875" style="0" customWidth="1"/>
    <col min="66" max="66" width="1.8515625" style="0" customWidth="1"/>
    <col min="67" max="67" width="3.57421875" style="0" customWidth="1"/>
    <col min="68" max="68" width="1.8515625" style="0" customWidth="1"/>
    <col min="69" max="69" width="3.8515625" style="0" customWidth="1"/>
    <col min="70" max="70" width="3.57421875" style="0" customWidth="1"/>
    <col min="71" max="71" width="1.8515625" style="0" customWidth="1"/>
    <col min="72" max="72" width="3.57421875" style="0" customWidth="1"/>
    <col min="73" max="73" width="1.8515625" style="0" customWidth="1"/>
    <col min="74" max="74" width="3.57421875" style="0" customWidth="1"/>
    <col min="75" max="75" width="1.8515625" style="0" customWidth="1"/>
    <col min="76" max="76" width="3.57421875" style="0" customWidth="1"/>
    <col min="77" max="77" width="1.8515625" style="0" customWidth="1"/>
    <col min="78" max="78" width="3.57421875" style="0" customWidth="1"/>
    <col min="79" max="79" width="1.8515625" style="0" customWidth="1"/>
    <col min="80" max="80" width="3.57421875" style="0" customWidth="1"/>
    <col min="81" max="81" width="1.8515625" style="0" customWidth="1"/>
    <col min="82" max="83" width="3.8515625" style="0" customWidth="1"/>
    <col min="84" max="84" width="3.57421875" style="0" customWidth="1"/>
    <col min="85" max="85" width="1.8515625" style="0" customWidth="1"/>
    <col min="86" max="86" width="3.57421875" style="0" customWidth="1"/>
    <col min="87" max="87" width="1.8515625" style="0" customWidth="1"/>
    <col min="88" max="88" width="3.57421875" style="0" customWidth="1"/>
    <col min="89" max="89" width="1.8515625" style="0" customWidth="1"/>
    <col min="90" max="90" width="3.8515625" style="0" customWidth="1"/>
    <col min="91" max="91" width="3.57421875" style="0" customWidth="1"/>
    <col min="92" max="92" width="1.8515625" style="0" customWidth="1"/>
    <col min="93" max="93" width="3.57421875" style="0" customWidth="1"/>
    <col min="94" max="94" width="1.8515625" style="0" customWidth="1"/>
    <col min="95" max="95" width="3.57421875" style="0" customWidth="1"/>
    <col min="96" max="96" width="1.8515625" style="0" customWidth="1"/>
    <col min="97" max="97" width="3.57421875" style="0" customWidth="1"/>
    <col min="98" max="98" width="1.8515625" style="0" customWidth="1"/>
    <col min="99" max="99" width="3.57421875" style="0" customWidth="1"/>
    <col min="100" max="100" width="1.8515625" style="0" customWidth="1"/>
    <col min="101" max="101" width="3.57421875" style="0" customWidth="1"/>
    <col min="102" max="102" width="1.8515625" style="0" customWidth="1"/>
    <col min="103" max="104" width="3.8515625" style="0" customWidth="1"/>
    <col min="105" max="105" width="3.57421875" style="0" customWidth="1"/>
    <col min="106" max="106" width="1.8515625" style="0" customWidth="1"/>
    <col min="107" max="107" width="3.57421875" style="0" customWidth="1"/>
    <col min="108" max="108" width="1.8515625" style="0" customWidth="1"/>
    <col min="109" max="109" width="3.57421875" style="0" customWidth="1"/>
    <col min="110" max="110" width="1.8515625" style="0" customWidth="1"/>
    <col min="111" max="111" width="3.8515625" style="0" customWidth="1"/>
    <col min="112" max="112" width="3.57421875" style="0" customWidth="1"/>
    <col min="113" max="113" width="1.8515625" style="0" customWidth="1"/>
    <col min="114" max="114" width="3.57421875" style="0" customWidth="1"/>
    <col min="115" max="115" width="1.8515625" style="0" customWidth="1"/>
    <col min="116" max="116" width="3.57421875" style="0" customWidth="1"/>
    <col min="117" max="117" width="1.8515625" style="0" customWidth="1"/>
    <col min="118" max="118" width="3.57421875" style="0" customWidth="1"/>
    <col min="119" max="119" width="1.8515625" style="0" customWidth="1"/>
    <col min="120" max="120" width="3.57421875" style="0" customWidth="1"/>
    <col min="121" max="121" width="1.8515625" style="0" customWidth="1"/>
    <col min="122" max="122" width="3.57421875" style="0" customWidth="1"/>
    <col min="123" max="123" width="1.8515625" style="0" customWidth="1"/>
    <col min="124" max="125" width="3.8515625" style="0" customWidth="1"/>
    <col min="126" max="126" width="3.57421875" style="0" customWidth="1"/>
    <col min="127" max="127" width="1.8515625" style="0" customWidth="1"/>
    <col min="128" max="128" width="3.57421875" style="0" customWidth="1"/>
    <col min="129" max="129" width="1.8515625" style="0" customWidth="1"/>
    <col min="130" max="130" width="3.57421875" style="0" customWidth="1"/>
    <col min="131" max="131" width="1.8515625" style="0" customWidth="1"/>
    <col min="132" max="132" width="3.8515625" style="0" customWidth="1"/>
    <col min="133" max="133" width="3.57421875" style="0" customWidth="1"/>
    <col min="134" max="134" width="1.8515625" style="0" customWidth="1"/>
    <col min="135" max="135" width="3.57421875" style="0" customWidth="1"/>
    <col min="136" max="136" width="1.8515625" style="0" customWidth="1"/>
    <col min="137" max="137" width="3.57421875" style="0" customWidth="1"/>
    <col min="138" max="138" width="1.8515625" style="0" customWidth="1"/>
    <col min="139" max="139" width="3.57421875" style="0" customWidth="1"/>
    <col min="140" max="140" width="1.8515625" style="0" customWidth="1"/>
    <col min="141" max="141" width="3.57421875" style="0" customWidth="1"/>
    <col min="142" max="142" width="1.8515625" style="0" customWidth="1"/>
    <col min="143" max="143" width="3.57421875" style="0" customWidth="1"/>
    <col min="144" max="144" width="1.8515625" style="0" customWidth="1"/>
    <col min="145" max="146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64" ht="12.75">
      <c r="E7" t="s">
        <v>11</v>
      </c>
      <c r="F7" s="1" t="s">
        <v>12</v>
      </c>
      <c r="BL7" t="s">
        <v>13</v>
      </c>
    </row>
    <row r="8" spans="5:64" ht="12.75">
      <c r="E8" t="s">
        <v>14</v>
      </c>
      <c r="F8" s="1" t="s">
        <v>15</v>
      </c>
      <c r="BL8" t="s">
        <v>16</v>
      </c>
    </row>
    <row r="9" spans="5:64" ht="12.75">
      <c r="E9" t="s">
        <v>17</v>
      </c>
      <c r="F9" s="1" t="s">
        <v>18</v>
      </c>
      <c r="BL9" t="s">
        <v>233</v>
      </c>
    </row>
    <row r="11" spans="1:145" ht="12.7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</row>
    <row r="12" spans="1:146" ht="12" customHeight="1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41</v>
      </c>
      <c r="S12" s="15" t="s">
        <v>42</v>
      </c>
      <c r="T12" s="15" t="s">
        <v>43</v>
      </c>
      <c r="U12" s="17" t="s">
        <v>44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49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52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</row>
    <row r="13" spans="1:146" ht="12" customHeight="1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45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48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50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51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53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54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</row>
    <row r="14" spans="1:146" ht="24" customHeight="1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8"/>
      <c r="Z14" s="18"/>
      <c r="AA14" s="14" t="s">
        <v>46</v>
      </c>
      <c r="AB14" s="18" t="s">
        <v>33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46</v>
      </c>
      <c r="AO14" s="14" t="s">
        <v>47</v>
      </c>
      <c r="AP14" s="18" t="s">
        <v>32</v>
      </c>
      <c r="AQ14" s="18"/>
      <c r="AR14" s="18"/>
      <c r="AS14" s="18"/>
      <c r="AT14" s="18"/>
      <c r="AU14" s="18"/>
      <c r="AV14" s="14" t="s">
        <v>46</v>
      </c>
      <c r="AW14" s="18" t="s">
        <v>33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46</v>
      </c>
      <c r="BJ14" s="14" t="s">
        <v>47</v>
      </c>
      <c r="BK14" s="18" t="s">
        <v>32</v>
      </c>
      <c r="BL14" s="18"/>
      <c r="BM14" s="18"/>
      <c r="BN14" s="18"/>
      <c r="BO14" s="18"/>
      <c r="BP14" s="18"/>
      <c r="BQ14" s="14" t="s">
        <v>46</v>
      </c>
      <c r="BR14" s="18" t="s">
        <v>33</v>
      </c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46</v>
      </c>
      <c r="CE14" s="14" t="s">
        <v>47</v>
      </c>
      <c r="CF14" s="18" t="s">
        <v>32</v>
      </c>
      <c r="CG14" s="18"/>
      <c r="CH14" s="18"/>
      <c r="CI14" s="18"/>
      <c r="CJ14" s="18"/>
      <c r="CK14" s="18"/>
      <c r="CL14" s="14" t="s">
        <v>46</v>
      </c>
      <c r="CM14" s="18" t="s">
        <v>33</v>
      </c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46</v>
      </c>
      <c r="CZ14" s="14" t="s">
        <v>47</v>
      </c>
      <c r="DA14" s="18" t="s">
        <v>32</v>
      </c>
      <c r="DB14" s="18"/>
      <c r="DC14" s="18"/>
      <c r="DD14" s="18"/>
      <c r="DE14" s="18"/>
      <c r="DF14" s="18"/>
      <c r="DG14" s="14" t="s">
        <v>46</v>
      </c>
      <c r="DH14" s="18" t="s">
        <v>33</v>
      </c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46</v>
      </c>
      <c r="DU14" s="14" t="s">
        <v>47</v>
      </c>
      <c r="DV14" s="18" t="s">
        <v>32</v>
      </c>
      <c r="DW14" s="18"/>
      <c r="DX14" s="18"/>
      <c r="DY14" s="18"/>
      <c r="DZ14" s="18"/>
      <c r="EA14" s="18"/>
      <c r="EB14" s="14" t="s">
        <v>46</v>
      </c>
      <c r="EC14" s="18" t="s">
        <v>33</v>
      </c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46</v>
      </c>
      <c r="EP14" s="14" t="s">
        <v>47</v>
      </c>
    </row>
    <row r="15" spans="1:146" ht="24" customHeight="1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35</v>
      </c>
      <c r="M15" s="5" t="s">
        <v>36</v>
      </c>
      <c r="N15" s="5" t="s">
        <v>37</v>
      </c>
      <c r="O15" s="5" t="s">
        <v>38</v>
      </c>
      <c r="P15" s="5" t="s">
        <v>39</v>
      </c>
      <c r="Q15" s="5" t="s">
        <v>40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4"/>
      <c r="AB15" s="16" t="s">
        <v>35</v>
      </c>
      <c r="AC15" s="16"/>
      <c r="AD15" s="16" t="s">
        <v>36</v>
      </c>
      <c r="AE15" s="16"/>
      <c r="AF15" s="16" t="s">
        <v>37</v>
      </c>
      <c r="AG15" s="16"/>
      <c r="AH15" s="16" t="s">
        <v>38</v>
      </c>
      <c r="AI15" s="16"/>
      <c r="AJ15" s="16" t="s">
        <v>39</v>
      </c>
      <c r="AK15" s="16"/>
      <c r="AL15" s="16" t="s">
        <v>40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4"/>
      <c r="AW15" s="16" t="s">
        <v>35</v>
      </c>
      <c r="AX15" s="16"/>
      <c r="AY15" s="16" t="s">
        <v>36</v>
      </c>
      <c r="AZ15" s="16"/>
      <c r="BA15" s="16" t="s">
        <v>37</v>
      </c>
      <c r="BB15" s="16"/>
      <c r="BC15" s="16" t="s">
        <v>38</v>
      </c>
      <c r="BD15" s="16"/>
      <c r="BE15" s="16" t="s">
        <v>39</v>
      </c>
      <c r="BF15" s="16"/>
      <c r="BG15" s="16" t="s">
        <v>40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4"/>
      <c r="BR15" s="16" t="s">
        <v>35</v>
      </c>
      <c r="BS15" s="16"/>
      <c r="BT15" s="16" t="s">
        <v>36</v>
      </c>
      <c r="BU15" s="16"/>
      <c r="BV15" s="16" t="s">
        <v>37</v>
      </c>
      <c r="BW15" s="16"/>
      <c r="BX15" s="16" t="s">
        <v>38</v>
      </c>
      <c r="BY15" s="16"/>
      <c r="BZ15" s="16" t="s">
        <v>39</v>
      </c>
      <c r="CA15" s="16"/>
      <c r="CB15" s="16" t="s">
        <v>40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4"/>
      <c r="CM15" s="16" t="s">
        <v>35</v>
      </c>
      <c r="CN15" s="16"/>
      <c r="CO15" s="16" t="s">
        <v>36</v>
      </c>
      <c r="CP15" s="16"/>
      <c r="CQ15" s="16" t="s">
        <v>37</v>
      </c>
      <c r="CR15" s="16"/>
      <c r="CS15" s="16" t="s">
        <v>38</v>
      </c>
      <c r="CT15" s="16"/>
      <c r="CU15" s="16" t="s">
        <v>39</v>
      </c>
      <c r="CV15" s="16"/>
      <c r="CW15" s="16" t="s">
        <v>40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4"/>
      <c r="DH15" s="16" t="s">
        <v>35</v>
      </c>
      <c r="DI15" s="16"/>
      <c r="DJ15" s="16" t="s">
        <v>36</v>
      </c>
      <c r="DK15" s="16"/>
      <c r="DL15" s="16" t="s">
        <v>37</v>
      </c>
      <c r="DM15" s="16"/>
      <c r="DN15" s="16" t="s">
        <v>38</v>
      </c>
      <c r="DO15" s="16"/>
      <c r="DP15" s="16" t="s">
        <v>39</v>
      </c>
      <c r="DQ15" s="16"/>
      <c r="DR15" s="16" t="s">
        <v>40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4"/>
      <c r="EC15" s="16" t="s">
        <v>35</v>
      </c>
      <c r="ED15" s="16"/>
      <c r="EE15" s="16" t="s">
        <v>36</v>
      </c>
      <c r="EF15" s="16"/>
      <c r="EG15" s="16" t="s">
        <v>37</v>
      </c>
      <c r="EH15" s="16"/>
      <c r="EI15" s="16" t="s">
        <v>38</v>
      </c>
      <c r="EJ15" s="16"/>
      <c r="EK15" s="16" t="s">
        <v>39</v>
      </c>
      <c r="EL15" s="16"/>
      <c r="EM15" s="16" t="s">
        <v>40</v>
      </c>
      <c r="EN15" s="16"/>
      <c r="EO15" s="14"/>
      <c r="EP15" s="14"/>
    </row>
    <row r="16" spans="1:146" ht="19.5" customHeight="1">
      <c r="A16" s="19" t="s">
        <v>55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9"/>
      <c r="EP16" s="13"/>
    </row>
    <row r="17" spans="1:146" ht="12.75">
      <c r="A17" s="6">
        <v>1</v>
      </c>
      <c r="B17" s="6">
        <v>1</v>
      </c>
      <c r="C17" s="6"/>
      <c r="D17" s="6"/>
      <c r="E17" s="3" t="s">
        <v>56</v>
      </c>
      <c r="F17" s="6">
        <f>$B$17*COUNTIF(U17:EN17,"e")</f>
        <v>1</v>
      </c>
      <c r="G17" s="6">
        <f>$B$17*COUNTIF(U17:EN17,"z")</f>
        <v>2</v>
      </c>
      <c r="H17" s="6">
        <f aca="true" t="shared" si="0" ref="H17:H30">SUM(I17:Q17)</f>
        <v>150</v>
      </c>
      <c r="I17" s="6">
        <f aca="true" t="shared" si="1" ref="I17:I30">U17+AP17+BK17+CF17+DA17+DV17</f>
        <v>0</v>
      </c>
      <c r="J17" s="6">
        <f aca="true" t="shared" si="2" ref="J17:J30">W17+AR17+BM17+CH17+DC17+DX17</f>
        <v>0</v>
      </c>
      <c r="K17" s="6">
        <f aca="true" t="shared" si="3" ref="K17:K30">Y17+AT17+BO17+CJ17+DE17+DZ17</f>
        <v>0</v>
      </c>
      <c r="L17" s="6">
        <f aca="true" t="shared" si="4" ref="L17:L30">AB17+AW17+BR17+CM17+DH17+EC17</f>
        <v>0</v>
      </c>
      <c r="M17" s="6">
        <f aca="true" t="shared" si="5" ref="M17:M30">AD17+AY17+BT17+CO17+DJ17+EE17</f>
        <v>0</v>
      </c>
      <c r="N17" s="6">
        <f aca="true" t="shared" si="6" ref="N17:N30">AF17+BA17+BV17+CQ17+DL17+EG17</f>
        <v>150</v>
      </c>
      <c r="O17" s="6">
        <f aca="true" t="shared" si="7" ref="O17:O30">AH17+BC17+BX17+CS17+DN17+EI17</f>
        <v>0</v>
      </c>
      <c r="P17" s="6">
        <f aca="true" t="shared" si="8" ref="P17:P30">AJ17+BE17+BZ17+CU17+DP17+EK17</f>
        <v>0</v>
      </c>
      <c r="Q17" s="6">
        <f aca="true" t="shared" si="9" ref="Q17:Q30">AL17+BG17+CB17+CW17+DR17+EM17</f>
        <v>0</v>
      </c>
      <c r="R17" s="7">
        <f aca="true" t="shared" si="10" ref="R17:R30">AO17+BJ17+CE17+CZ17+DU17+EP17</f>
        <v>9</v>
      </c>
      <c r="S17" s="7">
        <f aca="true" t="shared" si="11" ref="S17:S30">AN17+BI17+CD17+CY17+DT17+EO17</f>
        <v>9</v>
      </c>
      <c r="T17" s="7">
        <f>$B$17*6.2</f>
        <v>6.2</v>
      </c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aca="true" t="shared" si="12" ref="AO17:AO30">AA17+AN17</f>
        <v>0</v>
      </c>
      <c r="AP17" s="11"/>
      <c r="AQ17" s="10"/>
      <c r="AR17" s="11"/>
      <c r="AS17" s="10"/>
      <c r="AT17" s="11"/>
      <c r="AU17" s="10"/>
      <c r="AV17" s="7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aca="true" t="shared" si="13" ref="BJ17:BJ30">AV17+BI17</f>
        <v>0</v>
      </c>
      <c r="BK17" s="11"/>
      <c r="BL17" s="10"/>
      <c r="BM17" s="11"/>
      <c r="BN17" s="10"/>
      <c r="BO17" s="11"/>
      <c r="BP17" s="10"/>
      <c r="BQ17" s="7"/>
      <c r="BR17" s="11"/>
      <c r="BS17" s="10"/>
      <c r="BT17" s="11"/>
      <c r="BU17" s="10"/>
      <c r="BV17" s="11">
        <f>$B$17*30</f>
        <v>30</v>
      </c>
      <c r="BW17" s="10" t="s">
        <v>57</v>
      </c>
      <c r="BX17" s="11"/>
      <c r="BY17" s="10"/>
      <c r="BZ17" s="11"/>
      <c r="CA17" s="10"/>
      <c r="CB17" s="11"/>
      <c r="CC17" s="10"/>
      <c r="CD17" s="7">
        <f>$B$17*2</f>
        <v>2</v>
      </c>
      <c r="CE17" s="7">
        <f aca="true" t="shared" si="14" ref="CE17:CE30">BQ17+CD17</f>
        <v>2</v>
      </c>
      <c r="CF17" s="11"/>
      <c r="CG17" s="10"/>
      <c r="CH17" s="11"/>
      <c r="CI17" s="10"/>
      <c r="CJ17" s="11"/>
      <c r="CK17" s="10"/>
      <c r="CL17" s="7"/>
      <c r="CM17" s="11"/>
      <c r="CN17" s="10"/>
      <c r="CO17" s="11"/>
      <c r="CP17" s="10"/>
      <c r="CQ17" s="11">
        <f>$B$17*60</f>
        <v>60</v>
      </c>
      <c r="CR17" s="10" t="s">
        <v>57</v>
      </c>
      <c r="CS17" s="11"/>
      <c r="CT17" s="10"/>
      <c r="CU17" s="11"/>
      <c r="CV17" s="10"/>
      <c r="CW17" s="11"/>
      <c r="CX17" s="10"/>
      <c r="CY17" s="7">
        <f>$B$17*3</f>
        <v>3</v>
      </c>
      <c r="CZ17" s="7">
        <f aca="true" t="shared" si="15" ref="CZ17:CZ30">CL17+CY17</f>
        <v>3</v>
      </c>
      <c r="DA17" s="11"/>
      <c r="DB17" s="10"/>
      <c r="DC17" s="11"/>
      <c r="DD17" s="10"/>
      <c r="DE17" s="11"/>
      <c r="DF17" s="10"/>
      <c r="DG17" s="7"/>
      <c r="DH17" s="11"/>
      <c r="DI17" s="10"/>
      <c r="DJ17" s="11"/>
      <c r="DK17" s="10"/>
      <c r="DL17" s="11">
        <f>$B$17*60</f>
        <v>60</v>
      </c>
      <c r="DM17" s="10" t="s">
        <v>58</v>
      </c>
      <c r="DN17" s="11"/>
      <c r="DO17" s="10"/>
      <c r="DP17" s="11"/>
      <c r="DQ17" s="10"/>
      <c r="DR17" s="11"/>
      <c r="DS17" s="10"/>
      <c r="DT17" s="7">
        <f>$B$17*4</f>
        <v>4</v>
      </c>
      <c r="DU17" s="7">
        <f aca="true" t="shared" si="16" ref="DU17:DU30">DG17+DT17</f>
        <v>4</v>
      </c>
      <c r="DV17" s="11"/>
      <c r="DW17" s="10"/>
      <c r="DX17" s="11"/>
      <c r="DY17" s="10"/>
      <c r="DZ17" s="11"/>
      <c r="EA17" s="10"/>
      <c r="EB17" s="7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aca="true" t="shared" si="17" ref="EP17:EP30">EB17+EO17</f>
        <v>0</v>
      </c>
    </row>
    <row r="18" spans="1:146" ht="12.75">
      <c r="A18" s="6"/>
      <c r="B18" s="6"/>
      <c r="C18" s="6"/>
      <c r="D18" s="6" t="s">
        <v>59</v>
      </c>
      <c r="E18" s="3" t="s">
        <v>60</v>
      </c>
      <c r="F18" s="6">
        <f aca="true" t="shared" si="18" ref="F18:F28">COUNTIF(U18:EN18,"e")</f>
        <v>0</v>
      </c>
      <c r="G18" s="6">
        <f aca="true" t="shared" si="19" ref="G18:G28">COUNTIF(U18:EN18,"z")</f>
        <v>1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30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3</v>
      </c>
      <c r="S18" s="7">
        <f t="shared" si="11"/>
        <v>3</v>
      </c>
      <c r="T18" s="7">
        <v>1.2</v>
      </c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7"/>
      <c r="AW18" s="11"/>
      <c r="AX18" s="10"/>
      <c r="AY18" s="11">
        <v>30</v>
      </c>
      <c r="AZ18" s="10" t="s">
        <v>57</v>
      </c>
      <c r="BA18" s="11"/>
      <c r="BB18" s="10"/>
      <c r="BC18" s="11"/>
      <c r="BD18" s="10"/>
      <c r="BE18" s="11"/>
      <c r="BF18" s="10"/>
      <c r="BG18" s="11"/>
      <c r="BH18" s="10"/>
      <c r="BI18" s="7">
        <v>3</v>
      </c>
      <c r="BJ18" s="7">
        <f t="shared" si="13"/>
        <v>3</v>
      </c>
      <c r="BK18" s="11"/>
      <c r="BL18" s="10"/>
      <c r="BM18" s="11"/>
      <c r="BN18" s="10"/>
      <c r="BO18" s="11"/>
      <c r="BP18" s="10"/>
      <c r="BQ18" s="7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11"/>
      <c r="CK18" s="10"/>
      <c r="CL18" s="7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11"/>
      <c r="DF18" s="10"/>
      <c r="DG18" s="7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7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</row>
    <row r="19" spans="1:146" ht="12.75">
      <c r="A19" s="6"/>
      <c r="B19" s="6"/>
      <c r="C19" s="6"/>
      <c r="D19" s="6" t="s">
        <v>61</v>
      </c>
      <c r="E19" s="3" t="s">
        <v>62</v>
      </c>
      <c r="F19" s="6">
        <f t="shared" si="18"/>
        <v>0</v>
      </c>
      <c r="G19" s="6">
        <f t="shared" si="19"/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1</v>
      </c>
      <c r="S19" s="7">
        <f t="shared" si="11"/>
        <v>0</v>
      </c>
      <c r="T19" s="7">
        <v>0.6</v>
      </c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7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7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>
        <v>15</v>
      </c>
      <c r="DB19" s="10" t="s">
        <v>57</v>
      </c>
      <c r="DC19" s="11"/>
      <c r="DD19" s="10"/>
      <c r="DE19" s="11"/>
      <c r="DF19" s="10"/>
      <c r="DG19" s="7">
        <v>1</v>
      </c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1</v>
      </c>
      <c r="DV19" s="11"/>
      <c r="DW19" s="10"/>
      <c r="DX19" s="11"/>
      <c r="DY19" s="10"/>
      <c r="DZ19" s="11"/>
      <c r="EA19" s="10"/>
      <c r="EB19" s="7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</row>
    <row r="20" spans="1:146" ht="12.75">
      <c r="A20" s="6"/>
      <c r="B20" s="6"/>
      <c r="C20" s="6"/>
      <c r="D20" s="6" t="s">
        <v>63</v>
      </c>
      <c r="E20" s="3" t="s">
        <v>64</v>
      </c>
      <c r="F20" s="6">
        <f t="shared" si="18"/>
        <v>0</v>
      </c>
      <c r="G20" s="6">
        <f t="shared" si="19"/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30</v>
      </c>
      <c r="R20" s="7">
        <f t="shared" si="10"/>
        <v>0</v>
      </c>
      <c r="S20" s="7">
        <f t="shared" si="11"/>
        <v>0</v>
      </c>
      <c r="T20" s="7">
        <v>0</v>
      </c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7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7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7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>
        <v>30</v>
      </c>
      <c r="CX20" s="10" t="s">
        <v>57</v>
      </c>
      <c r="CY20" s="7">
        <v>0</v>
      </c>
      <c r="CZ20" s="7">
        <f t="shared" si="15"/>
        <v>0</v>
      </c>
      <c r="DA20" s="11"/>
      <c r="DB20" s="10"/>
      <c r="DC20" s="11"/>
      <c r="DD20" s="10"/>
      <c r="DE20" s="11"/>
      <c r="DF20" s="10"/>
      <c r="DG20" s="7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7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</row>
    <row r="21" spans="1:146" ht="12.75">
      <c r="A21" s="6"/>
      <c r="B21" s="6"/>
      <c r="C21" s="6"/>
      <c r="D21" s="6" t="s">
        <v>65</v>
      </c>
      <c r="E21" s="3" t="s">
        <v>66</v>
      </c>
      <c r="F21" s="6">
        <f t="shared" si="18"/>
        <v>0</v>
      </c>
      <c r="G21" s="6">
        <f t="shared" si="19"/>
        <v>1</v>
      </c>
      <c r="H21" s="6">
        <f t="shared" si="0"/>
        <v>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10</v>
      </c>
      <c r="S21" s="7">
        <f t="shared" si="11"/>
        <v>10</v>
      </c>
      <c r="T21" s="7">
        <v>0.5</v>
      </c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11"/>
      <c r="AU21" s="10"/>
      <c r="AV21" s="7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7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7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7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7"/>
      <c r="EC21" s="11"/>
      <c r="ED21" s="10"/>
      <c r="EE21" s="11"/>
      <c r="EF21" s="10"/>
      <c r="EG21" s="11"/>
      <c r="EH21" s="10"/>
      <c r="EI21" s="11">
        <v>0</v>
      </c>
      <c r="EJ21" s="10" t="s">
        <v>57</v>
      </c>
      <c r="EK21" s="11"/>
      <c r="EL21" s="10"/>
      <c r="EM21" s="11"/>
      <c r="EN21" s="10"/>
      <c r="EO21" s="7">
        <v>10</v>
      </c>
      <c r="EP21" s="7">
        <f t="shared" si="17"/>
        <v>10</v>
      </c>
    </row>
    <row r="22" spans="1:146" ht="12.75">
      <c r="A22" s="6"/>
      <c r="B22" s="6"/>
      <c r="C22" s="6"/>
      <c r="D22" s="6" t="s">
        <v>67</v>
      </c>
      <c r="E22" s="3" t="s">
        <v>68</v>
      </c>
      <c r="F22" s="6">
        <f t="shared" si="18"/>
        <v>0</v>
      </c>
      <c r="G22" s="6">
        <f t="shared" si="19"/>
        <v>1</v>
      </c>
      <c r="H22" s="6">
        <f t="shared" si="0"/>
        <v>15</v>
      </c>
      <c r="I22" s="6">
        <f t="shared" si="1"/>
        <v>0</v>
      </c>
      <c r="J22" s="6">
        <f t="shared" si="2"/>
        <v>15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v>0.6</v>
      </c>
      <c r="U22" s="11"/>
      <c r="V22" s="10"/>
      <c r="W22" s="11">
        <v>15</v>
      </c>
      <c r="X22" s="10" t="s">
        <v>57</v>
      </c>
      <c r="Y22" s="11"/>
      <c r="Z22" s="10"/>
      <c r="AA22" s="7">
        <v>1</v>
      </c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1</v>
      </c>
      <c r="AP22" s="11"/>
      <c r="AQ22" s="10"/>
      <c r="AR22" s="11"/>
      <c r="AS22" s="10"/>
      <c r="AT22" s="11"/>
      <c r="AU22" s="10"/>
      <c r="AV22" s="7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7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7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7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</row>
    <row r="23" spans="1:146" ht="12.75">
      <c r="A23" s="6"/>
      <c r="B23" s="6"/>
      <c r="C23" s="6"/>
      <c r="D23" s="6" t="s">
        <v>69</v>
      </c>
      <c r="E23" s="3" t="s">
        <v>70</v>
      </c>
      <c r="F23" s="6">
        <f t="shared" si="18"/>
        <v>0</v>
      </c>
      <c r="G23" s="6">
        <f t="shared" si="19"/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v>0.6</v>
      </c>
      <c r="U23" s="11">
        <v>15</v>
      </c>
      <c r="V23" s="10" t="s">
        <v>57</v>
      </c>
      <c r="W23" s="11"/>
      <c r="X23" s="10"/>
      <c r="Y23" s="11"/>
      <c r="Z23" s="10"/>
      <c r="AA23" s="7">
        <v>1</v>
      </c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1</v>
      </c>
      <c r="AP23" s="11"/>
      <c r="AQ23" s="10"/>
      <c r="AR23" s="11"/>
      <c r="AS23" s="10"/>
      <c r="AT23" s="11"/>
      <c r="AU23" s="10"/>
      <c r="AV23" s="7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/>
      <c r="CK23" s="10"/>
      <c r="CL23" s="7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11"/>
      <c r="DF23" s="10"/>
      <c r="DG23" s="7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7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</row>
    <row r="24" spans="1:146" ht="12.75">
      <c r="A24" s="6"/>
      <c r="B24" s="6"/>
      <c r="C24" s="6"/>
      <c r="D24" s="6" t="s">
        <v>71</v>
      </c>
      <c r="E24" s="3" t="s">
        <v>72</v>
      </c>
      <c r="F24" s="6">
        <f t="shared" si="18"/>
        <v>0</v>
      </c>
      <c r="G24" s="6">
        <f t="shared" si="19"/>
        <v>1</v>
      </c>
      <c r="H24" s="6">
        <f t="shared" si="0"/>
        <v>30</v>
      </c>
      <c r="I24" s="6">
        <f t="shared" si="1"/>
        <v>30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2</v>
      </c>
      <c r="S24" s="7">
        <f t="shared" si="11"/>
        <v>0</v>
      </c>
      <c r="T24" s="7">
        <v>1.2</v>
      </c>
      <c r="U24" s="11">
        <v>30</v>
      </c>
      <c r="V24" s="10" t="s">
        <v>57</v>
      </c>
      <c r="W24" s="11"/>
      <c r="X24" s="10"/>
      <c r="Y24" s="11"/>
      <c r="Z24" s="10"/>
      <c r="AA24" s="7">
        <v>2</v>
      </c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2</v>
      </c>
      <c r="AP24" s="11"/>
      <c r="AQ24" s="10"/>
      <c r="AR24" s="11"/>
      <c r="AS24" s="10"/>
      <c r="AT24" s="11"/>
      <c r="AU24" s="10"/>
      <c r="AV24" s="7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7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7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11"/>
      <c r="DF24" s="10"/>
      <c r="DG24" s="7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11"/>
      <c r="EA24" s="10"/>
      <c r="EB24" s="7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</row>
    <row r="25" spans="1:146" ht="12.75">
      <c r="A25" s="6"/>
      <c r="B25" s="6"/>
      <c r="C25" s="6"/>
      <c r="D25" s="6" t="s">
        <v>73</v>
      </c>
      <c r="E25" s="3" t="s">
        <v>74</v>
      </c>
      <c r="F25" s="6">
        <f t="shared" si="18"/>
        <v>1</v>
      </c>
      <c r="G25" s="6">
        <f t="shared" si="19"/>
        <v>1</v>
      </c>
      <c r="H25" s="6">
        <f t="shared" si="0"/>
        <v>60</v>
      </c>
      <c r="I25" s="6">
        <f t="shared" si="1"/>
        <v>30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30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5</v>
      </c>
      <c r="S25" s="7">
        <f t="shared" si="11"/>
        <v>2</v>
      </c>
      <c r="T25" s="7">
        <v>2.6</v>
      </c>
      <c r="U25" s="11"/>
      <c r="V25" s="10"/>
      <c r="W25" s="11"/>
      <c r="X25" s="10"/>
      <c r="Y25" s="11"/>
      <c r="Z25" s="10"/>
      <c r="AA25" s="7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>
        <v>30</v>
      </c>
      <c r="AQ25" s="10" t="s">
        <v>58</v>
      </c>
      <c r="AR25" s="11"/>
      <c r="AS25" s="10"/>
      <c r="AT25" s="11"/>
      <c r="AU25" s="10"/>
      <c r="AV25" s="7">
        <v>3</v>
      </c>
      <c r="AW25" s="11"/>
      <c r="AX25" s="10"/>
      <c r="AY25" s="11">
        <v>30</v>
      </c>
      <c r="AZ25" s="10" t="s">
        <v>57</v>
      </c>
      <c r="BA25" s="11"/>
      <c r="BB25" s="10"/>
      <c r="BC25" s="11"/>
      <c r="BD25" s="10"/>
      <c r="BE25" s="11"/>
      <c r="BF25" s="10"/>
      <c r="BG25" s="11"/>
      <c r="BH25" s="10"/>
      <c r="BI25" s="7">
        <v>2</v>
      </c>
      <c r="BJ25" s="7">
        <f t="shared" si="13"/>
        <v>5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7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7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/>
      <c r="DW25" s="10"/>
      <c r="DX25" s="11"/>
      <c r="DY25" s="10"/>
      <c r="DZ25" s="11"/>
      <c r="EA25" s="10"/>
      <c r="EB25" s="7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</row>
    <row r="26" spans="1:146" ht="12.75">
      <c r="A26" s="6"/>
      <c r="B26" s="6"/>
      <c r="C26" s="6"/>
      <c r="D26" s="6" t="s">
        <v>75</v>
      </c>
      <c r="E26" s="3" t="s">
        <v>76</v>
      </c>
      <c r="F26" s="6">
        <f t="shared" si="18"/>
        <v>0</v>
      </c>
      <c r="G26" s="6">
        <f t="shared" si="19"/>
        <v>1</v>
      </c>
      <c r="H26" s="6">
        <f t="shared" si="0"/>
        <v>30</v>
      </c>
      <c r="I26" s="6">
        <f t="shared" si="1"/>
        <v>30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2</v>
      </c>
      <c r="S26" s="7">
        <f t="shared" si="11"/>
        <v>0</v>
      </c>
      <c r="T26" s="7">
        <v>1.2</v>
      </c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>
        <v>30</v>
      </c>
      <c r="AQ26" s="10" t="s">
        <v>57</v>
      </c>
      <c r="AR26" s="11"/>
      <c r="AS26" s="10"/>
      <c r="AT26" s="11"/>
      <c r="AU26" s="10"/>
      <c r="AV26" s="7">
        <v>2</v>
      </c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2</v>
      </c>
      <c r="BK26" s="11"/>
      <c r="BL26" s="10"/>
      <c r="BM26" s="11"/>
      <c r="BN26" s="10"/>
      <c r="BO26" s="11"/>
      <c r="BP26" s="10"/>
      <c r="BQ26" s="7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7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11"/>
      <c r="DF26" s="10"/>
      <c r="DG26" s="7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/>
      <c r="DW26" s="10"/>
      <c r="DX26" s="11"/>
      <c r="DY26" s="10"/>
      <c r="DZ26" s="11"/>
      <c r="EA26" s="10"/>
      <c r="EB26" s="7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</row>
    <row r="27" spans="1:146" ht="12.75">
      <c r="A27" s="6"/>
      <c r="B27" s="6"/>
      <c r="C27" s="6"/>
      <c r="D27" s="6" t="s">
        <v>77</v>
      </c>
      <c r="E27" s="3" t="s">
        <v>78</v>
      </c>
      <c r="F27" s="6">
        <f t="shared" si="18"/>
        <v>0</v>
      </c>
      <c r="G27" s="6">
        <f t="shared" si="19"/>
        <v>2</v>
      </c>
      <c r="H27" s="6">
        <f t="shared" si="0"/>
        <v>60</v>
      </c>
      <c r="I27" s="6">
        <f t="shared" si="1"/>
        <v>30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30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4</v>
      </c>
      <c r="S27" s="7">
        <f t="shared" si="11"/>
        <v>2</v>
      </c>
      <c r="T27" s="7">
        <v>2.4</v>
      </c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11"/>
      <c r="AU27" s="10"/>
      <c r="AV27" s="7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11"/>
      <c r="BP27" s="10"/>
      <c r="BQ27" s="7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11"/>
      <c r="CK27" s="10"/>
      <c r="CL27" s="7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5"/>
        <v>0</v>
      </c>
      <c r="DA27" s="11"/>
      <c r="DB27" s="10"/>
      <c r="DC27" s="11"/>
      <c r="DD27" s="10"/>
      <c r="DE27" s="11"/>
      <c r="DF27" s="10"/>
      <c r="DG27" s="7"/>
      <c r="DH27" s="11"/>
      <c r="DI27" s="10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>
        <v>30</v>
      </c>
      <c r="DW27" s="10" t="s">
        <v>57</v>
      </c>
      <c r="DX27" s="11"/>
      <c r="DY27" s="10"/>
      <c r="DZ27" s="11"/>
      <c r="EA27" s="10"/>
      <c r="EB27" s="7">
        <v>2</v>
      </c>
      <c r="EC27" s="11"/>
      <c r="ED27" s="10"/>
      <c r="EE27" s="11">
        <v>30</v>
      </c>
      <c r="EF27" s="10" t="s">
        <v>57</v>
      </c>
      <c r="EG27" s="11"/>
      <c r="EH27" s="10"/>
      <c r="EI27" s="11"/>
      <c r="EJ27" s="10"/>
      <c r="EK27" s="11"/>
      <c r="EL27" s="10"/>
      <c r="EM27" s="11"/>
      <c r="EN27" s="10"/>
      <c r="EO27" s="7">
        <v>2</v>
      </c>
      <c r="EP27" s="7">
        <f t="shared" si="17"/>
        <v>4</v>
      </c>
    </row>
    <row r="28" spans="1:146" ht="12.75">
      <c r="A28" s="6"/>
      <c r="B28" s="6"/>
      <c r="C28" s="6"/>
      <c r="D28" s="6" t="s">
        <v>79</v>
      </c>
      <c r="E28" s="3" t="s">
        <v>80</v>
      </c>
      <c r="F28" s="6">
        <f t="shared" si="18"/>
        <v>0</v>
      </c>
      <c r="G28" s="6">
        <f t="shared" si="19"/>
        <v>1</v>
      </c>
      <c r="H28" s="6">
        <f t="shared" si="0"/>
        <v>30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30</v>
      </c>
      <c r="R28" s="7">
        <f t="shared" si="10"/>
        <v>0</v>
      </c>
      <c r="S28" s="7">
        <f t="shared" si="11"/>
        <v>0</v>
      </c>
      <c r="T28" s="7">
        <v>0</v>
      </c>
      <c r="U28" s="11"/>
      <c r="V28" s="10"/>
      <c r="W28" s="11"/>
      <c r="X28" s="10"/>
      <c r="Y28" s="11"/>
      <c r="Z28" s="10"/>
      <c r="AA28" s="7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2"/>
        <v>0</v>
      </c>
      <c r="AP28" s="11"/>
      <c r="AQ28" s="10"/>
      <c r="AR28" s="11"/>
      <c r="AS28" s="10"/>
      <c r="AT28" s="11"/>
      <c r="AU28" s="10"/>
      <c r="AV28" s="7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3"/>
        <v>0</v>
      </c>
      <c r="BK28" s="11"/>
      <c r="BL28" s="10"/>
      <c r="BM28" s="11"/>
      <c r="BN28" s="10"/>
      <c r="BO28" s="11"/>
      <c r="BP28" s="10"/>
      <c r="BQ28" s="7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>
        <v>30</v>
      </c>
      <c r="CC28" s="10" t="s">
        <v>57</v>
      </c>
      <c r="CD28" s="7">
        <v>0</v>
      </c>
      <c r="CE28" s="7">
        <f t="shared" si="14"/>
        <v>0</v>
      </c>
      <c r="CF28" s="11"/>
      <c r="CG28" s="10"/>
      <c r="CH28" s="11"/>
      <c r="CI28" s="10"/>
      <c r="CJ28" s="11"/>
      <c r="CK28" s="10"/>
      <c r="CL28" s="7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5"/>
        <v>0</v>
      </c>
      <c r="DA28" s="11"/>
      <c r="DB28" s="10"/>
      <c r="DC28" s="11"/>
      <c r="DD28" s="10"/>
      <c r="DE28" s="11"/>
      <c r="DF28" s="10"/>
      <c r="DG28" s="7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6"/>
        <v>0</v>
      </c>
      <c r="DV28" s="11"/>
      <c r="DW28" s="10"/>
      <c r="DX28" s="11"/>
      <c r="DY28" s="10"/>
      <c r="DZ28" s="11"/>
      <c r="EA28" s="10"/>
      <c r="EB28" s="7"/>
      <c r="EC28" s="11"/>
      <c r="ED28" s="10"/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17"/>
        <v>0</v>
      </c>
    </row>
    <row r="29" spans="1:146" ht="12.75">
      <c r="A29" s="6">
        <v>2</v>
      </c>
      <c r="B29" s="6">
        <v>1</v>
      </c>
      <c r="C29" s="6"/>
      <c r="D29" s="6"/>
      <c r="E29" s="3" t="s">
        <v>81</v>
      </c>
      <c r="F29" s="6">
        <f>$B$29*COUNTIF(U29:EN29,"e")</f>
        <v>0</v>
      </c>
      <c r="G29" s="6">
        <f>$B$29*COUNTIF(U29:EN29,"z")</f>
        <v>1</v>
      </c>
      <c r="H29" s="6">
        <f t="shared" si="0"/>
        <v>15</v>
      </c>
      <c r="I29" s="6">
        <f t="shared" si="1"/>
        <v>15</v>
      </c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0</v>
      </c>
      <c r="O29" s="6">
        <f t="shared" si="7"/>
        <v>0</v>
      </c>
      <c r="P29" s="6">
        <f t="shared" si="8"/>
        <v>0</v>
      </c>
      <c r="Q29" s="6">
        <f t="shared" si="9"/>
        <v>0</v>
      </c>
      <c r="R29" s="7">
        <f t="shared" si="10"/>
        <v>1</v>
      </c>
      <c r="S29" s="7">
        <f t="shared" si="11"/>
        <v>0</v>
      </c>
      <c r="T29" s="7">
        <f>$B$29*0.6</f>
        <v>0.6</v>
      </c>
      <c r="U29" s="11"/>
      <c r="V29" s="10"/>
      <c r="W29" s="11"/>
      <c r="X29" s="10"/>
      <c r="Y29" s="11"/>
      <c r="Z29" s="10"/>
      <c r="AA29" s="7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12"/>
        <v>0</v>
      </c>
      <c r="AP29" s="11">
        <f>$B$29*15</f>
        <v>15</v>
      </c>
      <c r="AQ29" s="10" t="s">
        <v>57</v>
      </c>
      <c r="AR29" s="11"/>
      <c r="AS29" s="10"/>
      <c r="AT29" s="11"/>
      <c r="AU29" s="10"/>
      <c r="AV29" s="7">
        <f>$B$29*1</f>
        <v>1</v>
      </c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13"/>
        <v>1</v>
      </c>
      <c r="BK29" s="11"/>
      <c r="BL29" s="10"/>
      <c r="BM29" s="11"/>
      <c r="BN29" s="10"/>
      <c r="BO29" s="11"/>
      <c r="BP29" s="10"/>
      <c r="BQ29" s="7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14"/>
        <v>0</v>
      </c>
      <c r="CF29" s="11"/>
      <c r="CG29" s="10"/>
      <c r="CH29" s="11"/>
      <c r="CI29" s="10"/>
      <c r="CJ29" s="11"/>
      <c r="CK29" s="10"/>
      <c r="CL29" s="7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15"/>
        <v>0</v>
      </c>
      <c r="DA29" s="11"/>
      <c r="DB29" s="10"/>
      <c r="DC29" s="11"/>
      <c r="DD29" s="10"/>
      <c r="DE29" s="11"/>
      <c r="DF29" s="10"/>
      <c r="DG29" s="7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16"/>
        <v>0</v>
      </c>
      <c r="DV29" s="11"/>
      <c r="DW29" s="10"/>
      <c r="DX29" s="11"/>
      <c r="DY29" s="10"/>
      <c r="DZ29" s="11"/>
      <c r="EA29" s="10"/>
      <c r="EB29" s="7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17"/>
        <v>0</v>
      </c>
    </row>
    <row r="30" spans="1:146" ht="12.75">
      <c r="A30" s="6"/>
      <c r="B30" s="6"/>
      <c r="C30" s="6"/>
      <c r="D30" s="6" t="s">
        <v>82</v>
      </c>
      <c r="E30" s="3" t="s">
        <v>83</v>
      </c>
      <c r="F30" s="6">
        <f>COUNTIF(U30:EN30,"e")</f>
        <v>1</v>
      </c>
      <c r="G30" s="6">
        <f>COUNTIF(U30:EN30,"z")</f>
        <v>1</v>
      </c>
      <c r="H30" s="6">
        <f t="shared" si="0"/>
        <v>60</v>
      </c>
      <c r="I30" s="6">
        <f t="shared" si="1"/>
        <v>30</v>
      </c>
      <c r="J30" s="6">
        <f t="shared" si="2"/>
        <v>0</v>
      </c>
      <c r="K30" s="6">
        <f t="shared" si="3"/>
        <v>0</v>
      </c>
      <c r="L30" s="6">
        <f t="shared" si="4"/>
        <v>0</v>
      </c>
      <c r="M30" s="6">
        <f t="shared" si="5"/>
        <v>30</v>
      </c>
      <c r="N30" s="6">
        <f t="shared" si="6"/>
        <v>0</v>
      </c>
      <c r="O30" s="6">
        <f t="shared" si="7"/>
        <v>0</v>
      </c>
      <c r="P30" s="6">
        <f t="shared" si="8"/>
        <v>0</v>
      </c>
      <c r="Q30" s="6">
        <f t="shared" si="9"/>
        <v>0</v>
      </c>
      <c r="R30" s="7">
        <f t="shared" si="10"/>
        <v>5</v>
      </c>
      <c r="S30" s="7">
        <f t="shared" si="11"/>
        <v>2</v>
      </c>
      <c r="T30" s="7">
        <v>2.5</v>
      </c>
      <c r="U30" s="11">
        <v>30</v>
      </c>
      <c r="V30" s="10" t="s">
        <v>58</v>
      </c>
      <c r="W30" s="11"/>
      <c r="X30" s="10"/>
      <c r="Y30" s="11"/>
      <c r="Z30" s="10"/>
      <c r="AA30" s="7">
        <v>3</v>
      </c>
      <c r="AB30" s="11"/>
      <c r="AC30" s="10"/>
      <c r="AD30" s="11">
        <v>30</v>
      </c>
      <c r="AE30" s="10" t="s">
        <v>57</v>
      </c>
      <c r="AF30" s="11"/>
      <c r="AG30" s="10"/>
      <c r="AH30" s="11"/>
      <c r="AI30" s="10"/>
      <c r="AJ30" s="11"/>
      <c r="AK30" s="10"/>
      <c r="AL30" s="11"/>
      <c r="AM30" s="10"/>
      <c r="AN30" s="7">
        <v>2</v>
      </c>
      <c r="AO30" s="7">
        <f t="shared" si="12"/>
        <v>5</v>
      </c>
      <c r="AP30" s="11"/>
      <c r="AQ30" s="10"/>
      <c r="AR30" s="11"/>
      <c r="AS30" s="10"/>
      <c r="AT30" s="11"/>
      <c r="AU30" s="10"/>
      <c r="AV30" s="7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13"/>
        <v>0</v>
      </c>
      <c r="BK30" s="11"/>
      <c r="BL30" s="10"/>
      <c r="BM30" s="11"/>
      <c r="BN30" s="10"/>
      <c r="BO30" s="11"/>
      <c r="BP30" s="10"/>
      <c r="BQ30" s="7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14"/>
        <v>0</v>
      </c>
      <c r="CF30" s="11"/>
      <c r="CG30" s="10"/>
      <c r="CH30" s="11"/>
      <c r="CI30" s="10"/>
      <c r="CJ30" s="11"/>
      <c r="CK30" s="10"/>
      <c r="CL30" s="7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15"/>
        <v>0</v>
      </c>
      <c r="DA30" s="11"/>
      <c r="DB30" s="10"/>
      <c r="DC30" s="11"/>
      <c r="DD30" s="10"/>
      <c r="DE30" s="11"/>
      <c r="DF30" s="10"/>
      <c r="DG30" s="7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16"/>
        <v>0</v>
      </c>
      <c r="DV30" s="11"/>
      <c r="DW30" s="10"/>
      <c r="DX30" s="11"/>
      <c r="DY30" s="10"/>
      <c r="DZ30" s="11"/>
      <c r="EA30" s="10"/>
      <c r="EB30" s="7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17"/>
        <v>0</v>
      </c>
    </row>
    <row r="31" spans="1:146" ht="15.75" customHeight="1">
      <c r="A31" s="6"/>
      <c r="B31" s="6"/>
      <c r="C31" s="6"/>
      <c r="D31" s="6"/>
      <c r="E31" s="6" t="s">
        <v>84</v>
      </c>
      <c r="F31" s="6">
        <f aca="true" t="shared" si="20" ref="F31:AK31">SUM(F17:F30)</f>
        <v>3</v>
      </c>
      <c r="G31" s="6">
        <f t="shared" si="20"/>
        <v>16</v>
      </c>
      <c r="H31" s="6">
        <f t="shared" si="20"/>
        <v>540</v>
      </c>
      <c r="I31" s="6">
        <f t="shared" si="20"/>
        <v>195</v>
      </c>
      <c r="J31" s="6">
        <f t="shared" si="20"/>
        <v>15</v>
      </c>
      <c r="K31" s="6">
        <f t="shared" si="20"/>
        <v>0</v>
      </c>
      <c r="L31" s="6">
        <f t="shared" si="20"/>
        <v>0</v>
      </c>
      <c r="M31" s="6">
        <f t="shared" si="20"/>
        <v>120</v>
      </c>
      <c r="N31" s="6">
        <f t="shared" si="20"/>
        <v>150</v>
      </c>
      <c r="O31" s="6">
        <f t="shared" si="20"/>
        <v>0</v>
      </c>
      <c r="P31" s="6">
        <f t="shared" si="20"/>
        <v>0</v>
      </c>
      <c r="Q31" s="6">
        <f t="shared" si="20"/>
        <v>60</v>
      </c>
      <c r="R31" s="7">
        <f t="shared" si="20"/>
        <v>44</v>
      </c>
      <c r="S31" s="7">
        <f t="shared" si="20"/>
        <v>28</v>
      </c>
      <c r="T31" s="7">
        <f t="shared" si="20"/>
        <v>20.2</v>
      </c>
      <c r="U31" s="11">
        <f t="shared" si="20"/>
        <v>75</v>
      </c>
      <c r="V31" s="10">
        <f t="shared" si="20"/>
        <v>0</v>
      </c>
      <c r="W31" s="11">
        <f t="shared" si="20"/>
        <v>15</v>
      </c>
      <c r="X31" s="10">
        <f t="shared" si="20"/>
        <v>0</v>
      </c>
      <c r="Y31" s="11">
        <f t="shared" si="20"/>
        <v>0</v>
      </c>
      <c r="Z31" s="10">
        <f t="shared" si="20"/>
        <v>0</v>
      </c>
      <c r="AA31" s="7">
        <f t="shared" si="20"/>
        <v>7</v>
      </c>
      <c r="AB31" s="11">
        <f t="shared" si="20"/>
        <v>0</v>
      </c>
      <c r="AC31" s="10">
        <f t="shared" si="20"/>
        <v>0</v>
      </c>
      <c r="AD31" s="11">
        <f t="shared" si="20"/>
        <v>30</v>
      </c>
      <c r="AE31" s="10">
        <f t="shared" si="20"/>
        <v>0</v>
      </c>
      <c r="AF31" s="11">
        <f t="shared" si="20"/>
        <v>0</v>
      </c>
      <c r="AG31" s="10">
        <f t="shared" si="20"/>
        <v>0</v>
      </c>
      <c r="AH31" s="11">
        <f t="shared" si="20"/>
        <v>0</v>
      </c>
      <c r="AI31" s="10">
        <f t="shared" si="20"/>
        <v>0</v>
      </c>
      <c r="AJ31" s="11">
        <f t="shared" si="20"/>
        <v>0</v>
      </c>
      <c r="AK31" s="10">
        <f t="shared" si="20"/>
        <v>0</v>
      </c>
      <c r="AL31" s="11">
        <f aca="true" t="shared" si="21" ref="AL31:BQ31">SUM(AL17:AL30)</f>
        <v>0</v>
      </c>
      <c r="AM31" s="10">
        <f t="shared" si="21"/>
        <v>0</v>
      </c>
      <c r="AN31" s="7">
        <f t="shared" si="21"/>
        <v>2</v>
      </c>
      <c r="AO31" s="7">
        <f t="shared" si="21"/>
        <v>9</v>
      </c>
      <c r="AP31" s="11">
        <f t="shared" si="21"/>
        <v>75</v>
      </c>
      <c r="AQ31" s="10">
        <f t="shared" si="21"/>
        <v>0</v>
      </c>
      <c r="AR31" s="11">
        <f t="shared" si="21"/>
        <v>0</v>
      </c>
      <c r="AS31" s="10">
        <f t="shared" si="21"/>
        <v>0</v>
      </c>
      <c r="AT31" s="11">
        <f t="shared" si="21"/>
        <v>0</v>
      </c>
      <c r="AU31" s="10">
        <f t="shared" si="21"/>
        <v>0</v>
      </c>
      <c r="AV31" s="7">
        <f t="shared" si="21"/>
        <v>6</v>
      </c>
      <c r="AW31" s="11">
        <f t="shared" si="21"/>
        <v>0</v>
      </c>
      <c r="AX31" s="10">
        <f t="shared" si="21"/>
        <v>0</v>
      </c>
      <c r="AY31" s="11">
        <f t="shared" si="21"/>
        <v>60</v>
      </c>
      <c r="AZ31" s="10">
        <f t="shared" si="21"/>
        <v>0</v>
      </c>
      <c r="BA31" s="11">
        <f t="shared" si="21"/>
        <v>0</v>
      </c>
      <c r="BB31" s="10">
        <f t="shared" si="21"/>
        <v>0</v>
      </c>
      <c r="BC31" s="11">
        <f t="shared" si="21"/>
        <v>0</v>
      </c>
      <c r="BD31" s="10">
        <f t="shared" si="21"/>
        <v>0</v>
      </c>
      <c r="BE31" s="11">
        <f t="shared" si="21"/>
        <v>0</v>
      </c>
      <c r="BF31" s="10">
        <f t="shared" si="21"/>
        <v>0</v>
      </c>
      <c r="BG31" s="11">
        <f t="shared" si="21"/>
        <v>0</v>
      </c>
      <c r="BH31" s="10">
        <f t="shared" si="21"/>
        <v>0</v>
      </c>
      <c r="BI31" s="7">
        <f t="shared" si="21"/>
        <v>5</v>
      </c>
      <c r="BJ31" s="7">
        <f t="shared" si="21"/>
        <v>11</v>
      </c>
      <c r="BK31" s="11">
        <f t="shared" si="21"/>
        <v>0</v>
      </c>
      <c r="BL31" s="10">
        <f t="shared" si="21"/>
        <v>0</v>
      </c>
      <c r="BM31" s="11">
        <f t="shared" si="21"/>
        <v>0</v>
      </c>
      <c r="BN31" s="10">
        <f t="shared" si="21"/>
        <v>0</v>
      </c>
      <c r="BO31" s="11">
        <f t="shared" si="21"/>
        <v>0</v>
      </c>
      <c r="BP31" s="10">
        <f t="shared" si="21"/>
        <v>0</v>
      </c>
      <c r="BQ31" s="7">
        <f t="shared" si="21"/>
        <v>0</v>
      </c>
      <c r="BR31" s="11">
        <f aca="true" t="shared" si="22" ref="BR31:CW31">SUM(BR17:BR30)</f>
        <v>0</v>
      </c>
      <c r="BS31" s="10">
        <f t="shared" si="22"/>
        <v>0</v>
      </c>
      <c r="BT31" s="11">
        <f t="shared" si="22"/>
        <v>0</v>
      </c>
      <c r="BU31" s="10">
        <f t="shared" si="22"/>
        <v>0</v>
      </c>
      <c r="BV31" s="11">
        <f t="shared" si="22"/>
        <v>30</v>
      </c>
      <c r="BW31" s="10">
        <f t="shared" si="22"/>
        <v>0</v>
      </c>
      <c r="BX31" s="11">
        <f t="shared" si="22"/>
        <v>0</v>
      </c>
      <c r="BY31" s="10">
        <f t="shared" si="22"/>
        <v>0</v>
      </c>
      <c r="BZ31" s="11">
        <f t="shared" si="22"/>
        <v>0</v>
      </c>
      <c r="CA31" s="10">
        <f t="shared" si="22"/>
        <v>0</v>
      </c>
      <c r="CB31" s="11">
        <f t="shared" si="22"/>
        <v>30</v>
      </c>
      <c r="CC31" s="10">
        <f t="shared" si="22"/>
        <v>0</v>
      </c>
      <c r="CD31" s="7">
        <f t="shared" si="22"/>
        <v>2</v>
      </c>
      <c r="CE31" s="7">
        <f t="shared" si="22"/>
        <v>2</v>
      </c>
      <c r="CF31" s="11">
        <f t="shared" si="22"/>
        <v>0</v>
      </c>
      <c r="CG31" s="10">
        <f t="shared" si="22"/>
        <v>0</v>
      </c>
      <c r="CH31" s="11">
        <f t="shared" si="22"/>
        <v>0</v>
      </c>
      <c r="CI31" s="10">
        <f t="shared" si="22"/>
        <v>0</v>
      </c>
      <c r="CJ31" s="11">
        <f t="shared" si="22"/>
        <v>0</v>
      </c>
      <c r="CK31" s="10">
        <f t="shared" si="22"/>
        <v>0</v>
      </c>
      <c r="CL31" s="7">
        <f t="shared" si="22"/>
        <v>0</v>
      </c>
      <c r="CM31" s="11">
        <f t="shared" si="22"/>
        <v>0</v>
      </c>
      <c r="CN31" s="10">
        <f t="shared" si="22"/>
        <v>0</v>
      </c>
      <c r="CO31" s="11">
        <f t="shared" si="22"/>
        <v>0</v>
      </c>
      <c r="CP31" s="10">
        <f t="shared" si="22"/>
        <v>0</v>
      </c>
      <c r="CQ31" s="11">
        <f t="shared" si="22"/>
        <v>60</v>
      </c>
      <c r="CR31" s="10">
        <f t="shared" si="22"/>
        <v>0</v>
      </c>
      <c r="CS31" s="11">
        <f t="shared" si="22"/>
        <v>0</v>
      </c>
      <c r="CT31" s="10">
        <f t="shared" si="22"/>
        <v>0</v>
      </c>
      <c r="CU31" s="11">
        <f t="shared" si="22"/>
        <v>0</v>
      </c>
      <c r="CV31" s="10">
        <f t="shared" si="22"/>
        <v>0</v>
      </c>
      <c r="CW31" s="11">
        <f t="shared" si="22"/>
        <v>30</v>
      </c>
      <c r="CX31" s="10">
        <f aca="true" t="shared" si="23" ref="CX31:EC31">SUM(CX17:CX30)</f>
        <v>0</v>
      </c>
      <c r="CY31" s="7">
        <f t="shared" si="23"/>
        <v>3</v>
      </c>
      <c r="CZ31" s="7">
        <f t="shared" si="23"/>
        <v>3</v>
      </c>
      <c r="DA31" s="11">
        <f t="shared" si="23"/>
        <v>15</v>
      </c>
      <c r="DB31" s="10">
        <f t="shared" si="23"/>
        <v>0</v>
      </c>
      <c r="DC31" s="11">
        <f t="shared" si="23"/>
        <v>0</v>
      </c>
      <c r="DD31" s="10">
        <f t="shared" si="23"/>
        <v>0</v>
      </c>
      <c r="DE31" s="11">
        <f t="shared" si="23"/>
        <v>0</v>
      </c>
      <c r="DF31" s="10">
        <f t="shared" si="23"/>
        <v>0</v>
      </c>
      <c r="DG31" s="7">
        <f t="shared" si="23"/>
        <v>1</v>
      </c>
      <c r="DH31" s="11">
        <f t="shared" si="23"/>
        <v>0</v>
      </c>
      <c r="DI31" s="10">
        <f t="shared" si="23"/>
        <v>0</v>
      </c>
      <c r="DJ31" s="11">
        <f t="shared" si="23"/>
        <v>0</v>
      </c>
      <c r="DK31" s="10">
        <f t="shared" si="23"/>
        <v>0</v>
      </c>
      <c r="DL31" s="11">
        <f t="shared" si="23"/>
        <v>60</v>
      </c>
      <c r="DM31" s="10">
        <f t="shared" si="23"/>
        <v>0</v>
      </c>
      <c r="DN31" s="11">
        <f t="shared" si="23"/>
        <v>0</v>
      </c>
      <c r="DO31" s="10">
        <f t="shared" si="23"/>
        <v>0</v>
      </c>
      <c r="DP31" s="11">
        <f t="shared" si="23"/>
        <v>0</v>
      </c>
      <c r="DQ31" s="10">
        <f t="shared" si="23"/>
        <v>0</v>
      </c>
      <c r="DR31" s="11">
        <f t="shared" si="23"/>
        <v>0</v>
      </c>
      <c r="DS31" s="10">
        <f t="shared" si="23"/>
        <v>0</v>
      </c>
      <c r="DT31" s="7">
        <f t="shared" si="23"/>
        <v>4</v>
      </c>
      <c r="DU31" s="7">
        <f t="shared" si="23"/>
        <v>5</v>
      </c>
      <c r="DV31" s="11">
        <f t="shared" si="23"/>
        <v>30</v>
      </c>
      <c r="DW31" s="10">
        <f t="shared" si="23"/>
        <v>0</v>
      </c>
      <c r="DX31" s="11">
        <f t="shared" si="23"/>
        <v>0</v>
      </c>
      <c r="DY31" s="10">
        <f t="shared" si="23"/>
        <v>0</v>
      </c>
      <c r="DZ31" s="11">
        <f t="shared" si="23"/>
        <v>0</v>
      </c>
      <c r="EA31" s="10">
        <f t="shared" si="23"/>
        <v>0</v>
      </c>
      <c r="EB31" s="7">
        <f t="shared" si="23"/>
        <v>2</v>
      </c>
      <c r="EC31" s="11">
        <f t="shared" si="23"/>
        <v>0</v>
      </c>
      <c r="ED31" s="10">
        <f aca="true" t="shared" si="24" ref="ED31:EP31">SUM(ED17:ED30)</f>
        <v>0</v>
      </c>
      <c r="EE31" s="11">
        <f t="shared" si="24"/>
        <v>30</v>
      </c>
      <c r="EF31" s="10">
        <f t="shared" si="24"/>
        <v>0</v>
      </c>
      <c r="EG31" s="11">
        <f t="shared" si="24"/>
        <v>0</v>
      </c>
      <c r="EH31" s="10">
        <f t="shared" si="24"/>
        <v>0</v>
      </c>
      <c r="EI31" s="11">
        <f t="shared" si="24"/>
        <v>0</v>
      </c>
      <c r="EJ31" s="10">
        <f t="shared" si="24"/>
        <v>0</v>
      </c>
      <c r="EK31" s="11">
        <f t="shared" si="24"/>
        <v>0</v>
      </c>
      <c r="EL31" s="10">
        <f t="shared" si="24"/>
        <v>0</v>
      </c>
      <c r="EM31" s="11">
        <f t="shared" si="24"/>
        <v>0</v>
      </c>
      <c r="EN31" s="10">
        <f t="shared" si="24"/>
        <v>0</v>
      </c>
      <c r="EO31" s="7">
        <f t="shared" si="24"/>
        <v>12</v>
      </c>
      <c r="EP31" s="7">
        <f t="shared" si="24"/>
        <v>14</v>
      </c>
    </row>
    <row r="32" spans="1:146" ht="19.5" customHeight="1">
      <c r="A32" s="19" t="s">
        <v>85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9"/>
      <c r="EP32" s="13"/>
    </row>
    <row r="33" spans="1:146" ht="12.75">
      <c r="A33" s="6"/>
      <c r="B33" s="6"/>
      <c r="C33" s="6"/>
      <c r="D33" s="6" t="s">
        <v>86</v>
      </c>
      <c r="E33" s="3" t="s">
        <v>87</v>
      </c>
      <c r="F33" s="6">
        <f aca="true" t="shared" si="25" ref="F33:F49">COUNTIF(U33:EN33,"e")</f>
        <v>0</v>
      </c>
      <c r="G33" s="6">
        <f aca="true" t="shared" si="26" ref="G33:G49">COUNTIF(U33:EN33,"z")</f>
        <v>2</v>
      </c>
      <c r="H33" s="6">
        <f aca="true" t="shared" si="27" ref="H33:H58">SUM(I33:Q33)</f>
        <v>45</v>
      </c>
      <c r="I33" s="6">
        <f aca="true" t="shared" si="28" ref="I33:I58">U33+AP33+BK33+CF33+DA33+DV33</f>
        <v>30</v>
      </c>
      <c r="J33" s="6">
        <f aca="true" t="shared" si="29" ref="J33:J58">W33+AR33+BM33+CH33+DC33+DX33</f>
        <v>0</v>
      </c>
      <c r="K33" s="6">
        <f aca="true" t="shared" si="30" ref="K33:K58">Y33+AT33+BO33+CJ33+DE33+DZ33</f>
        <v>0</v>
      </c>
      <c r="L33" s="6">
        <f aca="true" t="shared" si="31" ref="L33:L58">AB33+AW33+BR33+CM33+DH33+EC33</f>
        <v>0</v>
      </c>
      <c r="M33" s="6">
        <f aca="true" t="shared" si="32" ref="M33:M58">AD33+AY33+BT33+CO33+DJ33+EE33</f>
        <v>15</v>
      </c>
      <c r="N33" s="6">
        <f aca="true" t="shared" si="33" ref="N33:N58">AF33+BA33+BV33+CQ33+DL33+EG33</f>
        <v>0</v>
      </c>
      <c r="O33" s="6">
        <f aca="true" t="shared" si="34" ref="O33:O58">AH33+BC33+BX33+CS33+DN33+EI33</f>
        <v>0</v>
      </c>
      <c r="P33" s="6">
        <f aca="true" t="shared" si="35" ref="P33:P58">AJ33+BE33+BZ33+CU33+DP33+EK33</f>
        <v>0</v>
      </c>
      <c r="Q33" s="6">
        <f aca="true" t="shared" si="36" ref="Q33:Q58">AL33+BG33+CB33+CW33+DR33+EM33</f>
        <v>0</v>
      </c>
      <c r="R33" s="7">
        <f aca="true" t="shared" si="37" ref="R33:R58">AO33+BJ33+CE33+CZ33+DU33+EP33</f>
        <v>4</v>
      </c>
      <c r="S33" s="7">
        <f aca="true" t="shared" si="38" ref="S33:S58">AN33+BI33+CD33+CY33+DT33+EO33</f>
        <v>1</v>
      </c>
      <c r="T33" s="7">
        <v>1.8</v>
      </c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aca="true" t="shared" si="39" ref="AO33:AO58">AA33+AN33</f>
        <v>0</v>
      </c>
      <c r="AP33" s="11"/>
      <c r="AQ33" s="10"/>
      <c r="AR33" s="11"/>
      <c r="AS33" s="10"/>
      <c r="AT33" s="11"/>
      <c r="AU33" s="10"/>
      <c r="AV33" s="7"/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aca="true" t="shared" si="40" ref="BJ33:BJ58">AV33+BI33</f>
        <v>0</v>
      </c>
      <c r="BK33" s="11">
        <v>30</v>
      </c>
      <c r="BL33" s="10" t="s">
        <v>57</v>
      </c>
      <c r="BM33" s="11"/>
      <c r="BN33" s="10"/>
      <c r="BO33" s="11"/>
      <c r="BP33" s="10"/>
      <c r="BQ33" s="7">
        <v>3</v>
      </c>
      <c r="BR33" s="11"/>
      <c r="BS33" s="10"/>
      <c r="BT33" s="11">
        <v>15</v>
      </c>
      <c r="BU33" s="10" t="s">
        <v>57</v>
      </c>
      <c r="BV33" s="11"/>
      <c r="BW33" s="10"/>
      <c r="BX33" s="11"/>
      <c r="BY33" s="10"/>
      <c r="BZ33" s="11"/>
      <c r="CA33" s="10"/>
      <c r="CB33" s="11"/>
      <c r="CC33" s="10"/>
      <c r="CD33" s="7">
        <v>1</v>
      </c>
      <c r="CE33" s="7">
        <f aca="true" t="shared" si="41" ref="CE33:CE58">BQ33+CD33</f>
        <v>4</v>
      </c>
      <c r="CF33" s="11"/>
      <c r="CG33" s="10"/>
      <c r="CH33" s="11"/>
      <c r="CI33" s="10"/>
      <c r="CJ33" s="11"/>
      <c r="CK33" s="10"/>
      <c r="CL33" s="7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aca="true" t="shared" si="42" ref="CZ33:CZ58">CL33+CY33</f>
        <v>0</v>
      </c>
      <c r="DA33" s="11"/>
      <c r="DB33" s="10"/>
      <c r="DC33" s="11"/>
      <c r="DD33" s="10"/>
      <c r="DE33" s="11"/>
      <c r="DF33" s="10"/>
      <c r="DG33" s="7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aca="true" t="shared" si="43" ref="DU33:DU58">DG33+DT33</f>
        <v>0</v>
      </c>
      <c r="DV33" s="11"/>
      <c r="DW33" s="10"/>
      <c r="DX33" s="11"/>
      <c r="DY33" s="10"/>
      <c r="DZ33" s="11"/>
      <c r="EA33" s="10"/>
      <c r="EB33" s="7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aca="true" t="shared" si="44" ref="EP33:EP58">EB33+EO33</f>
        <v>0</v>
      </c>
    </row>
    <row r="34" spans="1:146" ht="12.75">
      <c r="A34" s="6"/>
      <c r="B34" s="6"/>
      <c r="C34" s="6"/>
      <c r="D34" s="6" t="s">
        <v>88</v>
      </c>
      <c r="E34" s="3" t="s">
        <v>89</v>
      </c>
      <c r="F34" s="6">
        <f t="shared" si="25"/>
        <v>1</v>
      </c>
      <c r="G34" s="6">
        <f t="shared" si="26"/>
        <v>1</v>
      </c>
      <c r="H34" s="6">
        <f t="shared" si="27"/>
        <v>75</v>
      </c>
      <c r="I34" s="6">
        <f t="shared" si="28"/>
        <v>45</v>
      </c>
      <c r="J34" s="6">
        <f t="shared" si="29"/>
        <v>0</v>
      </c>
      <c r="K34" s="6">
        <f t="shared" si="30"/>
        <v>0</v>
      </c>
      <c r="L34" s="6">
        <f t="shared" si="31"/>
        <v>0</v>
      </c>
      <c r="M34" s="6">
        <f t="shared" si="32"/>
        <v>30</v>
      </c>
      <c r="N34" s="6">
        <f t="shared" si="33"/>
        <v>0</v>
      </c>
      <c r="O34" s="6">
        <f t="shared" si="34"/>
        <v>0</v>
      </c>
      <c r="P34" s="6">
        <f t="shared" si="35"/>
        <v>0</v>
      </c>
      <c r="Q34" s="6">
        <f t="shared" si="36"/>
        <v>0</v>
      </c>
      <c r="R34" s="7">
        <f t="shared" si="37"/>
        <v>5</v>
      </c>
      <c r="S34" s="7">
        <f t="shared" si="38"/>
        <v>2</v>
      </c>
      <c r="T34" s="7">
        <v>3.1</v>
      </c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9"/>
        <v>0</v>
      </c>
      <c r="AP34" s="11"/>
      <c r="AQ34" s="10"/>
      <c r="AR34" s="11"/>
      <c r="AS34" s="10"/>
      <c r="AT34" s="11"/>
      <c r="AU34" s="10"/>
      <c r="AV34" s="7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0"/>
        <v>0</v>
      </c>
      <c r="BK34" s="11">
        <v>45</v>
      </c>
      <c r="BL34" s="10" t="s">
        <v>58</v>
      </c>
      <c r="BM34" s="11"/>
      <c r="BN34" s="10"/>
      <c r="BO34" s="11"/>
      <c r="BP34" s="10"/>
      <c r="BQ34" s="7">
        <v>3</v>
      </c>
      <c r="BR34" s="11"/>
      <c r="BS34" s="10"/>
      <c r="BT34" s="11">
        <v>30</v>
      </c>
      <c r="BU34" s="10" t="s">
        <v>57</v>
      </c>
      <c r="BV34" s="11"/>
      <c r="BW34" s="10"/>
      <c r="BX34" s="11"/>
      <c r="BY34" s="10"/>
      <c r="BZ34" s="11"/>
      <c r="CA34" s="10"/>
      <c r="CB34" s="11"/>
      <c r="CC34" s="10"/>
      <c r="CD34" s="7">
        <v>2</v>
      </c>
      <c r="CE34" s="7">
        <f t="shared" si="41"/>
        <v>5</v>
      </c>
      <c r="CF34" s="11"/>
      <c r="CG34" s="10"/>
      <c r="CH34" s="11"/>
      <c r="CI34" s="10"/>
      <c r="CJ34" s="11"/>
      <c r="CK34" s="10"/>
      <c r="CL34" s="7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2"/>
        <v>0</v>
      </c>
      <c r="DA34" s="11"/>
      <c r="DB34" s="10"/>
      <c r="DC34" s="11"/>
      <c r="DD34" s="10"/>
      <c r="DE34" s="11"/>
      <c r="DF34" s="10"/>
      <c r="DG34" s="7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3"/>
        <v>0</v>
      </c>
      <c r="DV34" s="11"/>
      <c r="DW34" s="10"/>
      <c r="DX34" s="11"/>
      <c r="DY34" s="10"/>
      <c r="DZ34" s="11"/>
      <c r="EA34" s="10"/>
      <c r="EB34" s="7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4"/>
        <v>0</v>
      </c>
    </row>
    <row r="35" spans="1:146" ht="12.75">
      <c r="A35" s="6"/>
      <c r="B35" s="6"/>
      <c r="C35" s="6"/>
      <c r="D35" s="6" t="s">
        <v>90</v>
      </c>
      <c r="E35" s="3" t="s">
        <v>91</v>
      </c>
      <c r="F35" s="6">
        <f t="shared" si="25"/>
        <v>1</v>
      </c>
      <c r="G35" s="6">
        <f t="shared" si="26"/>
        <v>1</v>
      </c>
      <c r="H35" s="6">
        <f t="shared" si="27"/>
        <v>75</v>
      </c>
      <c r="I35" s="6">
        <f t="shared" si="28"/>
        <v>30</v>
      </c>
      <c r="J35" s="6">
        <f t="shared" si="29"/>
        <v>0</v>
      </c>
      <c r="K35" s="6">
        <f t="shared" si="30"/>
        <v>0</v>
      </c>
      <c r="L35" s="6">
        <f t="shared" si="31"/>
        <v>0</v>
      </c>
      <c r="M35" s="6">
        <f t="shared" si="32"/>
        <v>45</v>
      </c>
      <c r="N35" s="6">
        <f t="shared" si="33"/>
        <v>0</v>
      </c>
      <c r="O35" s="6">
        <f t="shared" si="34"/>
        <v>0</v>
      </c>
      <c r="P35" s="6">
        <f t="shared" si="35"/>
        <v>0</v>
      </c>
      <c r="Q35" s="6">
        <f t="shared" si="36"/>
        <v>0</v>
      </c>
      <c r="R35" s="7">
        <f t="shared" si="37"/>
        <v>6</v>
      </c>
      <c r="S35" s="7">
        <f t="shared" si="38"/>
        <v>3</v>
      </c>
      <c r="T35" s="7">
        <v>3.1</v>
      </c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9"/>
        <v>0</v>
      </c>
      <c r="AP35" s="11"/>
      <c r="AQ35" s="10"/>
      <c r="AR35" s="11"/>
      <c r="AS35" s="10"/>
      <c r="AT35" s="11"/>
      <c r="AU35" s="10"/>
      <c r="AV35" s="7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0"/>
        <v>0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1"/>
        <v>0</v>
      </c>
      <c r="CF35" s="11">
        <v>30</v>
      </c>
      <c r="CG35" s="10" t="s">
        <v>58</v>
      </c>
      <c r="CH35" s="11"/>
      <c r="CI35" s="10"/>
      <c r="CJ35" s="11"/>
      <c r="CK35" s="10"/>
      <c r="CL35" s="7">
        <v>3</v>
      </c>
      <c r="CM35" s="11"/>
      <c r="CN35" s="10"/>
      <c r="CO35" s="11">
        <v>45</v>
      </c>
      <c r="CP35" s="10" t="s">
        <v>57</v>
      </c>
      <c r="CQ35" s="11"/>
      <c r="CR35" s="10"/>
      <c r="CS35" s="11"/>
      <c r="CT35" s="10"/>
      <c r="CU35" s="11"/>
      <c r="CV35" s="10"/>
      <c r="CW35" s="11"/>
      <c r="CX35" s="10"/>
      <c r="CY35" s="7">
        <v>3</v>
      </c>
      <c r="CZ35" s="7">
        <f t="shared" si="42"/>
        <v>6</v>
      </c>
      <c r="DA35" s="11"/>
      <c r="DB35" s="10"/>
      <c r="DC35" s="11"/>
      <c r="DD35" s="10"/>
      <c r="DE35" s="11"/>
      <c r="DF35" s="10"/>
      <c r="DG35" s="7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3"/>
        <v>0</v>
      </c>
      <c r="DV35" s="11"/>
      <c r="DW35" s="10"/>
      <c r="DX35" s="11"/>
      <c r="DY35" s="10"/>
      <c r="DZ35" s="11"/>
      <c r="EA35" s="10"/>
      <c r="EB35" s="7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4"/>
        <v>0</v>
      </c>
    </row>
    <row r="36" spans="1:146" ht="12.75">
      <c r="A36" s="6"/>
      <c r="B36" s="6"/>
      <c r="C36" s="6"/>
      <c r="D36" s="6" t="s">
        <v>92</v>
      </c>
      <c r="E36" s="3" t="s">
        <v>93</v>
      </c>
      <c r="F36" s="6">
        <f t="shared" si="25"/>
        <v>1</v>
      </c>
      <c r="G36" s="6">
        <f t="shared" si="26"/>
        <v>1</v>
      </c>
      <c r="H36" s="6">
        <f t="shared" si="27"/>
        <v>75</v>
      </c>
      <c r="I36" s="6">
        <f t="shared" si="28"/>
        <v>30</v>
      </c>
      <c r="J36" s="6">
        <f t="shared" si="29"/>
        <v>0</v>
      </c>
      <c r="K36" s="6">
        <f t="shared" si="30"/>
        <v>0</v>
      </c>
      <c r="L36" s="6">
        <f t="shared" si="31"/>
        <v>0</v>
      </c>
      <c r="M36" s="6">
        <f t="shared" si="32"/>
        <v>45</v>
      </c>
      <c r="N36" s="6">
        <f t="shared" si="33"/>
        <v>0</v>
      </c>
      <c r="O36" s="6">
        <f t="shared" si="34"/>
        <v>0</v>
      </c>
      <c r="P36" s="6">
        <f t="shared" si="35"/>
        <v>0</v>
      </c>
      <c r="Q36" s="6">
        <f t="shared" si="36"/>
        <v>0</v>
      </c>
      <c r="R36" s="7">
        <f t="shared" si="37"/>
        <v>6</v>
      </c>
      <c r="S36" s="7">
        <f t="shared" si="38"/>
        <v>3</v>
      </c>
      <c r="T36" s="7">
        <v>3.1</v>
      </c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9"/>
        <v>0</v>
      </c>
      <c r="AP36" s="11"/>
      <c r="AQ36" s="10"/>
      <c r="AR36" s="11"/>
      <c r="AS36" s="10"/>
      <c r="AT36" s="11"/>
      <c r="AU36" s="10"/>
      <c r="AV36" s="7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0"/>
        <v>0</v>
      </c>
      <c r="BK36" s="11"/>
      <c r="BL36" s="10"/>
      <c r="BM36" s="11"/>
      <c r="BN36" s="10"/>
      <c r="BO36" s="11"/>
      <c r="BP36" s="10"/>
      <c r="BQ36" s="7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1"/>
        <v>0</v>
      </c>
      <c r="CF36" s="11">
        <v>30</v>
      </c>
      <c r="CG36" s="10" t="s">
        <v>58</v>
      </c>
      <c r="CH36" s="11"/>
      <c r="CI36" s="10"/>
      <c r="CJ36" s="11"/>
      <c r="CK36" s="10"/>
      <c r="CL36" s="7">
        <v>3</v>
      </c>
      <c r="CM36" s="11"/>
      <c r="CN36" s="10"/>
      <c r="CO36" s="11">
        <v>45</v>
      </c>
      <c r="CP36" s="10" t="s">
        <v>57</v>
      </c>
      <c r="CQ36" s="11"/>
      <c r="CR36" s="10"/>
      <c r="CS36" s="11"/>
      <c r="CT36" s="10"/>
      <c r="CU36" s="11"/>
      <c r="CV36" s="10"/>
      <c r="CW36" s="11"/>
      <c r="CX36" s="10"/>
      <c r="CY36" s="7">
        <v>3</v>
      </c>
      <c r="CZ36" s="7">
        <f t="shared" si="42"/>
        <v>6</v>
      </c>
      <c r="DA36" s="11"/>
      <c r="DB36" s="10"/>
      <c r="DC36" s="11"/>
      <c r="DD36" s="10"/>
      <c r="DE36" s="11"/>
      <c r="DF36" s="10"/>
      <c r="DG36" s="7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3"/>
        <v>0</v>
      </c>
      <c r="DV36" s="11"/>
      <c r="DW36" s="10"/>
      <c r="DX36" s="11"/>
      <c r="DY36" s="10"/>
      <c r="DZ36" s="11"/>
      <c r="EA36" s="10"/>
      <c r="EB36" s="7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4"/>
        <v>0</v>
      </c>
    </row>
    <row r="37" spans="1:146" ht="12.75">
      <c r="A37" s="6"/>
      <c r="B37" s="6"/>
      <c r="C37" s="6"/>
      <c r="D37" s="6" t="s">
        <v>94</v>
      </c>
      <c r="E37" s="3" t="s">
        <v>95</v>
      </c>
      <c r="F37" s="6">
        <f t="shared" si="25"/>
        <v>1</v>
      </c>
      <c r="G37" s="6">
        <f t="shared" si="26"/>
        <v>1</v>
      </c>
      <c r="H37" s="6">
        <f t="shared" si="27"/>
        <v>60</v>
      </c>
      <c r="I37" s="6">
        <f t="shared" si="28"/>
        <v>15</v>
      </c>
      <c r="J37" s="6">
        <f t="shared" si="29"/>
        <v>0</v>
      </c>
      <c r="K37" s="6">
        <f t="shared" si="30"/>
        <v>0</v>
      </c>
      <c r="L37" s="6">
        <f t="shared" si="31"/>
        <v>0</v>
      </c>
      <c r="M37" s="6">
        <f t="shared" si="32"/>
        <v>45</v>
      </c>
      <c r="N37" s="6">
        <f t="shared" si="33"/>
        <v>0</v>
      </c>
      <c r="O37" s="6">
        <f t="shared" si="34"/>
        <v>0</v>
      </c>
      <c r="P37" s="6">
        <f t="shared" si="35"/>
        <v>0</v>
      </c>
      <c r="Q37" s="6">
        <f t="shared" si="36"/>
        <v>0</v>
      </c>
      <c r="R37" s="7">
        <f t="shared" si="37"/>
        <v>5</v>
      </c>
      <c r="S37" s="7">
        <f t="shared" si="38"/>
        <v>3</v>
      </c>
      <c r="T37" s="7">
        <v>2.5</v>
      </c>
      <c r="U37" s="11"/>
      <c r="V37" s="10"/>
      <c r="W37" s="11"/>
      <c r="X37" s="10"/>
      <c r="Y37" s="11"/>
      <c r="Z37" s="10"/>
      <c r="AA37" s="7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39"/>
        <v>0</v>
      </c>
      <c r="AP37" s="11"/>
      <c r="AQ37" s="10"/>
      <c r="AR37" s="11"/>
      <c r="AS37" s="10"/>
      <c r="AT37" s="11"/>
      <c r="AU37" s="10"/>
      <c r="AV37" s="7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40"/>
        <v>0</v>
      </c>
      <c r="BK37" s="11"/>
      <c r="BL37" s="10"/>
      <c r="BM37" s="11"/>
      <c r="BN37" s="10"/>
      <c r="BO37" s="11"/>
      <c r="BP37" s="10"/>
      <c r="BQ37" s="7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1"/>
        <v>0</v>
      </c>
      <c r="CF37" s="11"/>
      <c r="CG37" s="10"/>
      <c r="CH37" s="11"/>
      <c r="CI37" s="10"/>
      <c r="CJ37" s="11"/>
      <c r="CK37" s="10"/>
      <c r="CL37" s="7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2"/>
        <v>0</v>
      </c>
      <c r="DA37" s="11">
        <v>15</v>
      </c>
      <c r="DB37" s="10" t="s">
        <v>58</v>
      </c>
      <c r="DC37" s="11"/>
      <c r="DD37" s="10"/>
      <c r="DE37" s="11"/>
      <c r="DF37" s="10"/>
      <c r="DG37" s="7">
        <v>2</v>
      </c>
      <c r="DH37" s="11"/>
      <c r="DI37" s="10"/>
      <c r="DJ37" s="11">
        <v>45</v>
      </c>
      <c r="DK37" s="10" t="s">
        <v>57</v>
      </c>
      <c r="DL37" s="11"/>
      <c r="DM37" s="10"/>
      <c r="DN37" s="11"/>
      <c r="DO37" s="10"/>
      <c r="DP37" s="11"/>
      <c r="DQ37" s="10"/>
      <c r="DR37" s="11"/>
      <c r="DS37" s="10"/>
      <c r="DT37" s="7">
        <v>3</v>
      </c>
      <c r="DU37" s="7">
        <f t="shared" si="43"/>
        <v>5</v>
      </c>
      <c r="DV37" s="11"/>
      <c r="DW37" s="10"/>
      <c r="DX37" s="11"/>
      <c r="DY37" s="10"/>
      <c r="DZ37" s="11"/>
      <c r="EA37" s="10"/>
      <c r="EB37" s="7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4"/>
        <v>0</v>
      </c>
    </row>
    <row r="38" spans="1:146" ht="12.75">
      <c r="A38" s="6"/>
      <c r="B38" s="6"/>
      <c r="C38" s="6"/>
      <c r="D38" s="6" t="s">
        <v>96</v>
      </c>
      <c r="E38" s="3" t="s">
        <v>97</v>
      </c>
      <c r="F38" s="6">
        <f t="shared" si="25"/>
        <v>0</v>
      </c>
      <c r="G38" s="6">
        <f t="shared" si="26"/>
        <v>2</v>
      </c>
      <c r="H38" s="6">
        <f t="shared" si="27"/>
        <v>60</v>
      </c>
      <c r="I38" s="6">
        <f t="shared" si="28"/>
        <v>30</v>
      </c>
      <c r="J38" s="6">
        <f t="shared" si="29"/>
        <v>0</v>
      </c>
      <c r="K38" s="6">
        <f t="shared" si="30"/>
        <v>0</v>
      </c>
      <c r="L38" s="6">
        <f t="shared" si="31"/>
        <v>0</v>
      </c>
      <c r="M38" s="6">
        <f t="shared" si="32"/>
        <v>30</v>
      </c>
      <c r="N38" s="6">
        <f t="shared" si="33"/>
        <v>0</v>
      </c>
      <c r="O38" s="6">
        <f t="shared" si="34"/>
        <v>0</v>
      </c>
      <c r="P38" s="6">
        <f t="shared" si="35"/>
        <v>0</v>
      </c>
      <c r="Q38" s="6">
        <f t="shared" si="36"/>
        <v>0</v>
      </c>
      <c r="R38" s="7">
        <f t="shared" si="37"/>
        <v>5</v>
      </c>
      <c r="S38" s="7">
        <f t="shared" si="38"/>
        <v>2</v>
      </c>
      <c r="T38" s="7">
        <v>2.4</v>
      </c>
      <c r="U38" s="11"/>
      <c r="V38" s="10"/>
      <c r="W38" s="11"/>
      <c r="X38" s="10"/>
      <c r="Y38" s="11"/>
      <c r="Z38" s="10"/>
      <c r="AA38" s="7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9"/>
        <v>0</v>
      </c>
      <c r="AP38" s="11"/>
      <c r="AQ38" s="10"/>
      <c r="AR38" s="11"/>
      <c r="AS38" s="10"/>
      <c r="AT38" s="11"/>
      <c r="AU38" s="10"/>
      <c r="AV38" s="7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0"/>
        <v>0</v>
      </c>
      <c r="BK38" s="11"/>
      <c r="BL38" s="10"/>
      <c r="BM38" s="11"/>
      <c r="BN38" s="10"/>
      <c r="BO38" s="11"/>
      <c r="BP38" s="10"/>
      <c r="BQ38" s="7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1"/>
        <v>0</v>
      </c>
      <c r="CF38" s="11"/>
      <c r="CG38" s="10"/>
      <c r="CH38" s="11"/>
      <c r="CI38" s="10"/>
      <c r="CJ38" s="11"/>
      <c r="CK38" s="10"/>
      <c r="CL38" s="7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2"/>
        <v>0</v>
      </c>
      <c r="DA38" s="11">
        <v>30</v>
      </c>
      <c r="DB38" s="10" t="s">
        <v>57</v>
      </c>
      <c r="DC38" s="11"/>
      <c r="DD38" s="10"/>
      <c r="DE38" s="11"/>
      <c r="DF38" s="10"/>
      <c r="DG38" s="7">
        <v>3</v>
      </c>
      <c r="DH38" s="11"/>
      <c r="DI38" s="10"/>
      <c r="DJ38" s="11">
        <v>30</v>
      </c>
      <c r="DK38" s="10" t="s">
        <v>57</v>
      </c>
      <c r="DL38" s="11"/>
      <c r="DM38" s="10"/>
      <c r="DN38" s="11"/>
      <c r="DO38" s="10"/>
      <c r="DP38" s="11"/>
      <c r="DQ38" s="10"/>
      <c r="DR38" s="11"/>
      <c r="DS38" s="10"/>
      <c r="DT38" s="7">
        <v>2</v>
      </c>
      <c r="DU38" s="7">
        <f t="shared" si="43"/>
        <v>5</v>
      </c>
      <c r="DV38" s="11"/>
      <c r="DW38" s="10"/>
      <c r="DX38" s="11"/>
      <c r="DY38" s="10"/>
      <c r="DZ38" s="11"/>
      <c r="EA38" s="10"/>
      <c r="EB38" s="7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4"/>
        <v>0</v>
      </c>
    </row>
    <row r="39" spans="1:146" ht="12.75">
      <c r="A39" s="6"/>
      <c r="B39" s="6"/>
      <c r="C39" s="6"/>
      <c r="D39" s="6" t="s">
        <v>98</v>
      </c>
      <c r="E39" s="3" t="s">
        <v>99</v>
      </c>
      <c r="F39" s="6">
        <f t="shared" si="25"/>
        <v>0</v>
      </c>
      <c r="G39" s="6">
        <f t="shared" si="26"/>
        <v>2</v>
      </c>
      <c r="H39" s="6">
        <f t="shared" si="27"/>
        <v>60</v>
      </c>
      <c r="I39" s="6">
        <f t="shared" si="28"/>
        <v>30</v>
      </c>
      <c r="J39" s="6">
        <f t="shared" si="29"/>
        <v>0</v>
      </c>
      <c r="K39" s="6">
        <f t="shared" si="30"/>
        <v>0</v>
      </c>
      <c r="L39" s="6">
        <f t="shared" si="31"/>
        <v>0</v>
      </c>
      <c r="M39" s="6">
        <f t="shared" si="32"/>
        <v>30</v>
      </c>
      <c r="N39" s="6">
        <f t="shared" si="33"/>
        <v>0</v>
      </c>
      <c r="O39" s="6">
        <f t="shared" si="34"/>
        <v>0</v>
      </c>
      <c r="P39" s="6">
        <f t="shared" si="35"/>
        <v>0</v>
      </c>
      <c r="Q39" s="6">
        <f t="shared" si="36"/>
        <v>0</v>
      </c>
      <c r="R39" s="7">
        <f t="shared" si="37"/>
        <v>4</v>
      </c>
      <c r="S39" s="7">
        <f t="shared" si="38"/>
        <v>2</v>
      </c>
      <c r="T39" s="7">
        <v>2.6</v>
      </c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39"/>
        <v>0</v>
      </c>
      <c r="AP39" s="11"/>
      <c r="AQ39" s="10"/>
      <c r="AR39" s="11"/>
      <c r="AS39" s="10"/>
      <c r="AT39" s="11"/>
      <c r="AU39" s="10"/>
      <c r="AV39" s="7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40"/>
        <v>0</v>
      </c>
      <c r="BK39" s="11"/>
      <c r="BL39" s="10"/>
      <c r="BM39" s="11"/>
      <c r="BN39" s="10"/>
      <c r="BO39" s="11"/>
      <c r="BP39" s="10"/>
      <c r="BQ39" s="7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1"/>
        <v>0</v>
      </c>
      <c r="CF39" s="11"/>
      <c r="CG39" s="10"/>
      <c r="CH39" s="11"/>
      <c r="CI39" s="10"/>
      <c r="CJ39" s="11"/>
      <c r="CK39" s="10"/>
      <c r="CL39" s="7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2"/>
        <v>0</v>
      </c>
      <c r="DA39" s="11"/>
      <c r="DB39" s="10"/>
      <c r="DC39" s="11"/>
      <c r="DD39" s="10"/>
      <c r="DE39" s="11"/>
      <c r="DF39" s="10"/>
      <c r="DG39" s="7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3"/>
        <v>0</v>
      </c>
      <c r="DV39" s="11">
        <v>30</v>
      </c>
      <c r="DW39" s="10" t="s">
        <v>57</v>
      </c>
      <c r="DX39" s="11"/>
      <c r="DY39" s="10"/>
      <c r="DZ39" s="11"/>
      <c r="EA39" s="10"/>
      <c r="EB39" s="7">
        <v>2</v>
      </c>
      <c r="EC39" s="11"/>
      <c r="ED39" s="10"/>
      <c r="EE39" s="11">
        <v>30</v>
      </c>
      <c r="EF39" s="10" t="s">
        <v>57</v>
      </c>
      <c r="EG39" s="11"/>
      <c r="EH39" s="10"/>
      <c r="EI39" s="11"/>
      <c r="EJ39" s="10"/>
      <c r="EK39" s="11"/>
      <c r="EL39" s="10"/>
      <c r="EM39" s="11"/>
      <c r="EN39" s="10"/>
      <c r="EO39" s="7">
        <v>2</v>
      </c>
      <c r="EP39" s="7">
        <f t="shared" si="44"/>
        <v>4</v>
      </c>
    </row>
    <row r="40" spans="1:146" ht="12.75">
      <c r="A40" s="6"/>
      <c r="B40" s="6"/>
      <c r="C40" s="6"/>
      <c r="D40" s="6" t="s">
        <v>100</v>
      </c>
      <c r="E40" s="3" t="s">
        <v>101</v>
      </c>
      <c r="F40" s="6">
        <f t="shared" si="25"/>
        <v>0</v>
      </c>
      <c r="G40" s="6">
        <f t="shared" si="26"/>
        <v>2</v>
      </c>
      <c r="H40" s="6">
        <f t="shared" si="27"/>
        <v>60</v>
      </c>
      <c r="I40" s="6">
        <f t="shared" si="28"/>
        <v>30</v>
      </c>
      <c r="J40" s="6">
        <f t="shared" si="29"/>
        <v>0</v>
      </c>
      <c r="K40" s="6">
        <f t="shared" si="30"/>
        <v>0</v>
      </c>
      <c r="L40" s="6">
        <f t="shared" si="31"/>
        <v>0</v>
      </c>
      <c r="M40" s="6">
        <f t="shared" si="32"/>
        <v>30</v>
      </c>
      <c r="N40" s="6">
        <f t="shared" si="33"/>
        <v>0</v>
      </c>
      <c r="O40" s="6">
        <f t="shared" si="34"/>
        <v>0</v>
      </c>
      <c r="P40" s="6">
        <f t="shared" si="35"/>
        <v>0</v>
      </c>
      <c r="Q40" s="6">
        <f t="shared" si="36"/>
        <v>0</v>
      </c>
      <c r="R40" s="7">
        <f t="shared" si="37"/>
        <v>5</v>
      </c>
      <c r="S40" s="7">
        <f t="shared" si="38"/>
        <v>2</v>
      </c>
      <c r="T40" s="7">
        <v>2.7</v>
      </c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39"/>
        <v>0</v>
      </c>
      <c r="AP40" s="11"/>
      <c r="AQ40" s="10"/>
      <c r="AR40" s="11"/>
      <c r="AS40" s="10"/>
      <c r="AT40" s="11"/>
      <c r="AU40" s="10"/>
      <c r="AV40" s="7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40"/>
        <v>0</v>
      </c>
      <c r="BK40" s="11">
        <v>30</v>
      </c>
      <c r="BL40" s="10" t="s">
        <v>57</v>
      </c>
      <c r="BM40" s="11"/>
      <c r="BN40" s="10"/>
      <c r="BO40" s="11"/>
      <c r="BP40" s="10"/>
      <c r="BQ40" s="7">
        <v>3</v>
      </c>
      <c r="BR40" s="11"/>
      <c r="BS40" s="10"/>
      <c r="BT40" s="11">
        <v>30</v>
      </c>
      <c r="BU40" s="10" t="s">
        <v>57</v>
      </c>
      <c r="BV40" s="11"/>
      <c r="BW40" s="10"/>
      <c r="BX40" s="11"/>
      <c r="BY40" s="10"/>
      <c r="BZ40" s="11"/>
      <c r="CA40" s="10"/>
      <c r="CB40" s="11"/>
      <c r="CC40" s="10"/>
      <c r="CD40" s="7">
        <v>2</v>
      </c>
      <c r="CE40" s="7">
        <f t="shared" si="41"/>
        <v>5</v>
      </c>
      <c r="CF40" s="11"/>
      <c r="CG40" s="10"/>
      <c r="CH40" s="11"/>
      <c r="CI40" s="10"/>
      <c r="CJ40" s="11"/>
      <c r="CK40" s="10"/>
      <c r="CL40" s="7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2"/>
        <v>0</v>
      </c>
      <c r="DA40" s="11"/>
      <c r="DB40" s="10"/>
      <c r="DC40" s="11"/>
      <c r="DD40" s="10"/>
      <c r="DE40" s="11"/>
      <c r="DF40" s="10"/>
      <c r="DG40" s="7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3"/>
        <v>0</v>
      </c>
      <c r="DV40" s="11"/>
      <c r="DW40" s="10"/>
      <c r="DX40" s="11"/>
      <c r="DY40" s="10"/>
      <c r="DZ40" s="11"/>
      <c r="EA40" s="10"/>
      <c r="EB40" s="7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4"/>
        <v>0</v>
      </c>
    </row>
    <row r="41" spans="1:146" ht="12.75">
      <c r="A41" s="6"/>
      <c r="B41" s="6"/>
      <c r="C41" s="6"/>
      <c r="D41" s="6" t="s">
        <v>102</v>
      </c>
      <c r="E41" s="3" t="s">
        <v>103</v>
      </c>
      <c r="F41" s="6">
        <f t="shared" si="25"/>
        <v>0</v>
      </c>
      <c r="G41" s="6">
        <f t="shared" si="26"/>
        <v>2</v>
      </c>
      <c r="H41" s="6">
        <f t="shared" si="27"/>
        <v>60</v>
      </c>
      <c r="I41" s="6">
        <f t="shared" si="28"/>
        <v>30</v>
      </c>
      <c r="J41" s="6">
        <f t="shared" si="29"/>
        <v>0</v>
      </c>
      <c r="K41" s="6">
        <f t="shared" si="30"/>
        <v>0</v>
      </c>
      <c r="L41" s="6">
        <f t="shared" si="31"/>
        <v>0</v>
      </c>
      <c r="M41" s="6">
        <f t="shared" si="32"/>
        <v>30</v>
      </c>
      <c r="N41" s="6">
        <f t="shared" si="33"/>
        <v>0</v>
      </c>
      <c r="O41" s="6">
        <f t="shared" si="34"/>
        <v>0</v>
      </c>
      <c r="P41" s="6">
        <f t="shared" si="35"/>
        <v>0</v>
      </c>
      <c r="Q41" s="6">
        <f t="shared" si="36"/>
        <v>0</v>
      </c>
      <c r="R41" s="7">
        <f t="shared" si="37"/>
        <v>4</v>
      </c>
      <c r="S41" s="7">
        <f t="shared" si="38"/>
        <v>2</v>
      </c>
      <c r="T41" s="7">
        <v>2.4</v>
      </c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39"/>
        <v>0</v>
      </c>
      <c r="AP41" s="11"/>
      <c r="AQ41" s="10"/>
      <c r="AR41" s="11"/>
      <c r="AS41" s="10"/>
      <c r="AT41" s="11"/>
      <c r="AU41" s="10"/>
      <c r="AV41" s="7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40"/>
        <v>0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41"/>
        <v>0</v>
      </c>
      <c r="CF41" s="11"/>
      <c r="CG41" s="10"/>
      <c r="CH41" s="11"/>
      <c r="CI41" s="10"/>
      <c r="CJ41" s="11"/>
      <c r="CK41" s="10"/>
      <c r="CL41" s="7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2"/>
        <v>0</v>
      </c>
      <c r="DA41" s="11"/>
      <c r="DB41" s="10"/>
      <c r="DC41" s="11"/>
      <c r="DD41" s="10"/>
      <c r="DE41" s="11"/>
      <c r="DF41" s="10"/>
      <c r="DG41" s="7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43"/>
        <v>0</v>
      </c>
      <c r="DV41" s="11">
        <v>30</v>
      </c>
      <c r="DW41" s="10" t="s">
        <v>57</v>
      </c>
      <c r="DX41" s="11"/>
      <c r="DY41" s="10"/>
      <c r="DZ41" s="11"/>
      <c r="EA41" s="10"/>
      <c r="EB41" s="7">
        <v>2</v>
      </c>
      <c r="EC41" s="11"/>
      <c r="ED41" s="10"/>
      <c r="EE41" s="11">
        <v>30</v>
      </c>
      <c r="EF41" s="10" t="s">
        <v>57</v>
      </c>
      <c r="EG41" s="11"/>
      <c r="EH41" s="10"/>
      <c r="EI41" s="11"/>
      <c r="EJ41" s="10"/>
      <c r="EK41" s="11"/>
      <c r="EL41" s="10"/>
      <c r="EM41" s="11"/>
      <c r="EN41" s="10"/>
      <c r="EO41" s="7">
        <v>2</v>
      </c>
      <c r="EP41" s="7">
        <f t="shared" si="44"/>
        <v>4</v>
      </c>
    </row>
    <row r="42" spans="1:146" ht="12.75">
      <c r="A42" s="6"/>
      <c r="B42" s="6"/>
      <c r="C42" s="6"/>
      <c r="D42" s="6" t="s">
        <v>104</v>
      </c>
      <c r="E42" s="3" t="s">
        <v>105</v>
      </c>
      <c r="F42" s="6">
        <f t="shared" si="25"/>
        <v>0</v>
      </c>
      <c r="G42" s="6">
        <f t="shared" si="26"/>
        <v>2</v>
      </c>
      <c r="H42" s="6">
        <f t="shared" si="27"/>
        <v>60</v>
      </c>
      <c r="I42" s="6">
        <f t="shared" si="28"/>
        <v>30</v>
      </c>
      <c r="J42" s="6">
        <f t="shared" si="29"/>
        <v>0</v>
      </c>
      <c r="K42" s="6">
        <f t="shared" si="30"/>
        <v>0</v>
      </c>
      <c r="L42" s="6">
        <f t="shared" si="31"/>
        <v>0</v>
      </c>
      <c r="M42" s="6">
        <f t="shared" si="32"/>
        <v>30</v>
      </c>
      <c r="N42" s="6">
        <f t="shared" si="33"/>
        <v>0</v>
      </c>
      <c r="O42" s="6">
        <f t="shared" si="34"/>
        <v>0</v>
      </c>
      <c r="P42" s="6">
        <f t="shared" si="35"/>
        <v>0</v>
      </c>
      <c r="Q42" s="6">
        <f t="shared" si="36"/>
        <v>0</v>
      </c>
      <c r="R42" s="7">
        <f t="shared" si="37"/>
        <v>5</v>
      </c>
      <c r="S42" s="7">
        <f t="shared" si="38"/>
        <v>2</v>
      </c>
      <c r="T42" s="7">
        <v>2.4</v>
      </c>
      <c r="U42" s="11">
        <v>30</v>
      </c>
      <c r="V42" s="10" t="s">
        <v>57</v>
      </c>
      <c r="W42" s="11"/>
      <c r="X42" s="10"/>
      <c r="Y42" s="11"/>
      <c r="Z42" s="10"/>
      <c r="AA42" s="7">
        <v>3</v>
      </c>
      <c r="AB42" s="11"/>
      <c r="AC42" s="10"/>
      <c r="AD42" s="11">
        <v>30</v>
      </c>
      <c r="AE42" s="10" t="s">
        <v>57</v>
      </c>
      <c r="AF42" s="11"/>
      <c r="AG42" s="10"/>
      <c r="AH42" s="11"/>
      <c r="AI42" s="10"/>
      <c r="AJ42" s="11"/>
      <c r="AK42" s="10"/>
      <c r="AL42" s="11"/>
      <c r="AM42" s="10"/>
      <c r="AN42" s="7">
        <v>2</v>
      </c>
      <c r="AO42" s="7">
        <f t="shared" si="39"/>
        <v>5</v>
      </c>
      <c r="AP42" s="11"/>
      <c r="AQ42" s="10"/>
      <c r="AR42" s="11"/>
      <c r="AS42" s="10"/>
      <c r="AT42" s="11"/>
      <c r="AU42" s="10"/>
      <c r="AV42" s="7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40"/>
        <v>0</v>
      </c>
      <c r="BK42" s="11"/>
      <c r="BL42" s="10"/>
      <c r="BM42" s="11"/>
      <c r="BN42" s="10"/>
      <c r="BO42" s="11"/>
      <c r="BP42" s="10"/>
      <c r="BQ42" s="7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41"/>
        <v>0</v>
      </c>
      <c r="CF42" s="11"/>
      <c r="CG42" s="10"/>
      <c r="CH42" s="11"/>
      <c r="CI42" s="10"/>
      <c r="CJ42" s="11"/>
      <c r="CK42" s="10"/>
      <c r="CL42" s="7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42"/>
        <v>0</v>
      </c>
      <c r="DA42" s="11"/>
      <c r="DB42" s="10"/>
      <c r="DC42" s="11"/>
      <c r="DD42" s="10"/>
      <c r="DE42" s="11"/>
      <c r="DF42" s="10"/>
      <c r="DG42" s="7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43"/>
        <v>0</v>
      </c>
      <c r="DV42" s="11"/>
      <c r="DW42" s="10"/>
      <c r="DX42" s="11"/>
      <c r="DY42" s="10"/>
      <c r="DZ42" s="11"/>
      <c r="EA42" s="10"/>
      <c r="EB42" s="7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44"/>
        <v>0</v>
      </c>
    </row>
    <row r="43" spans="1:146" ht="12.75">
      <c r="A43" s="6"/>
      <c r="B43" s="6"/>
      <c r="C43" s="6"/>
      <c r="D43" s="6" t="s">
        <v>106</v>
      </c>
      <c r="E43" s="3" t="s">
        <v>107</v>
      </c>
      <c r="F43" s="6">
        <f t="shared" si="25"/>
        <v>1</v>
      </c>
      <c r="G43" s="6">
        <f t="shared" si="26"/>
        <v>1</v>
      </c>
      <c r="H43" s="6">
        <f t="shared" si="27"/>
        <v>75</v>
      </c>
      <c r="I43" s="6">
        <f t="shared" si="28"/>
        <v>30</v>
      </c>
      <c r="J43" s="6">
        <f t="shared" si="29"/>
        <v>0</v>
      </c>
      <c r="K43" s="6">
        <f t="shared" si="30"/>
        <v>0</v>
      </c>
      <c r="L43" s="6">
        <f t="shared" si="31"/>
        <v>0</v>
      </c>
      <c r="M43" s="6">
        <f t="shared" si="32"/>
        <v>45</v>
      </c>
      <c r="N43" s="6">
        <f t="shared" si="33"/>
        <v>0</v>
      </c>
      <c r="O43" s="6">
        <f t="shared" si="34"/>
        <v>0</v>
      </c>
      <c r="P43" s="6">
        <f t="shared" si="35"/>
        <v>0</v>
      </c>
      <c r="Q43" s="6">
        <f t="shared" si="36"/>
        <v>0</v>
      </c>
      <c r="R43" s="7">
        <f t="shared" si="37"/>
        <v>6</v>
      </c>
      <c r="S43" s="7">
        <f t="shared" si="38"/>
        <v>3</v>
      </c>
      <c r="T43" s="7">
        <v>3.1</v>
      </c>
      <c r="U43" s="11">
        <v>30</v>
      </c>
      <c r="V43" s="10" t="s">
        <v>58</v>
      </c>
      <c r="W43" s="11"/>
      <c r="X43" s="10"/>
      <c r="Y43" s="11"/>
      <c r="Z43" s="10"/>
      <c r="AA43" s="7">
        <v>3</v>
      </c>
      <c r="AB43" s="11"/>
      <c r="AC43" s="10"/>
      <c r="AD43" s="11">
        <v>45</v>
      </c>
      <c r="AE43" s="10" t="s">
        <v>57</v>
      </c>
      <c r="AF43" s="11"/>
      <c r="AG43" s="10"/>
      <c r="AH43" s="11"/>
      <c r="AI43" s="10"/>
      <c r="AJ43" s="11"/>
      <c r="AK43" s="10"/>
      <c r="AL43" s="11"/>
      <c r="AM43" s="10"/>
      <c r="AN43" s="7">
        <v>3</v>
      </c>
      <c r="AO43" s="7">
        <f t="shared" si="39"/>
        <v>6</v>
      </c>
      <c r="AP43" s="11"/>
      <c r="AQ43" s="10"/>
      <c r="AR43" s="11"/>
      <c r="AS43" s="10"/>
      <c r="AT43" s="11"/>
      <c r="AU43" s="10"/>
      <c r="AV43" s="7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40"/>
        <v>0</v>
      </c>
      <c r="BK43" s="11"/>
      <c r="BL43" s="10"/>
      <c r="BM43" s="11"/>
      <c r="BN43" s="10"/>
      <c r="BO43" s="11"/>
      <c r="BP43" s="10"/>
      <c r="BQ43" s="7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41"/>
        <v>0</v>
      </c>
      <c r="CF43" s="11"/>
      <c r="CG43" s="10"/>
      <c r="CH43" s="11"/>
      <c r="CI43" s="10"/>
      <c r="CJ43" s="11"/>
      <c r="CK43" s="10"/>
      <c r="CL43" s="7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42"/>
        <v>0</v>
      </c>
      <c r="DA43" s="11"/>
      <c r="DB43" s="10"/>
      <c r="DC43" s="11"/>
      <c r="DD43" s="10"/>
      <c r="DE43" s="11"/>
      <c r="DF43" s="10"/>
      <c r="DG43" s="7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43"/>
        <v>0</v>
      </c>
      <c r="DV43" s="11"/>
      <c r="DW43" s="10"/>
      <c r="DX43" s="11"/>
      <c r="DY43" s="10"/>
      <c r="DZ43" s="11"/>
      <c r="EA43" s="10"/>
      <c r="EB43" s="7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44"/>
        <v>0</v>
      </c>
    </row>
    <row r="44" spans="1:146" ht="12.75">
      <c r="A44" s="6"/>
      <c r="B44" s="6"/>
      <c r="C44" s="6"/>
      <c r="D44" s="6" t="s">
        <v>108</v>
      </c>
      <c r="E44" s="3" t="s">
        <v>109</v>
      </c>
      <c r="F44" s="6">
        <f t="shared" si="25"/>
        <v>0</v>
      </c>
      <c r="G44" s="6">
        <f t="shared" si="26"/>
        <v>2</v>
      </c>
      <c r="H44" s="6">
        <f t="shared" si="27"/>
        <v>75</v>
      </c>
      <c r="I44" s="6">
        <f t="shared" si="28"/>
        <v>30</v>
      </c>
      <c r="J44" s="6">
        <f t="shared" si="29"/>
        <v>0</v>
      </c>
      <c r="K44" s="6">
        <f t="shared" si="30"/>
        <v>0</v>
      </c>
      <c r="L44" s="6">
        <f t="shared" si="31"/>
        <v>0</v>
      </c>
      <c r="M44" s="6">
        <f t="shared" si="32"/>
        <v>45</v>
      </c>
      <c r="N44" s="6">
        <f t="shared" si="33"/>
        <v>0</v>
      </c>
      <c r="O44" s="6">
        <f t="shared" si="34"/>
        <v>0</v>
      </c>
      <c r="P44" s="6">
        <f t="shared" si="35"/>
        <v>0</v>
      </c>
      <c r="Q44" s="6">
        <f t="shared" si="36"/>
        <v>0</v>
      </c>
      <c r="R44" s="7">
        <f t="shared" si="37"/>
        <v>6</v>
      </c>
      <c r="S44" s="7">
        <f t="shared" si="38"/>
        <v>3</v>
      </c>
      <c r="T44" s="7">
        <v>3</v>
      </c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39"/>
        <v>0</v>
      </c>
      <c r="AP44" s="11">
        <v>30</v>
      </c>
      <c r="AQ44" s="10" t="s">
        <v>57</v>
      </c>
      <c r="AR44" s="11"/>
      <c r="AS44" s="10"/>
      <c r="AT44" s="11"/>
      <c r="AU44" s="10"/>
      <c r="AV44" s="7">
        <v>3</v>
      </c>
      <c r="AW44" s="11"/>
      <c r="AX44" s="10"/>
      <c r="AY44" s="11">
        <v>45</v>
      </c>
      <c r="AZ44" s="10" t="s">
        <v>57</v>
      </c>
      <c r="BA44" s="11"/>
      <c r="BB44" s="10"/>
      <c r="BC44" s="11"/>
      <c r="BD44" s="10"/>
      <c r="BE44" s="11"/>
      <c r="BF44" s="10"/>
      <c r="BG44" s="11"/>
      <c r="BH44" s="10"/>
      <c r="BI44" s="7">
        <v>3</v>
      </c>
      <c r="BJ44" s="7">
        <f t="shared" si="40"/>
        <v>6</v>
      </c>
      <c r="BK44" s="11"/>
      <c r="BL44" s="10"/>
      <c r="BM44" s="11"/>
      <c r="BN44" s="10"/>
      <c r="BO44" s="11"/>
      <c r="BP44" s="10"/>
      <c r="BQ44" s="7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41"/>
        <v>0</v>
      </c>
      <c r="CF44" s="11"/>
      <c r="CG44" s="10"/>
      <c r="CH44" s="11"/>
      <c r="CI44" s="10"/>
      <c r="CJ44" s="11"/>
      <c r="CK44" s="10"/>
      <c r="CL44" s="7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42"/>
        <v>0</v>
      </c>
      <c r="DA44" s="11"/>
      <c r="DB44" s="10"/>
      <c r="DC44" s="11"/>
      <c r="DD44" s="10"/>
      <c r="DE44" s="11"/>
      <c r="DF44" s="10"/>
      <c r="DG44" s="7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43"/>
        <v>0</v>
      </c>
      <c r="DV44" s="11"/>
      <c r="DW44" s="10"/>
      <c r="DX44" s="11"/>
      <c r="DY44" s="10"/>
      <c r="DZ44" s="11"/>
      <c r="EA44" s="10"/>
      <c r="EB44" s="7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44"/>
        <v>0</v>
      </c>
    </row>
    <row r="45" spans="1:146" ht="12.75">
      <c r="A45" s="6"/>
      <c r="B45" s="6"/>
      <c r="C45" s="6"/>
      <c r="D45" s="6" t="s">
        <v>110</v>
      </c>
      <c r="E45" s="3" t="s">
        <v>111</v>
      </c>
      <c r="F45" s="6">
        <f t="shared" si="25"/>
        <v>1</v>
      </c>
      <c r="G45" s="6">
        <f t="shared" si="26"/>
        <v>1</v>
      </c>
      <c r="H45" s="6">
        <f t="shared" si="27"/>
        <v>60</v>
      </c>
      <c r="I45" s="6">
        <f t="shared" si="28"/>
        <v>30</v>
      </c>
      <c r="J45" s="6">
        <f t="shared" si="29"/>
        <v>0</v>
      </c>
      <c r="K45" s="6">
        <f t="shared" si="30"/>
        <v>0</v>
      </c>
      <c r="L45" s="6">
        <f t="shared" si="31"/>
        <v>0</v>
      </c>
      <c r="M45" s="6">
        <f t="shared" si="32"/>
        <v>30</v>
      </c>
      <c r="N45" s="6">
        <f t="shared" si="33"/>
        <v>0</v>
      </c>
      <c r="O45" s="6">
        <f t="shared" si="34"/>
        <v>0</v>
      </c>
      <c r="P45" s="6">
        <f t="shared" si="35"/>
        <v>0</v>
      </c>
      <c r="Q45" s="6">
        <f t="shared" si="36"/>
        <v>0</v>
      </c>
      <c r="R45" s="7">
        <f t="shared" si="37"/>
        <v>5</v>
      </c>
      <c r="S45" s="7">
        <f t="shared" si="38"/>
        <v>2</v>
      </c>
      <c r="T45" s="7">
        <v>2.5</v>
      </c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39"/>
        <v>0</v>
      </c>
      <c r="AP45" s="11">
        <v>30</v>
      </c>
      <c r="AQ45" s="10" t="s">
        <v>58</v>
      </c>
      <c r="AR45" s="11"/>
      <c r="AS45" s="10"/>
      <c r="AT45" s="11"/>
      <c r="AU45" s="10"/>
      <c r="AV45" s="7">
        <v>3</v>
      </c>
      <c r="AW45" s="11"/>
      <c r="AX45" s="10"/>
      <c r="AY45" s="11">
        <v>30</v>
      </c>
      <c r="AZ45" s="10" t="s">
        <v>57</v>
      </c>
      <c r="BA45" s="11"/>
      <c r="BB45" s="10"/>
      <c r="BC45" s="11"/>
      <c r="BD45" s="10"/>
      <c r="BE45" s="11"/>
      <c r="BF45" s="10"/>
      <c r="BG45" s="11"/>
      <c r="BH45" s="10"/>
      <c r="BI45" s="7">
        <v>2</v>
      </c>
      <c r="BJ45" s="7">
        <f t="shared" si="40"/>
        <v>5</v>
      </c>
      <c r="BK45" s="11"/>
      <c r="BL45" s="10"/>
      <c r="BM45" s="11"/>
      <c r="BN45" s="10"/>
      <c r="BO45" s="11"/>
      <c r="BP45" s="10"/>
      <c r="BQ45" s="7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41"/>
        <v>0</v>
      </c>
      <c r="CF45" s="11"/>
      <c r="CG45" s="10"/>
      <c r="CH45" s="11"/>
      <c r="CI45" s="10"/>
      <c r="CJ45" s="11"/>
      <c r="CK45" s="10"/>
      <c r="CL45" s="7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42"/>
        <v>0</v>
      </c>
      <c r="DA45" s="11"/>
      <c r="DB45" s="10"/>
      <c r="DC45" s="11"/>
      <c r="DD45" s="10"/>
      <c r="DE45" s="11"/>
      <c r="DF45" s="10"/>
      <c r="DG45" s="7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43"/>
        <v>0</v>
      </c>
      <c r="DV45" s="11"/>
      <c r="DW45" s="10"/>
      <c r="DX45" s="11"/>
      <c r="DY45" s="10"/>
      <c r="DZ45" s="11"/>
      <c r="EA45" s="10"/>
      <c r="EB45" s="7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44"/>
        <v>0</v>
      </c>
    </row>
    <row r="46" spans="1:146" ht="12.75">
      <c r="A46" s="6"/>
      <c r="B46" s="6"/>
      <c r="C46" s="6"/>
      <c r="D46" s="6" t="s">
        <v>112</v>
      </c>
      <c r="E46" s="3" t="s">
        <v>113</v>
      </c>
      <c r="F46" s="6">
        <f t="shared" si="25"/>
        <v>1</v>
      </c>
      <c r="G46" s="6">
        <f t="shared" si="26"/>
        <v>1</v>
      </c>
      <c r="H46" s="6">
        <f t="shared" si="27"/>
        <v>60</v>
      </c>
      <c r="I46" s="6">
        <f t="shared" si="28"/>
        <v>30</v>
      </c>
      <c r="J46" s="6">
        <f t="shared" si="29"/>
        <v>0</v>
      </c>
      <c r="K46" s="6">
        <f t="shared" si="30"/>
        <v>0</v>
      </c>
      <c r="L46" s="6">
        <f t="shared" si="31"/>
        <v>0</v>
      </c>
      <c r="M46" s="6">
        <f t="shared" si="32"/>
        <v>30</v>
      </c>
      <c r="N46" s="6">
        <f t="shared" si="33"/>
        <v>0</v>
      </c>
      <c r="O46" s="6">
        <f t="shared" si="34"/>
        <v>0</v>
      </c>
      <c r="P46" s="6">
        <f t="shared" si="35"/>
        <v>0</v>
      </c>
      <c r="Q46" s="6">
        <f t="shared" si="36"/>
        <v>0</v>
      </c>
      <c r="R46" s="7">
        <f t="shared" si="37"/>
        <v>5</v>
      </c>
      <c r="S46" s="7">
        <f t="shared" si="38"/>
        <v>2</v>
      </c>
      <c r="T46" s="7">
        <v>2.5</v>
      </c>
      <c r="U46" s="11">
        <v>30</v>
      </c>
      <c r="V46" s="10" t="s">
        <v>58</v>
      </c>
      <c r="W46" s="11"/>
      <c r="X46" s="10"/>
      <c r="Y46" s="11"/>
      <c r="Z46" s="10"/>
      <c r="AA46" s="7">
        <v>3</v>
      </c>
      <c r="AB46" s="11"/>
      <c r="AC46" s="10"/>
      <c r="AD46" s="11">
        <v>30</v>
      </c>
      <c r="AE46" s="10" t="s">
        <v>57</v>
      </c>
      <c r="AF46" s="11"/>
      <c r="AG46" s="10"/>
      <c r="AH46" s="11"/>
      <c r="AI46" s="10"/>
      <c r="AJ46" s="11"/>
      <c r="AK46" s="10"/>
      <c r="AL46" s="11"/>
      <c r="AM46" s="10"/>
      <c r="AN46" s="7">
        <v>2</v>
      </c>
      <c r="AO46" s="7">
        <f t="shared" si="39"/>
        <v>5</v>
      </c>
      <c r="AP46" s="11"/>
      <c r="AQ46" s="10"/>
      <c r="AR46" s="11"/>
      <c r="AS46" s="10"/>
      <c r="AT46" s="11"/>
      <c r="AU46" s="10"/>
      <c r="AV46" s="7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40"/>
        <v>0</v>
      </c>
      <c r="BK46" s="11"/>
      <c r="BL46" s="10"/>
      <c r="BM46" s="11"/>
      <c r="BN46" s="10"/>
      <c r="BO46" s="11"/>
      <c r="BP46" s="10"/>
      <c r="BQ46" s="7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41"/>
        <v>0</v>
      </c>
      <c r="CF46" s="11"/>
      <c r="CG46" s="10"/>
      <c r="CH46" s="11"/>
      <c r="CI46" s="10"/>
      <c r="CJ46" s="11"/>
      <c r="CK46" s="10"/>
      <c r="CL46" s="7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42"/>
        <v>0</v>
      </c>
      <c r="DA46" s="11"/>
      <c r="DB46" s="10"/>
      <c r="DC46" s="11"/>
      <c r="DD46" s="10"/>
      <c r="DE46" s="11"/>
      <c r="DF46" s="10"/>
      <c r="DG46" s="7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43"/>
        <v>0</v>
      </c>
      <c r="DV46" s="11"/>
      <c r="DW46" s="10"/>
      <c r="DX46" s="11"/>
      <c r="DY46" s="10"/>
      <c r="DZ46" s="11"/>
      <c r="EA46" s="10"/>
      <c r="EB46" s="7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44"/>
        <v>0</v>
      </c>
    </row>
    <row r="47" spans="1:146" ht="12.75">
      <c r="A47" s="6"/>
      <c r="B47" s="6"/>
      <c r="C47" s="6"/>
      <c r="D47" s="6" t="s">
        <v>114</v>
      </c>
      <c r="E47" s="3" t="s">
        <v>115</v>
      </c>
      <c r="F47" s="6">
        <f t="shared" si="25"/>
        <v>0</v>
      </c>
      <c r="G47" s="6">
        <f t="shared" si="26"/>
        <v>1</v>
      </c>
      <c r="H47" s="6">
        <f t="shared" si="27"/>
        <v>30</v>
      </c>
      <c r="I47" s="6">
        <f t="shared" si="28"/>
        <v>30</v>
      </c>
      <c r="J47" s="6">
        <f t="shared" si="29"/>
        <v>0</v>
      </c>
      <c r="K47" s="6">
        <f t="shared" si="30"/>
        <v>0</v>
      </c>
      <c r="L47" s="6">
        <f t="shared" si="31"/>
        <v>0</v>
      </c>
      <c r="M47" s="6">
        <f t="shared" si="32"/>
        <v>0</v>
      </c>
      <c r="N47" s="6">
        <f t="shared" si="33"/>
        <v>0</v>
      </c>
      <c r="O47" s="6">
        <f t="shared" si="34"/>
        <v>0</v>
      </c>
      <c r="P47" s="6">
        <f t="shared" si="35"/>
        <v>0</v>
      </c>
      <c r="Q47" s="6">
        <f t="shared" si="36"/>
        <v>0</v>
      </c>
      <c r="R47" s="7">
        <f t="shared" si="37"/>
        <v>3</v>
      </c>
      <c r="S47" s="7">
        <f t="shared" si="38"/>
        <v>0</v>
      </c>
      <c r="T47" s="7">
        <v>1.2</v>
      </c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39"/>
        <v>0</v>
      </c>
      <c r="AP47" s="11">
        <v>30</v>
      </c>
      <c r="AQ47" s="10" t="s">
        <v>57</v>
      </c>
      <c r="AR47" s="11"/>
      <c r="AS47" s="10"/>
      <c r="AT47" s="11"/>
      <c r="AU47" s="10"/>
      <c r="AV47" s="7">
        <v>3</v>
      </c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40"/>
        <v>3</v>
      </c>
      <c r="BK47" s="11"/>
      <c r="BL47" s="10"/>
      <c r="BM47" s="11"/>
      <c r="BN47" s="10"/>
      <c r="BO47" s="11"/>
      <c r="BP47" s="10"/>
      <c r="BQ47" s="7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41"/>
        <v>0</v>
      </c>
      <c r="CF47" s="11"/>
      <c r="CG47" s="10"/>
      <c r="CH47" s="11"/>
      <c r="CI47" s="10"/>
      <c r="CJ47" s="11"/>
      <c r="CK47" s="10"/>
      <c r="CL47" s="7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42"/>
        <v>0</v>
      </c>
      <c r="DA47" s="11"/>
      <c r="DB47" s="10"/>
      <c r="DC47" s="11"/>
      <c r="DD47" s="10"/>
      <c r="DE47" s="11"/>
      <c r="DF47" s="10"/>
      <c r="DG47" s="7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43"/>
        <v>0</v>
      </c>
      <c r="DV47" s="11"/>
      <c r="DW47" s="10"/>
      <c r="DX47" s="11"/>
      <c r="DY47" s="10"/>
      <c r="DZ47" s="11"/>
      <c r="EA47" s="10"/>
      <c r="EB47" s="7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44"/>
        <v>0</v>
      </c>
    </row>
    <row r="48" spans="1:146" ht="12.75">
      <c r="A48" s="6"/>
      <c r="B48" s="6"/>
      <c r="C48" s="6"/>
      <c r="D48" s="6" t="s">
        <v>116</v>
      </c>
      <c r="E48" s="3" t="s">
        <v>117</v>
      </c>
      <c r="F48" s="6">
        <f t="shared" si="25"/>
        <v>0</v>
      </c>
      <c r="G48" s="6">
        <f t="shared" si="26"/>
        <v>2</v>
      </c>
      <c r="H48" s="6">
        <f t="shared" si="27"/>
        <v>60</v>
      </c>
      <c r="I48" s="6">
        <f t="shared" si="28"/>
        <v>30</v>
      </c>
      <c r="J48" s="6">
        <f t="shared" si="29"/>
        <v>0</v>
      </c>
      <c r="K48" s="6">
        <f t="shared" si="30"/>
        <v>0</v>
      </c>
      <c r="L48" s="6">
        <f t="shared" si="31"/>
        <v>0</v>
      </c>
      <c r="M48" s="6">
        <f t="shared" si="32"/>
        <v>30</v>
      </c>
      <c r="N48" s="6">
        <f t="shared" si="33"/>
        <v>0</v>
      </c>
      <c r="O48" s="6">
        <f t="shared" si="34"/>
        <v>0</v>
      </c>
      <c r="P48" s="6">
        <f t="shared" si="35"/>
        <v>0</v>
      </c>
      <c r="Q48" s="6">
        <f t="shared" si="36"/>
        <v>0</v>
      </c>
      <c r="R48" s="7">
        <f t="shared" si="37"/>
        <v>5</v>
      </c>
      <c r="S48" s="7">
        <f t="shared" si="38"/>
        <v>2</v>
      </c>
      <c r="T48" s="7">
        <v>2.4</v>
      </c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39"/>
        <v>0</v>
      </c>
      <c r="AP48" s="11">
        <v>30</v>
      </c>
      <c r="AQ48" s="10" t="s">
        <v>57</v>
      </c>
      <c r="AR48" s="11"/>
      <c r="AS48" s="10"/>
      <c r="AT48" s="11"/>
      <c r="AU48" s="10"/>
      <c r="AV48" s="7">
        <v>3</v>
      </c>
      <c r="AW48" s="11"/>
      <c r="AX48" s="10"/>
      <c r="AY48" s="11">
        <v>30</v>
      </c>
      <c r="AZ48" s="10" t="s">
        <v>57</v>
      </c>
      <c r="BA48" s="11"/>
      <c r="BB48" s="10"/>
      <c r="BC48" s="11"/>
      <c r="BD48" s="10"/>
      <c r="BE48" s="11"/>
      <c r="BF48" s="10"/>
      <c r="BG48" s="11"/>
      <c r="BH48" s="10"/>
      <c r="BI48" s="7">
        <v>2</v>
      </c>
      <c r="BJ48" s="7">
        <f t="shared" si="40"/>
        <v>5</v>
      </c>
      <c r="BK48" s="11"/>
      <c r="BL48" s="10"/>
      <c r="BM48" s="11"/>
      <c r="BN48" s="10"/>
      <c r="BO48" s="11"/>
      <c r="BP48" s="10"/>
      <c r="BQ48" s="7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41"/>
        <v>0</v>
      </c>
      <c r="CF48" s="11"/>
      <c r="CG48" s="10"/>
      <c r="CH48" s="11"/>
      <c r="CI48" s="10"/>
      <c r="CJ48" s="11"/>
      <c r="CK48" s="10"/>
      <c r="CL48" s="7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42"/>
        <v>0</v>
      </c>
      <c r="DA48" s="11"/>
      <c r="DB48" s="10"/>
      <c r="DC48" s="11"/>
      <c r="DD48" s="10"/>
      <c r="DE48" s="11"/>
      <c r="DF48" s="10"/>
      <c r="DG48" s="7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43"/>
        <v>0</v>
      </c>
      <c r="DV48" s="11"/>
      <c r="DW48" s="10"/>
      <c r="DX48" s="11"/>
      <c r="DY48" s="10"/>
      <c r="DZ48" s="11"/>
      <c r="EA48" s="10"/>
      <c r="EB48" s="7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44"/>
        <v>0</v>
      </c>
    </row>
    <row r="49" spans="1:146" ht="12.75">
      <c r="A49" s="6"/>
      <c r="B49" s="6"/>
      <c r="C49" s="6"/>
      <c r="D49" s="6" t="s">
        <v>118</v>
      </c>
      <c r="E49" s="3" t="s">
        <v>119</v>
      </c>
      <c r="F49" s="6">
        <f t="shared" si="25"/>
        <v>1</v>
      </c>
      <c r="G49" s="6">
        <f t="shared" si="26"/>
        <v>1</v>
      </c>
      <c r="H49" s="6">
        <f t="shared" si="27"/>
        <v>75</v>
      </c>
      <c r="I49" s="6">
        <f t="shared" si="28"/>
        <v>30</v>
      </c>
      <c r="J49" s="6">
        <f t="shared" si="29"/>
        <v>0</v>
      </c>
      <c r="K49" s="6">
        <f t="shared" si="30"/>
        <v>0</v>
      </c>
      <c r="L49" s="6">
        <f t="shared" si="31"/>
        <v>0</v>
      </c>
      <c r="M49" s="6">
        <f t="shared" si="32"/>
        <v>45</v>
      </c>
      <c r="N49" s="6">
        <f t="shared" si="33"/>
        <v>0</v>
      </c>
      <c r="O49" s="6">
        <f t="shared" si="34"/>
        <v>0</v>
      </c>
      <c r="P49" s="6">
        <f t="shared" si="35"/>
        <v>0</v>
      </c>
      <c r="Q49" s="6">
        <f t="shared" si="36"/>
        <v>0</v>
      </c>
      <c r="R49" s="7">
        <f t="shared" si="37"/>
        <v>6</v>
      </c>
      <c r="S49" s="7">
        <f t="shared" si="38"/>
        <v>3</v>
      </c>
      <c r="T49" s="7">
        <v>3.1</v>
      </c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39"/>
        <v>0</v>
      </c>
      <c r="AP49" s="11"/>
      <c r="AQ49" s="10"/>
      <c r="AR49" s="11"/>
      <c r="AS49" s="10"/>
      <c r="AT49" s="11"/>
      <c r="AU49" s="10"/>
      <c r="AV49" s="7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40"/>
        <v>0</v>
      </c>
      <c r="BK49" s="11">
        <v>30</v>
      </c>
      <c r="BL49" s="10" t="s">
        <v>58</v>
      </c>
      <c r="BM49" s="11"/>
      <c r="BN49" s="10"/>
      <c r="BO49" s="11"/>
      <c r="BP49" s="10"/>
      <c r="BQ49" s="7">
        <v>3</v>
      </c>
      <c r="BR49" s="11"/>
      <c r="BS49" s="10"/>
      <c r="BT49" s="11">
        <v>45</v>
      </c>
      <c r="BU49" s="10" t="s">
        <v>57</v>
      </c>
      <c r="BV49" s="11"/>
      <c r="BW49" s="10"/>
      <c r="BX49" s="11"/>
      <c r="BY49" s="10"/>
      <c r="BZ49" s="11"/>
      <c r="CA49" s="10"/>
      <c r="CB49" s="11"/>
      <c r="CC49" s="10"/>
      <c r="CD49" s="7">
        <v>3</v>
      </c>
      <c r="CE49" s="7">
        <f t="shared" si="41"/>
        <v>6</v>
      </c>
      <c r="CF49" s="11"/>
      <c r="CG49" s="10"/>
      <c r="CH49" s="11"/>
      <c r="CI49" s="10"/>
      <c r="CJ49" s="11"/>
      <c r="CK49" s="10"/>
      <c r="CL49" s="7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42"/>
        <v>0</v>
      </c>
      <c r="DA49" s="11"/>
      <c r="DB49" s="10"/>
      <c r="DC49" s="11"/>
      <c r="DD49" s="10"/>
      <c r="DE49" s="11"/>
      <c r="DF49" s="10"/>
      <c r="DG49" s="7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43"/>
        <v>0</v>
      </c>
      <c r="DV49" s="11"/>
      <c r="DW49" s="10"/>
      <c r="DX49" s="11"/>
      <c r="DY49" s="10"/>
      <c r="DZ49" s="11"/>
      <c r="EA49" s="10"/>
      <c r="EB49" s="7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44"/>
        <v>0</v>
      </c>
    </row>
    <row r="50" spans="1:146" ht="12.75">
      <c r="A50" s="6">
        <v>3</v>
      </c>
      <c r="B50" s="6">
        <v>1</v>
      </c>
      <c r="C50" s="6"/>
      <c r="D50" s="6"/>
      <c r="E50" s="3" t="s">
        <v>120</v>
      </c>
      <c r="F50" s="6">
        <f>$B$50*COUNTIF(U50:EN50,"e")</f>
        <v>0</v>
      </c>
      <c r="G50" s="6">
        <f>$B$50*COUNTIF(U50:EN50,"z")</f>
        <v>2</v>
      </c>
      <c r="H50" s="6">
        <f t="shared" si="27"/>
        <v>30</v>
      </c>
      <c r="I50" s="6">
        <f t="shared" si="28"/>
        <v>15</v>
      </c>
      <c r="J50" s="6">
        <f t="shared" si="29"/>
        <v>0</v>
      </c>
      <c r="K50" s="6">
        <f t="shared" si="30"/>
        <v>15</v>
      </c>
      <c r="L50" s="6">
        <f t="shared" si="31"/>
        <v>0</v>
      </c>
      <c r="M50" s="6">
        <f t="shared" si="32"/>
        <v>0</v>
      </c>
      <c r="N50" s="6">
        <f t="shared" si="33"/>
        <v>0</v>
      </c>
      <c r="O50" s="6">
        <f t="shared" si="34"/>
        <v>0</v>
      </c>
      <c r="P50" s="6">
        <f t="shared" si="35"/>
        <v>0</v>
      </c>
      <c r="Q50" s="6">
        <f t="shared" si="36"/>
        <v>0</v>
      </c>
      <c r="R50" s="7">
        <f t="shared" si="37"/>
        <v>2</v>
      </c>
      <c r="S50" s="7">
        <f t="shared" si="38"/>
        <v>0</v>
      </c>
      <c r="T50" s="7">
        <f>$B$50*1.2</f>
        <v>1.2</v>
      </c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39"/>
        <v>0</v>
      </c>
      <c r="AP50" s="11"/>
      <c r="AQ50" s="10"/>
      <c r="AR50" s="11"/>
      <c r="AS50" s="10"/>
      <c r="AT50" s="11"/>
      <c r="AU50" s="10"/>
      <c r="AV50" s="7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40"/>
        <v>0</v>
      </c>
      <c r="BK50" s="11"/>
      <c r="BL50" s="10"/>
      <c r="BM50" s="11"/>
      <c r="BN50" s="10"/>
      <c r="BO50" s="11"/>
      <c r="BP50" s="10"/>
      <c r="BQ50" s="7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41"/>
        <v>0</v>
      </c>
      <c r="CF50" s="11"/>
      <c r="CG50" s="10"/>
      <c r="CH50" s="11"/>
      <c r="CI50" s="10"/>
      <c r="CJ50" s="11"/>
      <c r="CK50" s="10"/>
      <c r="CL50" s="7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42"/>
        <v>0</v>
      </c>
      <c r="DA50" s="11">
        <f>$B$50*15</f>
        <v>15</v>
      </c>
      <c r="DB50" s="10" t="s">
        <v>57</v>
      </c>
      <c r="DC50" s="11"/>
      <c r="DD50" s="10"/>
      <c r="DE50" s="11">
        <f>$B$50*15</f>
        <v>15</v>
      </c>
      <c r="DF50" s="10" t="s">
        <v>57</v>
      </c>
      <c r="DG50" s="7">
        <f>$B$50*2</f>
        <v>2</v>
      </c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43"/>
        <v>2</v>
      </c>
      <c r="DV50" s="11"/>
      <c r="DW50" s="10"/>
      <c r="DX50" s="11"/>
      <c r="DY50" s="10"/>
      <c r="DZ50" s="11"/>
      <c r="EA50" s="10"/>
      <c r="EB50" s="7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44"/>
        <v>0</v>
      </c>
    </row>
    <row r="51" spans="1:146" ht="12.75">
      <c r="A51" s="6">
        <v>4</v>
      </c>
      <c r="B51" s="6">
        <v>1</v>
      </c>
      <c r="C51" s="6"/>
      <c r="D51" s="6"/>
      <c r="E51" s="3" t="s">
        <v>121</v>
      </c>
      <c r="F51" s="6">
        <f>$B$51*COUNTIF(U51:EN51,"e")</f>
        <v>0</v>
      </c>
      <c r="G51" s="6">
        <f>$B$51*COUNTIF(U51:EN51,"z")</f>
        <v>2</v>
      </c>
      <c r="H51" s="6">
        <f t="shared" si="27"/>
        <v>30</v>
      </c>
      <c r="I51" s="6">
        <f t="shared" si="28"/>
        <v>15</v>
      </c>
      <c r="J51" s="6">
        <f t="shared" si="29"/>
        <v>0</v>
      </c>
      <c r="K51" s="6">
        <f t="shared" si="30"/>
        <v>0</v>
      </c>
      <c r="L51" s="6">
        <f t="shared" si="31"/>
        <v>0</v>
      </c>
      <c r="M51" s="6">
        <f t="shared" si="32"/>
        <v>15</v>
      </c>
      <c r="N51" s="6">
        <f t="shared" si="33"/>
        <v>0</v>
      </c>
      <c r="O51" s="6">
        <f t="shared" si="34"/>
        <v>0</v>
      </c>
      <c r="P51" s="6">
        <f t="shared" si="35"/>
        <v>0</v>
      </c>
      <c r="Q51" s="6">
        <f t="shared" si="36"/>
        <v>0</v>
      </c>
      <c r="R51" s="7">
        <f t="shared" si="37"/>
        <v>2</v>
      </c>
      <c r="S51" s="7">
        <f t="shared" si="38"/>
        <v>1</v>
      </c>
      <c r="T51" s="7">
        <f>$B$51*1.4</f>
        <v>1.4</v>
      </c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39"/>
        <v>0</v>
      </c>
      <c r="AP51" s="11"/>
      <c r="AQ51" s="10"/>
      <c r="AR51" s="11"/>
      <c r="AS51" s="10"/>
      <c r="AT51" s="11"/>
      <c r="AU51" s="10"/>
      <c r="AV51" s="7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40"/>
        <v>0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41"/>
        <v>0</v>
      </c>
      <c r="CF51" s="11">
        <f>$B$51*15</f>
        <v>15</v>
      </c>
      <c r="CG51" s="10" t="s">
        <v>57</v>
      </c>
      <c r="CH51" s="11"/>
      <c r="CI51" s="10"/>
      <c r="CJ51" s="11"/>
      <c r="CK51" s="10"/>
      <c r="CL51" s="7">
        <f>$B$51*1</f>
        <v>1</v>
      </c>
      <c r="CM51" s="11"/>
      <c r="CN51" s="10"/>
      <c r="CO51" s="11">
        <f>$B$51*15</f>
        <v>15</v>
      </c>
      <c r="CP51" s="10" t="s">
        <v>57</v>
      </c>
      <c r="CQ51" s="11"/>
      <c r="CR51" s="10"/>
      <c r="CS51" s="11"/>
      <c r="CT51" s="10"/>
      <c r="CU51" s="11"/>
      <c r="CV51" s="10"/>
      <c r="CW51" s="11"/>
      <c r="CX51" s="10"/>
      <c r="CY51" s="7">
        <f>$B$51*1</f>
        <v>1</v>
      </c>
      <c r="CZ51" s="7">
        <f t="shared" si="42"/>
        <v>2</v>
      </c>
      <c r="DA51" s="11"/>
      <c r="DB51" s="10"/>
      <c r="DC51" s="11"/>
      <c r="DD51" s="10"/>
      <c r="DE51" s="11"/>
      <c r="DF51" s="10"/>
      <c r="DG51" s="7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43"/>
        <v>0</v>
      </c>
      <c r="DV51" s="11"/>
      <c r="DW51" s="10"/>
      <c r="DX51" s="11"/>
      <c r="DY51" s="10"/>
      <c r="DZ51" s="11"/>
      <c r="EA51" s="10"/>
      <c r="EB51" s="7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44"/>
        <v>0</v>
      </c>
    </row>
    <row r="52" spans="1:146" ht="12.75">
      <c r="A52" s="6">
        <v>5</v>
      </c>
      <c r="B52" s="6">
        <v>1</v>
      </c>
      <c r="C52" s="6"/>
      <c r="D52" s="6"/>
      <c r="E52" s="3" t="s">
        <v>122</v>
      </c>
      <c r="F52" s="6">
        <f>$B$52*COUNTIF(U52:EN52,"e")</f>
        <v>0</v>
      </c>
      <c r="G52" s="6">
        <f>$B$52*COUNTIF(U52:EN52,"z")</f>
        <v>2</v>
      </c>
      <c r="H52" s="6">
        <f t="shared" si="27"/>
        <v>30</v>
      </c>
      <c r="I52" s="6">
        <f t="shared" si="28"/>
        <v>15</v>
      </c>
      <c r="J52" s="6">
        <f t="shared" si="29"/>
        <v>0</v>
      </c>
      <c r="K52" s="6">
        <f t="shared" si="30"/>
        <v>0</v>
      </c>
      <c r="L52" s="6">
        <f t="shared" si="31"/>
        <v>0</v>
      </c>
      <c r="M52" s="6">
        <f t="shared" si="32"/>
        <v>15</v>
      </c>
      <c r="N52" s="6">
        <f t="shared" si="33"/>
        <v>0</v>
      </c>
      <c r="O52" s="6">
        <f t="shared" si="34"/>
        <v>0</v>
      </c>
      <c r="P52" s="6">
        <f t="shared" si="35"/>
        <v>0</v>
      </c>
      <c r="Q52" s="6">
        <f t="shared" si="36"/>
        <v>0</v>
      </c>
      <c r="R52" s="7">
        <f t="shared" si="37"/>
        <v>2</v>
      </c>
      <c r="S52" s="7">
        <f t="shared" si="38"/>
        <v>1</v>
      </c>
      <c r="T52" s="7">
        <f>$B$52*1.4</f>
        <v>1.4</v>
      </c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39"/>
        <v>0</v>
      </c>
      <c r="AP52" s="11"/>
      <c r="AQ52" s="10"/>
      <c r="AR52" s="11"/>
      <c r="AS52" s="10"/>
      <c r="AT52" s="11"/>
      <c r="AU52" s="10"/>
      <c r="AV52" s="7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40"/>
        <v>0</v>
      </c>
      <c r="BK52" s="11"/>
      <c r="BL52" s="10"/>
      <c r="BM52" s="11"/>
      <c r="BN52" s="10"/>
      <c r="BO52" s="11"/>
      <c r="BP52" s="10"/>
      <c r="BQ52" s="7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41"/>
        <v>0</v>
      </c>
      <c r="CF52" s="11">
        <f>$B$52*15</f>
        <v>15</v>
      </c>
      <c r="CG52" s="10" t="s">
        <v>57</v>
      </c>
      <c r="CH52" s="11"/>
      <c r="CI52" s="10"/>
      <c r="CJ52" s="11"/>
      <c r="CK52" s="10"/>
      <c r="CL52" s="7">
        <f>$B$52*1</f>
        <v>1</v>
      </c>
      <c r="CM52" s="11"/>
      <c r="CN52" s="10"/>
      <c r="CO52" s="11">
        <f>$B$52*15</f>
        <v>15</v>
      </c>
      <c r="CP52" s="10" t="s">
        <v>57</v>
      </c>
      <c r="CQ52" s="11"/>
      <c r="CR52" s="10"/>
      <c r="CS52" s="11"/>
      <c r="CT52" s="10"/>
      <c r="CU52" s="11"/>
      <c r="CV52" s="10"/>
      <c r="CW52" s="11"/>
      <c r="CX52" s="10"/>
      <c r="CY52" s="7">
        <f>$B$52*1</f>
        <v>1</v>
      </c>
      <c r="CZ52" s="7">
        <f t="shared" si="42"/>
        <v>2</v>
      </c>
      <c r="DA52" s="11"/>
      <c r="DB52" s="10"/>
      <c r="DC52" s="11"/>
      <c r="DD52" s="10"/>
      <c r="DE52" s="11"/>
      <c r="DF52" s="10"/>
      <c r="DG52" s="7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43"/>
        <v>0</v>
      </c>
      <c r="DV52" s="11"/>
      <c r="DW52" s="10"/>
      <c r="DX52" s="11"/>
      <c r="DY52" s="10"/>
      <c r="DZ52" s="11"/>
      <c r="EA52" s="10"/>
      <c r="EB52" s="7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44"/>
        <v>0</v>
      </c>
    </row>
    <row r="53" spans="1:146" ht="12.75">
      <c r="A53" s="6">
        <v>6</v>
      </c>
      <c r="B53" s="6">
        <v>1</v>
      </c>
      <c r="C53" s="6"/>
      <c r="D53" s="6"/>
      <c r="E53" s="3" t="s">
        <v>123</v>
      </c>
      <c r="F53" s="6">
        <f>$B$53*COUNTIF(U53:EN53,"e")</f>
        <v>0</v>
      </c>
      <c r="G53" s="6">
        <f>$B$53*COUNTIF(U53:EN53,"z")</f>
        <v>2</v>
      </c>
      <c r="H53" s="6">
        <f t="shared" si="27"/>
        <v>30</v>
      </c>
      <c r="I53" s="6">
        <f t="shared" si="28"/>
        <v>15</v>
      </c>
      <c r="J53" s="6">
        <f t="shared" si="29"/>
        <v>0</v>
      </c>
      <c r="K53" s="6">
        <f t="shared" si="30"/>
        <v>0</v>
      </c>
      <c r="L53" s="6">
        <f t="shared" si="31"/>
        <v>0</v>
      </c>
      <c r="M53" s="6">
        <f t="shared" si="32"/>
        <v>15</v>
      </c>
      <c r="N53" s="6">
        <f t="shared" si="33"/>
        <v>0</v>
      </c>
      <c r="O53" s="6">
        <f t="shared" si="34"/>
        <v>0</v>
      </c>
      <c r="P53" s="6">
        <f t="shared" si="35"/>
        <v>0</v>
      </c>
      <c r="Q53" s="6">
        <f t="shared" si="36"/>
        <v>0</v>
      </c>
      <c r="R53" s="7">
        <f t="shared" si="37"/>
        <v>2</v>
      </c>
      <c r="S53" s="7">
        <f t="shared" si="38"/>
        <v>1</v>
      </c>
      <c r="T53" s="7">
        <f>$B$53*1.2</f>
        <v>1.2</v>
      </c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39"/>
        <v>0</v>
      </c>
      <c r="AP53" s="11"/>
      <c r="AQ53" s="10"/>
      <c r="AR53" s="11"/>
      <c r="AS53" s="10"/>
      <c r="AT53" s="11"/>
      <c r="AU53" s="10"/>
      <c r="AV53" s="7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40"/>
        <v>0</v>
      </c>
      <c r="BK53" s="11">
        <f>$B$53*15</f>
        <v>15</v>
      </c>
      <c r="BL53" s="10" t="s">
        <v>57</v>
      </c>
      <c r="BM53" s="11"/>
      <c r="BN53" s="10"/>
      <c r="BO53" s="11"/>
      <c r="BP53" s="10"/>
      <c r="BQ53" s="7">
        <f>$B$53*1</f>
        <v>1</v>
      </c>
      <c r="BR53" s="11"/>
      <c r="BS53" s="10"/>
      <c r="BT53" s="11">
        <f>$B$53*15</f>
        <v>15</v>
      </c>
      <c r="BU53" s="10" t="s">
        <v>57</v>
      </c>
      <c r="BV53" s="11"/>
      <c r="BW53" s="10"/>
      <c r="BX53" s="11"/>
      <c r="BY53" s="10"/>
      <c r="BZ53" s="11"/>
      <c r="CA53" s="10"/>
      <c r="CB53" s="11"/>
      <c r="CC53" s="10"/>
      <c r="CD53" s="7">
        <f>$B$53*1</f>
        <v>1</v>
      </c>
      <c r="CE53" s="7">
        <f t="shared" si="41"/>
        <v>2</v>
      </c>
      <c r="CF53" s="11"/>
      <c r="CG53" s="10"/>
      <c r="CH53" s="11"/>
      <c r="CI53" s="10"/>
      <c r="CJ53" s="11"/>
      <c r="CK53" s="10"/>
      <c r="CL53" s="7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42"/>
        <v>0</v>
      </c>
      <c r="DA53" s="11"/>
      <c r="DB53" s="10"/>
      <c r="DC53" s="11"/>
      <c r="DD53" s="10"/>
      <c r="DE53" s="11"/>
      <c r="DF53" s="10"/>
      <c r="DG53" s="7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43"/>
        <v>0</v>
      </c>
      <c r="DV53" s="11"/>
      <c r="DW53" s="10"/>
      <c r="DX53" s="11"/>
      <c r="DY53" s="10"/>
      <c r="DZ53" s="11"/>
      <c r="EA53" s="10"/>
      <c r="EB53" s="7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44"/>
        <v>0</v>
      </c>
    </row>
    <row r="54" spans="1:146" ht="12.75">
      <c r="A54" s="6">
        <v>7</v>
      </c>
      <c r="B54" s="6">
        <v>1</v>
      </c>
      <c r="C54" s="6"/>
      <c r="D54" s="6"/>
      <c r="E54" s="3" t="s">
        <v>124</v>
      </c>
      <c r="F54" s="6">
        <f>$B$54*COUNTIF(U54:EN54,"e")</f>
        <v>0</v>
      </c>
      <c r="G54" s="6">
        <f>$B$54*COUNTIF(U54:EN54,"z")</f>
        <v>2</v>
      </c>
      <c r="H54" s="6">
        <f t="shared" si="27"/>
        <v>30</v>
      </c>
      <c r="I54" s="6">
        <f t="shared" si="28"/>
        <v>15</v>
      </c>
      <c r="J54" s="6">
        <f t="shared" si="29"/>
        <v>0</v>
      </c>
      <c r="K54" s="6">
        <f t="shared" si="30"/>
        <v>0</v>
      </c>
      <c r="L54" s="6">
        <f t="shared" si="31"/>
        <v>0</v>
      </c>
      <c r="M54" s="6">
        <f t="shared" si="32"/>
        <v>15</v>
      </c>
      <c r="N54" s="6">
        <f t="shared" si="33"/>
        <v>0</v>
      </c>
      <c r="O54" s="6">
        <f t="shared" si="34"/>
        <v>0</v>
      </c>
      <c r="P54" s="6">
        <f t="shared" si="35"/>
        <v>0</v>
      </c>
      <c r="Q54" s="6">
        <f t="shared" si="36"/>
        <v>0</v>
      </c>
      <c r="R54" s="7">
        <f t="shared" si="37"/>
        <v>2</v>
      </c>
      <c r="S54" s="7">
        <f t="shared" si="38"/>
        <v>1</v>
      </c>
      <c r="T54" s="7">
        <f>$B$54*1.2</f>
        <v>1.2</v>
      </c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39"/>
        <v>0</v>
      </c>
      <c r="AP54" s="11"/>
      <c r="AQ54" s="10"/>
      <c r="AR54" s="11"/>
      <c r="AS54" s="10"/>
      <c r="AT54" s="11"/>
      <c r="AU54" s="10"/>
      <c r="AV54" s="7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40"/>
        <v>0</v>
      </c>
      <c r="BK54" s="11">
        <f>$B$54*15</f>
        <v>15</v>
      </c>
      <c r="BL54" s="10" t="s">
        <v>57</v>
      </c>
      <c r="BM54" s="11"/>
      <c r="BN54" s="10"/>
      <c r="BO54" s="11"/>
      <c r="BP54" s="10"/>
      <c r="BQ54" s="7">
        <f>$B$54*1</f>
        <v>1</v>
      </c>
      <c r="BR54" s="11"/>
      <c r="BS54" s="10"/>
      <c r="BT54" s="11">
        <f>$B$54*15</f>
        <v>15</v>
      </c>
      <c r="BU54" s="10" t="s">
        <v>57</v>
      </c>
      <c r="BV54" s="11"/>
      <c r="BW54" s="10"/>
      <c r="BX54" s="11"/>
      <c r="BY54" s="10"/>
      <c r="BZ54" s="11"/>
      <c r="CA54" s="10"/>
      <c r="CB54" s="11"/>
      <c r="CC54" s="10"/>
      <c r="CD54" s="7">
        <f>$B$54*1</f>
        <v>1</v>
      </c>
      <c r="CE54" s="7">
        <f t="shared" si="41"/>
        <v>2</v>
      </c>
      <c r="CF54" s="11"/>
      <c r="CG54" s="10"/>
      <c r="CH54" s="11"/>
      <c r="CI54" s="10"/>
      <c r="CJ54" s="11"/>
      <c r="CK54" s="10"/>
      <c r="CL54" s="7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42"/>
        <v>0</v>
      </c>
      <c r="DA54" s="11"/>
      <c r="DB54" s="10"/>
      <c r="DC54" s="11"/>
      <c r="DD54" s="10"/>
      <c r="DE54" s="11"/>
      <c r="DF54" s="10"/>
      <c r="DG54" s="7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43"/>
        <v>0</v>
      </c>
      <c r="DV54" s="11"/>
      <c r="DW54" s="10"/>
      <c r="DX54" s="11"/>
      <c r="DY54" s="10"/>
      <c r="DZ54" s="11"/>
      <c r="EA54" s="10"/>
      <c r="EB54" s="7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44"/>
        <v>0</v>
      </c>
    </row>
    <row r="55" spans="1:146" ht="12.75">
      <c r="A55" s="6">
        <v>8</v>
      </c>
      <c r="B55" s="6">
        <v>1</v>
      </c>
      <c r="C55" s="6"/>
      <c r="D55" s="6"/>
      <c r="E55" s="3" t="s">
        <v>125</v>
      </c>
      <c r="F55" s="6">
        <f>$B$55*COUNTIF(U55:EN55,"e")</f>
        <v>0</v>
      </c>
      <c r="G55" s="6">
        <f>$B$55*COUNTIF(U55:EN55,"z")</f>
        <v>2</v>
      </c>
      <c r="H55" s="6">
        <f t="shared" si="27"/>
        <v>30</v>
      </c>
      <c r="I55" s="6">
        <f t="shared" si="28"/>
        <v>15</v>
      </c>
      <c r="J55" s="6">
        <f t="shared" si="29"/>
        <v>0</v>
      </c>
      <c r="K55" s="6">
        <f t="shared" si="30"/>
        <v>0</v>
      </c>
      <c r="L55" s="6">
        <f t="shared" si="31"/>
        <v>0</v>
      </c>
      <c r="M55" s="6">
        <f t="shared" si="32"/>
        <v>15</v>
      </c>
      <c r="N55" s="6">
        <f t="shared" si="33"/>
        <v>0</v>
      </c>
      <c r="O55" s="6">
        <f t="shared" si="34"/>
        <v>0</v>
      </c>
      <c r="P55" s="6">
        <f t="shared" si="35"/>
        <v>0</v>
      </c>
      <c r="Q55" s="6">
        <f t="shared" si="36"/>
        <v>0</v>
      </c>
      <c r="R55" s="7">
        <f t="shared" si="37"/>
        <v>2</v>
      </c>
      <c r="S55" s="7">
        <f t="shared" si="38"/>
        <v>1</v>
      </c>
      <c r="T55" s="7">
        <f>$B$55*1.2</f>
        <v>1.2</v>
      </c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39"/>
        <v>0</v>
      </c>
      <c r="AP55" s="11"/>
      <c r="AQ55" s="10"/>
      <c r="AR55" s="11"/>
      <c r="AS55" s="10"/>
      <c r="AT55" s="11"/>
      <c r="AU55" s="10"/>
      <c r="AV55" s="7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40"/>
        <v>0</v>
      </c>
      <c r="BK55" s="11"/>
      <c r="BL55" s="10"/>
      <c r="BM55" s="11"/>
      <c r="BN55" s="10"/>
      <c r="BO55" s="11"/>
      <c r="BP55" s="10"/>
      <c r="BQ55" s="7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41"/>
        <v>0</v>
      </c>
      <c r="CF55" s="11"/>
      <c r="CG55" s="10"/>
      <c r="CH55" s="11"/>
      <c r="CI55" s="10"/>
      <c r="CJ55" s="11"/>
      <c r="CK55" s="10"/>
      <c r="CL55" s="7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42"/>
        <v>0</v>
      </c>
      <c r="DA55" s="11">
        <f>$B$55*15</f>
        <v>15</v>
      </c>
      <c r="DB55" s="10" t="s">
        <v>57</v>
      </c>
      <c r="DC55" s="11"/>
      <c r="DD55" s="10"/>
      <c r="DE55" s="11"/>
      <c r="DF55" s="10"/>
      <c r="DG55" s="7">
        <f>$B$55*1</f>
        <v>1</v>
      </c>
      <c r="DH55" s="11"/>
      <c r="DI55" s="10"/>
      <c r="DJ55" s="11">
        <f>$B$55*15</f>
        <v>15</v>
      </c>
      <c r="DK55" s="10" t="s">
        <v>57</v>
      </c>
      <c r="DL55" s="11"/>
      <c r="DM55" s="10"/>
      <c r="DN55" s="11"/>
      <c r="DO55" s="10"/>
      <c r="DP55" s="11"/>
      <c r="DQ55" s="10"/>
      <c r="DR55" s="11"/>
      <c r="DS55" s="10"/>
      <c r="DT55" s="7">
        <f>$B$55*1</f>
        <v>1</v>
      </c>
      <c r="DU55" s="7">
        <f t="shared" si="43"/>
        <v>2</v>
      </c>
      <c r="DV55" s="11"/>
      <c r="DW55" s="10"/>
      <c r="DX55" s="11"/>
      <c r="DY55" s="10"/>
      <c r="DZ55" s="11"/>
      <c r="EA55" s="10"/>
      <c r="EB55" s="7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44"/>
        <v>0</v>
      </c>
    </row>
    <row r="56" spans="1:146" ht="12.75">
      <c r="A56" s="6">
        <v>9</v>
      </c>
      <c r="B56" s="6">
        <v>1</v>
      </c>
      <c r="C56" s="6"/>
      <c r="D56" s="6"/>
      <c r="E56" s="3" t="s">
        <v>126</v>
      </c>
      <c r="F56" s="6">
        <f>$B$56*COUNTIF(U56:EN56,"e")</f>
        <v>0</v>
      </c>
      <c r="G56" s="6">
        <f>$B$56*COUNTIF(U56:EN56,"z")</f>
        <v>2</v>
      </c>
      <c r="H56" s="6">
        <f t="shared" si="27"/>
        <v>30</v>
      </c>
      <c r="I56" s="6">
        <f t="shared" si="28"/>
        <v>15</v>
      </c>
      <c r="J56" s="6">
        <f t="shared" si="29"/>
        <v>0</v>
      </c>
      <c r="K56" s="6">
        <f t="shared" si="30"/>
        <v>0</v>
      </c>
      <c r="L56" s="6">
        <f t="shared" si="31"/>
        <v>0</v>
      </c>
      <c r="M56" s="6">
        <f t="shared" si="32"/>
        <v>15</v>
      </c>
      <c r="N56" s="6">
        <f t="shared" si="33"/>
        <v>0</v>
      </c>
      <c r="O56" s="6">
        <f t="shared" si="34"/>
        <v>0</v>
      </c>
      <c r="P56" s="6">
        <f t="shared" si="35"/>
        <v>0</v>
      </c>
      <c r="Q56" s="6">
        <f t="shared" si="36"/>
        <v>0</v>
      </c>
      <c r="R56" s="7">
        <f t="shared" si="37"/>
        <v>2</v>
      </c>
      <c r="S56" s="7">
        <f t="shared" si="38"/>
        <v>1</v>
      </c>
      <c r="T56" s="7">
        <f>$B$56*1.2</f>
        <v>1.2</v>
      </c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39"/>
        <v>0</v>
      </c>
      <c r="AP56" s="11"/>
      <c r="AQ56" s="10"/>
      <c r="AR56" s="11"/>
      <c r="AS56" s="10"/>
      <c r="AT56" s="11"/>
      <c r="AU56" s="10"/>
      <c r="AV56" s="7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40"/>
        <v>0</v>
      </c>
      <c r="BK56" s="11"/>
      <c r="BL56" s="10"/>
      <c r="BM56" s="11"/>
      <c r="BN56" s="10"/>
      <c r="BO56" s="11"/>
      <c r="BP56" s="10"/>
      <c r="BQ56" s="7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41"/>
        <v>0</v>
      </c>
      <c r="CF56" s="11"/>
      <c r="CG56" s="10"/>
      <c r="CH56" s="11"/>
      <c r="CI56" s="10"/>
      <c r="CJ56" s="11"/>
      <c r="CK56" s="10"/>
      <c r="CL56" s="7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42"/>
        <v>0</v>
      </c>
      <c r="DA56" s="11">
        <f>$B$56*15</f>
        <v>15</v>
      </c>
      <c r="DB56" s="10" t="s">
        <v>57</v>
      </c>
      <c r="DC56" s="11"/>
      <c r="DD56" s="10"/>
      <c r="DE56" s="11"/>
      <c r="DF56" s="10"/>
      <c r="DG56" s="7">
        <f>$B$56*1</f>
        <v>1</v>
      </c>
      <c r="DH56" s="11"/>
      <c r="DI56" s="10"/>
      <c r="DJ56" s="11">
        <f>$B$56*15</f>
        <v>15</v>
      </c>
      <c r="DK56" s="10" t="s">
        <v>57</v>
      </c>
      <c r="DL56" s="11"/>
      <c r="DM56" s="10"/>
      <c r="DN56" s="11"/>
      <c r="DO56" s="10"/>
      <c r="DP56" s="11"/>
      <c r="DQ56" s="10"/>
      <c r="DR56" s="11"/>
      <c r="DS56" s="10"/>
      <c r="DT56" s="7">
        <f>$B$56*1</f>
        <v>1</v>
      </c>
      <c r="DU56" s="7">
        <f t="shared" si="43"/>
        <v>2</v>
      </c>
      <c r="DV56" s="11"/>
      <c r="DW56" s="10"/>
      <c r="DX56" s="11"/>
      <c r="DY56" s="10"/>
      <c r="DZ56" s="11"/>
      <c r="EA56" s="10"/>
      <c r="EB56" s="7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44"/>
        <v>0</v>
      </c>
    </row>
    <row r="57" spans="1:146" ht="12.75">
      <c r="A57" s="6"/>
      <c r="B57" s="6"/>
      <c r="C57" s="6"/>
      <c r="D57" s="6" t="s">
        <v>127</v>
      </c>
      <c r="E57" s="3" t="s">
        <v>128</v>
      </c>
      <c r="F57" s="6">
        <f>COUNTIF(U57:EN57,"e")</f>
        <v>0</v>
      </c>
      <c r="G57" s="6">
        <f>COUNTIF(U57:EN57,"z")</f>
        <v>2</v>
      </c>
      <c r="H57" s="6">
        <f t="shared" si="27"/>
        <v>60</v>
      </c>
      <c r="I57" s="6">
        <f t="shared" si="28"/>
        <v>30</v>
      </c>
      <c r="J57" s="6">
        <f t="shared" si="29"/>
        <v>0</v>
      </c>
      <c r="K57" s="6">
        <f t="shared" si="30"/>
        <v>0</v>
      </c>
      <c r="L57" s="6">
        <f t="shared" si="31"/>
        <v>0</v>
      </c>
      <c r="M57" s="6">
        <f t="shared" si="32"/>
        <v>30</v>
      </c>
      <c r="N57" s="6">
        <f t="shared" si="33"/>
        <v>0</v>
      </c>
      <c r="O57" s="6">
        <f t="shared" si="34"/>
        <v>0</v>
      </c>
      <c r="P57" s="6">
        <f t="shared" si="35"/>
        <v>0</v>
      </c>
      <c r="Q57" s="6">
        <f t="shared" si="36"/>
        <v>0</v>
      </c>
      <c r="R57" s="7">
        <f t="shared" si="37"/>
        <v>5</v>
      </c>
      <c r="S57" s="7">
        <f t="shared" si="38"/>
        <v>2</v>
      </c>
      <c r="T57" s="7">
        <v>2.4</v>
      </c>
      <c r="U57" s="11">
        <v>30</v>
      </c>
      <c r="V57" s="10" t="s">
        <v>57</v>
      </c>
      <c r="W57" s="11"/>
      <c r="X57" s="10"/>
      <c r="Y57" s="11"/>
      <c r="Z57" s="10"/>
      <c r="AA57" s="7">
        <v>3</v>
      </c>
      <c r="AB57" s="11"/>
      <c r="AC57" s="10"/>
      <c r="AD57" s="11">
        <v>30</v>
      </c>
      <c r="AE57" s="10" t="s">
        <v>57</v>
      </c>
      <c r="AF57" s="11"/>
      <c r="AG57" s="10"/>
      <c r="AH57" s="11"/>
      <c r="AI57" s="10"/>
      <c r="AJ57" s="11"/>
      <c r="AK57" s="10"/>
      <c r="AL57" s="11"/>
      <c r="AM57" s="10"/>
      <c r="AN57" s="7">
        <v>2</v>
      </c>
      <c r="AO57" s="7">
        <f t="shared" si="39"/>
        <v>5</v>
      </c>
      <c r="AP57" s="11"/>
      <c r="AQ57" s="10"/>
      <c r="AR57" s="11"/>
      <c r="AS57" s="10"/>
      <c r="AT57" s="11"/>
      <c r="AU57" s="10"/>
      <c r="AV57" s="7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40"/>
        <v>0</v>
      </c>
      <c r="BK57" s="11"/>
      <c r="BL57" s="10"/>
      <c r="BM57" s="11"/>
      <c r="BN57" s="10"/>
      <c r="BO57" s="11"/>
      <c r="BP57" s="10"/>
      <c r="BQ57" s="7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41"/>
        <v>0</v>
      </c>
      <c r="CF57" s="11"/>
      <c r="CG57" s="10"/>
      <c r="CH57" s="11"/>
      <c r="CI57" s="10"/>
      <c r="CJ57" s="11"/>
      <c r="CK57" s="10"/>
      <c r="CL57" s="7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42"/>
        <v>0</v>
      </c>
      <c r="DA57" s="11"/>
      <c r="DB57" s="10"/>
      <c r="DC57" s="11"/>
      <c r="DD57" s="10"/>
      <c r="DE57" s="11"/>
      <c r="DF57" s="10"/>
      <c r="DG57" s="7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43"/>
        <v>0</v>
      </c>
      <c r="DV57" s="11"/>
      <c r="DW57" s="10"/>
      <c r="DX57" s="11"/>
      <c r="DY57" s="10"/>
      <c r="DZ57" s="11"/>
      <c r="EA57" s="10"/>
      <c r="EB57" s="7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44"/>
        <v>0</v>
      </c>
    </row>
    <row r="58" spans="1:146" ht="12.75">
      <c r="A58" s="6"/>
      <c r="B58" s="6"/>
      <c r="C58" s="6"/>
      <c r="D58" s="6" t="s">
        <v>129</v>
      </c>
      <c r="E58" s="3" t="s">
        <v>130</v>
      </c>
      <c r="F58" s="6">
        <f>COUNTIF(U58:EN58,"e")</f>
        <v>1</v>
      </c>
      <c r="G58" s="6">
        <f>COUNTIF(U58:EN58,"z")</f>
        <v>1</v>
      </c>
      <c r="H58" s="6">
        <f t="shared" si="27"/>
        <v>60</v>
      </c>
      <c r="I58" s="6">
        <f t="shared" si="28"/>
        <v>30</v>
      </c>
      <c r="J58" s="6">
        <f t="shared" si="29"/>
        <v>0</v>
      </c>
      <c r="K58" s="6">
        <f t="shared" si="30"/>
        <v>0</v>
      </c>
      <c r="L58" s="6">
        <f t="shared" si="31"/>
        <v>0</v>
      </c>
      <c r="M58" s="6">
        <f t="shared" si="32"/>
        <v>30</v>
      </c>
      <c r="N58" s="6">
        <f t="shared" si="33"/>
        <v>0</v>
      </c>
      <c r="O58" s="6">
        <f t="shared" si="34"/>
        <v>0</v>
      </c>
      <c r="P58" s="6">
        <f t="shared" si="35"/>
        <v>0</v>
      </c>
      <c r="Q58" s="6">
        <f t="shared" si="36"/>
        <v>0</v>
      </c>
      <c r="R58" s="7">
        <f t="shared" si="37"/>
        <v>4</v>
      </c>
      <c r="S58" s="7">
        <f t="shared" si="38"/>
        <v>2</v>
      </c>
      <c r="T58" s="7">
        <v>2.5</v>
      </c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39"/>
        <v>0</v>
      </c>
      <c r="AP58" s="11"/>
      <c r="AQ58" s="10"/>
      <c r="AR58" s="11"/>
      <c r="AS58" s="10"/>
      <c r="AT58" s="11"/>
      <c r="AU58" s="10"/>
      <c r="AV58" s="7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40"/>
        <v>0</v>
      </c>
      <c r="BK58" s="11"/>
      <c r="BL58" s="10"/>
      <c r="BM58" s="11"/>
      <c r="BN58" s="10"/>
      <c r="BO58" s="11"/>
      <c r="BP58" s="10"/>
      <c r="BQ58" s="7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41"/>
        <v>0</v>
      </c>
      <c r="CF58" s="11">
        <v>30</v>
      </c>
      <c r="CG58" s="10" t="s">
        <v>58</v>
      </c>
      <c r="CH58" s="11"/>
      <c r="CI58" s="10"/>
      <c r="CJ58" s="11"/>
      <c r="CK58" s="10"/>
      <c r="CL58" s="7">
        <v>2</v>
      </c>
      <c r="CM58" s="11"/>
      <c r="CN58" s="10"/>
      <c r="CO58" s="11">
        <v>30</v>
      </c>
      <c r="CP58" s="10" t="s">
        <v>57</v>
      </c>
      <c r="CQ58" s="11"/>
      <c r="CR58" s="10"/>
      <c r="CS58" s="11"/>
      <c r="CT58" s="10"/>
      <c r="CU58" s="11"/>
      <c r="CV58" s="10"/>
      <c r="CW58" s="11"/>
      <c r="CX58" s="10"/>
      <c r="CY58" s="7">
        <v>2</v>
      </c>
      <c r="CZ58" s="7">
        <f t="shared" si="42"/>
        <v>4</v>
      </c>
      <c r="DA58" s="11"/>
      <c r="DB58" s="10"/>
      <c r="DC58" s="11"/>
      <c r="DD58" s="10"/>
      <c r="DE58" s="11"/>
      <c r="DF58" s="10"/>
      <c r="DG58" s="7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43"/>
        <v>0</v>
      </c>
      <c r="DV58" s="11"/>
      <c r="DW58" s="10"/>
      <c r="DX58" s="11"/>
      <c r="DY58" s="10"/>
      <c r="DZ58" s="11"/>
      <c r="EA58" s="10"/>
      <c r="EB58" s="7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44"/>
        <v>0</v>
      </c>
    </row>
    <row r="59" spans="1:146" ht="15.75" customHeight="1">
      <c r="A59" s="6"/>
      <c r="B59" s="6"/>
      <c r="C59" s="6"/>
      <c r="D59" s="6"/>
      <c r="E59" s="6" t="s">
        <v>84</v>
      </c>
      <c r="F59" s="6">
        <f aca="true" t="shared" si="45" ref="F59:AK59">SUM(F33:F58)</f>
        <v>9</v>
      </c>
      <c r="G59" s="6">
        <f t="shared" si="45"/>
        <v>42</v>
      </c>
      <c r="H59" s="6">
        <f t="shared" si="45"/>
        <v>1395</v>
      </c>
      <c r="I59" s="6">
        <f t="shared" si="45"/>
        <v>675</v>
      </c>
      <c r="J59" s="6">
        <f t="shared" si="45"/>
        <v>0</v>
      </c>
      <c r="K59" s="6">
        <f t="shared" si="45"/>
        <v>15</v>
      </c>
      <c r="L59" s="6">
        <f t="shared" si="45"/>
        <v>0</v>
      </c>
      <c r="M59" s="6">
        <f t="shared" si="45"/>
        <v>705</v>
      </c>
      <c r="N59" s="6">
        <f t="shared" si="45"/>
        <v>0</v>
      </c>
      <c r="O59" s="6">
        <f t="shared" si="45"/>
        <v>0</v>
      </c>
      <c r="P59" s="6">
        <f t="shared" si="45"/>
        <v>0</v>
      </c>
      <c r="Q59" s="6">
        <f t="shared" si="45"/>
        <v>0</v>
      </c>
      <c r="R59" s="7">
        <f t="shared" si="45"/>
        <v>108</v>
      </c>
      <c r="S59" s="7">
        <f t="shared" si="45"/>
        <v>47</v>
      </c>
      <c r="T59" s="7">
        <f t="shared" si="45"/>
        <v>57.600000000000016</v>
      </c>
      <c r="U59" s="11">
        <f t="shared" si="45"/>
        <v>120</v>
      </c>
      <c r="V59" s="10">
        <f t="shared" si="45"/>
        <v>0</v>
      </c>
      <c r="W59" s="11">
        <f t="shared" si="45"/>
        <v>0</v>
      </c>
      <c r="X59" s="10">
        <f t="shared" si="45"/>
        <v>0</v>
      </c>
      <c r="Y59" s="11">
        <f t="shared" si="45"/>
        <v>0</v>
      </c>
      <c r="Z59" s="10">
        <f t="shared" si="45"/>
        <v>0</v>
      </c>
      <c r="AA59" s="7">
        <f t="shared" si="45"/>
        <v>12</v>
      </c>
      <c r="AB59" s="11">
        <f t="shared" si="45"/>
        <v>0</v>
      </c>
      <c r="AC59" s="10">
        <f t="shared" si="45"/>
        <v>0</v>
      </c>
      <c r="AD59" s="11">
        <f t="shared" si="45"/>
        <v>135</v>
      </c>
      <c r="AE59" s="10">
        <f t="shared" si="45"/>
        <v>0</v>
      </c>
      <c r="AF59" s="11">
        <f t="shared" si="45"/>
        <v>0</v>
      </c>
      <c r="AG59" s="10">
        <f t="shared" si="45"/>
        <v>0</v>
      </c>
      <c r="AH59" s="11">
        <f t="shared" si="45"/>
        <v>0</v>
      </c>
      <c r="AI59" s="10">
        <f t="shared" si="45"/>
        <v>0</v>
      </c>
      <c r="AJ59" s="11">
        <f t="shared" si="45"/>
        <v>0</v>
      </c>
      <c r="AK59" s="10">
        <f t="shared" si="45"/>
        <v>0</v>
      </c>
      <c r="AL59" s="11">
        <f aca="true" t="shared" si="46" ref="AL59:BQ59">SUM(AL33:AL58)</f>
        <v>0</v>
      </c>
      <c r="AM59" s="10">
        <f t="shared" si="46"/>
        <v>0</v>
      </c>
      <c r="AN59" s="7">
        <f t="shared" si="46"/>
        <v>9</v>
      </c>
      <c r="AO59" s="7">
        <f t="shared" si="46"/>
        <v>21</v>
      </c>
      <c r="AP59" s="11">
        <f t="shared" si="46"/>
        <v>120</v>
      </c>
      <c r="AQ59" s="10">
        <f t="shared" si="46"/>
        <v>0</v>
      </c>
      <c r="AR59" s="11">
        <f t="shared" si="46"/>
        <v>0</v>
      </c>
      <c r="AS59" s="10">
        <f t="shared" si="46"/>
        <v>0</v>
      </c>
      <c r="AT59" s="11">
        <f t="shared" si="46"/>
        <v>0</v>
      </c>
      <c r="AU59" s="10">
        <f t="shared" si="46"/>
        <v>0</v>
      </c>
      <c r="AV59" s="7">
        <f t="shared" si="46"/>
        <v>12</v>
      </c>
      <c r="AW59" s="11">
        <f t="shared" si="46"/>
        <v>0</v>
      </c>
      <c r="AX59" s="10">
        <f t="shared" si="46"/>
        <v>0</v>
      </c>
      <c r="AY59" s="11">
        <f t="shared" si="46"/>
        <v>105</v>
      </c>
      <c r="AZ59" s="10">
        <f t="shared" si="46"/>
        <v>0</v>
      </c>
      <c r="BA59" s="11">
        <f t="shared" si="46"/>
        <v>0</v>
      </c>
      <c r="BB59" s="10">
        <f t="shared" si="46"/>
        <v>0</v>
      </c>
      <c r="BC59" s="11">
        <f t="shared" si="46"/>
        <v>0</v>
      </c>
      <c r="BD59" s="10">
        <f t="shared" si="46"/>
        <v>0</v>
      </c>
      <c r="BE59" s="11">
        <f t="shared" si="46"/>
        <v>0</v>
      </c>
      <c r="BF59" s="10">
        <f t="shared" si="46"/>
        <v>0</v>
      </c>
      <c r="BG59" s="11">
        <f t="shared" si="46"/>
        <v>0</v>
      </c>
      <c r="BH59" s="10">
        <f t="shared" si="46"/>
        <v>0</v>
      </c>
      <c r="BI59" s="7">
        <f t="shared" si="46"/>
        <v>7</v>
      </c>
      <c r="BJ59" s="7">
        <f t="shared" si="46"/>
        <v>19</v>
      </c>
      <c r="BK59" s="11">
        <f t="shared" si="46"/>
        <v>165</v>
      </c>
      <c r="BL59" s="10">
        <f t="shared" si="46"/>
        <v>0</v>
      </c>
      <c r="BM59" s="11">
        <f t="shared" si="46"/>
        <v>0</v>
      </c>
      <c r="BN59" s="10">
        <f t="shared" si="46"/>
        <v>0</v>
      </c>
      <c r="BO59" s="11">
        <f t="shared" si="46"/>
        <v>0</v>
      </c>
      <c r="BP59" s="10">
        <f t="shared" si="46"/>
        <v>0</v>
      </c>
      <c r="BQ59" s="7">
        <f t="shared" si="46"/>
        <v>14</v>
      </c>
      <c r="BR59" s="11">
        <f aca="true" t="shared" si="47" ref="BR59:CW59">SUM(BR33:BR58)</f>
        <v>0</v>
      </c>
      <c r="BS59" s="10">
        <f t="shared" si="47"/>
        <v>0</v>
      </c>
      <c r="BT59" s="11">
        <f t="shared" si="47"/>
        <v>150</v>
      </c>
      <c r="BU59" s="10">
        <f t="shared" si="47"/>
        <v>0</v>
      </c>
      <c r="BV59" s="11">
        <f t="shared" si="47"/>
        <v>0</v>
      </c>
      <c r="BW59" s="10">
        <f t="shared" si="47"/>
        <v>0</v>
      </c>
      <c r="BX59" s="11">
        <f t="shared" si="47"/>
        <v>0</v>
      </c>
      <c r="BY59" s="10">
        <f t="shared" si="47"/>
        <v>0</v>
      </c>
      <c r="BZ59" s="11">
        <f t="shared" si="47"/>
        <v>0</v>
      </c>
      <c r="CA59" s="10">
        <f t="shared" si="47"/>
        <v>0</v>
      </c>
      <c r="CB59" s="11">
        <f t="shared" si="47"/>
        <v>0</v>
      </c>
      <c r="CC59" s="10">
        <f t="shared" si="47"/>
        <v>0</v>
      </c>
      <c r="CD59" s="7">
        <f t="shared" si="47"/>
        <v>10</v>
      </c>
      <c r="CE59" s="7">
        <f t="shared" si="47"/>
        <v>24</v>
      </c>
      <c r="CF59" s="11">
        <f t="shared" si="47"/>
        <v>120</v>
      </c>
      <c r="CG59" s="10">
        <f t="shared" si="47"/>
        <v>0</v>
      </c>
      <c r="CH59" s="11">
        <f t="shared" si="47"/>
        <v>0</v>
      </c>
      <c r="CI59" s="10">
        <f t="shared" si="47"/>
        <v>0</v>
      </c>
      <c r="CJ59" s="11">
        <f t="shared" si="47"/>
        <v>0</v>
      </c>
      <c r="CK59" s="10">
        <f t="shared" si="47"/>
        <v>0</v>
      </c>
      <c r="CL59" s="7">
        <f t="shared" si="47"/>
        <v>10</v>
      </c>
      <c r="CM59" s="11">
        <f t="shared" si="47"/>
        <v>0</v>
      </c>
      <c r="CN59" s="10">
        <f t="shared" si="47"/>
        <v>0</v>
      </c>
      <c r="CO59" s="11">
        <f t="shared" si="47"/>
        <v>150</v>
      </c>
      <c r="CP59" s="10">
        <f t="shared" si="47"/>
        <v>0</v>
      </c>
      <c r="CQ59" s="11">
        <f t="shared" si="47"/>
        <v>0</v>
      </c>
      <c r="CR59" s="10">
        <f t="shared" si="47"/>
        <v>0</v>
      </c>
      <c r="CS59" s="11">
        <f t="shared" si="47"/>
        <v>0</v>
      </c>
      <c r="CT59" s="10">
        <f t="shared" si="47"/>
        <v>0</v>
      </c>
      <c r="CU59" s="11">
        <f t="shared" si="47"/>
        <v>0</v>
      </c>
      <c r="CV59" s="10">
        <f t="shared" si="47"/>
        <v>0</v>
      </c>
      <c r="CW59" s="11">
        <f t="shared" si="47"/>
        <v>0</v>
      </c>
      <c r="CX59" s="10">
        <f aca="true" t="shared" si="48" ref="CX59:EC59">SUM(CX33:CX58)</f>
        <v>0</v>
      </c>
      <c r="CY59" s="7">
        <f t="shared" si="48"/>
        <v>10</v>
      </c>
      <c r="CZ59" s="7">
        <f t="shared" si="48"/>
        <v>20</v>
      </c>
      <c r="DA59" s="11">
        <f t="shared" si="48"/>
        <v>90</v>
      </c>
      <c r="DB59" s="10">
        <f t="shared" si="48"/>
        <v>0</v>
      </c>
      <c r="DC59" s="11">
        <f t="shared" si="48"/>
        <v>0</v>
      </c>
      <c r="DD59" s="10">
        <f t="shared" si="48"/>
        <v>0</v>
      </c>
      <c r="DE59" s="11">
        <f t="shared" si="48"/>
        <v>15</v>
      </c>
      <c r="DF59" s="10">
        <f t="shared" si="48"/>
        <v>0</v>
      </c>
      <c r="DG59" s="7">
        <f t="shared" si="48"/>
        <v>9</v>
      </c>
      <c r="DH59" s="11">
        <f t="shared" si="48"/>
        <v>0</v>
      </c>
      <c r="DI59" s="10">
        <f t="shared" si="48"/>
        <v>0</v>
      </c>
      <c r="DJ59" s="11">
        <f t="shared" si="48"/>
        <v>105</v>
      </c>
      <c r="DK59" s="10">
        <f t="shared" si="48"/>
        <v>0</v>
      </c>
      <c r="DL59" s="11">
        <f t="shared" si="48"/>
        <v>0</v>
      </c>
      <c r="DM59" s="10">
        <f t="shared" si="48"/>
        <v>0</v>
      </c>
      <c r="DN59" s="11">
        <f t="shared" si="48"/>
        <v>0</v>
      </c>
      <c r="DO59" s="10">
        <f t="shared" si="48"/>
        <v>0</v>
      </c>
      <c r="DP59" s="11">
        <f t="shared" si="48"/>
        <v>0</v>
      </c>
      <c r="DQ59" s="10">
        <f t="shared" si="48"/>
        <v>0</v>
      </c>
      <c r="DR59" s="11">
        <f t="shared" si="48"/>
        <v>0</v>
      </c>
      <c r="DS59" s="10">
        <f t="shared" si="48"/>
        <v>0</v>
      </c>
      <c r="DT59" s="7">
        <f t="shared" si="48"/>
        <v>7</v>
      </c>
      <c r="DU59" s="7">
        <f t="shared" si="48"/>
        <v>16</v>
      </c>
      <c r="DV59" s="11">
        <f t="shared" si="48"/>
        <v>60</v>
      </c>
      <c r="DW59" s="10">
        <f t="shared" si="48"/>
        <v>0</v>
      </c>
      <c r="DX59" s="11">
        <f t="shared" si="48"/>
        <v>0</v>
      </c>
      <c r="DY59" s="10">
        <f t="shared" si="48"/>
        <v>0</v>
      </c>
      <c r="DZ59" s="11">
        <f t="shared" si="48"/>
        <v>0</v>
      </c>
      <c r="EA59" s="10">
        <f t="shared" si="48"/>
        <v>0</v>
      </c>
      <c r="EB59" s="7">
        <f t="shared" si="48"/>
        <v>4</v>
      </c>
      <c r="EC59" s="11">
        <f t="shared" si="48"/>
        <v>0</v>
      </c>
      <c r="ED59" s="10">
        <f aca="true" t="shared" si="49" ref="ED59:EP59">SUM(ED33:ED58)</f>
        <v>0</v>
      </c>
      <c r="EE59" s="11">
        <f t="shared" si="49"/>
        <v>60</v>
      </c>
      <c r="EF59" s="10">
        <f t="shared" si="49"/>
        <v>0</v>
      </c>
      <c r="EG59" s="11">
        <f t="shared" si="49"/>
        <v>0</v>
      </c>
      <c r="EH59" s="10">
        <f t="shared" si="49"/>
        <v>0</v>
      </c>
      <c r="EI59" s="11">
        <f t="shared" si="49"/>
        <v>0</v>
      </c>
      <c r="EJ59" s="10">
        <f t="shared" si="49"/>
        <v>0</v>
      </c>
      <c r="EK59" s="11">
        <f t="shared" si="49"/>
        <v>0</v>
      </c>
      <c r="EL59" s="10">
        <f t="shared" si="49"/>
        <v>0</v>
      </c>
      <c r="EM59" s="11">
        <f t="shared" si="49"/>
        <v>0</v>
      </c>
      <c r="EN59" s="10">
        <f t="shared" si="49"/>
        <v>0</v>
      </c>
      <c r="EO59" s="7">
        <f t="shared" si="49"/>
        <v>4</v>
      </c>
      <c r="EP59" s="7">
        <f t="shared" si="49"/>
        <v>8</v>
      </c>
    </row>
    <row r="60" spans="1:146" ht="19.5" customHeight="1">
      <c r="A60" s="19" t="s">
        <v>131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9"/>
      <c r="EP60" s="13"/>
    </row>
    <row r="61" spans="1:146" ht="12.75">
      <c r="A61" s="6">
        <v>11</v>
      </c>
      <c r="B61" s="6">
        <v>1</v>
      </c>
      <c r="C61" s="6"/>
      <c r="D61" s="6"/>
      <c r="E61" s="3" t="s">
        <v>133</v>
      </c>
      <c r="F61" s="6">
        <f>$B$61*COUNTIF(U61:EN61,"e")</f>
        <v>0</v>
      </c>
      <c r="G61" s="6">
        <f>$B$61*COUNTIF(U61:EN61,"z")</f>
        <v>2</v>
      </c>
      <c r="H61" s="6">
        <f aca="true" t="shared" si="50" ref="H61:H68">SUM(I61:Q61)</f>
        <v>30</v>
      </c>
      <c r="I61" s="6">
        <f aca="true" t="shared" si="51" ref="I61:I68">U61+AP61+BK61+CF61+DA61+DV61</f>
        <v>15</v>
      </c>
      <c r="J61" s="6">
        <f aca="true" t="shared" si="52" ref="J61:J68">W61+AR61+BM61+CH61+DC61+DX61</f>
        <v>0</v>
      </c>
      <c r="K61" s="6">
        <f aca="true" t="shared" si="53" ref="K61:K68">Y61+AT61+BO61+CJ61+DE61+DZ61</f>
        <v>0</v>
      </c>
      <c r="L61" s="6">
        <f aca="true" t="shared" si="54" ref="L61:L68">AB61+AW61+BR61+CM61+DH61+EC61</f>
        <v>0</v>
      </c>
      <c r="M61" s="6">
        <f aca="true" t="shared" si="55" ref="M61:M68">AD61+AY61+BT61+CO61+DJ61+EE61</f>
        <v>15</v>
      </c>
      <c r="N61" s="6">
        <f aca="true" t="shared" si="56" ref="N61:N68">AF61+BA61+BV61+CQ61+DL61+EG61</f>
        <v>0</v>
      </c>
      <c r="O61" s="6">
        <f aca="true" t="shared" si="57" ref="O61:O68">AH61+BC61+BX61+CS61+DN61+EI61</f>
        <v>0</v>
      </c>
      <c r="P61" s="6">
        <f aca="true" t="shared" si="58" ref="P61:P68">AJ61+BE61+BZ61+CU61+DP61+EK61</f>
        <v>0</v>
      </c>
      <c r="Q61" s="6">
        <f aca="true" t="shared" si="59" ref="Q61:Q68">AL61+BG61+CB61+CW61+DR61+EM61</f>
        <v>0</v>
      </c>
      <c r="R61" s="7">
        <f aca="true" t="shared" si="60" ref="R61:R68">AO61+BJ61+CE61+CZ61+DU61+EP61</f>
        <v>2</v>
      </c>
      <c r="S61" s="7">
        <f aca="true" t="shared" si="61" ref="S61:S68">AN61+BI61+CD61+CY61+DT61+EO61</f>
        <v>1</v>
      </c>
      <c r="T61" s="7">
        <f>$B$61*1.2</f>
        <v>1.2</v>
      </c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aca="true" t="shared" si="62" ref="AO61:AO68">AA61+AN61</f>
        <v>0</v>
      </c>
      <c r="AP61" s="11"/>
      <c r="AQ61" s="10"/>
      <c r="AR61" s="11"/>
      <c r="AS61" s="10"/>
      <c r="AT61" s="11"/>
      <c r="AU61" s="10"/>
      <c r="AV61" s="7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aca="true" t="shared" si="63" ref="BJ61:BJ68">AV61+BI61</f>
        <v>0</v>
      </c>
      <c r="BK61" s="11"/>
      <c r="BL61" s="10"/>
      <c r="BM61" s="11"/>
      <c r="BN61" s="10"/>
      <c r="BO61" s="11"/>
      <c r="BP61" s="10"/>
      <c r="BQ61" s="7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aca="true" t="shared" si="64" ref="CE61:CE68">BQ61+CD61</f>
        <v>0</v>
      </c>
      <c r="CF61" s="11"/>
      <c r="CG61" s="10"/>
      <c r="CH61" s="11"/>
      <c r="CI61" s="10"/>
      <c r="CJ61" s="11"/>
      <c r="CK61" s="10"/>
      <c r="CL61" s="7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aca="true" t="shared" si="65" ref="CZ61:CZ68">CL61+CY61</f>
        <v>0</v>
      </c>
      <c r="DA61" s="11"/>
      <c r="DB61" s="10"/>
      <c r="DC61" s="11"/>
      <c r="DD61" s="10"/>
      <c r="DE61" s="11"/>
      <c r="DF61" s="10"/>
      <c r="DG61" s="7"/>
      <c r="DH61" s="11"/>
      <c r="DI61" s="10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aca="true" t="shared" si="66" ref="DU61:DU68">DG61+DT61</f>
        <v>0</v>
      </c>
      <c r="DV61" s="11">
        <f>$B$61*15</f>
        <v>15</v>
      </c>
      <c r="DW61" s="10" t="s">
        <v>57</v>
      </c>
      <c r="DX61" s="11"/>
      <c r="DY61" s="10"/>
      <c r="DZ61" s="11"/>
      <c r="EA61" s="10"/>
      <c r="EB61" s="7">
        <f>$B$61*1</f>
        <v>1</v>
      </c>
      <c r="EC61" s="11"/>
      <c r="ED61" s="10"/>
      <c r="EE61" s="11">
        <f>$B$61*15</f>
        <v>15</v>
      </c>
      <c r="EF61" s="10" t="s">
        <v>57</v>
      </c>
      <c r="EG61" s="11"/>
      <c r="EH61" s="10"/>
      <c r="EI61" s="11"/>
      <c r="EJ61" s="10"/>
      <c r="EK61" s="11"/>
      <c r="EL61" s="10"/>
      <c r="EM61" s="11"/>
      <c r="EN61" s="10"/>
      <c r="EO61" s="7">
        <f>$B$61*1</f>
        <v>1</v>
      </c>
      <c r="EP61" s="7">
        <f aca="true" t="shared" si="67" ref="EP61:EP68">EB61+EO61</f>
        <v>2</v>
      </c>
    </row>
    <row r="62" spans="1:146" ht="12.75">
      <c r="A62" s="6"/>
      <c r="B62" s="6"/>
      <c r="C62" s="6"/>
      <c r="D62" s="6" t="s">
        <v>134</v>
      </c>
      <c r="E62" s="3" t="s">
        <v>135</v>
      </c>
      <c r="F62" s="6">
        <f aca="true" t="shared" si="68" ref="F62:F68">COUNTIF(U62:EN62,"e")</f>
        <v>0</v>
      </c>
      <c r="G62" s="6">
        <f aca="true" t="shared" si="69" ref="G62:G68">COUNTIF(U62:EN62,"z")</f>
        <v>2</v>
      </c>
      <c r="H62" s="6">
        <f t="shared" si="50"/>
        <v>40</v>
      </c>
      <c r="I62" s="6">
        <f t="shared" si="51"/>
        <v>20</v>
      </c>
      <c r="J62" s="6">
        <f t="shared" si="52"/>
        <v>0</v>
      </c>
      <c r="K62" s="6">
        <f t="shared" si="53"/>
        <v>0</v>
      </c>
      <c r="L62" s="6">
        <f t="shared" si="54"/>
        <v>0</v>
      </c>
      <c r="M62" s="6">
        <f t="shared" si="55"/>
        <v>20</v>
      </c>
      <c r="N62" s="6">
        <f t="shared" si="56"/>
        <v>0</v>
      </c>
      <c r="O62" s="6">
        <f t="shared" si="57"/>
        <v>0</v>
      </c>
      <c r="P62" s="6">
        <f t="shared" si="58"/>
        <v>0</v>
      </c>
      <c r="Q62" s="6">
        <f t="shared" si="59"/>
        <v>0</v>
      </c>
      <c r="R62" s="7">
        <f t="shared" si="60"/>
        <v>3</v>
      </c>
      <c r="S62" s="7">
        <f t="shared" si="61"/>
        <v>1</v>
      </c>
      <c r="T62" s="7">
        <v>1.6</v>
      </c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2"/>
        <v>0</v>
      </c>
      <c r="AP62" s="11"/>
      <c r="AQ62" s="10"/>
      <c r="AR62" s="11"/>
      <c r="AS62" s="10"/>
      <c r="AT62" s="11"/>
      <c r="AU62" s="10"/>
      <c r="AV62" s="7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3"/>
        <v>0</v>
      </c>
      <c r="BK62" s="11"/>
      <c r="BL62" s="10"/>
      <c r="BM62" s="11"/>
      <c r="BN62" s="10"/>
      <c r="BO62" s="11"/>
      <c r="BP62" s="10"/>
      <c r="BQ62" s="7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4"/>
        <v>0</v>
      </c>
      <c r="CF62" s="11">
        <v>20</v>
      </c>
      <c r="CG62" s="10" t="s">
        <v>57</v>
      </c>
      <c r="CH62" s="11"/>
      <c r="CI62" s="10"/>
      <c r="CJ62" s="11"/>
      <c r="CK62" s="10"/>
      <c r="CL62" s="7">
        <v>2</v>
      </c>
      <c r="CM62" s="11"/>
      <c r="CN62" s="10"/>
      <c r="CO62" s="11">
        <v>20</v>
      </c>
      <c r="CP62" s="10" t="s">
        <v>57</v>
      </c>
      <c r="CQ62" s="11"/>
      <c r="CR62" s="10"/>
      <c r="CS62" s="11"/>
      <c r="CT62" s="10"/>
      <c r="CU62" s="11"/>
      <c r="CV62" s="10"/>
      <c r="CW62" s="11"/>
      <c r="CX62" s="10"/>
      <c r="CY62" s="7">
        <v>1</v>
      </c>
      <c r="CZ62" s="7">
        <f t="shared" si="65"/>
        <v>3</v>
      </c>
      <c r="DA62" s="11"/>
      <c r="DB62" s="10"/>
      <c r="DC62" s="11"/>
      <c r="DD62" s="10"/>
      <c r="DE62" s="11"/>
      <c r="DF62" s="10"/>
      <c r="DG62" s="7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66"/>
        <v>0</v>
      </c>
      <c r="DV62" s="11"/>
      <c r="DW62" s="10"/>
      <c r="DX62" s="11"/>
      <c r="DY62" s="10"/>
      <c r="DZ62" s="11"/>
      <c r="EA62" s="10"/>
      <c r="EB62" s="7"/>
      <c r="EC62" s="11"/>
      <c r="ED62" s="10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67"/>
        <v>0</v>
      </c>
    </row>
    <row r="63" spans="1:146" ht="12.75">
      <c r="A63" s="6"/>
      <c r="B63" s="6"/>
      <c r="C63" s="6"/>
      <c r="D63" s="6" t="s">
        <v>136</v>
      </c>
      <c r="E63" s="3" t="s">
        <v>137</v>
      </c>
      <c r="F63" s="6">
        <f t="shared" si="68"/>
        <v>0</v>
      </c>
      <c r="G63" s="6">
        <f t="shared" si="69"/>
        <v>2</v>
      </c>
      <c r="H63" s="6">
        <f t="shared" si="50"/>
        <v>45</v>
      </c>
      <c r="I63" s="6">
        <f t="shared" si="51"/>
        <v>15</v>
      </c>
      <c r="J63" s="6">
        <f t="shared" si="52"/>
        <v>0</v>
      </c>
      <c r="K63" s="6">
        <f t="shared" si="53"/>
        <v>0</v>
      </c>
      <c r="L63" s="6">
        <f t="shared" si="54"/>
        <v>0</v>
      </c>
      <c r="M63" s="6">
        <f t="shared" si="55"/>
        <v>30</v>
      </c>
      <c r="N63" s="6">
        <f t="shared" si="56"/>
        <v>0</v>
      </c>
      <c r="O63" s="6">
        <f t="shared" si="57"/>
        <v>0</v>
      </c>
      <c r="P63" s="6">
        <f t="shared" si="58"/>
        <v>0</v>
      </c>
      <c r="Q63" s="6">
        <f t="shared" si="59"/>
        <v>0</v>
      </c>
      <c r="R63" s="7">
        <f t="shared" si="60"/>
        <v>3</v>
      </c>
      <c r="S63" s="7">
        <f t="shared" si="61"/>
        <v>2</v>
      </c>
      <c r="T63" s="7">
        <v>1.8</v>
      </c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2"/>
        <v>0</v>
      </c>
      <c r="AP63" s="11"/>
      <c r="AQ63" s="10"/>
      <c r="AR63" s="11"/>
      <c r="AS63" s="10"/>
      <c r="AT63" s="11"/>
      <c r="AU63" s="10"/>
      <c r="AV63" s="7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3"/>
        <v>0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4"/>
        <v>0</v>
      </c>
      <c r="CF63" s="11"/>
      <c r="CG63" s="10"/>
      <c r="CH63" s="11"/>
      <c r="CI63" s="10"/>
      <c r="CJ63" s="11"/>
      <c r="CK63" s="10"/>
      <c r="CL63" s="7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5"/>
        <v>0</v>
      </c>
      <c r="DA63" s="11"/>
      <c r="DB63" s="10"/>
      <c r="DC63" s="11"/>
      <c r="DD63" s="10"/>
      <c r="DE63" s="11"/>
      <c r="DF63" s="10"/>
      <c r="DG63" s="7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66"/>
        <v>0</v>
      </c>
      <c r="DV63" s="11">
        <v>15</v>
      </c>
      <c r="DW63" s="10" t="s">
        <v>57</v>
      </c>
      <c r="DX63" s="11"/>
      <c r="DY63" s="10"/>
      <c r="DZ63" s="11"/>
      <c r="EA63" s="10"/>
      <c r="EB63" s="7">
        <v>1</v>
      </c>
      <c r="EC63" s="11"/>
      <c r="ED63" s="10"/>
      <c r="EE63" s="11">
        <v>30</v>
      </c>
      <c r="EF63" s="10" t="s">
        <v>57</v>
      </c>
      <c r="EG63" s="11"/>
      <c r="EH63" s="10"/>
      <c r="EI63" s="11"/>
      <c r="EJ63" s="10"/>
      <c r="EK63" s="11"/>
      <c r="EL63" s="10"/>
      <c r="EM63" s="11"/>
      <c r="EN63" s="10"/>
      <c r="EO63" s="7">
        <v>2</v>
      </c>
      <c r="EP63" s="7">
        <f t="shared" si="67"/>
        <v>3</v>
      </c>
    </row>
    <row r="64" spans="1:146" ht="12.75">
      <c r="A64" s="6"/>
      <c r="B64" s="6"/>
      <c r="C64" s="6"/>
      <c r="D64" s="6" t="s">
        <v>138</v>
      </c>
      <c r="E64" s="3" t="s">
        <v>139</v>
      </c>
      <c r="F64" s="6">
        <f t="shared" si="68"/>
        <v>0</v>
      </c>
      <c r="G64" s="6">
        <f t="shared" si="69"/>
        <v>2</v>
      </c>
      <c r="H64" s="6">
        <f t="shared" si="50"/>
        <v>45</v>
      </c>
      <c r="I64" s="6">
        <f t="shared" si="51"/>
        <v>30</v>
      </c>
      <c r="J64" s="6">
        <f t="shared" si="52"/>
        <v>0</v>
      </c>
      <c r="K64" s="6">
        <f t="shared" si="53"/>
        <v>0</v>
      </c>
      <c r="L64" s="6">
        <f t="shared" si="54"/>
        <v>0</v>
      </c>
      <c r="M64" s="6">
        <f t="shared" si="55"/>
        <v>15</v>
      </c>
      <c r="N64" s="6">
        <f t="shared" si="56"/>
        <v>0</v>
      </c>
      <c r="O64" s="6">
        <f t="shared" si="57"/>
        <v>0</v>
      </c>
      <c r="P64" s="6">
        <f t="shared" si="58"/>
        <v>0</v>
      </c>
      <c r="Q64" s="6">
        <f t="shared" si="59"/>
        <v>0</v>
      </c>
      <c r="R64" s="7">
        <f t="shared" si="60"/>
        <v>3</v>
      </c>
      <c r="S64" s="7">
        <f t="shared" si="61"/>
        <v>1</v>
      </c>
      <c r="T64" s="7">
        <v>1.8</v>
      </c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2"/>
        <v>0</v>
      </c>
      <c r="AP64" s="11"/>
      <c r="AQ64" s="10"/>
      <c r="AR64" s="11"/>
      <c r="AS64" s="10"/>
      <c r="AT64" s="11"/>
      <c r="AU64" s="10"/>
      <c r="AV64" s="7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3"/>
        <v>0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4"/>
        <v>0</v>
      </c>
      <c r="CF64" s="11"/>
      <c r="CG64" s="10"/>
      <c r="CH64" s="11"/>
      <c r="CI64" s="10"/>
      <c r="CJ64" s="11"/>
      <c r="CK64" s="10"/>
      <c r="CL64" s="7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5"/>
        <v>0</v>
      </c>
      <c r="DA64" s="11"/>
      <c r="DB64" s="10"/>
      <c r="DC64" s="11"/>
      <c r="DD64" s="10"/>
      <c r="DE64" s="11"/>
      <c r="DF64" s="10"/>
      <c r="DG64" s="7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66"/>
        <v>0</v>
      </c>
      <c r="DV64" s="11">
        <v>30</v>
      </c>
      <c r="DW64" s="10" t="s">
        <v>57</v>
      </c>
      <c r="DX64" s="11"/>
      <c r="DY64" s="10"/>
      <c r="DZ64" s="11"/>
      <c r="EA64" s="10"/>
      <c r="EB64" s="7">
        <v>2</v>
      </c>
      <c r="EC64" s="11"/>
      <c r="ED64" s="10"/>
      <c r="EE64" s="11">
        <v>15</v>
      </c>
      <c r="EF64" s="10" t="s">
        <v>57</v>
      </c>
      <c r="EG64" s="11"/>
      <c r="EH64" s="10"/>
      <c r="EI64" s="11"/>
      <c r="EJ64" s="10"/>
      <c r="EK64" s="11"/>
      <c r="EL64" s="10"/>
      <c r="EM64" s="11"/>
      <c r="EN64" s="10"/>
      <c r="EO64" s="7">
        <v>1</v>
      </c>
      <c r="EP64" s="7">
        <f t="shared" si="67"/>
        <v>3</v>
      </c>
    </row>
    <row r="65" spans="1:146" ht="12.75">
      <c r="A65" s="6"/>
      <c r="B65" s="6"/>
      <c r="C65" s="6"/>
      <c r="D65" s="6" t="s">
        <v>140</v>
      </c>
      <c r="E65" s="3" t="s">
        <v>141</v>
      </c>
      <c r="F65" s="6">
        <f t="shared" si="68"/>
        <v>0</v>
      </c>
      <c r="G65" s="6">
        <f t="shared" si="69"/>
        <v>2</v>
      </c>
      <c r="H65" s="6">
        <f t="shared" si="50"/>
        <v>30</v>
      </c>
      <c r="I65" s="6">
        <f t="shared" si="51"/>
        <v>15</v>
      </c>
      <c r="J65" s="6">
        <f t="shared" si="52"/>
        <v>0</v>
      </c>
      <c r="K65" s="6">
        <f t="shared" si="53"/>
        <v>0</v>
      </c>
      <c r="L65" s="6">
        <f t="shared" si="54"/>
        <v>0</v>
      </c>
      <c r="M65" s="6">
        <f t="shared" si="55"/>
        <v>15</v>
      </c>
      <c r="N65" s="6">
        <f t="shared" si="56"/>
        <v>0</v>
      </c>
      <c r="O65" s="6">
        <f t="shared" si="57"/>
        <v>0</v>
      </c>
      <c r="P65" s="6">
        <f t="shared" si="58"/>
        <v>0</v>
      </c>
      <c r="Q65" s="6">
        <f t="shared" si="59"/>
        <v>0</v>
      </c>
      <c r="R65" s="7">
        <f t="shared" si="60"/>
        <v>3</v>
      </c>
      <c r="S65" s="7">
        <f t="shared" si="61"/>
        <v>1</v>
      </c>
      <c r="T65" s="7">
        <v>1.2</v>
      </c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2"/>
        <v>0</v>
      </c>
      <c r="AP65" s="11"/>
      <c r="AQ65" s="10"/>
      <c r="AR65" s="11"/>
      <c r="AS65" s="10"/>
      <c r="AT65" s="11"/>
      <c r="AU65" s="10"/>
      <c r="AV65" s="7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3"/>
        <v>0</v>
      </c>
      <c r="BK65" s="11"/>
      <c r="BL65" s="10"/>
      <c r="BM65" s="11"/>
      <c r="BN65" s="10"/>
      <c r="BO65" s="11"/>
      <c r="BP65" s="10"/>
      <c r="BQ65" s="7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4"/>
        <v>0</v>
      </c>
      <c r="CF65" s="11"/>
      <c r="CG65" s="10"/>
      <c r="CH65" s="11"/>
      <c r="CI65" s="10"/>
      <c r="CJ65" s="11"/>
      <c r="CK65" s="10"/>
      <c r="CL65" s="7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5"/>
        <v>0</v>
      </c>
      <c r="DA65" s="11">
        <v>15</v>
      </c>
      <c r="DB65" s="10" t="s">
        <v>57</v>
      </c>
      <c r="DC65" s="11"/>
      <c r="DD65" s="10"/>
      <c r="DE65" s="11"/>
      <c r="DF65" s="10"/>
      <c r="DG65" s="7">
        <v>2</v>
      </c>
      <c r="DH65" s="11"/>
      <c r="DI65" s="10"/>
      <c r="DJ65" s="11">
        <v>15</v>
      </c>
      <c r="DK65" s="10" t="s">
        <v>57</v>
      </c>
      <c r="DL65" s="11"/>
      <c r="DM65" s="10"/>
      <c r="DN65" s="11"/>
      <c r="DO65" s="10"/>
      <c r="DP65" s="11"/>
      <c r="DQ65" s="10"/>
      <c r="DR65" s="11"/>
      <c r="DS65" s="10"/>
      <c r="DT65" s="7">
        <v>1</v>
      </c>
      <c r="DU65" s="7">
        <f t="shared" si="66"/>
        <v>3</v>
      </c>
      <c r="DV65" s="11"/>
      <c r="DW65" s="10"/>
      <c r="DX65" s="11"/>
      <c r="DY65" s="10"/>
      <c r="DZ65" s="11"/>
      <c r="EA65" s="10"/>
      <c r="EB65" s="7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67"/>
        <v>0</v>
      </c>
    </row>
    <row r="66" spans="1:146" ht="12.75">
      <c r="A66" s="6"/>
      <c r="B66" s="6"/>
      <c r="C66" s="6"/>
      <c r="D66" s="6" t="s">
        <v>142</v>
      </c>
      <c r="E66" s="3" t="s">
        <v>143</v>
      </c>
      <c r="F66" s="6">
        <f t="shared" si="68"/>
        <v>0</v>
      </c>
      <c r="G66" s="6">
        <f t="shared" si="69"/>
        <v>2</v>
      </c>
      <c r="H66" s="6">
        <f t="shared" si="50"/>
        <v>30</v>
      </c>
      <c r="I66" s="6">
        <f t="shared" si="51"/>
        <v>15</v>
      </c>
      <c r="J66" s="6">
        <f t="shared" si="52"/>
        <v>0</v>
      </c>
      <c r="K66" s="6">
        <f t="shared" si="53"/>
        <v>0</v>
      </c>
      <c r="L66" s="6">
        <f t="shared" si="54"/>
        <v>0</v>
      </c>
      <c r="M66" s="6">
        <f t="shared" si="55"/>
        <v>15</v>
      </c>
      <c r="N66" s="6">
        <f t="shared" si="56"/>
        <v>0</v>
      </c>
      <c r="O66" s="6">
        <f t="shared" si="57"/>
        <v>0</v>
      </c>
      <c r="P66" s="6">
        <f t="shared" si="58"/>
        <v>0</v>
      </c>
      <c r="Q66" s="6">
        <f t="shared" si="59"/>
        <v>0</v>
      </c>
      <c r="R66" s="7">
        <f t="shared" si="60"/>
        <v>3</v>
      </c>
      <c r="S66" s="7">
        <f t="shared" si="61"/>
        <v>1</v>
      </c>
      <c r="T66" s="7">
        <v>1.2</v>
      </c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2"/>
        <v>0</v>
      </c>
      <c r="AP66" s="11"/>
      <c r="AQ66" s="10"/>
      <c r="AR66" s="11"/>
      <c r="AS66" s="10"/>
      <c r="AT66" s="11"/>
      <c r="AU66" s="10"/>
      <c r="AV66" s="7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3"/>
        <v>0</v>
      </c>
      <c r="BK66" s="11"/>
      <c r="BL66" s="10"/>
      <c r="BM66" s="11"/>
      <c r="BN66" s="10"/>
      <c r="BO66" s="11"/>
      <c r="BP66" s="10"/>
      <c r="BQ66" s="7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4"/>
        <v>0</v>
      </c>
      <c r="CF66" s="11"/>
      <c r="CG66" s="10"/>
      <c r="CH66" s="11"/>
      <c r="CI66" s="10"/>
      <c r="CJ66" s="11"/>
      <c r="CK66" s="10"/>
      <c r="CL66" s="7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5"/>
        <v>0</v>
      </c>
      <c r="DA66" s="11">
        <v>15</v>
      </c>
      <c r="DB66" s="10" t="s">
        <v>57</v>
      </c>
      <c r="DC66" s="11"/>
      <c r="DD66" s="10"/>
      <c r="DE66" s="11"/>
      <c r="DF66" s="10"/>
      <c r="DG66" s="7">
        <v>2</v>
      </c>
      <c r="DH66" s="11"/>
      <c r="DI66" s="10"/>
      <c r="DJ66" s="11">
        <v>15</v>
      </c>
      <c r="DK66" s="10" t="s">
        <v>57</v>
      </c>
      <c r="DL66" s="11"/>
      <c r="DM66" s="10"/>
      <c r="DN66" s="11"/>
      <c r="DO66" s="10"/>
      <c r="DP66" s="11"/>
      <c r="DQ66" s="10"/>
      <c r="DR66" s="11"/>
      <c r="DS66" s="10"/>
      <c r="DT66" s="7">
        <v>1</v>
      </c>
      <c r="DU66" s="7">
        <f t="shared" si="66"/>
        <v>3</v>
      </c>
      <c r="DV66" s="11"/>
      <c r="DW66" s="10"/>
      <c r="DX66" s="11"/>
      <c r="DY66" s="10"/>
      <c r="DZ66" s="11"/>
      <c r="EA66" s="10"/>
      <c r="EB66" s="7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67"/>
        <v>0</v>
      </c>
    </row>
    <row r="67" spans="1:146" ht="12.75">
      <c r="A67" s="6"/>
      <c r="B67" s="6"/>
      <c r="C67" s="6"/>
      <c r="D67" s="6" t="s">
        <v>144</v>
      </c>
      <c r="E67" s="3" t="s">
        <v>145</v>
      </c>
      <c r="F67" s="6">
        <f t="shared" si="68"/>
        <v>0</v>
      </c>
      <c r="G67" s="6">
        <f t="shared" si="69"/>
        <v>2</v>
      </c>
      <c r="H67" s="6">
        <f t="shared" si="50"/>
        <v>45</v>
      </c>
      <c r="I67" s="6">
        <f t="shared" si="51"/>
        <v>15</v>
      </c>
      <c r="J67" s="6">
        <f t="shared" si="52"/>
        <v>0</v>
      </c>
      <c r="K67" s="6">
        <f t="shared" si="53"/>
        <v>0</v>
      </c>
      <c r="L67" s="6">
        <f t="shared" si="54"/>
        <v>0</v>
      </c>
      <c r="M67" s="6">
        <f t="shared" si="55"/>
        <v>30</v>
      </c>
      <c r="N67" s="6">
        <f t="shared" si="56"/>
        <v>0</v>
      </c>
      <c r="O67" s="6">
        <f t="shared" si="57"/>
        <v>0</v>
      </c>
      <c r="P67" s="6">
        <f t="shared" si="58"/>
        <v>0</v>
      </c>
      <c r="Q67" s="6">
        <f t="shared" si="59"/>
        <v>0</v>
      </c>
      <c r="R67" s="7">
        <f t="shared" si="60"/>
        <v>3</v>
      </c>
      <c r="S67" s="7">
        <f t="shared" si="61"/>
        <v>2</v>
      </c>
      <c r="T67" s="7">
        <v>1.8</v>
      </c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2"/>
        <v>0</v>
      </c>
      <c r="AP67" s="11"/>
      <c r="AQ67" s="10"/>
      <c r="AR67" s="11"/>
      <c r="AS67" s="10"/>
      <c r="AT67" s="11"/>
      <c r="AU67" s="10"/>
      <c r="AV67" s="7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3"/>
        <v>0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4"/>
        <v>0</v>
      </c>
      <c r="CF67" s="11"/>
      <c r="CG67" s="10"/>
      <c r="CH67" s="11"/>
      <c r="CI67" s="10"/>
      <c r="CJ67" s="11"/>
      <c r="CK67" s="10"/>
      <c r="CL67" s="7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5"/>
        <v>0</v>
      </c>
      <c r="DA67" s="11">
        <v>15</v>
      </c>
      <c r="DB67" s="10" t="s">
        <v>57</v>
      </c>
      <c r="DC67" s="11"/>
      <c r="DD67" s="10"/>
      <c r="DE67" s="11"/>
      <c r="DF67" s="10"/>
      <c r="DG67" s="7">
        <v>1</v>
      </c>
      <c r="DH67" s="11"/>
      <c r="DI67" s="10"/>
      <c r="DJ67" s="11">
        <v>30</v>
      </c>
      <c r="DK67" s="10" t="s">
        <v>57</v>
      </c>
      <c r="DL67" s="11"/>
      <c r="DM67" s="10"/>
      <c r="DN67" s="11"/>
      <c r="DO67" s="10"/>
      <c r="DP67" s="11"/>
      <c r="DQ67" s="10"/>
      <c r="DR67" s="11"/>
      <c r="DS67" s="10"/>
      <c r="DT67" s="7">
        <v>2</v>
      </c>
      <c r="DU67" s="7">
        <f t="shared" si="66"/>
        <v>3</v>
      </c>
      <c r="DV67" s="11"/>
      <c r="DW67" s="10"/>
      <c r="DX67" s="11"/>
      <c r="DY67" s="10"/>
      <c r="DZ67" s="11"/>
      <c r="EA67" s="10"/>
      <c r="EB67" s="7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67"/>
        <v>0</v>
      </c>
    </row>
    <row r="68" spans="1:146" ht="12.75">
      <c r="A68" s="6"/>
      <c r="B68" s="6"/>
      <c r="C68" s="6"/>
      <c r="D68" s="6" t="s">
        <v>146</v>
      </c>
      <c r="E68" s="3" t="s">
        <v>147</v>
      </c>
      <c r="F68" s="6">
        <f t="shared" si="68"/>
        <v>0</v>
      </c>
      <c r="G68" s="6">
        <f t="shared" si="69"/>
        <v>2</v>
      </c>
      <c r="H68" s="6">
        <f t="shared" si="50"/>
        <v>60</v>
      </c>
      <c r="I68" s="6">
        <f t="shared" si="51"/>
        <v>30</v>
      </c>
      <c r="J68" s="6">
        <f t="shared" si="52"/>
        <v>0</v>
      </c>
      <c r="K68" s="6">
        <f t="shared" si="53"/>
        <v>0</v>
      </c>
      <c r="L68" s="6">
        <f t="shared" si="54"/>
        <v>0</v>
      </c>
      <c r="M68" s="6">
        <f t="shared" si="55"/>
        <v>30</v>
      </c>
      <c r="N68" s="6">
        <f t="shared" si="56"/>
        <v>0</v>
      </c>
      <c r="O68" s="6">
        <f t="shared" si="57"/>
        <v>0</v>
      </c>
      <c r="P68" s="6">
        <f t="shared" si="58"/>
        <v>0</v>
      </c>
      <c r="Q68" s="6">
        <f t="shared" si="59"/>
        <v>0</v>
      </c>
      <c r="R68" s="7">
        <f t="shared" si="60"/>
        <v>4</v>
      </c>
      <c r="S68" s="7">
        <f t="shared" si="61"/>
        <v>2</v>
      </c>
      <c r="T68" s="7">
        <v>2.4</v>
      </c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2"/>
        <v>0</v>
      </c>
      <c r="AP68" s="11"/>
      <c r="AQ68" s="10"/>
      <c r="AR68" s="11"/>
      <c r="AS68" s="10"/>
      <c r="AT68" s="11"/>
      <c r="AU68" s="10"/>
      <c r="AV68" s="7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3"/>
        <v>0</v>
      </c>
      <c r="BK68" s="11">
        <v>30</v>
      </c>
      <c r="BL68" s="10" t="s">
        <v>57</v>
      </c>
      <c r="BM68" s="11"/>
      <c r="BN68" s="10"/>
      <c r="BO68" s="11"/>
      <c r="BP68" s="10"/>
      <c r="BQ68" s="7">
        <v>2</v>
      </c>
      <c r="BR68" s="11"/>
      <c r="BS68" s="10"/>
      <c r="BT68" s="11">
        <v>30</v>
      </c>
      <c r="BU68" s="10" t="s">
        <v>57</v>
      </c>
      <c r="BV68" s="11"/>
      <c r="BW68" s="10"/>
      <c r="BX68" s="11"/>
      <c r="BY68" s="10"/>
      <c r="BZ68" s="11"/>
      <c r="CA68" s="10"/>
      <c r="CB68" s="11"/>
      <c r="CC68" s="10"/>
      <c r="CD68" s="7">
        <v>2</v>
      </c>
      <c r="CE68" s="7">
        <f t="shared" si="64"/>
        <v>4</v>
      </c>
      <c r="CF68" s="11"/>
      <c r="CG68" s="10"/>
      <c r="CH68" s="11"/>
      <c r="CI68" s="10"/>
      <c r="CJ68" s="11"/>
      <c r="CK68" s="10"/>
      <c r="CL68" s="7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5"/>
        <v>0</v>
      </c>
      <c r="DA68" s="11"/>
      <c r="DB68" s="10"/>
      <c r="DC68" s="11"/>
      <c r="DD68" s="10"/>
      <c r="DE68" s="11"/>
      <c r="DF68" s="10"/>
      <c r="DG68" s="7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66"/>
        <v>0</v>
      </c>
      <c r="DV68" s="11"/>
      <c r="DW68" s="10"/>
      <c r="DX68" s="11"/>
      <c r="DY68" s="10"/>
      <c r="DZ68" s="11"/>
      <c r="EA68" s="10"/>
      <c r="EB68" s="7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67"/>
        <v>0</v>
      </c>
    </row>
    <row r="69" spans="1:146" ht="15.75" customHeight="1">
      <c r="A69" s="6"/>
      <c r="B69" s="6"/>
      <c r="C69" s="6"/>
      <c r="D69" s="6"/>
      <c r="E69" s="6" t="s">
        <v>84</v>
      </c>
      <c r="F69" s="6">
        <f aca="true" t="shared" si="70" ref="F69:AK69">SUM(F61:F68)</f>
        <v>0</v>
      </c>
      <c r="G69" s="6">
        <f t="shared" si="70"/>
        <v>16</v>
      </c>
      <c r="H69" s="6">
        <f t="shared" si="70"/>
        <v>325</v>
      </c>
      <c r="I69" s="6">
        <f t="shared" si="70"/>
        <v>155</v>
      </c>
      <c r="J69" s="6">
        <f t="shared" si="70"/>
        <v>0</v>
      </c>
      <c r="K69" s="6">
        <f t="shared" si="70"/>
        <v>0</v>
      </c>
      <c r="L69" s="6">
        <f t="shared" si="70"/>
        <v>0</v>
      </c>
      <c r="M69" s="6">
        <f t="shared" si="70"/>
        <v>170</v>
      </c>
      <c r="N69" s="6">
        <f t="shared" si="70"/>
        <v>0</v>
      </c>
      <c r="O69" s="6">
        <f t="shared" si="70"/>
        <v>0</v>
      </c>
      <c r="P69" s="6">
        <f t="shared" si="70"/>
        <v>0</v>
      </c>
      <c r="Q69" s="6">
        <f t="shared" si="70"/>
        <v>0</v>
      </c>
      <c r="R69" s="7">
        <f t="shared" si="70"/>
        <v>24</v>
      </c>
      <c r="S69" s="7">
        <f t="shared" si="70"/>
        <v>11</v>
      </c>
      <c r="T69" s="7">
        <f t="shared" si="70"/>
        <v>13</v>
      </c>
      <c r="U69" s="11">
        <f t="shared" si="70"/>
        <v>0</v>
      </c>
      <c r="V69" s="10">
        <f t="shared" si="70"/>
        <v>0</v>
      </c>
      <c r="W69" s="11">
        <f t="shared" si="70"/>
        <v>0</v>
      </c>
      <c r="X69" s="10">
        <f t="shared" si="70"/>
        <v>0</v>
      </c>
      <c r="Y69" s="11">
        <f t="shared" si="70"/>
        <v>0</v>
      </c>
      <c r="Z69" s="10">
        <f t="shared" si="70"/>
        <v>0</v>
      </c>
      <c r="AA69" s="7">
        <f t="shared" si="70"/>
        <v>0</v>
      </c>
      <c r="AB69" s="11">
        <f t="shared" si="70"/>
        <v>0</v>
      </c>
      <c r="AC69" s="10">
        <f t="shared" si="70"/>
        <v>0</v>
      </c>
      <c r="AD69" s="11">
        <f t="shared" si="70"/>
        <v>0</v>
      </c>
      <c r="AE69" s="10">
        <f t="shared" si="70"/>
        <v>0</v>
      </c>
      <c r="AF69" s="11">
        <f t="shared" si="70"/>
        <v>0</v>
      </c>
      <c r="AG69" s="10">
        <f t="shared" si="70"/>
        <v>0</v>
      </c>
      <c r="AH69" s="11">
        <f t="shared" si="70"/>
        <v>0</v>
      </c>
      <c r="AI69" s="10">
        <f t="shared" si="70"/>
        <v>0</v>
      </c>
      <c r="AJ69" s="11">
        <f t="shared" si="70"/>
        <v>0</v>
      </c>
      <c r="AK69" s="10">
        <f t="shared" si="70"/>
        <v>0</v>
      </c>
      <c r="AL69" s="11">
        <f aca="true" t="shared" si="71" ref="AL69:BQ69">SUM(AL61:AL68)</f>
        <v>0</v>
      </c>
      <c r="AM69" s="10">
        <f t="shared" si="71"/>
        <v>0</v>
      </c>
      <c r="AN69" s="7">
        <f t="shared" si="71"/>
        <v>0</v>
      </c>
      <c r="AO69" s="7">
        <f t="shared" si="71"/>
        <v>0</v>
      </c>
      <c r="AP69" s="11">
        <f t="shared" si="71"/>
        <v>0</v>
      </c>
      <c r="AQ69" s="10">
        <f t="shared" si="71"/>
        <v>0</v>
      </c>
      <c r="AR69" s="11">
        <f t="shared" si="71"/>
        <v>0</v>
      </c>
      <c r="AS69" s="10">
        <f t="shared" si="71"/>
        <v>0</v>
      </c>
      <c r="AT69" s="11">
        <f t="shared" si="71"/>
        <v>0</v>
      </c>
      <c r="AU69" s="10">
        <f t="shared" si="71"/>
        <v>0</v>
      </c>
      <c r="AV69" s="7">
        <f t="shared" si="71"/>
        <v>0</v>
      </c>
      <c r="AW69" s="11">
        <f t="shared" si="71"/>
        <v>0</v>
      </c>
      <c r="AX69" s="10">
        <f t="shared" si="71"/>
        <v>0</v>
      </c>
      <c r="AY69" s="11">
        <f t="shared" si="71"/>
        <v>0</v>
      </c>
      <c r="AZ69" s="10">
        <f t="shared" si="71"/>
        <v>0</v>
      </c>
      <c r="BA69" s="11">
        <f t="shared" si="71"/>
        <v>0</v>
      </c>
      <c r="BB69" s="10">
        <f t="shared" si="71"/>
        <v>0</v>
      </c>
      <c r="BC69" s="11">
        <f t="shared" si="71"/>
        <v>0</v>
      </c>
      <c r="BD69" s="10">
        <f t="shared" si="71"/>
        <v>0</v>
      </c>
      <c r="BE69" s="11">
        <f t="shared" si="71"/>
        <v>0</v>
      </c>
      <c r="BF69" s="10">
        <f t="shared" si="71"/>
        <v>0</v>
      </c>
      <c r="BG69" s="11">
        <f t="shared" si="71"/>
        <v>0</v>
      </c>
      <c r="BH69" s="10">
        <f t="shared" si="71"/>
        <v>0</v>
      </c>
      <c r="BI69" s="7">
        <f t="shared" si="71"/>
        <v>0</v>
      </c>
      <c r="BJ69" s="7">
        <f t="shared" si="71"/>
        <v>0</v>
      </c>
      <c r="BK69" s="11">
        <f t="shared" si="71"/>
        <v>30</v>
      </c>
      <c r="BL69" s="10">
        <f t="shared" si="71"/>
        <v>0</v>
      </c>
      <c r="BM69" s="11">
        <f t="shared" si="71"/>
        <v>0</v>
      </c>
      <c r="BN69" s="10">
        <f t="shared" si="71"/>
        <v>0</v>
      </c>
      <c r="BO69" s="11">
        <f t="shared" si="71"/>
        <v>0</v>
      </c>
      <c r="BP69" s="10">
        <f t="shared" si="71"/>
        <v>0</v>
      </c>
      <c r="BQ69" s="7">
        <f t="shared" si="71"/>
        <v>2</v>
      </c>
      <c r="BR69" s="11">
        <f aca="true" t="shared" si="72" ref="BR69:CW69">SUM(BR61:BR68)</f>
        <v>0</v>
      </c>
      <c r="BS69" s="10">
        <f t="shared" si="72"/>
        <v>0</v>
      </c>
      <c r="BT69" s="11">
        <f t="shared" si="72"/>
        <v>30</v>
      </c>
      <c r="BU69" s="10">
        <f t="shared" si="72"/>
        <v>0</v>
      </c>
      <c r="BV69" s="11">
        <f t="shared" si="72"/>
        <v>0</v>
      </c>
      <c r="BW69" s="10">
        <f t="shared" si="72"/>
        <v>0</v>
      </c>
      <c r="BX69" s="11">
        <f t="shared" si="72"/>
        <v>0</v>
      </c>
      <c r="BY69" s="10">
        <f t="shared" si="72"/>
        <v>0</v>
      </c>
      <c r="BZ69" s="11">
        <f t="shared" si="72"/>
        <v>0</v>
      </c>
      <c r="CA69" s="10">
        <f t="shared" si="72"/>
        <v>0</v>
      </c>
      <c r="CB69" s="11">
        <f t="shared" si="72"/>
        <v>0</v>
      </c>
      <c r="CC69" s="10">
        <f t="shared" si="72"/>
        <v>0</v>
      </c>
      <c r="CD69" s="7">
        <f t="shared" si="72"/>
        <v>2</v>
      </c>
      <c r="CE69" s="7">
        <f t="shared" si="72"/>
        <v>4</v>
      </c>
      <c r="CF69" s="11">
        <f t="shared" si="72"/>
        <v>20</v>
      </c>
      <c r="CG69" s="10">
        <f t="shared" si="72"/>
        <v>0</v>
      </c>
      <c r="CH69" s="11">
        <f t="shared" si="72"/>
        <v>0</v>
      </c>
      <c r="CI69" s="10">
        <f t="shared" si="72"/>
        <v>0</v>
      </c>
      <c r="CJ69" s="11">
        <f t="shared" si="72"/>
        <v>0</v>
      </c>
      <c r="CK69" s="10">
        <f t="shared" si="72"/>
        <v>0</v>
      </c>
      <c r="CL69" s="7">
        <f t="shared" si="72"/>
        <v>2</v>
      </c>
      <c r="CM69" s="11">
        <f t="shared" si="72"/>
        <v>0</v>
      </c>
      <c r="CN69" s="10">
        <f t="shared" si="72"/>
        <v>0</v>
      </c>
      <c r="CO69" s="11">
        <f t="shared" si="72"/>
        <v>20</v>
      </c>
      <c r="CP69" s="10">
        <f t="shared" si="72"/>
        <v>0</v>
      </c>
      <c r="CQ69" s="11">
        <f t="shared" si="72"/>
        <v>0</v>
      </c>
      <c r="CR69" s="10">
        <f t="shared" si="72"/>
        <v>0</v>
      </c>
      <c r="CS69" s="11">
        <f t="shared" si="72"/>
        <v>0</v>
      </c>
      <c r="CT69" s="10">
        <f t="shared" si="72"/>
        <v>0</v>
      </c>
      <c r="CU69" s="11">
        <f t="shared" si="72"/>
        <v>0</v>
      </c>
      <c r="CV69" s="10">
        <f t="shared" si="72"/>
        <v>0</v>
      </c>
      <c r="CW69" s="11">
        <f t="shared" si="72"/>
        <v>0</v>
      </c>
      <c r="CX69" s="10">
        <f aca="true" t="shared" si="73" ref="CX69:EC69">SUM(CX61:CX68)</f>
        <v>0</v>
      </c>
      <c r="CY69" s="7">
        <f t="shared" si="73"/>
        <v>1</v>
      </c>
      <c r="CZ69" s="7">
        <f t="shared" si="73"/>
        <v>3</v>
      </c>
      <c r="DA69" s="11">
        <f t="shared" si="73"/>
        <v>45</v>
      </c>
      <c r="DB69" s="10">
        <f t="shared" si="73"/>
        <v>0</v>
      </c>
      <c r="DC69" s="11">
        <f t="shared" si="73"/>
        <v>0</v>
      </c>
      <c r="DD69" s="10">
        <f t="shared" si="73"/>
        <v>0</v>
      </c>
      <c r="DE69" s="11">
        <f t="shared" si="73"/>
        <v>0</v>
      </c>
      <c r="DF69" s="10">
        <f t="shared" si="73"/>
        <v>0</v>
      </c>
      <c r="DG69" s="7">
        <f t="shared" si="73"/>
        <v>5</v>
      </c>
      <c r="DH69" s="11">
        <f t="shared" si="73"/>
        <v>0</v>
      </c>
      <c r="DI69" s="10">
        <f t="shared" si="73"/>
        <v>0</v>
      </c>
      <c r="DJ69" s="11">
        <f t="shared" si="73"/>
        <v>60</v>
      </c>
      <c r="DK69" s="10">
        <f t="shared" si="73"/>
        <v>0</v>
      </c>
      <c r="DL69" s="11">
        <f t="shared" si="73"/>
        <v>0</v>
      </c>
      <c r="DM69" s="10">
        <f t="shared" si="73"/>
        <v>0</v>
      </c>
      <c r="DN69" s="11">
        <f t="shared" si="73"/>
        <v>0</v>
      </c>
      <c r="DO69" s="10">
        <f t="shared" si="73"/>
        <v>0</v>
      </c>
      <c r="DP69" s="11">
        <f t="shared" si="73"/>
        <v>0</v>
      </c>
      <c r="DQ69" s="10">
        <f t="shared" si="73"/>
        <v>0</v>
      </c>
      <c r="DR69" s="11">
        <f t="shared" si="73"/>
        <v>0</v>
      </c>
      <c r="DS69" s="10">
        <f t="shared" si="73"/>
        <v>0</v>
      </c>
      <c r="DT69" s="7">
        <f t="shared" si="73"/>
        <v>4</v>
      </c>
      <c r="DU69" s="7">
        <f t="shared" si="73"/>
        <v>9</v>
      </c>
      <c r="DV69" s="11">
        <f t="shared" si="73"/>
        <v>60</v>
      </c>
      <c r="DW69" s="10">
        <f t="shared" si="73"/>
        <v>0</v>
      </c>
      <c r="DX69" s="11">
        <f t="shared" si="73"/>
        <v>0</v>
      </c>
      <c r="DY69" s="10">
        <f t="shared" si="73"/>
        <v>0</v>
      </c>
      <c r="DZ69" s="11">
        <f t="shared" si="73"/>
        <v>0</v>
      </c>
      <c r="EA69" s="10">
        <f t="shared" si="73"/>
        <v>0</v>
      </c>
      <c r="EB69" s="7">
        <f t="shared" si="73"/>
        <v>4</v>
      </c>
      <c r="EC69" s="11">
        <f t="shared" si="73"/>
        <v>0</v>
      </c>
      <c r="ED69" s="10">
        <f aca="true" t="shared" si="74" ref="ED69:EP69">SUM(ED61:ED68)</f>
        <v>0</v>
      </c>
      <c r="EE69" s="11">
        <f t="shared" si="74"/>
        <v>60</v>
      </c>
      <c r="EF69" s="10">
        <f t="shared" si="74"/>
        <v>0</v>
      </c>
      <c r="EG69" s="11">
        <f t="shared" si="74"/>
        <v>0</v>
      </c>
      <c r="EH69" s="10">
        <f t="shared" si="74"/>
        <v>0</v>
      </c>
      <c r="EI69" s="11">
        <f t="shared" si="74"/>
        <v>0</v>
      </c>
      <c r="EJ69" s="10">
        <f t="shared" si="74"/>
        <v>0</v>
      </c>
      <c r="EK69" s="11">
        <f t="shared" si="74"/>
        <v>0</v>
      </c>
      <c r="EL69" s="10">
        <f t="shared" si="74"/>
        <v>0</v>
      </c>
      <c r="EM69" s="11">
        <f t="shared" si="74"/>
        <v>0</v>
      </c>
      <c r="EN69" s="10">
        <f t="shared" si="74"/>
        <v>0</v>
      </c>
      <c r="EO69" s="7">
        <f t="shared" si="74"/>
        <v>4</v>
      </c>
      <c r="EP69" s="7">
        <f t="shared" si="74"/>
        <v>8</v>
      </c>
    </row>
    <row r="70" spans="1:146" ht="19.5" customHeight="1">
      <c r="A70" s="19" t="s">
        <v>148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9"/>
      <c r="EP70" s="13"/>
    </row>
    <row r="71" spans="1:146" ht="12.75">
      <c r="A71" s="20">
        <v>1</v>
      </c>
      <c r="B71" s="20">
        <v>1</v>
      </c>
      <c r="C71" s="20"/>
      <c r="D71" s="6" t="s">
        <v>149</v>
      </c>
      <c r="E71" s="3" t="s">
        <v>150</v>
      </c>
      <c r="F71" s="6">
        <f aca="true" t="shared" si="75" ref="F71:F90">COUNTIF(U71:EN71,"e")</f>
        <v>1</v>
      </c>
      <c r="G71" s="6">
        <f aca="true" t="shared" si="76" ref="G71:G90">COUNTIF(U71:EN71,"z")</f>
        <v>2</v>
      </c>
      <c r="H71" s="6">
        <f aca="true" t="shared" si="77" ref="H71:H90">SUM(I71:Q71)</f>
        <v>150</v>
      </c>
      <c r="I71" s="6">
        <f aca="true" t="shared" si="78" ref="I71:I90">U71+AP71+BK71+CF71+DA71+DV71</f>
        <v>0</v>
      </c>
      <c r="J71" s="6">
        <f aca="true" t="shared" si="79" ref="J71:J90">W71+AR71+BM71+CH71+DC71+DX71</f>
        <v>0</v>
      </c>
      <c r="K71" s="6">
        <f aca="true" t="shared" si="80" ref="K71:K90">Y71+AT71+BO71+CJ71+DE71+DZ71</f>
        <v>0</v>
      </c>
      <c r="L71" s="6">
        <f aca="true" t="shared" si="81" ref="L71:L90">AB71+AW71+BR71+CM71+DH71+EC71</f>
        <v>0</v>
      </c>
      <c r="M71" s="6">
        <f aca="true" t="shared" si="82" ref="M71:M90">AD71+AY71+BT71+CO71+DJ71+EE71</f>
        <v>0</v>
      </c>
      <c r="N71" s="6">
        <f aca="true" t="shared" si="83" ref="N71:N90">AF71+BA71+BV71+CQ71+DL71+EG71</f>
        <v>150</v>
      </c>
      <c r="O71" s="6">
        <f aca="true" t="shared" si="84" ref="O71:O90">AH71+BC71+BX71+CS71+DN71+EI71</f>
        <v>0</v>
      </c>
      <c r="P71" s="6">
        <f aca="true" t="shared" si="85" ref="P71:P90">AJ71+BE71+BZ71+CU71+DP71+EK71</f>
        <v>0</v>
      </c>
      <c r="Q71" s="6">
        <f aca="true" t="shared" si="86" ref="Q71:Q90">AL71+BG71+CB71+CW71+DR71+EM71</f>
        <v>0</v>
      </c>
      <c r="R71" s="7">
        <f aca="true" t="shared" si="87" ref="R71:R90">AO71+BJ71+CE71+CZ71+DU71+EP71</f>
        <v>9</v>
      </c>
      <c r="S71" s="7">
        <f aca="true" t="shared" si="88" ref="S71:S90">AN71+BI71+CD71+CY71+DT71+EO71</f>
        <v>9</v>
      </c>
      <c r="T71" s="7">
        <v>6.2</v>
      </c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aca="true" t="shared" si="89" ref="AO71:AO90">AA71+AN71</f>
        <v>0</v>
      </c>
      <c r="AP71" s="11"/>
      <c r="AQ71" s="10"/>
      <c r="AR71" s="11"/>
      <c r="AS71" s="10"/>
      <c r="AT71" s="11"/>
      <c r="AU71" s="10"/>
      <c r="AV71" s="7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aca="true" t="shared" si="90" ref="BJ71:BJ90">AV71+BI71</f>
        <v>0</v>
      </c>
      <c r="BK71" s="11"/>
      <c r="BL71" s="10"/>
      <c r="BM71" s="11"/>
      <c r="BN71" s="10"/>
      <c r="BO71" s="11"/>
      <c r="BP71" s="10"/>
      <c r="BQ71" s="7"/>
      <c r="BR71" s="11"/>
      <c r="BS71" s="10"/>
      <c r="BT71" s="11"/>
      <c r="BU71" s="10"/>
      <c r="BV71" s="11">
        <v>30</v>
      </c>
      <c r="BW71" s="10" t="s">
        <v>57</v>
      </c>
      <c r="BX71" s="11"/>
      <c r="BY71" s="10"/>
      <c r="BZ71" s="11"/>
      <c r="CA71" s="10"/>
      <c r="CB71" s="11"/>
      <c r="CC71" s="10"/>
      <c r="CD71" s="7">
        <v>2</v>
      </c>
      <c r="CE71" s="7">
        <f aca="true" t="shared" si="91" ref="CE71:CE90">BQ71+CD71</f>
        <v>2</v>
      </c>
      <c r="CF71" s="11"/>
      <c r="CG71" s="10"/>
      <c r="CH71" s="11"/>
      <c r="CI71" s="10"/>
      <c r="CJ71" s="11"/>
      <c r="CK71" s="10"/>
      <c r="CL71" s="7"/>
      <c r="CM71" s="11"/>
      <c r="CN71" s="10"/>
      <c r="CO71" s="11"/>
      <c r="CP71" s="10"/>
      <c r="CQ71" s="11">
        <v>60</v>
      </c>
      <c r="CR71" s="10" t="s">
        <v>57</v>
      </c>
      <c r="CS71" s="11"/>
      <c r="CT71" s="10"/>
      <c r="CU71" s="11"/>
      <c r="CV71" s="10"/>
      <c r="CW71" s="11"/>
      <c r="CX71" s="10"/>
      <c r="CY71" s="7">
        <v>3</v>
      </c>
      <c r="CZ71" s="7">
        <f aca="true" t="shared" si="92" ref="CZ71:CZ90">CL71+CY71</f>
        <v>3</v>
      </c>
      <c r="DA71" s="11"/>
      <c r="DB71" s="10"/>
      <c r="DC71" s="11"/>
      <c r="DD71" s="10"/>
      <c r="DE71" s="11"/>
      <c r="DF71" s="10"/>
      <c r="DG71" s="7"/>
      <c r="DH71" s="11"/>
      <c r="DI71" s="10"/>
      <c r="DJ71" s="11"/>
      <c r="DK71" s="10"/>
      <c r="DL71" s="11">
        <v>60</v>
      </c>
      <c r="DM71" s="10" t="s">
        <v>58</v>
      </c>
      <c r="DN71" s="11"/>
      <c r="DO71" s="10"/>
      <c r="DP71" s="11"/>
      <c r="DQ71" s="10"/>
      <c r="DR71" s="11"/>
      <c r="DS71" s="10"/>
      <c r="DT71" s="7">
        <v>4</v>
      </c>
      <c r="DU71" s="7">
        <f aca="true" t="shared" si="93" ref="DU71:DU90">DG71+DT71</f>
        <v>4</v>
      </c>
      <c r="DV71" s="11"/>
      <c r="DW71" s="10"/>
      <c r="DX71" s="11"/>
      <c r="DY71" s="10"/>
      <c r="DZ71" s="11"/>
      <c r="EA71" s="10"/>
      <c r="EB71" s="7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aca="true" t="shared" si="94" ref="EP71:EP90">EB71+EO71</f>
        <v>0</v>
      </c>
    </row>
    <row r="72" spans="1:146" ht="12.75">
      <c r="A72" s="20">
        <v>1</v>
      </c>
      <c r="B72" s="20">
        <v>1</v>
      </c>
      <c r="C72" s="20"/>
      <c r="D72" s="6" t="s">
        <v>151</v>
      </c>
      <c r="E72" s="3" t="s">
        <v>152</v>
      </c>
      <c r="F72" s="6">
        <f t="shared" si="75"/>
        <v>1</v>
      </c>
      <c r="G72" s="6">
        <f t="shared" si="76"/>
        <v>2</v>
      </c>
      <c r="H72" s="6">
        <f t="shared" si="77"/>
        <v>150</v>
      </c>
      <c r="I72" s="6">
        <f t="shared" si="78"/>
        <v>0</v>
      </c>
      <c r="J72" s="6">
        <f t="shared" si="79"/>
        <v>0</v>
      </c>
      <c r="K72" s="6">
        <f t="shared" si="80"/>
        <v>0</v>
      </c>
      <c r="L72" s="6">
        <f t="shared" si="81"/>
        <v>0</v>
      </c>
      <c r="M72" s="6">
        <f t="shared" si="82"/>
        <v>0</v>
      </c>
      <c r="N72" s="6">
        <f t="shared" si="83"/>
        <v>150</v>
      </c>
      <c r="O72" s="6">
        <f t="shared" si="84"/>
        <v>0</v>
      </c>
      <c r="P72" s="6">
        <f t="shared" si="85"/>
        <v>0</v>
      </c>
      <c r="Q72" s="6">
        <f t="shared" si="86"/>
        <v>0</v>
      </c>
      <c r="R72" s="7">
        <f t="shared" si="87"/>
        <v>9</v>
      </c>
      <c r="S72" s="7">
        <f t="shared" si="88"/>
        <v>9</v>
      </c>
      <c r="T72" s="7">
        <v>6.2</v>
      </c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89"/>
        <v>0</v>
      </c>
      <c r="AP72" s="11"/>
      <c r="AQ72" s="10"/>
      <c r="AR72" s="11"/>
      <c r="AS72" s="10"/>
      <c r="AT72" s="11"/>
      <c r="AU72" s="10"/>
      <c r="AV72" s="7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90"/>
        <v>0</v>
      </c>
      <c r="BK72" s="11"/>
      <c r="BL72" s="10"/>
      <c r="BM72" s="11"/>
      <c r="BN72" s="10"/>
      <c r="BO72" s="11"/>
      <c r="BP72" s="10"/>
      <c r="BQ72" s="7"/>
      <c r="BR72" s="11"/>
      <c r="BS72" s="10"/>
      <c r="BT72" s="11"/>
      <c r="BU72" s="10"/>
      <c r="BV72" s="11">
        <v>30</v>
      </c>
      <c r="BW72" s="10" t="s">
        <v>57</v>
      </c>
      <c r="BX72" s="11"/>
      <c r="BY72" s="10"/>
      <c r="BZ72" s="11"/>
      <c r="CA72" s="10"/>
      <c r="CB72" s="11"/>
      <c r="CC72" s="10"/>
      <c r="CD72" s="7">
        <v>2</v>
      </c>
      <c r="CE72" s="7">
        <f t="shared" si="91"/>
        <v>2</v>
      </c>
      <c r="CF72" s="11"/>
      <c r="CG72" s="10"/>
      <c r="CH72" s="11"/>
      <c r="CI72" s="10"/>
      <c r="CJ72" s="11"/>
      <c r="CK72" s="10"/>
      <c r="CL72" s="7"/>
      <c r="CM72" s="11"/>
      <c r="CN72" s="10"/>
      <c r="CO72" s="11"/>
      <c r="CP72" s="10"/>
      <c r="CQ72" s="11">
        <v>60</v>
      </c>
      <c r="CR72" s="10" t="s">
        <v>57</v>
      </c>
      <c r="CS72" s="11"/>
      <c r="CT72" s="10"/>
      <c r="CU72" s="11"/>
      <c r="CV72" s="10"/>
      <c r="CW72" s="11"/>
      <c r="CX72" s="10"/>
      <c r="CY72" s="7">
        <v>3</v>
      </c>
      <c r="CZ72" s="7">
        <f t="shared" si="92"/>
        <v>3</v>
      </c>
      <c r="DA72" s="11"/>
      <c r="DB72" s="10"/>
      <c r="DC72" s="11"/>
      <c r="DD72" s="10"/>
      <c r="DE72" s="11"/>
      <c r="DF72" s="10"/>
      <c r="DG72" s="7"/>
      <c r="DH72" s="11"/>
      <c r="DI72" s="10"/>
      <c r="DJ72" s="11"/>
      <c r="DK72" s="10"/>
      <c r="DL72" s="11">
        <v>60</v>
      </c>
      <c r="DM72" s="10" t="s">
        <v>58</v>
      </c>
      <c r="DN72" s="11"/>
      <c r="DO72" s="10"/>
      <c r="DP72" s="11"/>
      <c r="DQ72" s="10"/>
      <c r="DR72" s="11"/>
      <c r="DS72" s="10"/>
      <c r="DT72" s="7">
        <v>4</v>
      </c>
      <c r="DU72" s="7">
        <f t="shared" si="93"/>
        <v>4</v>
      </c>
      <c r="DV72" s="11"/>
      <c r="DW72" s="10"/>
      <c r="DX72" s="11"/>
      <c r="DY72" s="10"/>
      <c r="DZ72" s="11"/>
      <c r="EA72" s="10"/>
      <c r="EB72" s="7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94"/>
        <v>0</v>
      </c>
    </row>
    <row r="73" spans="1:146" ht="12.75">
      <c r="A73" s="20">
        <v>2</v>
      </c>
      <c r="B73" s="20">
        <v>1</v>
      </c>
      <c r="C73" s="20"/>
      <c r="D73" s="6" t="s">
        <v>153</v>
      </c>
      <c r="E73" s="3" t="s">
        <v>154</v>
      </c>
      <c r="F73" s="6">
        <f t="shared" si="75"/>
        <v>0</v>
      </c>
      <c r="G73" s="6">
        <f t="shared" si="76"/>
        <v>1</v>
      </c>
      <c r="H73" s="6">
        <f t="shared" si="77"/>
        <v>15</v>
      </c>
      <c r="I73" s="6">
        <f t="shared" si="78"/>
        <v>15</v>
      </c>
      <c r="J73" s="6">
        <f t="shared" si="79"/>
        <v>0</v>
      </c>
      <c r="K73" s="6">
        <f t="shared" si="80"/>
        <v>0</v>
      </c>
      <c r="L73" s="6">
        <f t="shared" si="81"/>
        <v>0</v>
      </c>
      <c r="M73" s="6">
        <f t="shared" si="82"/>
        <v>0</v>
      </c>
      <c r="N73" s="6">
        <f t="shared" si="83"/>
        <v>0</v>
      </c>
      <c r="O73" s="6">
        <f t="shared" si="84"/>
        <v>0</v>
      </c>
      <c r="P73" s="6">
        <f t="shared" si="85"/>
        <v>0</v>
      </c>
      <c r="Q73" s="6">
        <f t="shared" si="86"/>
        <v>0</v>
      </c>
      <c r="R73" s="7">
        <f t="shared" si="87"/>
        <v>1</v>
      </c>
      <c r="S73" s="7">
        <f t="shared" si="88"/>
        <v>0</v>
      </c>
      <c r="T73" s="7">
        <v>0.6</v>
      </c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89"/>
        <v>0</v>
      </c>
      <c r="AP73" s="11">
        <v>15</v>
      </c>
      <c r="AQ73" s="10" t="s">
        <v>57</v>
      </c>
      <c r="AR73" s="11"/>
      <c r="AS73" s="10"/>
      <c r="AT73" s="11"/>
      <c r="AU73" s="10"/>
      <c r="AV73" s="7">
        <v>1</v>
      </c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90"/>
        <v>1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91"/>
        <v>0</v>
      </c>
      <c r="CF73" s="11"/>
      <c r="CG73" s="10"/>
      <c r="CH73" s="11"/>
      <c r="CI73" s="10"/>
      <c r="CJ73" s="11"/>
      <c r="CK73" s="10"/>
      <c r="CL73" s="7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92"/>
        <v>0</v>
      </c>
      <c r="DA73" s="11"/>
      <c r="DB73" s="10"/>
      <c r="DC73" s="11"/>
      <c r="DD73" s="10"/>
      <c r="DE73" s="11"/>
      <c r="DF73" s="10"/>
      <c r="DG73" s="7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93"/>
        <v>0</v>
      </c>
      <c r="DV73" s="11"/>
      <c r="DW73" s="10"/>
      <c r="DX73" s="11"/>
      <c r="DY73" s="10"/>
      <c r="DZ73" s="11"/>
      <c r="EA73" s="10"/>
      <c r="EB73" s="7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94"/>
        <v>0</v>
      </c>
    </row>
    <row r="74" spans="1:146" ht="12.75">
      <c r="A74" s="20">
        <v>2</v>
      </c>
      <c r="B74" s="20">
        <v>1</v>
      </c>
      <c r="C74" s="20"/>
      <c r="D74" s="6" t="s">
        <v>155</v>
      </c>
      <c r="E74" s="3" t="s">
        <v>156</v>
      </c>
      <c r="F74" s="6">
        <f t="shared" si="75"/>
        <v>0</v>
      </c>
      <c r="G74" s="6">
        <f t="shared" si="76"/>
        <v>1</v>
      </c>
      <c r="H74" s="6">
        <f t="shared" si="77"/>
        <v>15</v>
      </c>
      <c r="I74" s="6">
        <f t="shared" si="78"/>
        <v>15</v>
      </c>
      <c r="J74" s="6">
        <f t="shared" si="79"/>
        <v>0</v>
      </c>
      <c r="K74" s="6">
        <f t="shared" si="80"/>
        <v>0</v>
      </c>
      <c r="L74" s="6">
        <f t="shared" si="81"/>
        <v>0</v>
      </c>
      <c r="M74" s="6">
        <f t="shared" si="82"/>
        <v>0</v>
      </c>
      <c r="N74" s="6">
        <f t="shared" si="83"/>
        <v>0</v>
      </c>
      <c r="O74" s="6">
        <f t="shared" si="84"/>
        <v>0</v>
      </c>
      <c r="P74" s="6">
        <f t="shared" si="85"/>
        <v>0</v>
      </c>
      <c r="Q74" s="6">
        <f t="shared" si="86"/>
        <v>0</v>
      </c>
      <c r="R74" s="7">
        <f t="shared" si="87"/>
        <v>1</v>
      </c>
      <c r="S74" s="7">
        <f t="shared" si="88"/>
        <v>0</v>
      </c>
      <c r="T74" s="7">
        <v>0.6</v>
      </c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89"/>
        <v>0</v>
      </c>
      <c r="AP74" s="11">
        <v>15</v>
      </c>
      <c r="AQ74" s="10" t="s">
        <v>57</v>
      </c>
      <c r="AR74" s="11"/>
      <c r="AS74" s="10"/>
      <c r="AT74" s="11"/>
      <c r="AU74" s="10"/>
      <c r="AV74" s="7">
        <v>1</v>
      </c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90"/>
        <v>1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1"/>
        <v>0</v>
      </c>
      <c r="CF74" s="11"/>
      <c r="CG74" s="10"/>
      <c r="CH74" s="11"/>
      <c r="CI74" s="10"/>
      <c r="CJ74" s="11"/>
      <c r="CK74" s="10"/>
      <c r="CL74" s="7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92"/>
        <v>0</v>
      </c>
      <c r="DA74" s="11"/>
      <c r="DB74" s="10"/>
      <c r="DC74" s="11"/>
      <c r="DD74" s="10"/>
      <c r="DE74" s="11"/>
      <c r="DF74" s="10"/>
      <c r="DG74" s="7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93"/>
        <v>0</v>
      </c>
      <c r="DV74" s="11"/>
      <c r="DW74" s="10"/>
      <c r="DX74" s="11"/>
      <c r="DY74" s="10"/>
      <c r="DZ74" s="11"/>
      <c r="EA74" s="10"/>
      <c r="EB74" s="7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94"/>
        <v>0</v>
      </c>
    </row>
    <row r="75" spans="1:146" ht="12.75">
      <c r="A75" s="20">
        <v>3</v>
      </c>
      <c r="B75" s="20">
        <v>1</v>
      </c>
      <c r="C75" s="20"/>
      <c r="D75" s="6" t="s">
        <v>157</v>
      </c>
      <c r="E75" s="3" t="s">
        <v>158</v>
      </c>
      <c r="F75" s="6">
        <f t="shared" si="75"/>
        <v>0</v>
      </c>
      <c r="G75" s="6">
        <f t="shared" si="76"/>
        <v>2</v>
      </c>
      <c r="H75" s="6">
        <f t="shared" si="77"/>
        <v>30</v>
      </c>
      <c r="I75" s="6">
        <f t="shared" si="78"/>
        <v>15</v>
      </c>
      <c r="J75" s="6">
        <f t="shared" si="79"/>
        <v>0</v>
      </c>
      <c r="K75" s="6">
        <f t="shared" si="80"/>
        <v>15</v>
      </c>
      <c r="L75" s="6">
        <f t="shared" si="81"/>
        <v>0</v>
      </c>
      <c r="M75" s="6">
        <f t="shared" si="82"/>
        <v>0</v>
      </c>
      <c r="N75" s="6">
        <f t="shared" si="83"/>
        <v>0</v>
      </c>
      <c r="O75" s="6">
        <f t="shared" si="84"/>
        <v>0</v>
      </c>
      <c r="P75" s="6">
        <f t="shared" si="85"/>
        <v>0</v>
      </c>
      <c r="Q75" s="6">
        <f t="shared" si="86"/>
        <v>0</v>
      </c>
      <c r="R75" s="7">
        <f t="shared" si="87"/>
        <v>2</v>
      </c>
      <c r="S75" s="7">
        <f t="shared" si="88"/>
        <v>0</v>
      </c>
      <c r="T75" s="7">
        <v>1.2</v>
      </c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89"/>
        <v>0</v>
      </c>
      <c r="AP75" s="11"/>
      <c r="AQ75" s="10"/>
      <c r="AR75" s="11"/>
      <c r="AS75" s="10"/>
      <c r="AT75" s="11"/>
      <c r="AU75" s="10"/>
      <c r="AV75" s="7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90"/>
        <v>0</v>
      </c>
      <c r="BK75" s="11"/>
      <c r="BL75" s="10"/>
      <c r="BM75" s="11"/>
      <c r="BN75" s="10"/>
      <c r="BO75" s="11"/>
      <c r="BP75" s="10"/>
      <c r="BQ75" s="7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1"/>
        <v>0</v>
      </c>
      <c r="CF75" s="11"/>
      <c r="CG75" s="10"/>
      <c r="CH75" s="11"/>
      <c r="CI75" s="10"/>
      <c r="CJ75" s="11"/>
      <c r="CK75" s="10"/>
      <c r="CL75" s="7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92"/>
        <v>0</v>
      </c>
      <c r="DA75" s="11">
        <v>15</v>
      </c>
      <c r="DB75" s="10" t="s">
        <v>57</v>
      </c>
      <c r="DC75" s="11"/>
      <c r="DD75" s="10"/>
      <c r="DE75" s="11">
        <v>15</v>
      </c>
      <c r="DF75" s="10" t="s">
        <v>57</v>
      </c>
      <c r="DG75" s="7">
        <v>2</v>
      </c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93"/>
        <v>2</v>
      </c>
      <c r="DV75" s="11"/>
      <c r="DW75" s="10"/>
      <c r="DX75" s="11"/>
      <c r="DY75" s="10"/>
      <c r="DZ75" s="11"/>
      <c r="EA75" s="10"/>
      <c r="EB75" s="7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94"/>
        <v>0</v>
      </c>
    </row>
    <row r="76" spans="1:146" ht="12.75">
      <c r="A76" s="20">
        <v>3</v>
      </c>
      <c r="B76" s="20">
        <v>1</v>
      </c>
      <c r="C76" s="20"/>
      <c r="D76" s="6" t="s">
        <v>159</v>
      </c>
      <c r="E76" s="3" t="s">
        <v>160</v>
      </c>
      <c r="F76" s="6">
        <f t="shared" si="75"/>
        <v>0</v>
      </c>
      <c r="G76" s="6">
        <f t="shared" si="76"/>
        <v>2</v>
      </c>
      <c r="H76" s="6">
        <f t="shared" si="77"/>
        <v>30</v>
      </c>
      <c r="I76" s="6">
        <f t="shared" si="78"/>
        <v>15</v>
      </c>
      <c r="J76" s="6">
        <f t="shared" si="79"/>
        <v>0</v>
      </c>
      <c r="K76" s="6">
        <f t="shared" si="80"/>
        <v>15</v>
      </c>
      <c r="L76" s="6">
        <f t="shared" si="81"/>
        <v>0</v>
      </c>
      <c r="M76" s="6">
        <f t="shared" si="82"/>
        <v>0</v>
      </c>
      <c r="N76" s="6">
        <f t="shared" si="83"/>
        <v>0</v>
      </c>
      <c r="O76" s="6">
        <f t="shared" si="84"/>
        <v>0</v>
      </c>
      <c r="P76" s="6">
        <f t="shared" si="85"/>
        <v>0</v>
      </c>
      <c r="Q76" s="6">
        <f t="shared" si="86"/>
        <v>0</v>
      </c>
      <c r="R76" s="7">
        <f t="shared" si="87"/>
        <v>2</v>
      </c>
      <c r="S76" s="7">
        <f t="shared" si="88"/>
        <v>0</v>
      </c>
      <c r="T76" s="7">
        <v>1.2</v>
      </c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89"/>
        <v>0</v>
      </c>
      <c r="AP76" s="11"/>
      <c r="AQ76" s="10"/>
      <c r="AR76" s="11"/>
      <c r="AS76" s="10"/>
      <c r="AT76" s="11"/>
      <c r="AU76" s="10"/>
      <c r="AV76" s="7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90"/>
        <v>0</v>
      </c>
      <c r="BK76" s="11"/>
      <c r="BL76" s="10"/>
      <c r="BM76" s="11"/>
      <c r="BN76" s="10"/>
      <c r="BO76" s="11"/>
      <c r="BP76" s="10"/>
      <c r="BQ76" s="7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91"/>
        <v>0</v>
      </c>
      <c r="CF76" s="11"/>
      <c r="CG76" s="10"/>
      <c r="CH76" s="11"/>
      <c r="CI76" s="10"/>
      <c r="CJ76" s="11"/>
      <c r="CK76" s="10"/>
      <c r="CL76" s="7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92"/>
        <v>0</v>
      </c>
      <c r="DA76" s="11">
        <v>15</v>
      </c>
      <c r="DB76" s="10" t="s">
        <v>57</v>
      </c>
      <c r="DC76" s="11"/>
      <c r="DD76" s="10"/>
      <c r="DE76" s="11">
        <v>15</v>
      </c>
      <c r="DF76" s="10" t="s">
        <v>57</v>
      </c>
      <c r="DG76" s="7">
        <v>2</v>
      </c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93"/>
        <v>2</v>
      </c>
      <c r="DV76" s="11"/>
      <c r="DW76" s="10"/>
      <c r="DX76" s="11"/>
      <c r="DY76" s="10"/>
      <c r="DZ76" s="11"/>
      <c r="EA76" s="10"/>
      <c r="EB76" s="7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94"/>
        <v>0</v>
      </c>
    </row>
    <row r="77" spans="1:146" ht="12.75">
      <c r="A77" s="20">
        <v>4</v>
      </c>
      <c r="B77" s="20">
        <v>1</v>
      </c>
      <c r="C77" s="20"/>
      <c r="D77" s="6" t="s">
        <v>161</v>
      </c>
      <c r="E77" s="3" t="s">
        <v>162</v>
      </c>
      <c r="F77" s="6">
        <f t="shared" si="75"/>
        <v>0</v>
      </c>
      <c r="G77" s="6">
        <f t="shared" si="76"/>
        <v>2</v>
      </c>
      <c r="H77" s="6">
        <f t="shared" si="77"/>
        <v>30</v>
      </c>
      <c r="I77" s="6">
        <f t="shared" si="78"/>
        <v>15</v>
      </c>
      <c r="J77" s="6">
        <f t="shared" si="79"/>
        <v>0</v>
      </c>
      <c r="K77" s="6">
        <f t="shared" si="80"/>
        <v>0</v>
      </c>
      <c r="L77" s="6">
        <f t="shared" si="81"/>
        <v>0</v>
      </c>
      <c r="M77" s="6">
        <f t="shared" si="82"/>
        <v>15</v>
      </c>
      <c r="N77" s="6">
        <f t="shared" si="83"/>
        <v>0</v>
      </c>
      <c r="O77" s="6">
        <f t="shared" si="84"/>
        <v>0</v>
      </c>
      <c r="P77" s="6">
        <f t="shared" si="85"/>
        <v>0</v>
      </c>
      <c r="Q77" s="6">
        <f t="shared" si="86"/>
        <v>0</v>
      </c>
      <c r="R77" s="7">
        <f t="shared" si="87"/>
        <v>2</v>
      </c>
      <c r="S77" s="7">
        <f t="shared" si="88"/>
        <v>1</v>
      </c>
      <c r="T77" s="7">
        <v>1.4</v>
      </c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89"/>
        <v>0</v>
      </c>
      <c r="AP77" s="11"/>
      <c r="AQ77" s="10"/>
      <c r="AR77" s="11"/>
      <c r="AS77" s="10"/>
      <c r="AT77" s="11"/>
      <c r="AU77" s="10"/>
      <c r="AV77" s="7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90"/>
        <v>0</v>
      </c>
      <c r="BK77" s="11"/>
      <c r="BL77" s="10"/>
      <c r="BM77" s="11"/>
      <c r="BN77" s="10"/>
      <c r="BO77" s="11"/>
      <c r="BP77" s="10"/>
      <c r="BQ77" s="7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1"/>
        <v>0</v>
      </c>
      <c r="CF77" s="11">
        <v>15</v>
      </c>
      <c r="CG77" s="10" t="s">
        <v>57</v>
      </c>
      <c r="CH77" s="11"/>
      <c r="CI77" s="10"/>
      <c r="CJ77" s="11"/>
      <c r="CK77" s="10"/>
      <c r="CL77" s="7">
        <v>1</v>
      </c>
      <c r="CM77" s="11"/>
      <c r="CN77" s="10"/>
      <c r="CO77" s="11">
        <v>15</v>
      </c>
      <c r="CP77" s="10" t="s">
        <v>57</v>
      </c>
      <c r="CQ77" s="11"/>
      <c r="CR77" s="10"/>
      <c r="CS77" s="11"/>
      <c r="CT77" s="10"/>
      <c r="CU77" s="11"/>
      <c r="CV77" s="10"/>
      <c r="CW77" s="11"/>
      <c r="CX77" s="10"/>
      <c r="CY77" s="7">
        <v>1</v>
      </c>
      <c r="CZ77" s="7">
        <f t="shared" si="92"/>
        <v>2</v>
      </c>
      <c r="DA77" s="11"/>
      <c r="DB77" s="10"/>
      <c r="DC77" s="11"/>
      <c r="DD77" s="10"/>
      <c r="DE77" s="11"/>
      <c r="DF77" s="10"/>
      <c r="DG77" s="7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93"/>
        <v>0</v>
      </c>
      <c r="DV77" s="11"/>
      <c r="DW77" s="10"/>
      <c r="DX77" s="11"/>
      <c r="DY77" s="10"/>
      <c r="DZ77" s="11"/>
      <c r="EA77" s="10"/>
      <c r="EB77" s="7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94"/>
        <v>0</v>
      </c>
    </row>
    <row r="78" spans="1:146" ht="12.75">
      <c r="A78" s="20">
        <v>4</v>
      </c>
      <c r="B78" s="20">
        <v>1</v>
      </c>
      <c r="C78" s="20"/>
      <c r="D78" s="6" t="s">
        <v>163</v>
      </c>
      <c r="E78" s="3" t="s">
        <v>164</v>
      </c>
      <c r="F78" s="6">
        <f t="shared" si="75"/>
        <v>0</v>
      </c>
      <c r="G78" s="6">
        <f t="shared" si="76"/>
        <v>2</v>
      </c>
      <c r="H78" s="6">
        <f t="shared" si="77"/>
        <v>30</v>
      </c>
      <c r="I78" s="6">
        <f t="shared" si="78"/>
        <v>15</v>
      </c>
      <c r="J78" s="6">
        <f t="shared" si="79"/>
        <v>0</v>
      </c>
      <c r="K78" s="6">
        <f t="shared" si="80"/>
        <v>0</v>
      </c>
      <c r="L78" s="6">
        <f t="shared" si="81"/>
        <v>0</v>
      </c>
      <c r="M78" s="6">
        <f t="shared" si="82"/>
        <v>15</v>
      </c>
      <c r="N78" s="6">
        <f t="shared" si="83"/>
        <v>0</v>
      </c>
      <c r="O78" s="6">
        <f t="shared" si="84"/>
        <v>0</v>
      </c>
      <c r="P78" s="6">
        <f t="shared" si="85"/>
        <v>0</v>
      </c>
      <c r="Q78" s="6">
        <f t="shared" si="86"/>
        <v>0</v>
      </c>
      <c r="R78" s="7">
        <f t="shared" si="87"/>
        <v>2</v>
      </c>
      <c r="S78" s="7">
        <f t="shared" si="88"/>
        <v>1</v>
      </c>
      <c r="T78" s="7">
        <v>1.4</v>
      </c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89"/>
        <v>0</v>
      </c>
      <c r="AP78" s="11"/>
      <c r="AQ78" s="10"/>
      <c r="AR78" s="11"/>
      <c r="AS78" s="10"/>
      <c r="AT78" s="11"/>
      <c r="AU78" s="10"/>
      <c r="AV78" s="7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0"/>
        <v>0</v>
      </c>
      <c r="BK78" s="11"/>
      <c r="BL78" s="10"/>
      <c r="BM78" s="11"/>
      <c r="BN78" s="10"/>
      <c r="BO78" s="11"/>
      <c r="BP78" s="10"/>
      <c r="BQ78" s="7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91"/>
        <v>0</v>
      </c>
      <c r="CF78" s="11">
        <v>15</v>
      </c>
      <c r="CG78" s="10" t="s">
        <v>57</v>
      </c>
      <c r="CH78" s="11"/>
      <c r="CI78" s="10"/>
      <c r="CJ78" s="11"/>
      <c r="CK78" s="10"/>
      <c r="CL78" s="7">
        <v>1</v>
      </c>
      <c r="CM78" s="11"/>
      <c r="CN78" s="10"/>
      <c r="CO78" s="11">
        <v>15</v>
      </c>
      <c r="CP78" s="10" t="s">
        <v>57</v>
      </c>
      <c r="CQ78" s="11"/>
      <c r="CR78" s="10"/>
      <c r="CS78" s="11"/>
      <c r="CT78" s="10"/>
      <c r="CU78" s="11"/>
      <c r="CV78" s="10"/>
      <c r="CW78" s="11"/>
      <c r="CX78" s="10"/>
      <c r="CY78" s="7">
        <v>1</v>
      </c>
      <c r="CZ78" s="7">
        <f t="shared" si="92"/>
        <v>2</v>
      </c>
      <c r="DA78" s="11"/>
      <c r="DB78" s="10"/>
      <c r="DC78" s="11"/>
      <c r="DD78" s="10"/>
      <c r="DE78" s="11"/>
      <c r="DF78" s="10"/>
      <c r="DG78" s="7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93"/>
        <v>0</v>
      </c>
      <c r="DV78" s="11"/>
      <c r="DW78" s="10"/>
      <c r="DX78" s="11"/>
      <c r="DY78" s="10"/>
      <c r="DZ78" s="11"/>
      <c r="EA78" s="10"/>
      <c r="EB78" s="7"/>
      <c r="EC78" s="11"/>
      <c r="ED78" s="10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94"/>
        <v>0</v>
      </c>
    </row>
    <row r="79" spans="1:146" ht="12.75">
      <c r="A79" s="20">
        <v>5</v>
      </c>
      <c r="B79" s="20">
        <v>1</v>
      </c>
      <c r="C79" s="20"/>
      <c r="D79" s="6" t="s">
        <v>165</v>
      </c>
      <c r="E79" s="3" t="s">
        <v>166</v>
      </c>
      <c r="F79" s="6">
        <f t="shared" si="75"/>
        <v>0</v>
      </c>
      <c r="G79" s="6">
        <f t="shared" si="76"/>
        <v>2</v>
      </c>
      <c r="H79" s="6">
        <f t="shared" si="77"/>
        <v>30</v>
      </c>
      <c r="I79" s="6">
        <f t="shared" si="78"/>
        <v>15</v>
      </c>
      <c r="J79" s="6">
        <f t="shared" si="79"/>
        <v>0</v>
      </c>
      <c r="K79" s="6">
        <f t="shared" si="80"/>
        <v>0</v>
      </c>
      <c r="L79" s="6">
        <f t="shared" si="81"/>
        <v>0</v>
      </c>
      <c r="M79" s="6">
        <f t="shared" si="82"/>
        <v>15</v>
      </c>
      <c r="N79" s="6">
        <f t="shared" si="83"/>
        <v>0</v>
      </c>
      <c r="O79" s="6">
        <f t="shared" si="84"/>
        <v>0</v>
      </c>
      <c r="P79" s="6">
        <f t="shared" si="85"/>
        <v>0</v>
      </c>
      <c r="Q79" s="6">
        <f t="shared" si="86"/>
        <v>0</v>
      </c>
      <c r="R79" s="7">
        <f t="shared" si="87"/>
        <v>2</v>
      </c>
      <c r="S79" s="7">
        <f t="shared" si="88"/>
        <v>1</v>
      </c>
      <c r="T79" s="7">
        <v>1.4</v>
      </c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89"/>
        <v>0</v>
      </c>
      <c r="AP79" s="11"/>
      <c r="AQ79" s="10"/>
      <c r="AR79" s="11"/>
      <c r="AS79" s="10"/>
      <c r="AT79" s="11"/>
      <c r="AU79" s="10"/>
      <c r="AV79" s="7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0"/>
        <v>0</v>
      </c>
      <c r="BK79" s="11"/>
      <c r="BL79" s="10"/>
      <c r="BM79" s="11"/>
      <c r="BN79" s="10"/>
      <c r="BO79" s="11"/>
      <c r="BP79" s="10"/>
      <c r="BQ79" s="7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1"/>
        <v>0</v>
      </c>
      <c r="CF79" s="11">
        <v>15</v>
      </c>
      <c r="CG79" s="10" t="s">
        <v>57</v>
      </c>
      <c r="CH79" s="11"/>
      <c r="CI79" s="10"/>
      <c r="CJ79" s="11"/>
      <c r="CK79" s="10"/>
      <c r="CL79" s="7">
        <v>1</v>
      </c>
      <c r="CM79" s="11"/>
      <c r="CN79" s="10"/>
      <c r="CO79" s="11">
        <v>15</v>
      </c>
      <c r="CP79" s="10" t="s">
        <v>57</v>
      </c>
      <c r="CQ79" s="11"/>
      <c r="CR79" s="10"/>
      <c r="CS79" s="11"/>
      <c r="CT79" s="10"/>
      <c r="CU79" s="11"/>
      <c r="CV79" s="10"/>
      <c r="CW79" s="11"/>
      <c r="CX79" s="10"/>
      <c r="CY79" s="7">
        <v>1</v>
      </c>
      <c r="CZ79" s="7">
        <f t="shared" si="92"/>
        <v>2</v>
      </c>
      <c r="DA79" s="11"/>
      <c r="DB79" s="10"/>
      <c r="DC79" s="11"/>
      <c r="DD79" s="10"/>
      <c r="DE79" s="11"/>
      <c r="DF79" s="10"/>
      <c r="DG79" s="7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93"/>
        <v>0</v>
      </c>
      <c r="DV79" s="11"/>
      <c r="DW79" s="10"/>
      <c r="DX79" s="11"/>
      <c r="DY79" s="10"/>
      <c r="DZ79" s="11"/>
      <c r="EA79" s="10"/>
      <c r="EB79" s="7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94"/>
        <v>0</v>
      </c>
    </row>
    <row r="80" spans="1:146" ht="12.75">
      <c r="A80" s="20">
        <v>5</v>
      </c>
      <c r="B80" s="20">
        <v>1</v>
      </c>
      <c r="C80" s="20"/>
      <c r="D80" s="6" t="s">
        <v>167</v>
      </c>
      <c r="E80" s="3" t="s">
        <v>168</v>
      </c>
      <c r="F80" s="6">
        <f t="shared" si="75"/>
        <v>0</v>
      </c>
      <c r="G80" s="6">
        <f t="shared" si="76"/>
        <v>2</v>
      </c>
      <c r="H80" s="6">
        <f t="shared" si="77"/>
        <v>30</v>
      </c>
      <c r="I80" s="6">
        <f t="shared" si="78"/>
        <v>15</v>
      </c>
      <c r="J80" s="6">
        <f t="shared" si="79"/>
        <v>0</v>
      </c>
      <c r="K80" s="6">
        <f t="shared" si="80"/>
        <v>0</v>
      </c>
      <c r="L80" s="6">
        <f t="shared" si="81"/>
        <v>0</v>
      </c>
      <c r="M80" s="6">
        <f t="shared" si="82"/>
        <v>15</v>
      </c>
      <c r="N80" s="6">
        <f t="shared" si="83"/>
        <v>0</v>
      </c>
      <c r="O80" s="6">
        <f t="shared" si="84"/>
        <v>0</v>
      </c>
      <c r="P80" s="6">
        <f t="shared" si="85"/>
        <v>0</v>
      </c>
      <c r="Q80" s="6">
        <f t="shared" si="86"/>
        <v>0</v>
      </c>
      <c r="R80" s="7">
        <f t="shared" si="87"/>
        <v>2</v>
      </c>
      <c r="S80" s="7">
        <f t="shared" si="88"/>
        <v>1</v>
      </c>
      <c r="T80" s="7">
        <v>1.4</v>
      </c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89"/>
        <v>0</v>
      </c>
      <c r="AP80" s="11"/>
      <c r="AQ80" s="10"/>
      <c r="AR80" s="11"/>
      <c r="AS80" s="10"/>
      <c r="AT80" s="11"/>
      <c r="AU80" s="10"/>
      <c r="AV80" s="7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0"/>
        <v>0</v>
      </c>
      <c r="BK80" s="11"/>
      <c r="BL80" s="10"/>
      <c r="BM80" s="11"/>
      <c r="BN80" s="10"/>
      <c r="BO80" s="11"/>
      <c r="BP80" s="10"/>
      <c r="BQ80" s="7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1"/>
        <v>0</v>
      </c>
      <c r="CF80" s="11">
        <v>15</v>
      </c>
      <c r="CG80" s="10" t="s">
        <v>57</v>
      </c>
      <c r="CH80" s="11"/>
      <c r="CI80" s="10"/>
      <c r="CJ80" s="11"/>
      <c r="CK80" s="10"/>
      <c r="CL80" s="7">
        <v>1</v>
      </c>
      <c r="CM80" s="11"/>
      <c r="CN80" s="10"/>
      <c r="CO80" s="11">
        <v>15</v>
      </c>
      <c r="CP80" s="10" t="s">
        <v>57</v>
      </c>
      <c r="CQ80" s="11"/>
      <c r="CR80" s="10"/>
      <c r="CS80" s="11"/>
      <c r="CT80" s="10"/>
      <c r="CU80" s="11"/>
      <c r="CV80" s="10"/>
      <c r="CW80" s="11"/>
      <c r="CX80" s="10"/>
      <c r="CY80" s="7">
        <v>1</v>
      </c>
      <c r="CZ80" s="7">
        <f t="shared" si="92"/>
        <v>2</v>
      </c>
      <c r="DA80" s="11"/>
      <c r="DB80" s="10"/>
      <c r="DC80" s="11"/>
      <c r="DD80" s="10"/>
      <c r="DE80" s="11"/>
      <c r="DF80" s="10"/>
      <c r="DG80" s="7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93"/>
        <v>0</v>
      </c>
      <c r="DV80" s="11"/>
      <c r="DW80" s="10"/>
      <c r="DX80" s="11"/>
      <c r="DY80" s="10"/>
      <c r="DZ80" s="11"/>
      <c r="EA80" s="10"/>
      <c r="EB80" s="7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94"/>
        <v>0</v>
      </c>
    </row>
    <row r="81" spans="1:146" ht="12.75">
      <c r="A81" s="20">
        <v>6</v>
      </c>
      <c r="B81" s="20">
        <v>1</v>
      </c>
      <c r="C81" s="20"/>
      <c r="D81" s="6" t="s">
        <v>169</v>
      </c>
      <c r="E81" s="3" t="s">
        <v>170</v>
      </c>
      <c r="F81" s="6">
        <f t="shared" si="75"/>
        <v>0</v>
      </c>
      <c r="G81" s="6">
        <f t="shared" si="76"/>
        <v>2</v>
      </c>
      <c r="H81" s="6">
        <f t="shared" si="77"/>
        <v>30</v>
      </c>
      <c r="I81" s="6">
        <f t="shared" si="78"/>
        <v>15</v>
      </c>
      <c r="J81" s="6">
        <f t="shared" si="79"/>
        <v>0</v>
      </c>
      <c r="K81" s="6">
        <f t="shared" si="80"/>
        <v>0</v>
      </c>
      <c r="L81" s="6">
        <f t="shared" si="81"/>
        <v>0</v>
      </c>
      <c r="M81" s="6">
        <f t="shared" si="82"/>
        <v>15</v>
      </c>
      <c r="N81" s="6">
        <f t="shared" si="83"/>
        <v>0</v>
      </c>
      <c r="O81" s="6">
        <f t="shared" si="84"/>
        <v>0</v>
      </c>
      <c r="P81" s="6">
        <f t="shared" si="85"/>
        <v>0</v>
      </c>
      <c r="Q81" s="6">
        <f t="shared" si="86"/>
        <v>0</v>
      </c>
      <c r="R81" s="7">
        <f t="shared" si="87"/>
        <v>2</v>
      </c>
      <c r="S81" s="7">
        <f t="shared" si="88"/>
        <v>1</v>
      </c>
      <c r="T81" s="7">
        <v>1.2</v>
      </c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89"/>
        <v>0</v>
      </c>
      <c r="AP81" s="11"/>
      <c r="AQ81" s="10"/>
      <c r="AR81" s="11"/>
      <c r="AS81" s="10"/>
      <c r="AT81" s="11"/>
      <c r="AU81" s="10"/>
      <c r="AV81" s="7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0"/>
        <v>0</v>
      </c>
      <c r="BK81" s="11">
        <v>15</v>
      </c>
      <c r="BL81" s="10" t="s">
        <v>57</v>
      </c>
      <c r="BM81" s="11"/>
      <c r="BN81" s="10"/>
      <c r="BO81" s="11"/>
      <c r="BP81" s="10"/>
      <c r="BQ81" s="7">
        <v>1</v>
      </c>
      <c r="BR81" s="11"/>
      <c r="BS81" s="10"/>
      <c r="BT81" s="11">
        <v>15</v>
      </c>
      <c r="BU81" s="10" t="s">
        <v>57</v>
      </c>
      <c r="BV81" s="11"/>
      <c r="BW81" s="10"/>
      <c r="BX81" s="11"/>
      <c r="BY81" s="10"/>
      <c r="BZ81" s="11"/>
      <c r="CA81" s="10"/>
      <c r="CB81" s="11"/>
      <c r="CC81" s="10"/>
      <c r="CD81" s="7">
        <v>1</v>
      </c>
      <c r="CE81" s="7">
        <f t="shared" si="91"/>
        <v>2</v>
      </c>
      <c r="CF81" s="11"/>
      <c r="CG81" s="10"/>
      <c r="CH81" s="11"/>
      <c r="CI81" s="10"/>
      <c r="CJ81" s="11"/>
      <c r="CK81" s="10"/>
      <c r="CL81" s="7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2"/>
        <v>0</v>
      </c>
      <c r="DA81" s="11"/>
      <c r="DB81" s="10"/>
      <c r="DC81" s="11"/>
      <c r="DD81" s="10"/>
      <c r="DE81" s="11"/>
      <c r="DF81" s="10"/>
      <c r="DG81" s="7"/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93"/>
        <v>0</v>
      </c>
      <c r="DV81" s="11"/>
      <c r="DW81" s="10"/>
      <c r="DX81" s="11"/>
      <c r="DY81" s="10"/>
      <c r="DZ81" s="11"/>
      <c r="EA81" s="10"/>
      <c r="EB81" s="7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94"/>
        <v>0</v>
      </c>
    </row>
    <row r="82" spans="1:146" ht="12.75">
      <c r="A82" s="20">
        <v>6</v>
      </c>
      <c r="B82" s="20">
        <v>1</v>
      </c>
      <c r="C82" s="20"/>
      <c r="D82" s="6" t="s">
        <v>171</v>
      </c>
      <c r="E82" s="3" t="s">
        <v>172</v>
      </c>
      <c r="F82" s="6">
        <f t="shared" si="75"/>
        <v>0</v>
      </c>
      <c r="G82" s="6">
        <f t="shared" si="76"/>
        <v>2</v>
      </c>
      <c r="H82" s="6">
        <f t="shared" si="77"/>
        <v>30</v>
      </c>
      <c r="I82" s="6">
        <f t="shared" si="78"/>
        <v>15</v>
      </c>
      <c r="J82" s="6">
        <f t="shared" si="79"/>
        <v>0</v>
      </c>
      <c r="K82" s="6">
        <f t="shared" si="80"/>
        <v>0</v>
      </c>
      <c r="L82" s="6">
        <f t="shared" si="81"/>
        <v>0</v>
      </c>
      <c r="M82" s="6">
        <f t="shared" si="82"/>
        <v>15</v>
      </c>
      <c r="N82" s="6">
        <f t="shared" si="83"/>
        <v>0</v>
      </c>
      <c r="O82" s="6">
        <f t="shared" si="84"/>
        <v>0</v>
      </c>
      <c r="P82" s="6">
        <f t="shared" si="85"/>
        <v>0</v>
      </c>
      <c r="Q82" s="6">
        <f t="shared" si="86"/>
        <v>0</v>
      </c>
      <c r="R82" s="7">
        <f t="shared" si="87"/>
        <v>2</v>
      </c>
      <c r="S82" s="7">
        <f t="shared" si="88"/>
        <v>1</v>
      </c>
      <c r="T82" s="7">
        <v>1.2</v>
      </c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89"/>
        <v>0</v>
      </c>
      <c r="AP82" s="11"/>
      <c r="AQ82" s="10"/>
      <c r="AR82" s="11"/>
      <c r="AS82" s="10"/>
      <c r="AT82" s="11"/>
      <c r="AU82" s="10"/>
      <c r="AV82" s="7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0"/>
        <v>0</v>
      </c>
      <c r="BK82" s="11">
        <v>15</v>
      </c>
      <c r="BL82" s="10" t="s">
        <v>57</v>
      </c>
      <c r="BM82" s="11"/>
      <c r="BN82" s="10"/>
      <c r="BO82" s="11"/>
      <c r="BP82" s="10"/>
      <c r="BQ82" s="7">
        <v>1</v>
      </c>
      <c r="BR82" s="11"/>
      <c r="BS82" s="10"/>
      <c r="BT82" s="11">
        <v>15</v>
      </c>
      <c r="BU82" s="10" t="s">
        <v>57</v>
      </c>
      <c r="BV82" s="11"/>
      <c r="BW82" s="10"/>
      <c r="BX82" s="11"/>
      <c r="BY82" s="10"/>
      <c r="BZ82" s="11"/>
      <c r="CA82" s="10"/>
      <c r="CB82" s="11"/>
      <c r="CC82" s="10"/>
      <c r="CD82" s="7">
        <v>1</v>
      </c>
      <c r="CE82" s="7">
        <f t="shared" si="91"/>
        <v>2</v>
      </c>
      <c r="CF82" s="11"/>
      <c r="CG82" s="10"/>
      <c r="CH82" s="11"/>
      <c r="CI82" s="10"/>
      <c r="CJ82" s="11"/>
      <c r="CK82" s="10"/>
      <c r="CL82" s="7"/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92"/>
        <v>0</v>
      </c>
      <c r="DA82" s="11"/>
      <c r="DB82" s="10"/>
      <c r="DC82" s="11"/>
      <c r="DD82" s="10"/>
      <c r="DE82" s="11"/>
      <c r="DF82" s="10"/>
      <c r="DG82" s="7"/>
      <c r="DH82" s="11"/>
      <c r="DI82" s="10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93"/>
        <v>0</v>
      </c>
      <c r="DV82" s="11"/>
      <c r="DW82" s="10"/>
      <c r="DX82" s="11"/>
      <c r="DY82" s="10"/>
      <c r="DZ82" s="11"/>
      <c r="EA82" s="10"/>
      <c r="EB82" s="7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94"/>
        <v>0</v>
      </c>
    </row>
    <row r="83" spans="1:146" ht="12.75">
      <c r="A83" s="20">
        <v>7</v>
      </c>
      <c r="B83" s="20">
        <v>1</v>
      </c>
      <c r="C83" s="20"/>
      <c r="D83" s="6" t="s">
        <v>173</v>
      </c>
      <c r="E83" s="3" t="s">
        <v>174</v>
      </c>
      <c r="F83" s="6">
        <f t="shared" si="75"/>
        <v>0</v>
      </c>
      <c r="G83" s="6">
        <f t="shared" si="76"/>
        <v>2</v>
      </c>
      <c r="H83" s="6">
        <f t="shared" si="77"/>
        <v>30</v>
      </c>
      <c r="I83" s="6">
        <f t="shared" si="78"/>
        <v>15</v>
      </c>
      <c r="J83" s="6">
        <f t="shared" si="79"/>
        <v>0</v>
      </c>
      <c r="K83" s="6">
        <f t="shared" si="80"/>
        <v>0</v>
      </c>
      <c r="L83" s="6">
        <f t="shared" si="81"/>
        <v>0</v>
      </c>
      <c r="M83" s="6">
        <f t="shared" si="82"/>
        <v>15</v>
      </c>
      <c r="N83" s="6">
        <f t="shared" si="83"/>
        <v>0</v>
      </c>
      <c r="O83" s="6">
        <f t="shared" si="84"/>
        <v>0</v>
      </c>
      <c r="P83" s="6">
        <f t="shared" si="85"/>
        <v>0</v>
      </c>
      <c r="Q83" s="6">
        <f t="shared" si="86"/>
        <v>0</v>
      </c>
      <c r="R83" s="7">
        <f t="shared" si="87"/>
        <v>2</v>
      </c>
      <c r="S83" s="7">
        <f t="shared" si="88"/>
        <v>1</v>
      </c>
      <c r="T83" s="7">
        <v>1.2</v>
      </c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89"/>
        <v>0</v>
      </c>
      <c r="AP83" s="11"/>
      <c r="AQ83" s="10"/>
      <c r="AR83" s="11"/>
      <c r="AS83" s="10"/>
      <c r="AT83" s="11"/>
      <c r="AU83" s="10"/>
      <c r="AV83" s="7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0"/>
        <v>0</v>
      </c>
      <c r="BK83" s="11">
        <v>15</v>
      </c>
      <c r="BL83" s="10" t="s">
        <v>57</v>
      </c>
      <c r="BM83" s="11"/>
      <c r="BN83" s="10"/>
      <c r="BO83" s="11"/>
      <c r="BP83" s="10"/>
      <c r="BQ83" s="7">
        <v>1</v>
      </c>
      <c r="BR83" s="11"/>
      <c r="BS83" s="10"/>
      <c r="BT83" s="11">
        <v>15</v>
      </c>
      <c r="BU83" s="10" t="s">
        <v>57</v>
      </c>
      <c r="BV83" s="11"/>
      <c r="BW83" s="10"/>
      <c r="BX83" s="11"/>
      <c r="BY83" s="10"/>
      <c r="BZ83" s="11"/>
      <c r="CA83" s="10"/>
      <c r="CB83" s="11"/>
      <c r="CC83" s="10"/>
      <c r="CD83" s="7">
        <v>1</v>
      </c>
      <c r="CE83" s="7">
        <f t="shared" si="91"/>
        <v>2</v>
      </c>
      <c r="CF83" s="11"/>
      <c r="CG83" s="10"/>
      <c r="CH83" s="11"/>
      <c r="CI83" s="10"/>
      <c r="CJ83" s="11"/>
      <c r="CK83" s="10"/>
      <c r="CL83" s="7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92"/>
        <v>0</v>
      </c>
      <c r="DA83" s="11"/>
      <c r="DB83" s="10"/>
      <c r="DC83" s="11"/>
      <c r="DD83" s="10"/>
      <c r="DE83" s="11"/>
      <c r="DF83" s="10"/>
      <c r="DG83" s="7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93"/>
        <v>0</v>
      </c>
      <c r="DV83" s="11"/>
      <c r="DW83" s="10"/>
      <c r="DX83" s="11"/>
      <c r="DY83" s="10"/>
      <c r="DZ83" s="11"/>
      <c r="EA83" s="10"/>
      <c r="EB83" s="7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94"/>
        <v>0</v>
      </c>
    </row>
    <row r="84" spans="1:146" ht="12.75">
      <c r="A84" s="20">
        <v>7</v>
      </c>
      <c r="B84" s="20">
        <v>1</v>
      </c>
      <c r="C84" s="20"/>
      <c r="D84" s="6" t="s">
        <v>175</v>
      </c>
      <c r="E84" s="3" t="s">
        <v>176</v>
      </c>
      <c r="F84" s="6">
        <f t="shared" si="75"/>
        <v>0</v>
      </c>
      <c r="G84" s="6">
        <f t="shared" si="76"/>
        <v>2</v>
      </c>
      <c r="H84" s="6">
        <f t="shared" si="77"/>
        <v>30</v>
      </c>
      <c r="I84" s="6">
        <f t="shared" si="78"/>
        <v>15</v>
      </c>
      <c r="J84" s="6">
        <f t="shared" si="79"/>
        <v>0</v>
      </c>
      <c r="K84" s="6">
        <f t="shared" si="80"/>
        <v>0</v>
      </c>
      <c r="L84" s="6">
        <f t="shared" si="81"/>
        <v>0</v>
      </c>
      <c r="M84" s="6">
        <f t="shared" si="82"/>
        <v>15</v>
      </c>
      <c r="N84" s="6">
        <f t="shared" si="83"/>
        <v>0</v>
      </c>
      <c r="O84" s="6">
        <f t="shared" si="84"/>
        <v>0</v>
      </c>
      <c r="P84" s="6">
        <f t="shared" si="85"/>
        <v>0</v>
      </c>
      <c r="Q84" s="6">
        <f t="shared" si="86"/>
        <v>0</v>
      </c>
      <c r="R84" s="7">
        <f t="shared" si="87"/>
        <v>2</v>
      </c>
      <c r="S84" s="7">
        <f t="shared" si="88"/>
        <v>1</v>
      </c>
      <c r="T84" s="7">
        <v>1.2</v>
      </c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89"/>
        <v>0</v>
      </c>
      <c r="AP84" s="11"/>
      <c r="AQ84" s="10"/>
      <c r="AR84" s="11"/>
      <c r="AS84" s="10"/>
      <c r="AT84" s="11"/>
      <c r="AU84" s="10"/>
      <c r="AV84" s="7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0"/>
        <v>0</v>
      </c>
      <c r="BK84" s="11">
        <v>15</v>
      </c>
      <c r="BL84" s="10" t="s">
        <v>57</v>
      </c>
      <c r="BM84" s="11"/>
      <c r="BN84" s="10"/>
      <c r="BO84" s="11"/>
      <c r="BP84" s="10"/>
      <c r="BQ84" s="7">
        <v>1</v>
      </c>
      <c r="BR84" s="11"/>
      <c r="BS84" s="10"/>
      <c r="BT84" s="11">
        <v>15</v>
      </c>
      <c r="BU84" s="10" t="s">
        <v>57</v>
      </c>
      <c r="BV84" s="11"/>
      <c r="BW84" s="10"/>
      <c r="BX84" s="11"/>
      <c r="BY84" s="10"/>
      <c r="BZ84" s="11"/>
      <c r="CA84" s="10"/>
      <c r="CB84" s="11"/>
      <c r="CC84" s="10"/>
      <c r="CD84" s="7">
        <v>1</v>
      </c>
      <c r="CE84" s="7">
        <f t="shared" si="91"/>
        <v>2</v>
      </c>
      <c r="CF84" s="11"/>
      <c r="CG84" s="10"/>
      <c r="CH84" s="11"/>
      <c r="CI84" s="10"/>
      <c r="CJ84" s="11"/>
      <c r="CK84" s="10"/>
      <c r="CL84" s="7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92"/>
        <v>0</v>
      </c>
      <c r="DA84" s="11"/>
      <c r="DB84" s="10"/>
      <c r="DC84" s="11"/>
      <c r="DD84" s="10"/>
      <c r="DE84" s="11"/>
      <c r="DF84" s="10"/>
      <c r="DG84" s="7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93"/>
        <v>0</v>
      </c>
      <c r="DV84" s="11"/>
      <c r="DW84" s="10"/>
      <c r="DX84" s="11"/>
      <c r="DY84" s="10"/>
      <c r="DZ84" s="11"/>
      <c r="EA84" s="10"/>
      <c r="EB84" s="7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94"/>
        <v>0</v>
      </c>
    </row>
    <row r="85" spans="1:146" ht="12.75">
      <c r="A85" s="20">
        <v>8</v>
      </c>
      <c r="B85" s="20">
        <v>1</v>
      </c>
      <c r="C85" s="20"/>
      <c r="D85" s="6" t="s">
        <v>177</v>
      </c>
      <c r="E85" s="3" t="s">
        <v>178</v>
      </c>
      <c r="F85" s="6">
        <f t="shared" si="75"/>
        <v>0</v>
      </c>
      <c r="G85" s="6">
        <f t="shared" si="76"/>
        <v>2</v>
      </c>
      <c r="H85" s="6">
        <f t="shared" si="77"/>
        <v>30</v>
      </c>
      <c r="I85" s="6">
        <f t="shared" si="78"/>
        <v>15</v>
      </c>
      <c r="J85" s="6">
        <f t="shared" si="79"/>
        <v>0</v>
      </c>
      <c r="K85" s="6">
        <f t="shared" si="80"/>
        <v>0</v>
      </c>
      <c r="L85" s="6">
        <f t="shared" si="81"/>
        <v>0</v>
      </c>
      <c r="M85" s="6">
        <f t="shared" si="82"/>
        <v>15</v>
      </c>
      <c r="N85" s="6">
        <f t="shared" si="83"/>
        <v>0</v>
      </c>
      <c r="O85" s="6">
        <f t="shared" si="84"/>
        <v>0</v>
      </c>
      <c r="P85" s="6">
        <f t="shared" si="85"/>
        <v>0</v>
      </c>
      <c r="Q85" s="6">
        <f t="shared" si="86"/>
        <v>0</v>
      </c>
      <c r="R85" s="7">
        <f t="shared" si="87"/>
        <v>2</v>
      </c>
      <c r="S85" s="7">
        <f t="shared" si="88"/>
        <v>1</v>
      </c>
      <c r="T85" s="7">
        <v>1.2</v>
      </c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89"/>
        <v>0</v>
      </c>
      <c r="AP85" s="11"/>
      <c r="AQ85" s="10"/>
      <c r="AR85" s="11"/>
      <c r="AS85" s="10"/>
      <c r="AT85" s="11"/>
      <c r="AU85" s="10"/>
      <c r="AV85" s="7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0"/>
        <v>0</v>
      </c>
      <c r="BK85" s="11"/>
      <c r="BL85" s="10"/>
      <c r="BM85" s="11"/>
      <c r="BN85" s="10"/>
      <c r="BO85" s="11"/>
      <c r="BP85" s="10"/>
      <c r="BQ85" s="7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91"/>
        <v>0</v>
      </c>
      <c r="CF85" s="11"/>
      <c r="CG85" s="10"/>
      <c r="CH85" s="11"/>
      <c r="CI85" s="10"/>
      <c r="CJ85" s="11"/>
      <c r="CK85" s="10"/>
      <c r="CL85" s="7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2"/>
        <v>0</v>
      </c>
      <c r="DA85" s="11">
        <v>15</v>
      </c>
      <c r="DB85" s="10" t="s">
        <v>57</v>
      </c>
      <c r="DC85" s="11"/>
      <c r="DD85" s="10"/>
      <c r="DE85" s="11"/>
      <c r="DF85" s="10"/>
      <c r="DG85" s="7">
        <v>1</v>
      </c>
      <c r="DH85" s="11"/>
      <c r="DI85" s="10"/>
      <c r="DJ85" s="11">
        <v>15</v>
      </c>
      <c r="DK85" s="10" t="s">
        <v>57</v>
      </c>
      <c r="DL85" s="11"/>
      <c r="DM85" s="10"/>
      <c r="DN85" s="11"/>
      <c r="DO85" s="10"/>
      <c r="DP85" s="11"/>
      <c r="DQ85" s="10"/>
      <c r="DR85" s="11"/>
      <c r="DS85" s="10"/>
      <c r="DT85" s="7">
        <v>1</v>
      </c>
      <c r="DU85" s="7">
        <f t="shared" si="93"/>
        <v>2</v>
      </c>
      <c r="DV85" s="11"/>
      <c r="DW85" s="10"/>
      <c r="DX85" s="11"/>
      <c r="DY85" s="10"/>
      <c r="DZ85" s="11"/>
      <c r="EA85" s="10"/>
      <c r="EB85" s="7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94"/>
        <v>0</v>
      </c>
    </row>
    <row r="86" spans="1:146" ht="12.75">
      <c r="A86" s="20">
        <v>8</v>
      </c>
      <c r="B86" s="20">
        <v>1</v>
      </c>
      <c r="C86" s="20"/>
      <c r="D86" s="6" t="s">
        <v>179</v>
      </c>
      <c r="E86" s="3" t="s">
        <v>180</v>
      </c>
      <c r="F86" s="6">
        <f t="shared" si="75"/>
        <v>0</v>
      </c>
      <c r="G86" s="6">
        <f t="shared" si="76"/>
        <v>2</v>
      </c>
      <c r="H86" s="6">
        <f t="shared" si="77"/>
        <v>30</v>
      </c>
      <c r="I86" s="6">
        <f t="shared" si="78"/>
        <v>15</v>
      </c>
      <c r="J86" s="6">
        <f t="shared" si="79"/>
        <v>0</v>
      </c>
      <c r="K86" s="6">
        <f t="shared" si="80"/>
        <v>0</v>
      </c>
      <c r="L86" s="6">
        <f t="shared" si="81"/>
        <v>0</v>
      </c>
      <c r="M86" s="6">
        <f t="shared" si="82"/>
        <v>15</v>
      </c>
      <c r="N86" s="6">
        <f t="shared" si="83"/>
        <v>0</v>
      </c>
      <c r="O86" s="6">
        <f t="shared" si="84"/>
        <v>0</v>
      </c>
      <c r="P86" s="6">
        <f t="shared" si="85"/>
        <v>0</v>
      </c>
      <c r="Q86" s="6">
        <f t="shared" si="86"/>
        <v>0</v>
      </c>
      <c r="R86" s="7">
        <f t="shared" si="87"/>
        <v>2</v>
      </c>
      <c r="S86" s="7">
        <f t="shared" si="88"/>
        <v>1</v>
      </c>
      <c r="T86" s="7">
        <v>1.2</v>
      </c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89"/>
        <v>0</v>
      </c>
      <c r="AP86" s="11"/>
      <c r="AQ86" s="10"/>
      <c r="AR86" s="11"/>
      <c r="AS86" s="10"/>
      <c r="AT86" s="11"/>
      <c r="AU86" s="10"/>
      <c r="AV86" s="7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0"/>
        <v>0</v>
      </c>
      <c r="BK86" s="11"/>
      <c r="BL86" s="10"/>
      <c r="BM86" s="11"/>
      <c r="BN86" s="10"/>
      <c r="BO86" s="11"/>
      <c r="BP86" s="10"/>
      <c r="BQ86" s="7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91"/>
        <v>0</v>
      </c>
      <c r="CF86" s="11"/>
      <c r="CG86" s="10"/>
      <c r="CH86" s="11"/>
      <c r="CI86" s="10"/>
      <c r="CJ86" s="11"/>
      <c r="CK86" s="10"/>
      <c r="CL86" s="7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92"/>
        <v>0</v>
      </c>
      <c r="DA86" s="11">
        <v>15</v>
      </c>
      <c r="DB86" s="10" t="s">
        <v>57</v>
      </c>
      <c r="DC86" s="11"/>
      <c r="DD86" s="10"/>
      <c r="DE86" s="11"/>
      <c r="DF86" s="10"/>
      <c r="DG86" s="7">
        <v>1</v>
      </c>
      <c r="DH86" s="11"/>
      <c r="DI86" s="10"/>
      <c r="DJ86" s="11">
        <v>15</v>
      </c>
      <c r="DK86" s="10" t="s">
        <v>57</v>
      </c>
      <c r="DL86" s="11"/>
      <c r="DM86" s="10"/>
      <c r="DN86" s="11"/>
      <c r="DO86" s="10"/>
      <c r="DP86" s="11"/>
      <c r="DQ86" s="10"/>
      <c r="DR86" s="11"/>
      <c r="DS86" s="10"/>
      <c r="DT86" s="7">
        <v>1</v>
      </c>
      <c r="DU86" s="7">
        <f t="shared" si="93"/>
        <v>2</v>
      </c>
      <c r="DV86" s="11"/>
      <c r="DW86" s="10"/>
      <c r="DX86" s="11"/>
      <c r="DY86" s="10"/>
      <c r="DZ86" s="11"/>
      <c r="EA86" s="10"/>
      <c r="EB86" s="7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94"/>
        <v>0</v>
      </c>
    </row>
    <row r="87" spans="1:146" ht="12.75">
      <c r="A87" s="20">
        <v>9</v>
      </c>
      <c r="B87" s="20">
        <v>1</v>
      </c>
      <c r="C87" s="20"/>
      <c r="D87" s="6" t="s">
        <v>181</v>
      </c>
      <c r="E87" s="3" t="s">
        <v>182</v>
      </c>
      <c r="F87" s="6">
        <f t="shared" si="75"/>
        <v>0</v>
      </c>
      <c r="G87" s="6">
        <f t="shared" si="76"/>
        <v>2</v>
      </c>
      <c r="H87" s="6">
        <f t="shared" si="77"/>
        <v>30</v>
      </c>
      <c r="I87" s="6">
        <f t="shared" si="78"/>
        <v>15</v>
      </c>
      <c r="J87" s="6">
        <f t="shared" si="79"/>
        <v>0</v>
      </c>
      <c r="K87" s="6">
        <f t="shared" si="80"/>
        <v>0</v>
      </c>
      <c r="L87" s="6">
        <f t="shared" si="81"/>
        <v>0</v>
      </c>
      <c r="M87" s="6">
        <f t="shared" si="82"/>
        <v>15</v>
      </c>
      <c r="N87" s="6">
        <f t="shared" si="83"/>
        <v>0</v>
      </c>
      <c r="O87" s="6">
        <f t="shared" si="84"/>
        <v>0</v>
      </c>
      <c r="P87" s="6">
        <f t="shared" si="85"/>
        <v>0</v>
      </c>
      <c r="Q87" s="6">
        <f t="shared" si="86"/>
        <v>0</v>
      </c>
      <c r="R87" s="7">
        <f t="shared" si="87"/>
        <v>2</v>
      </c>
      <c r="S87" s="7">
        <f t="shared" si="88"/>
        <v>1</v>
      </c>
      <c r="T87" s="7">
        <v>1.2</v>
      </c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89"/>
        <v>0</v>
      </c>
      <c r="AP87" s="11"/>
      <c r="AQ87" s="10"/>
      <c r="AR87" s="11"/>
      <c r="AS87" s="10"/>
      <c r="AT87" s="11"/>
      <c r="AU87" s="10"/>
      <c r="AV87" s="7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0"/>
        <v>0</v>
      </c>
      <c r="BK87" s="11"/>
      <c r="BL87" s="10"/>
      <c r="BM87" s="11"/>
      <c r="BN87" s="10"/>
      <c r="BO87" s="11"/>
      <c r="BP87" s="10"/>
      <c r="BQ87" s="7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91"/>
        <v>0</v>
      </c>
      <c r="CF87" s="11"/>
      <c r="CG87" s="10"/>
      <c r="CH87" s="11"/>
      <c r="CI87" s="10"/>
      <c r="CJ87" s="11"/>
      <c r="CK87" s="10"/>
      <c r="CL87" s="7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92"/>
        <v>0</v>
      </c>
      <c r="DA87" s="11">
        <v>15</v>
      </c>
      <c r="DB87" s="10" t="s">
        <v>57</v>
      </c>
      <c r="DC87" s="11"/>
      <c r="DD87" s="10"/>
      <c r="DE87" s="11"/>
      <c r="DF87" s="10"/>
      <c r="DG87" s="7">
        <v>1</v>
      </c>
      <c r="DH87" s="11"/>
      <c r="DI87" s="10"/>
      <c r="DJ87" s="11">
        <v>15</v>
      </c>
      <c r="DK87" s="10" t="s">
        <v>57</v>
      </c>
      <c r="DL87" s="11"/>
      <c r="DM87" s="10"/>
      <c r="DN87" s="11"/>
      <c r="DO87" s="10"/>
      <c r="DP87" s="11"/>
      <c r="DQ87" s="10"/>
      <c r="DR87" s="11"/>
      <c r="DS87" s="10"/>
      <c r="DT87" s="7">
        <v>1</v>
      </c>
      <c r="DU87" s="7">
        <f t="shared" si="93"/>
        <v>2</v>
      </c>
      <c r="DV87" s="11"/>
      <c r="DW87" s="10"/>
      <c r="DX87" s="11"/>
      <c r="DY87" s="10"/>
      <c r="DZ87" s="11"/>
      <c r="EA87" s="10"/>
      <c r="EB87" s="7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94"/>
        <v>0</v>
      </c>
    </row>
    <row r="88" spans="1:146" ht="12.75">
      <c r="A88" s="20">
        <v>9</v>
      </c>
      <c r="B88" s="20">
        <v>1</v>
      </c>
      <c r="C88" s="20"/>
      <c r="D88" s="6" t="s">
        <v>183</v>
      </c>
      <c r="E88" s="3" t="s">
        <v>184</v>
      </c>
      <c r="F88" s="6">
        <f t="shared" si="75"/>
        <v>0</v>
      </c>
      <c r="G88" s="6">
        <f t="shared" si="76"/>
        <v>2</v>
      </c>
      <c r="H88" s="6">
        <f t="shared" si="77"/>
        <v>30</v>
      </c>
      <c r="I88" s="6">
        <f t="shared" si="78"/>
        <v>15</v>
      </c>
      <c r="J88" s="6">
        <f t="shared" si="79"/>
        <v>0</v>
      </c>
      <c r="K88" s="6">
        <f t="shared" si="80"/>
        <v>0</v>
      </c>
      <c r="L88" s="6">
        <f t="shared" si="81"/>
        <v>0</v>
      </c>
      <c r="M88" s="6">
        <f t="shared" si="82"/>
        <v>15</v>
      </c>
      <c r="N88" s="6">
        <f t="shared" si="83"/>
        <v>0</v>
      </c>
      <c r="O88" s="6">
        <f t="shared" si="84"/>
        <v>0</v>
      </c>
      <c r="P88" s="6">
        <f t="shared" si="85"/>
        <v>0</v>
      </c>
      <c r="Q88" s="6">
        <f t="shared" si="86"/>
        <v>0</v>
      </c>
      <c r="R88" s="7">
        <f t="shared" si="87"/>
        <v>2</v>
      </c>
      <c r="S88" s="7">
        <f t="shared" si="88"/>
        <v>1</v>
      </c>
      <c r="T88" s="7">
        <v>1.2</v>
      </c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89"/>
        <v>0</v>
      </c>
      <c r="AP88" s="11"/>
      <c r="AQ88" s="10"/>
      <c r="AR88" s="11"/>
      <c r="AS88" s="10"/>
      <c r="AT88" s="11"/>
      <c r="AU88" s="10"/>
      <c r="AV88" s="7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0"/>
        <v>0</v>
      </c>
      <c r="BK88" s="11"/>
      <c r="BL88" s="10"/>
      <c r="BM88" s="11"/>
      <c r="BN88" s="10"/>
      <c r="BO88" s="11"/>
      <c r="BP88" s="10"/>
      <c r="BQ88" s="7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91"/>
        <v>0</v>
      </c>
      <c r="CF88" s="11"/>
      <c r="CG88" s="10"/>
      <c r="CH88" s="11"/>
      <c r="CI88" s="10"/>
      <c r="CJ88" s="11"/>
      <c r="CK88" s="10"/>
      <c r="CL88" s="7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92"/>
        <v>0</v>
      </c>
      <c r="DA88" s="11">
        <v>15</v>
      </c>
      <c r="DB88" s="10" t="s">
        <v>57</v>
      </c>
      <c r="DC88" s="11"/>
      <c r="DD88" s="10"/>
      <c r="DE88" s="11"/>
      <c r="DF88" s="10"/>
      <c r="DG88" s="7">
        <v>1</v>
      </c>
      <c r="DH88" s="11"/>
      <c r="DI88" s="10"/>
      <c r="DJ88" s="11">
        <v>15</v>
      </c>
      <c r="DK88" s="10" t="s">
        <v>57</v>
      </c>
      <c r="DL88" s="11"/>
      <c r="DM88" s="10"/>
      <c r="DN88" s="11"/>
      <c r="DO88" s="10"/>
      <c r="DP88" s="11"/>
      <c r="DQ88" s="10"/>
      <c r="DR88" s="11"/>
      <c r="DS88" s="10"/>
      <c r="DT88" s="7">
        <v>1</v>
      </c>
      <c r="DU88" s="7">
        <f t="shared" si="93"/>
        <v>2</v>
      </c>
      <c r="DV88" s="11"/>
      <c r="DW88" s="10"/>
      <c r="DX88" s="11"/>
      <c r="DY88" s="10"/>
      <c r="DZ88" s="11"/>
      <c r="EA88" s="10"/>
      <c r="EB88" s="7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94"/>
        <v>0</v>
      </c>
    </row>
    <row r="89" spans="1:146" ht="12.75">
      <c r="A89" s="20">
        <v>11</v>
      </c>
      <c r="B89" s="20">
        <v>1</v>
      </c>
      <c r="C89" s="20"/>
      <c r="D89" s="6" t="s">
        <v>185</v>
      </c>
      <c r="E89" s="3" t="s">
        <v>186</v>
      </c>
      <c r="F89" s="6">
        <f t="shared" si="75"/>
        <v>0</v>
      </c>
      <c r="G89" s="6">
        <f t="shared" si="76"/>
        <v>2</v>
      </c>
      <c r="H89" s="6">
        <f t="shared" si="77"/>
        <v>30</v>
      </c>
      <c r="I89" s="6">
        <f t="shared" si="78"/>
        <v>15</v>
      </c>
      <c r="J89" s="6">
        <f t="shared" si="79"/>
        <v>0</v>
      </c>
      <c r="K89" s="6">
        <f t="shared" si="80"/>
        <v>0</v>
      </c>
      <c r="L89" s="6">
        <f t="shared" si="81"/>
        <v>0</v>
      </c>
      <c r="M89" s="6">
        <f t="shared" si="82"/>
        <v>15</v>
      </c>
      <c r="N89" s="6">
        <f t="shared" si="83"/>
        <v>0</v>
      </c>
      <c r="O89" s="6">
        <f t="shared" si="84"/>
        <v>0</v>
      </c>
      <c r="P89" s="6">
        <f t="shared" si="85"/>
        <v>0</v>
      </c>
      <c r="Q89" s="6">
        <f t="shared" si="86"/>
        <v>0</v>
      </c>
      <c r="R89" s="7">
        <f t="shared" si="87"/>
        <v>2</v>
      </c>
      <c r="S89" s="7">
        <f t="shared" si="88"/>
        <v>1</v>
      </c>
      <c r="T89" s="7">
        <v>1.2</v>
      </c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89"/>
        <v>0</v>
      </c>
      <c r="AP89" s="11"/>
      <c r="AQ89" s="10"/>
      <c r="AR89" s="11"/>
      <c r="AS89" s="10"/>
      <c r="AT89" s="11"/>
      <c r="AU89" s="10"/>
      <c r="AV89" s="7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0"/>
        <v>0</v>
      </c>
      <c r="BK89" s="11"/>
      <c r="BL89" s="10"/>
      <c r="BM89" s="11"/>
      <c r="BN89" s="10"/>
      <c r="BO89" s="11"/>
      <c r="BP89" s="10"/>
      <c r="BQ89" s="7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91"/>
        <v>0</v>
      </c>
      <c r="CF89" s="11"/>
      <c r="CG89" s="10"/>
      <c r="CH89" s="11"/>
      <c r="CI89" s="10"/>
      <c r="CJ89" s="11"/>
      <c r="CK89" s="10"/>
      <c r="CL89" s="7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92"/>
        <v>0</v>
      </c>
      <c r="DA89" s="11"/>
      <c r="DB89" s="10"/>
      <c r="DC89" s="11"/>
      <c r="DD89" s="10"/>
      <c r="DE89" s="11"/>
      <c r="DF89" s="10"/>
      <c r="DG89" s="7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93"/>
        <v>0</v>
      </c>
      <c r="DV89" s="11">
        <v>15</v>
      </c>
      <c r="DW89" s="10" t="s">
        <v>57</v>
      </c>
      <c r="DX89" s="11"/>
      <c r="DY89" s="10"/>
      <c r="DZ89" s="11"/>
      <c r="EA89" s="10"/>
      <c r="EB89" s="7">
        <v>1</v>
      </c>
      <c r="EC89" s="11"/>
      <c r="ED89" s="10"/>
      <c r="EE89" s="11">
        <v>15</v>
      </c>
      <c r="EF89" s="10" t="s">
        <v>57</v>
      </c>
      <c r="EG89" s="11"/>
      <c r="EH89" s="10"/>
      <c r="EI89" s="11"/>
      <c r="EJ89" s="10"/>
      <c r="EK89" s="11"/>
      <c r="EL89" s="10"/>
      <c r="EM89" s="11"/>
      <c r="EN89" s="10"/>
      <c r="EO89" s="7">
        <v>1</v>
      </c>
      <c r="EP89" s="7">
        <f t="shared" si="94"/>
        <v>2</v>
      </c>
    </row>
    <row r="90" spans="1:146" ht="12.75">
      <c r="A90" s="20">
        <v>11</v>
      </c>
      <c r="B90" s="20">
        <v>1</v>
      </c>
      <c r="C90" s="20"/>
      <c r="D90" s="6" t="s">
        <v>187</v>
      </c>
      <c r="E90" s="3" t="s">
        <v>188</v>
      </c>
      <c r="F90" s="6">
        <f t="shared" si="75"/>
        <v>0</v>
      </c>
      <c r="G90" s="6">
        <f t="shared" si="76"/>
        <v>2</v>
      </c>
      <c r="H90" s="6">
        <f t="shared" si="77"/>
        <v>30</v>
      </c>
      <c r="I90" s="6">
        <f t="shared" si="78"/>
        <v>15</v>
      </c>
      <c r="J90" s="6">
        <f t="shared" si="79"/>
        <v>0</v>
      </c>
      <c r="K90" s="6">
        <f t="shared" si="80"/>
        <v>0</v>
      </c>
      <c r="L90" s="6">
        <f t="shared" si="81"/>
        <v>0</v>
      </c>
      <c r="M90" s="6">
        <f t="shared" si="82"/>
        <v>15</v>
      </c>
      <c r="N90" s="6">
        <f t="shared" si="83"/>
        <v>0</v>
      </c>
      <c r="O90" s="6">
        <f t="shared" si="84"/>
        <v>0</v>
      </c>
      <c r="P90" s="6">
        <f t="shared" si="85"/>
        <v>0</v>
      </c>
      <c r="Q90" s="6">
        <f t="shared" si="86"/>
        <v>0</v>
      </c>
      <c r="R90" s="7">
        <f t="shared" si="87"/>
        <v>2</v>
      </c>
      <c r="S90" s="7">
        <f t="shared" si="88"/>
        <v>1</v>
      </c>
      <c r="T90" s="7">
        <v>1.2</v>
      </c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89"/>
        <v>0</v>
      </c>
      <c r="AP90" s="11"/>
      <c r="AQ90" s="10"/>
      <c r="AR90" s="11"/>
      <c r="AS90" s="10"/>
      <c r="AT90" s="11"/>
      <c r="AU90" s="10"/>
      <c r="AV90" s="7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0"/>
        <v>0</v>
      </c>
      <c r="BK90" s="11"/>
      <c r="BL90" s="10"/>
      <c r="BM90" s="11"/>
      <c r="BN90" s="10"/>
      <c r="BO90" s="11"/>
      <c r="BP90" s="10"/>
      <c r="BQ90" s="7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91"/>
        <v>0</v>
      </c>
      <c r="CF90" s="11"/>
      <c r="CG90" s="10"/>
      <c r="CH90" s="11"/>
      <c r="CI90" s="10"/>
      <c r="CJ90" s="11"/>
      <c r="CK90" s="10"/>
      <c r="CL90" s="7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92"/>
        <v>0</v>
      </c>
      <c r="DA90" s="11"/>
      <c r="DB90" s="10"/>
      <c r="DC90" s="11"/>
      <c r="DD90" s="10"/>
      <c r="DE90" s="11"/>
      <c r="DF90" s="10"/>
      <c r="DG90" s="7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93"/>
        <v>0</v>
      </c>
      <c r="DV90" s="11">
        <v>15</v>
      </c>
      <c r="DW90" s="10" t="s">
        <v>57</v>
      </c>
      <c r="DX90" s="11"/>
      <c r="DY90" s="10"/>
      <c r="DZ90" s="11"/>
      <c r="EA90" s="10"/>
      <c r="EB90" s="7">
        <v>1</v>
      </c>
      <c r="EC90" s="11"/>
      <c r="ED90" s="10"/>
      <c r="EE90" s="11">
        <v>15</v>
      </c>
      <c r="EF90" s="10" t="s">
        <v>57</v>
      </c>
      <c r="EG90" s="11"/>
      <c r="EH90" s="10"/>
      <c r="EI90" s="11"/>
      <c r="EJ90" s="10"/>
      <c r="EK90" s="11"/>
      <c r="EL90" s="10"/>
      <c r="EM90" s="11"/>
      <c r="EN90" s="10"/>
      <c r="EO90" s="7">
        <v>1</v>
      </c>
      <c r="EP90" s="7">
        <f t="shared" si="94"/>
        <v>2</v>
      </c>
    </row>
    <row r="91" spans="1:146" ht="19.5" customHeight="1">
      <c r="A91" s="19" t="s">
        <v>189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9"/>
      <c r="EP91" s="13"/>
    </row>
    <row r="92" spans="1:146" ht="12.75">
      <c r="A92" s="6"/>
      <c r="B92" s="6"/>
      <c r="C92" s="6"/>
      <c r="D92" s="6" t="s">
        <v>190</v>
      </c>
      <c r="E92" s="3" t="s">
        <v>191</v>
      </c>
      <c r="F92" s="6">
        <f>COUNTIF(U92:EN92,"e")</f>
        <v>0</v>
      </c>
      <c r="G92" s="6">
        <f>COUNTIF(U92:EN92,"z")</f>
        <v>1</v>
      </c>
      <c r="H92" s="6">
        <f>SUM(I92:Q92)</f>
        <v>120</v>
      </c>
      <c r="I92" s="6">
        <f>U92+AP92+BK92+CF92+DA92+DV92</f>
        <v>0</v>
      </c>
      <c r="J92" s="6">
        <f>W92+AR92+BM92+CH92+DC92+DX92</f>
        <v>0</v>
      </c>
      <c r="K92" s="6">
        <f>Y92+AT92+BO92+CJ92+DE92+DZ92</f>
        <v>0</v>
      </c>
      <c r="L92" s="6">
        <f>AB92+AW92+BR92+CM92+DH92+EC92</f>
        <v>0</v>
      </c>
      <c r="M92" s="6">
        <f>AD92+AY92+BT92+CO92+DJ92+EE92</f>
        <v>0</v>
      </c>
      <c r="N92" s="6">
        <f>AF92+BA92+BV92+CQ92+DL92+EG92</f>
        <v>0</v>
      </c>
      <c r="O92" s="6">
        <f>AH92+BC92+BX92+CS92+DN92+EI92</f>
        <v>0</v>
      </c>
      <c r="P92" s="6">
        <f>AJ92+BE92+BZ92+CU92+DP92+EK92</f>
        <v>120</v>
      </c>
      <c r="Q92" s="6">
        <f>AL92+BG92+CB92+CW92+DR92+EM92</f>
        <v>0</v>
      </c>
      <c r="R92" s="7">
        <f>AO92+BJ92+CE92+CZ92+DU92+EP92</f>
        <v>4</v>
      </c>
      <c r="S92" s="7">
        <f>AN92+BI92+CD92+CY92+DT92+EO92</f>
        <v>4</v>
      </c>
      <c r="T92" s="7">
        <v>0</v>
      </c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>AA92+AN92</f>
        <v>0</v>
      </c>
      <c r="AP92" s="11"/>
      <c r="AQ92" s="10"/>
      <c r="AR92" s="11"/>
      <c r="AS92" s="10"/>
      <c r="AT92" s="11"/>
      <c r="AU92" s="10"/>
      <c r="AV92" s="7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>AV92+BI92</f>
        <v>0</v>
      </c>
      <c r="BK92" s="11"/>
      <c r="BL92" s="10"/>
      <c r="BM92" s="11"/>
      <c r="BN92" s="10"/>
      <c r="BO92" s="11"/>
      <c r="BP92" s="10"/>
      <c r="BQ92" s="7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>BQ92+CD92</f>
        <v>0</v>
      </c>
      <c r="CF92" s="11"/>
      <c r="CG92" s="10"/>
      <c r="CH92" s="11"/>
      <c r="CI92" s="10"/>
      <c r="CJ92" s="11"/>
      <c r="CK92" s="10"/>
      <c r="CL92" s="7"/>
      <c r="CM92" s="11"/>
      <c r="CN92" s="10"/>
      <c r="CO92" s="11"/>
      <c r="CP92" s="10"/>
      <c r="CQ92" s="11"/>
      <c r="CR92" s="10"/>
      <c r="CS92" s="11"/>
      <c r="CT92" s="10"/>
      <c r="CU92" s="11">
        <v>120</v>
      </c>
      <c r="CV92" s="10" t="s">
        <v>57</v>
      </c>
      <c r="CW92" s="11"/>
      <c r="CX92" s="10"/>
      <c r="CY92" s="7">
        <v>4</v>
      </c>
      <c r="CZ92" s="7">
        <f>CL92+CY92</f>
        <v>4</v>
      </c>
      <c r="DA92" s="11"/>
      <c r="DB92" s="10"/>
      <c r="DC92" s="11"/>
      <c r="DD92" s="10"/>
      <c r="DE92" s="11"/>
      <c r="DF92" s="10"/>
      <c r="DG92" s="7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>DG92+DT92</f>
        <v>0</v>
      </c>
      <c r="DV92" s="11"/>
      <c r="DW92" s="10"/>
      <c r="DX92" s="11"/>
      <c r="DY92" s="10"/>
      <c r="DZ92" s="11"/>
      <c r="EA92" s="10"/>
      <c r="EB92" s="7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>EB92+EO92</f>
        <v>0</v>
      </c>
    </row>
    <row r="93" spans="1:146" ht="15.75" customHeight="1">
      <c r="A93" s="6"/>
      <c r="B93" s="6"/>
      <c r="C93" s="6"/>
      <c r="D93" s="6"/>
      <c r="E93" s="6" t="s">
        <v>84</v>
      </c>
      <c r="F93" s="6">
        <f aca="true" t="shared" si="95" ref="F93:AK93">SUM(F92:F92)</f>
        <v>0</v>
      </c>
      <c r="G93" s="6">
        <f t="shared" si="95"/>
        <v>1</v>
      </c>
      <c r="H93" s="6">
        <f t="shared" si="95"/>
        <v>120</v>
      </c>
      <c r="I93" s="6">
        <f t="shared" si="95"/>
        <v>0</v>
      </c>
      <c r="J93" s="6">
        <f t="shared" si="95"/>
        <v>0</v>
      </c>
      <c r="K93" s="6">
        <f t="shared" si="95"/>
        <v>0</v>
      </c>
      <c r="L93" s="6">
        <f t="shared" si="95"/>
        <v>0</v>
      </c>
      <c r="M93" s="6">
        <f t="shared" si="95"/>
        <v>0</v>
      </c>
      <c r="N93" s="6">
        <f t="shared" si="95"/>
        <v>0</v>
      </c>
      <c r="O93" s="6">
        <f t="shared" si="95"/>
        <v>0</v>
      </c>
      <c r="P93" s="6">
        <f t="shared" si="95"/>
        <v>120</v>
      </c>
      <c r="Q93" s="6">
        <f t="shared" si="95"/>
        <v>0</v>
      </c>
      <c r="R93" s="7">
        <f t="shared" si="95"/>
        <v>4</v>
      </c>
      <c r="S93" s="7">
        <f t="shared" si="95"/>
        <v>4</v>
      </c>
      <c r="T93" s="7">
        <f t="shared" si="95"/>
        <v>0</v>
      </c>
      <c r="U93" s="11">
        <f t="shared" si="95"/>
        <v>0</v>
      </c>
      <c r="V93" s="10">
        <f t="shared" si="95"/>
        <v>0</v>
      </c>
      <c r="W93" s="11">
        <f t="shared" si="95"/>
        <v>0</v>
      </c>
      <c r="X93" s="10">
        <f t="shared" si="95"/>
        <v>0</v>
      </c>
      <c r="Y93" s="11">
        <f t="shared" si="95"/>
        <v>0</v>
      </c>
      <c r="Z93" s="10">
        <f t="shared" si="95"/>
        <v>0</v>
      </c>
      <c r="AA93" s="7">
        <f t="shared" si="95"/>
        <v>0</v>
      </c>
      <c r="AB93" s="11">
        <f t="shared" si="95"/>
        <v>0</v>
      </c>
      <c r="AC93" s="10">
        <f t="shared" si="95"/>
        <v>0</v>
      </c>
      <c r="AD93" s="11">
        <f t="shared" si="95"/>
        <v>0</v>
      </c>
      <c r="AE93" s="10">
        <f t="shared" si="95"/>
        <v>0</v>
      </c>
      <c r="AF93" s="11">
        <f t="shared" si="95"/>
        <v>0</v>
      </c>
      <c r="AG93" s="10">
        <f t="shared" si="95"/>
        <v>0</v>
      </c>
      <c r="AH93" s="11">
        <f t="shared" si="95"/>
        <v>0</v>
      </c>
      <c r="AI93" s="10">
        <f t="shared" si="95"/>
        <v>0</v>
      </c>
      <c r="AJ93" s="11">
        <f t="shared" si="95"/>
        <v>0</v>
      </c>
      <c r="AK93" s="10">
        <f t="shared" si="95"/>
        <v>0</v>
      </c>
      <c r="AL93" s="11">
        <f aca="true" t="shared" si="96" ref="AL93:BQ93">SUM(AL92:AL92)</f>
        <v>0</v>
      </c>
      <c r="AM93" s="10">
        <f t="shared" si="96"/>
        <v>0</v>
      </c>
      <c r="AN93" s="7">
        <f t="shared" si="96"/>
        <v>0</v>
      </c>
      <c r="AO93" s="7">
        <f t="shared" si="96"/>
        <v>0</v>
      </c>
      <c r="AP93" s="11">
        <f t="shared" si="96"/>
        <v>0</v>
      </c>
      <c r="AQ93" s="10">
        <f t="shared" si="96"/>
        <v>0</v>
      </c>
      <c r="AR93" s="11">
        <f t="shared" si="96"/>
        <v>0</v>
      </c>
      <c r="AS93" s="10">
        <f t="shared" si="96"/>
        <v>0</v>
      </c>
      <c r="AT93" s="11">
        <f t="shared" si="96"/>
        <v>0</v>
      </c>
      <c r="AU93" s="10">
        <f t="shared" si="96"/>
        <v>0</v>
      </c>
      <c r="AV93" s="7">
        <f t="shared" si="96"/>
        <v>0</v>
      </c>
      <c r="AW93" s="11">
        <f t="shared" si="96"/>
        <v>0</v>
      </c>
      <c r="AX93" s="10">
        <f t="shared" si="96"/>
        <v>0</v>
      </c>
      <c r="AY93" s="11">
        <f t="shared" si="96"/>
        <v>0</v>
      </c>
      <c r="AZ93" s="10">
        <f t="shared" si="96"/>
        <v>0</v>
      </c>
      <c r="BA93" s="11">
        <f t="shared" si="96"/>
        <v>0</v>
      </c>
      <c r="BB93" s="10">
        <f t="shared" si="96"/>
        <v>0</v>
      </c>
      <c r="BC93" s="11">
        <f t="shared" si="96"/>
        <v>0</v>
      </c>
      <c r="BD93" s="10">
        <f t="shared" si="96"/>
        <v>0</v>
      </c>
      <c r="BE93" s="11">
        <f t="shared" si="96"/>
        <v>0</v>
      </c>
      <c r="BF93" s="10">
        <f t="shared" si="96"/>
        <v>0</v>
      </c>
      <c r="BG93" s="11">
        <f t="shared" si="96"/>
        <v>0</v>
      </c>
      <c r="BH93" s="10">
        <f t="shared" si="96"/>
        <v>0</v>
      </c>
      <c r="BI93" s="7">
        <f t="shared" si="96"/>
        <v>0</v>
      </c>
      <c r="BJ93" s="7">
        <f t="shared" si="96"/>
        <v>0</v>
      </c>
      <c r="BK93" s="11">
        <f t="shared" si="96"/>
        <v>0</v>
      </c>
      <c r="BL93" s="10">
        <f t="shared" si="96"/>
        <v>0</v>
      </c>
      <c r="BM93" s="11">
        <f t="shared" si="96"/>
        <v>0</v>
      </c>
      <c r="BN93" s="10">
        <f t="shared" si="96"/>
        <v>0</v>
      </c>
      <c r="BO93" s="11">
        <f t="shared" si="96"/>
        <v>0</v>
      </c>
      <c r="BP93" s="10">
        <f t="shared" si="96"/>
        <v>0</v>
      </c>
      <c r="BQ93" s="7">
        <f t="shared" si="96"/>
        <v>0</v>
      </c>
      <c r="BR93" s="11">
        <f aca="true" t="shared" si="97" ref="BR93:CW93">SUM(BR92:BR92)</f>
        <v>0</v>
      </c>
      <c r="BS93" s="10">
        <f t="shared" si="97"/>
        <v>0</v>
      </c>
      <c r="BT93" s="11">
        <f t="shared" si="97"/>
        <v>0</v>
      </c>
      <c r="BU93" s="10">
        <f t="shared" si="97"/>
        <v>0</v>
      </c>
      <c r="BV93" s="11">
        <f t="shared" si="97"/>
        <v>0</v>
      </c>
      <c r="BW93" s="10">
        <f t="shared" si="97"/>
        <v>0</v>
      </c>
      <c r="BX93" s="11">
        <f t="shared" si="97"/>
        <v>0</v>
      </c>
      <c r="BY93" s="10">
        <f t="shared" si="97"/>
        <v>0</v>
      </c>
      <c r="BZ93" s="11">
        <f t="shared" si="97"/>
        <v>0</v>
      </c>
      <c r="CA93" s="10">
        <f t="shared" si="97"/>
        <v>0</v>
      </c>
      <c r="CB93" s="11">
        <f t="shared" si="97"/>
        <v>0</v>
      </c>
      <c r="CC93" s="10">
        <f t="shared" si="97"/>
        <v>0</v>
      </c>
      <c r="CD93" s="7">
        <f t="shared" si="97"/>
        <v>0</v>
      </c>
      <c r="CE93" s="7">
        <f t="shared" si="97"/>
        <v>0</v>
      </c>
      <c r="CF93" s="11">
        <f t="shared" si="97"/>
        <v>0</v>
      </c>
      <c r="CG93" s="10">
        <f t="shared" si="97"/>
        <v>0</v>
      </c>
      <c r="CH93" s="11">
        <f t="shared" si="97"/>
        <v>0</v>
      </c>
      <c r="CI93" s="10">
        <f t="shared" si="97"/>
        <v>0</v>
      </c>
      <c r="CJ93" s="11">
        <f t="shared" si="97"/>
        <v>0</v>
      </c>
      <c r="CK93" s="10">
        <f t="shared" si="97"/>
        <v>0</v>
      </c>
      <c r="CL93" s="7">
        <f t="shared" si="97"/>
        <v>0</v>
      </c>
      <c r="CM93" s="11">
        <f t="shared" si="97"/>
        <v>0</v>
      </c>
      <c r="CN93" s="10">
        <f t="shared" si="97"/>
        <v>0</v>
      </c>
      <c r="CO93" s="11">
        <f t="shared" si="97"/>
        <v>0</v>
      </c>
      <c r="CP93" s="10">
        <f t="shared" si="97"/>
        <v>0</v>
      </c>
      <c r="CQ93" s="11">
        <f t="shared" si="97"/>
        <v>0</v>
      </c>
      <c r="CR93" s="10">
        <f t="shared" si="97"/>
        <v>0</v>
      </c>
      <c r="CS93" s="11">
        <f t="shared" si="97"/>
        <v>0</v>
      </c>
      <c r="CT93" s="10">
        <f t="shared" si="97"/>
        <v>0</v>
      </c>
      <c r="CU93" s="11">
        <f t="shared" si="97"/>
        <v>120</v>
      </c>
      <c r="CV93" s="10">
        <f t="shared" si="97"/>
        <v>0</v>
      </c>
      <c r="CW93" s="11">
        <f t="shared" si="97"/>
        <v>0</v>
      </c>
      <c r="CX93" s="10">
        <f aca="true" t="shared" si="98" ref="CX93:EC93">SUM(CX92:CX92)</f>
        <v>0</v>
      </c>
      <c r="CY93" s="7">
        <f t="shared" si="98"/>
        <v>4</v>
      </c>
      <c r="CZ93" s="7">
        <f t="shared" si="98"/>
        <v>4</v>
      </c>
      <c r="DA93" s="11">
        <f t="shared" si="98"/>
        <v>0</v>
      </c>
      <c r="DB93" s="10">
        <f t="shared" si="98"/>
        <v>0</v>
      </c>
      <c r="DC93" s="11">
        <f t="shared" si="98"/>
        <v>0</v>
      </c>
      <c r="DD93" s="10">
        <f t="shared" si="98"/>
        <v>0</v>
      </c>
      <c r="DE93" s="11">
        <f t="shared" si="98"/>
        <v>0</v>
      </c>
      <c r="DF93" s="10">
        <f t="shared" si="98"/>
        <v>0</v>
      </c>
      <c r="DG93" s="7">
        <f t="shared" si="98"/>
        <v>0</v>
      </c>
      <c r="DH93" s="11">
        <f t="shared" si="98"/>
        <v>0</v>
      </c>
      <c r="DI93" s="10">
        <f t="shared" si="98"/>
        <v>0</v>
      </c>
      <c r="DJ93" s="11">
        <f t="shared" si="98"/>
        <v>0</v>
      </c>
      <c r="DK93" s="10">
        <f t="shared" si="98"/>
        <v>0</v>
      </c>
      <c r="DL93" s="11">
        <f t="shared" si="98"/>
        <v>0</v>
      </c>
      <c r="DM93" s="10">
        <f t="shared" si="98"/>
        <v>0</v>
      </c>
      <c r="DN93" s="11">
        <f t="shared" si="98"/>
        <v>0</v>
      </c>
      <c r="DO93" s="10">
        <f t="shared" si="98"/>
        <v>0</v>
      </c>
      <c r="DP93" s="11">
        <f t="shared" si="98"/>
        <v>0</v>
      </c>
      <c r="DQ93" s="10">
        <f t="shared" si="98"/>
        <v>0</v>
      </c>
      <c r="DR93" s="11">
        <f t="shared" si="98"/>
        <v>0</v>
      </c>
      <c r="DS93" s="10">
        <f t="shared" si="98"/>
        <v>0</v>
      </c>
      <c r="DT93" s="7">
        <f t="shared" si="98"/>
        <v>0</v>
      </c>
      <c r="DU93" s="7">
        <f t="shared" si="98"/>
        <v>0</v>
      </c>
      <c r="DV93" s="11">
        <f t="shared" si="98"/>
        <v>0</v>
      </c>
      <c r="DW93" s="10">
        <f t="shared" si="98"/>
        <v>0</v>
      </c>
      <c r="DX93" s="11">
        <f t="shared" si="98"/>
        <v>0</v>
      </c>
      <c r="DY93" s="10">
        <f t="shared" si="98"/>
        <v>0</v>
      </c>
      <c r="DZ93" s="11">
        <f t="shared" si="98"/>
        <v>0</v>
      </c>
      <c r="EA93" s="10">
        <f t="shared" si="98"/>
        <v>0</v>
      </c>
      <c r="EB93" s="7">
        <f t="shared" si="98"/>
        <v>0</v>
      </c>
      <c r="EC93" s="11">
        <f t="shared" si="98"/>
        <v>0</v>
      </c>
      <c r="ED93" s="10">
        <f aca="true" t="shared" si="99" ref="ED93:EP93">SUM(ED92:ED92)</f>
        <v>0</v>
      </c>
      <c r="EE93" s="11">
        <f t="shared" si="99"/>
        <v>0</v>
      </c>
      <c r="EF93" s="10">
        <f t="shared" si="99"/>
        <v>0</v>
      </c>
      <c r="EG93" s="11">
        <f t="shared" si="99"/>
        <v>0</v>
      </c>
      <c r="EH93" s="10">
        <f t="shared" si="99"/>
        <v>0</v>
      </c>
      <c r="EI93" s="11">
        <f t="shared" si="99"/>
        <v>0</v>
      </c>
      <c r="EJ93" s="10">
        <f t="shared" si="99"/>
        <v>0</v>
      </c>
      <c r="EK93" s="11">
        <f t="shared" si="99"/>
        <v>0</v>
      </c>
      <c r="EL93" s="10">
        <f t="shared" si="99"/>
        <v>0</v>
      </c>
      <c r="EM93" s="11">
        <f t="shared" si="99"/>
        <v>0</v>
      </c>
      <c r="EN93" s="10">
        <f t="shared" si="99"/>
        <v>0</v>
      </c>
      <c r="EO93" s="7">
        <f t="shared" si="99"/>
        <v>0</v>
      </c>
      <c r="EP93" s="7">
        <f t="shared" si="99"/>
        <v>0</v>
      </c>
    </row>
    <row r="94" spans="1:146" ht="19.5" customHeight="1">
      <c r="A94" s="19" t="s">
        <v>192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9"/>
      <c r="EP94" s="13"/>
    </row>
    <row r="95" spans="1:146" ht="12.75">
      <c r="A95" s="6"/>
      <c r="B95" s="6"/>
      <c r="C95" s="6"/>
      <c r="D95" s="6" t="s">
        <v>193</v>
      </c>
      <c r="E95" s="3" t="s">
        <v>194</v>
      </c>
      <c r="F95" s="6">
        <f>COUNTIF(U95:EN95,"e")</f>
        <v>0</v>
      </c>
      <c r="G95" s="6">
        <f>COUNTIF(U95:EN95,"z")</f>
        <v>1</v>
      </c>
      <c r="H95" s="6">
        <f>SUM(I95:Q95)</f>
        <v>2</v>
      </c>
      <c r="I95" s="6">
        <f>U95+AP95+BK95+CF95+DA95+DV95</f>
        <v>2</v>
      </c>
      <c r="J95" s="6">
        <f>W95+AR95+BM95+CH95+DC95+DX95</f>
        <v>0</v>
      </c>
      <c r="K95" s="6">
        <f>Y95+AT95+BO95+CJ95+DE95+DZ95</f>
        <v>0</v>
      </c>
      <c r="L95" s="6">
        <f>AB95+AW95+BR95+CM95+DH95+EC95</f>
        <v>0</v>
      </c>
      <c r="M95" s="6">
        <f>AD95+AY95+BT95+CO95+DJ95+EE95</f>
        <v>0</v>
      </c>
      <c r="N95" s="6">
        <f>AF95+BA95+BV95+CQ95+DL95+EG95</f>
        <v>0</v>
      </c>
      <c r="O95" s="6">
        <f>AH95+BC95+BX95+CS95+DN95+EI95</f>
        <v>0</v>
      </c>
      <c r="P95" s="6">
        <f>AJ95+BE95+BZ95+CU95+DP95+EK95</f>
        <v>0</v>
      </c>
      <c r="Q95" s="6">
        <f>AL95+BG95+CB95+CW95+DR95+EM95</f>
        <v>0</v>
      </c>
      <c r="R95" s="7">
        <f>AO95+BJ95+CE95+CZ95+DU95+EP95</f>
        <v>0</v>
      </c>
      <c r="S95" s="7">
        <f>AN95+BI95+CD95+CY95+DT95+EO95</f>
        <v>0</v>
      </c>
      <c r="T95" s="7">
        <v>0</v>
      </c>
      <c r="U95" s="11">
        <v>2</v>
      </c>
      <c r="V95" s="10" t="s">
        <v>57</v>
      </c>
      <c r="W95" s="11"/>
      <c r="X95" s="10"/>
      <c r="Y95" s="11"/>
      <c r="Z95" s="10"/>
      <c r="AA95" s="7">
        <v>0</v>
      </c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>AA95+AN95</f>
        <v>0</v>
      </c>
      <c r="AP95" s="11"/>
      <c r="AQ95" s="10"/>
      <c r="AR95" s="11"/>
      <c r="AS95" s="10"/>
      <c r="AT95" s="11"/>
      <c r="AU95" s="10"/>
      <c r="AV95" s="7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>AV95+BI95</f>
        <v>0</v>
      </c>
      <c r="BK95" s="11"/>
      <c r="BL95" s="10"/>
      <c r="BM95" s="11"/>
      <c r="BN95" s="10"/>
      <c r="BO95" s="11"/>
      <c r="BP95" s="10"/>
      <c r="BQ95" s="7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>BQ95+CD95</f>
        <v>0</v>
      </c>
      <c r="CF95" s="11"/>
      <c r="CG95" s="10"/>
      <c r="CH95" s="11"/>
      <c r="CI95" s="10"/>
      <c r="CJ95" s="11"/>
      <c r="CK95" s="10"/>
      <c r="CL95" s="7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>CL95+CY95</f>
        <v>0</v>
      </c>
      <c r="DA95" s="11"/>
      <c r="DB95" s="10"/>
      <c r="DC95" s="11"/>
      <c r="DD95" s="10"/>
      <c r="DE95" s="11"/>
      <c r="DF95" s="10"/>
      <c r="DG95" s="7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>DG95+DT95</f>
        <v>0</v>
      </c>
      <c r="DV95" s="11"/>
      <c r="DW95" s="10"/>
      <c r="DX95" s="11"/>
      <c r="DY95" s="10"/>
      <c r="DZ95" s="11"/>
      <c r="EA95" s="10"/>
      <c r="EB95" s="7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>EB95+EO95</f>
        <v>0</v>
      </c>
    </row>
    <row r="96" spans="1:146" ht="12.75">
      <c r="A96" s="6"/>
      <c r="B96" s="6"/>
      <c r="C96" s="6"/>
      <c r="D96" s="6" t="s">
        <v>195</v>
      </c>
      <c r="E96" s="3" t="s">
        <v>196</v>
      </c>
      <c r="F96" s="6">
        <f>COUNTIF(U96:EN96,"e")</f>
        <v>0</v>
      </c>
      <c r="G96" s="6">
        <f>COUNTIF(U96:EN96,"z")</f>
        <v>1</v>
      </c>
      <c r="H96" s="6">
        <f>SUM(I96:Q96)</f>
        <v>4</v>
      </c>
      <c r="I96" s="6">
        <f>U96+AP96+BK96+CF96+DA96+DV96</f>
        <v>4</v>
      </c>
      <c r="J96" s="6">
        <f>W96+AR96+BM96+CH96+DC96+DX96</f>
        <v>0</v>
      </c>
      <c r="K96" s="6">
        <f>Y96+AT96+BO96+CJ96+DE96+DZ96</f>
        <v>0</v>
      </c>
      <c r="L96" s="6">
        <f>AB96+AW96+BR96+CM96+DH96+EC96</f>
        <v>0</v>
      </c>
      <c r="M96" s="6">
        <f>AD96+AY96+BT96+CO96+DJ96+EE96</f>
        <v>0</v>
      </c>
      <c r="N96" s="6">
        <f>AF96+BA96+BV96+CQ96+DL96+EG96</f>
        <v>0</v>
      </c>
      <c r="O96" s="6">
        <f>AH96+BC96+BX96+CS96+DN96+EI96</f>
        <v>0</v>
      </c>
      <c r="P96" s="6">
        <f>AJ96+BE96+BZ96+CU96+DP96+EK96</f>
        <v>0</v>
      </c>
      <c r="Q96" s="6">
        <f>AL96+BG96+CB96+CW96+DR96+EM96</f>
        <v>0</v>
      </c>
      <c r="R96" s="7">
        <f>AO96+BJ96+CE96+CZ96+DU96+EP96</f>
        <v>0</v>
      </c>
      <c r="S96" s="7">
        <f>AN96+BI96+CD96+CY96+DT96+EO96</f>
        <v>0</v>
      </c>
      <c r="T96" s="7">
        <v>0</v>
      </c>
      <c r="U96" s="11">
        <v>4</v>
      </c>
      <c r="V96" s="10" t="s">
        <v>57</v>
      </c>
      <c r="W96" s="11"/>
      <c r="X96" s="10"/>
      <c r="Y96" s="11"/>
      <c r="Z96" s="10"/>
      <c r="AA96" s="7">
        <v>0</v>
      </c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>AA96+AN96</f>
        <v>0</v>
      </c>
      <c r="AP96" s="11"/>
      <c r="AQ96" s="10"/>
      <c r="AR96" s="11"/>
      <c r="AS96" s="10"/>
      <c r="AT96" s="11"/>
      <c r="AU96" s="10"/>
      <c r="AV96" s="7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>AV96+BI96</f>
        <v>0</v>
      </c>
      <c r="BK96" s="11"/>
      <c r="BL96" s="10"/>
      <c r="BM96" s="11"/>
      <c r="BN96" s="10"/>
      <c r="BO96" s="11"/>
      <c r="BP96" s="10"/>
      <c r="BQ96" s="7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>BQ96+CD96</f>
        <v>0</v>
      </c>
      <c r="CF96" s="11"/>
      <c r="CG96" s="10"/>
      <c r="CH96" s="11"/>
      <c r="CI96" s="10"/>
      <c r="CJ96" s="11"/>
      <c r="CK96" s="10"/>
      <c r="CL96" s="7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>CL96+CY96</f>
        <v>0</v>
      </c>
      <c r="DA96" s="11"/>
      <c r="DB96" s="10"/>
      <c r="DC96" s="11"/>
      <c r="DD96" s="10"/>
      <c r="DE96" s="11"/>
      <c r="DF96" s="10"/>
      <c r="DG96" s="7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>DG96+DT96</f>
        <v>0</v>
      </c>
      <c r="DV96" s="11"/>
      <c r="DW96" s="10"/>
      <c r="DX96" s="11"/>
      <c r="DY96" s="10"/>
      <c r="DZ96" s="11"/>
      <c r="EA96" s="10"/>
      <c r="EB96" s="7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>EB96+EO96</f>
        <v>0</v>
      </c>
    </row>
    <row r="97" spans="1:146" ht="12.75">
      <c r="A97" s="6"/>
      <c r="B97" s="6"/>
      <c r="C97" s="6"/>
      <c r="D97" s="6" t="s">
        <v>197</v>
      </c>
      <c r="E97" s="3" t="s">
        <v>198</v>
      </c>
      <c r="F97" s="6">
        <f>COUNTIF(U97:EN97,"e")</f>
        <v>0</v>
      </c>
      <c r="G97" s="6">
        <f>COUNTIF(U97:EN97,"z")</f>
        <v>1</v>
      </c>
      <c r="H97" s="6">
        <f>SUM(I97:Q97)</f>
        <v>3</v>
      </c>
      <c r="I97" s="6">
        <f>U97+AP97+BK97+CF97+DA97+DV97</f>
        <v>3</v>
      </c>
      <c r="J97" s="6">
        <f>W97+AR97+BM97+CH97+DC97+DX97</f>
        <v>0</v>
      </c>
      <c r="K97" s="6">
        <f>Y97+AT97+BO97+CJ97+DE97+DZ97</f>
        <v>0</v>
      </c>
      <c r="L97" s="6">
        <f>AB97+AW97+BR97+CM97+DH97+EC97</f>
        <v>0</v>
      </c>
      <c r="M97" s="6">
        <f>AD97+AY97+BT97+CO97+DJ97+EE97</f>
        <v>0</v>
      </c>
      <c r="N97" s="6">
        <f>AF97+BA97+BV97+CQ97+DL97+EG97</f>
        <v>0</v>
      </c>
      <c r="O97" s="6">
        <f>AH97+BC97+BX97+CS97+DN97+EI97</f>
        <v>0</v>
      </c>
      <c r="P97" s="6">
        <f>AJ97+BE97+BZ97+CU97+DP97+EK97</f>
        <v>0</v>
      </c>
      <c r="Q97" s="6">
        <f>AL97+BG97+CB97+CW97+DR97+EM97</f>
        <v>0</v>
      </c>
      <c r="R97" s="7">
        <f>AO97+BJ97+CE97+CZ97+DU97+EP97</f>
        <v>0</v>
      </c>
      <c r="S97" s="7">
        <f>AN97+BI97+CD97+CY97+DT97+EO97</f>
        <v>0</v>
      </c>
      <c r="T97" s="7">
        <v>0</v>
      </c>
      <c r="U97" s="11">
        <v>3</v>
      </c>
      <c r="V97" s="10" t="s">
        <v>57</v>
      </c>
      <c r="W97" s="11"/>
      <c r="X97" s="10"/>
      <c r="Y97" s="11"/>
      <c r="Z97" s="10"/>
      <c r="AA97" s="7">
        <v>0</v>
      </c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>AA97+AN97</f>
        <v>0</v>
      </c>
      <c r="AP97" s="11"/>
      <c r="AQ97" s="10"/>
      <c r="AR97" s="11"/>
      <c r="AS97" s="10"/>
      <c r="AT97" s="11"/>
      <c r="AU97" s="10"/>
      <c r="AV97" s="7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>AV97+BI97</f>
        <v>0</v>
      </c>
      <c r="BK97" s="11"/>
      <c r="BL97" s="10"/>
      <c r="BM97" s="11"/>
      <c r="BN97" s="10"/>
      <c r="BO97" s="11"/>
      <c r="BP97" s="10"/>
      <c r="BQ97" s="7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>BQ97+CD97</f>
        <v>0</v>
      </c>
      <c r="CF97" s="11"/>
      <c r="CG97" s="10"/>
      <c r="CH97" s="11"/>
      <c r="CI97" s="10"/>
      <c r="CJ97" s="11"/>
      <c r="CK97" s="10"/>
      <c r="CL97" s="7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>CL97+CY97</f>
        <v>0</v>
      </c>
      <c r="DA97" s="11"/>
      <c r="DB97" s="10"/>
      <c r="DC97" s="11"/>
      <c r="DD97" s="10"/>
      <c r="DE97" s="11"/>
      <c r="DF97" s="10"/>
      <c r="DG97" s="7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>DG97+DT97</f>
        <v>0</v>
      </c>
      <c r="DV97" s="11"/>
      <c r="DW97" s="10"/>
      <c r="DX97" s="11"/>
      <c r="DY97" s="10"/>
      <c r="DZ97" s="11"/>
      <c r="EA97" s="10"/>
      <c r="EB97" s="7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>EB97+EO97</f>
        <v>0</v>
      </c>
    </row>
    <row r="98" spans="1:146" ht="12.75">
      <c r="A98" s="6"/>
      <c r="B98" s="6"/>
      <c r="C98" s="6"/>
      <c r="D98" s="6" t="s">
        <v>199</v>
      </c>
      <c r="E98" s="3" t="s">
        <v>200</v>
      </c>
      <c r="F98" s="6">
        <f>COUNTIF(U98:EN98,"e")</f>
        <v>0</v>
      </c>
      <c r="G98" s="6">
        <f>COUNTIF(U98:EN98,"z")</f>
        <v>1</v>
      </c>
      <c r="H98" s="6">
        <f>SUM(I98:Q98)</f>
        <v>2</v>
      </c>
      <c r="I98" s="6">
        <f>U98+AP98+BK98+CF98+DA98+DV98</f>
        <v>2</v>
      </c>
      <c r="J98" s="6">
        <f>W98+AR98+BM98+CH98+DC98+DX98</f>
        <v>0</v>
      </c>
      <c r="K98" s="6">
        <f>Y98+AT98+BO98+CJ98+DE98+DZ98</f>
        <v>0</v>
      </c>
      <c r="L98" s="6">
        <f>AB98+AW98+BR98+CM98+DH98+EC98</f>
        <v>0</v>
      </c>
      <c r="M98" s="6">
        <f>AD98+AY98+BT98+CO98+DJ98+EE98</f>
        <v>0</v>
      </c>
      <c r="N98" s="6">
        <f>AF98+BA98+BV98+CQ98+DL98+EG98</f>
        <v>0</v>
      </c>
      <c r="O98" s="6">
        <f>AH98+BC98+BX98+CS98+DN98+EI98</f>
        <v>0</v>
      </c>
      <c r="P98" s="6">
        <f>AJ98+BE98+BZ98+CU98+DP98+EK98</f>
        <v>0</v>
      </c>
      <c r="Q98" s="6">
        <f>AL98+BG98+CB98+CW98+DR98+EM98</f>
        <v>0</v>
      </c>
      <c r="R98" s="7">
        <f>AO98+BJ98+CE98+CZ98+DU98+EP98</f>
        <v>0</v>
      </c>
      <c r="S98" s="7">
        <f>AN98+BI98+CD98+CY98+DT98+EO98</f>
        <v>0</v>
      </c>
      <c r="T98" s="7">
        <v>0</v>
      </c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>AA98+AN98</f>
        <v>0</v>
      </c>
      <c r="AP98" s="11"/>
      <c r="AQ98" s="10"/>
      <c r="AR98" s="11"/>
      <c r="AS98" s="10"/>
      <c r="AT98" s="11"/>
      <c r="AU98" s="10"/>
      <c r="AV98" s="7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>AV98+BI98</f>
        <v>0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>BQ98+CD98</f>
        <v>0</v>
      </c>
      <c r="CF98" s="11"/>
      <c r="CG98" s="10"/>
      <c r="CH98" s="11"/>
      <c r="CI98" s="10"/>
      <c r="CJ98" s="11"/>
      <c r="CK98" s="10"/>
      <c r="CL98" s="7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>CL98+CY98</f>
        <v>0</v>
      </c>
      <c r="DA98" s="11"/>
      <c r="DB98" s="10"/>
      <c r="DC98" s="11"/>
      <c r="DD98" s="10"/>
      <c r="DE98" s="11"/>
      <c r="DF98" s="10"/>
      <c r="DG98" s="7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>DG98+DT98</f>
        <v>0</v>
      </c>
      <c r="DV98" s="11">
        <v>2</v>
      </c>
      <c r="DW98" s="10" t="s">
        <v>57</v>
      </c>
      <c r="DX98" s="11"/>
      <c r="DY98" s="10"/>
      <c r="DZ98" s="11"/>
      <c r="EA98" s="10"/>
      <c r="EB98" s="7">
        <v>0</v>
      </c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>EB98+EO98</f>
        <v>0</v>
      </c>
    </row>
    <row r="99" spans="1:146" ht="15.75" customHeight="1">
      <c r="A99" s="6"/>
      <c r="B99" s="6"/>
      <c r="C99" s="6"/>
      <c r="D99" s="6"/>
      <c r="E99" s="6" t="s">
        <v>84</v>
      </c>
      <c r="F99" s="6">
        <f aca="true" t="shared" si="100" ref="F99:AK99">SUM(F95:F98)</f>
        <v>0</v>
      </c>
      <c r="G99" s="6">
        <f t="shared" si="100"/>
        <v>4</v>
      </c>
      <c r="H99" s="6">
        <f t="shared" si="100"/>
        <v>11</v>
      </c>
      <c r="I99" s="6">
        <f t="shared" si="100"/>
        <v>11</v>
      </c>
      <c r="J99" s="6">
        <f t="shared" si="100"/>
        <v>0</v>
      </c>
      <c r="K99" s="6">
        <f t="shared" si="100"/>
        <v>0</v>
      </c>
      <c r="L99" s="6">
        <f t="shared" si="100"/>
        <v>0</v>
      </c>
      <c r="M99" s="6">
        <f t="shared" si="100"/>
        <v>0</v>
      </c>
      <c r="N99" s="6">
        <f t="shared" si="100"/>
        <v>0</v>
      </c>
      <c r="O99" s="6">
        <f t="shared" si="100"/>
        <v>0</v>
      </c>
      <c r="P99" s="6">
        <f t="shared" si="100"/>
        <v>0</v>
      </c>
      <c r="Q99" s="6">
        <f t="shared" si="100"/>
        <v>0</v>
      </c>
      <c r="R99" s="7">
        <f t="shared" si="100"/>
        <v>0</v>
      </c>
      <c r="S99" s="7">
        <f t="shared" si="100"/>
        <v>0</v>
      </c>
      <c r="T99" s="7">
        <f t="shared" si="100"/>
        <v>0</v>
      </c>
      <c r="U99" s="11">
        <f t="shared" si="100"/>
        <v>9</v>
      </c>
      <c r="V99" s="10">
        <f t="shared" si="100"/>
        <v>0</v>
      </c>
      <c r="W99" s="11">
        <f t="shared" si="100"/>
        <v>0</v>
      </c>
      <c r="X99" s="10">
        <f t="shared" si="100"/>
        <v>0</v>
      </c>
      <c r="Y99" s="11">
        <f t="shared" si="100"/>
        <v>0</v>
      </c>
      <c r="Z99" s="10">
        <f t="shared" si="100"/>
        <v>0</v>
      </c>
      <c r="AA99" s="7">
        <f t="shared" si="100"/>
        <v>0</v>
      </c>
      <c r="AB99" s="11">
        <f t="shared" si="100"/>
        <v>0</v>
      </c>
      <c r="AC99" s="10">
        <f t="shared" si="100"/>
        <v>0</v>
      </c>
      <c r="AD99" s="11">
        <f t="shared" si="100"/>
        <v>0</v>
      </c>
      <c r="AE99" s="10">
        <f t="shared" si="100"/>
        <v>0</v>
      </c>
      <c r="AF99" s="11">
        <f t="shared" si="100"/>
        <v>0</v>
      </c>
      <c r="AG99" s="10">
        <f t="shared" si="100"/>
        <v>0</v>
      </c>
      <c r="AH99" s="11">
        <f t="shared" si="100"/>
        <v>0</v>
      </c>
      <c r="AI99" s="10">
        <f t="shared" si="100"/>
        <v>0</v>
      </c>
      <c r="AJ99" s="11">
        <f t="shared" si="100"/>
        <v>0</v>
      </c>
      <c r="AK99" s="10">
        <f t="shared" si="100"/>
        <v>0</v>
      </c>
      <c r="AL99" s="11">
        <f aca="true" t="shared" si="101" ref="AL99:BQ99">SUM(AL95:AL98)</f>
        <v>0</v>
      </c>
      <c r="AM99" s="10">
        <f t="shared" si="101"/>
        <v>0</v>
      </c>
      <c r="AN99" s="7">
        <f t="shared" si="101"/>
        <v>0</v>
      </c>
      <c r="AO99" s="7">
        <f t="shared" si="101"/>
        <v>0</v>
      </c>
      <c r="AP99" s="11">
        <f t="shared" si="101"/>
        <v>0</v>
      </c>
      <c r="AQ99" s="10">
        <f t="shared" si="101"/>
        <v>0</v>
      </c>
      <c r="AR99" s="11">
        <f t="shared" si="101"/>
        <v>0</v>
      </c>
      <c r="AS99" s="10">
        <f t="shared" si="101"/>
        <v>0</v>
      </c>
      <c r="AT99" s="11">
        <f t="shared" si="101"/>
        <v>0</v>
      </c>
      <c r="AU99" s="10">
        <f t="shared" si="101"/>
        <v>0</v>
      </c>
      <c r="AV99" s="7">
        <f t="shared" si="101"/>
        <v>0</v>
      </c>
      <c r="AW99" s="11">
        <f t="shared" si="101"/>
        <v>0</v>
      </c>
      <c r="AX99" s="10">
        <f t="shared" si="101"/>
        <v>0</v>
      </c>
      <c r="AY99" s="11">
        <f t="shared" si="101"/>
        <v>0</v>
      </c>
      <c r="AZ99" s="10">
        <f t="shared" si="101"/>
        <v>0</v>
      </c>
      <c r="BA99" s="11">
        <f t="shared" si="101"/>
        <v>0</v>
      </c>
      <c r="BB99" s="10">
        <f t="shared" si="101"/>
        <v>0</v>
      </c>
      <c r="BC99" s="11">
        <f t="shared" si="101"/>
        <v>0</v>
      </c>
      <c r="BD99" s="10">
        <f t="shared" si="101"/>
        <v>0</v>
      </c>
      <c r="BE99" s="11">
        <f t="shared" si="101"/>
        <v>0</v>
      </c>
      <c r="BF99" s="10">
        <f t="shared" si="101"/>
        <v>0</v>
      </c>
      <c r="BG99" s="11">
        <f t="shared" si="101"/>
        <v>0</v>
      </c>
      <c r="BH99" s="10">
        <f t="shared" si="101"/>
        <v>0</v>
      </c>
      <c r="BI99" s="7">
        <f t="shared" si="101"/>
        <v>0</v>
      </c>
      <c r="BJ99" s="7">
        <f t="shared" si="101"/>
        <v>0</v>
      </c>
      <c r="BK99" s="11">
        <f t="shared" si="101"/>
        <v>0</v>
      </c>
      <c r="BL99" s="10">
        <f t="shared" si="101"/>
        <v>0</v>
      </c>
      <c r="BM99" s="11">
        <f t="shared" si="101"/>
        <v>0</v>
      </c>
      <c r="BN99" s="10">
        <f t="shared" si="101"/>
        <v>0</v>
      </c>
      <c r="BO99" s="11">
        <f t="shared" si="101"/>
        <v>0</v>
      </c>
      <c r="BP99" s="10">
        <f t="shared" si="101"/>
        <v>0</v>
      </c>
      <c r="BQ99" s="7">
        <f t="shared" si="101"/>
        <v>0</v>
      </c>
      <c r="BR99" s="11">
        <f aca="true" t="shared" si="102" ref="BR99:CW99">SUM(BR95:BR98)</f>
        <v>0</v>
      </c>
      <c r="BS99" s="10">
        <f t="shared" si="102"/>
        <v>0</v>
      </c>
      <c r="BT99" s="11">
        <f t="shared" si="102"/>
        <v>0</v>
      </c>
      <c r="BU99" s="10">
        <f t="shared" si="102"/>
        <v>0</v>
      </c>
      <c r="BV99" s="11">
        <f t="shared" si="102"/>
        <v>0</v>
      </c>
      <c r="BW99" s="10">
        <f t="shared" si="102"/>
        <v>0</v>
      </c>
      <c r="BX99" s="11">
        <f t="shared" si="102"/>
        <v>0</v>
      </c>
      <c r="BY99" s="10">
        <f t="shared" si="102"/>
        <v>0</v>
      </c>
      <c r="BZ99" s="11">
        <f t="shared" si="102"/>
        <v>0</v>
      </c>
      <c r="CA99" s="10">
        <f t="shared" si="102"/>
        <v>0</v>
      </c>
      <c r="CB99" s="11">
        <f t="shared" si="102"/>
        <v>0</v>
      </c>
      <c r="CC99" s="10">
        <f t="shared" si="102"/>
        <v>0</v>
      </c>
      <c r="CD99" s="7">
        <f t="shared" si="102"/>
        <v>0</v>
      </c>
      <c r="CE99" s="7">
        <f t="shared" si="102"/>
        <v>0</v>
      </c>
      <c r="CF99" s="11">
        <f t="shared" si="102"/>
        <v>0</v>
      </c>
      <c r="CG99" s="10">
        <f t="shared" si="102"/>
        <v>0</v>
      </c>
      <c r="CH99" s="11">
        <f t="shared" si="102"/>
        <v>0</v>
      </c>
      <c r="CI99" s="10">
        <f t="shared" si="102"/>
        <v>0</v>
      </c>
      <c r="CJ99" s="11">
        <f t="shared" si="102"/>
        <v>0</v>
      </c>
      <c r="CK99" s="10">
        <f t="shared" si="102"/>
        <v>0</v>
      </c>
      <c r="CL99" s="7">
        <f t="shared" si="102"/>
        <v>0</v>
      </c>
      <c r="CM99" s="11">
        <f t="shared" si="102"/>
        <v>0</v>
      </c>
      <c r="CN99" s="10">
        <f t="shared" si="102"/>
        <v>0</v>
      </c>
      <c r="CO99" s="11">
        <f t="shared" si="102"/>
        <v>0</v>
      </c>
      <c r="CP99" s="10">
        <f t="shared" si="102"/>
        <v>0</v>
      </c>
      <c r="CQ99" s="11">
        <f t="shared" si="102"/>
        <v>0</v>
      </c>
      <c r="CR99" s="10">
        <f t="shared" si="102"/>
        <v>0</v>
      </c>
      <c r="CS99" s="11">
        <f t="shared" si="102"/>
        <v>0</v>
      </c>
      <c r="CT99" s="10">
        <f t="shared" si="102"/>
        <v>0</v>
      </c>
      <c r="CU99" s="11">
        <f t="shared" si="102"/>
        <v>0</v>
      </c>
      <c r="CV99" s="10">
        <f t="shared" si="102"/>
        <v>0</v>
      </c>
      <c r="CW99" s="11">
        <f t="shared" si="102"/>
        <v>0</v>
      </c>
      <c r="CX99" s="10">
        <f aca="true" t="shared" si="103" ref="CX99:EC99">SUM(CX95:CX98)</f>
        <v>0</v>
      </c>
      <c r="CY99" s="7">
        <f t="shared" si="103"/>
        <v>0</v>
      </c>
      <c r="CZ99" s="7">
        <f t="shared" si="103"/>
        <v>0</v>
      </c>
      <c r="DA99" s="11">
        <f t="shared" si="103"/>
        <v>0</v>
      </c>
      <c r="DB99" s="10">
        <f t="shared" si="103"/>
        <v>0</v>
      </c>
      <c r="DC99" s="11">
        <f t="shared" si="103"/>
        <v>0</v>
      </c>
      <c r="DD99" s="10">
        <f t="shared" si="103"/>
        <v>0</v>
      </c>
      <c r="DE99" s="11">
        <f t="shared" si="103"/>
        <v>0</v>
      </c>
      <c r="DF99" s="10">
        <f t="shared" si="103"/>
        <v>0</v>
      </c>
      <c r="DG99" s="7">
        <f t="shared" si="103"/>
        <v>0</v>
      </c>
      <c r="DH99" s="11">
        <f t="shared" si="103"/>
        <v>0</v>
      </c>
      <c r="DI99" s="10">
        <f t="shared" si="103"/>
        <v>0</v>
      </c>
      <c r="DJ99" s="11">
        <f t="shared" si="103"/>
        <v>0</v>
      </c>
      <c r="DK99" s="10">
        <f t="shared" si="103"/>
        <v>0</v>
      </c>
      <c r="DL99" s="11">
        <f t="shared" si="103"/>
        <v>0</v>
      </c>
      <c r="DM99" s="10">
        <f t="shared" si="103"/>
        <v>0</v>
      </c>
      <c r="DN99" s="11">
        <f t="shared" si="103"/>
        <v>0</v>
      </c>
      <c r="DO99" s="10">
        <f t="shared" si="103"/>
        <v>0</v>
      </c>
      <c r="DP99" s="11">
        <f t="shared" si="103"/>
        <v>0</v>
      </c>
      <c r="DQ99" s="10">
        <f t="shared" si="103"/>
        <v>0</v>
      </c>
      <c r="DR99" s="11">
        <f t="shared" si="103"/>
        <v>0</v>
      </c>
      <c r="DS99" s="10">
        <f t="shared" si="103"/>
        <v>0</v>
      </c>
      <c r="DT99" s="7">
        <f t="shared" si="103"/>
        <v>0</v>
      </c>
      <c r="DU99" s="7">
        <f t="shared" si="103"/>
        <v>0</v>
      </c>
      <c r="DV99" s="11">
        <f t="shared" si="103"/>
        <v>2</v>
      </c>
      <c r="DW99" s="10">
        <f t="shared" si="103"/>
        <v>0</v>
      </c>
      <c r="DX99" s="11">
        <f t="shared" si="103"/>
        <v>0</v>
      </c>
      <c r="DY99" s="10">
        <f t="shared" si="103"/>
        <v>0</v>
      </c>
      <c r="DZ99" s="11">
        <f t="shared" si="103"/>
        <v>0</v>
      </c>
      <c r="EA99" s="10">
        <f t="shared" si="103"/>
        <v>0</v>
      </c>
      <c r="EB99" s="7">
        <f t="shared" si="103"/>
        <v>0</v>
      </c>
      <c r="EC99" s="11">
        <f t="shared" si="103"/>
        <v>0</v>
      </c>
      <c r="ED99" s="10">
        <f aca="true" t="shared" si="104" ref="ED99:EP99">SUM(ED95:ED98)</f>
        <v>0</v>
      </c>
      <c r="EE99" s="11">
        <f t="shared" si="104"/>
        <v>0</v>
      </c>
      <c r="EF99" s="10">
        <f t="shared" si="104"/>
        <v>0</v>
      </c>
      <c r="EG99" s="11">
        <f t="shared" si="104"/>
        <v>0</v>
      </c>
      <c r="EH99" s="10">
        <f t="shared" si="104"/>
        <v>0</v>
      </c>
      <c r="EI99" s="11">
        <f t="shared" si="104"/>
        <v>0</v>
      </c>
      <c r="EJ99" s="10">
        <f t="shared" si="104"/>
        <v>0</v>
      </c>
      <c r="EK99" s="11">
        <f t="shared" si="104"/>
        <v>0</v>
      </c>
      <c r="EL99" s="10">
        <f t="shared" si="104"/>
        <v>0</v>
      </c>
      <c r="EM99" s="11">
        <f t="shared" si="104"/>
        <v>0</v>
      </c>
      <c r="EN99" s="10">
        <f t="shared" si="104"/>
        <v>0</v>
      </c>
      <c r="EO99" s="7">
        <f t="shared" si="104"/>
        <v>0</v>
      </c>
      <c r="EP99" s="7">
        <f t="shared" si="104"/>
        <v>0</v>
      </c>
    </row>
    <row r="100" spans="1:146" ht="19.5" customHeight="1">
      <c r="A100" s="19" t="s">
        <v>201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9"/>
      <c r="EP100" s="13"/>
    </row>
    <row r="101" spans="1:146" ht="12.75">
      <c r="A101" s="6"/>
      <c r="B101" s="6"/>
      <c r="C101" s="6"/>
      <c r="D101" s="6" t="s">
        <v>202</v>
      </c>
      <c r="E101" s="3" t="s">
        <v>203</v>
      </c>
      <c r="F101" s="6">
        <f>COUNTIF(U101:EN101,"e")</f>
        <v>0</v>
      </c>
      <c r="G101" s="6">
        <f>COUNTIF(U101:EN101,"z")</f>
        <v>2</v>
      </c>
      <c r="H101" s="6">
        <f>SUM(I101:Q101)</f>
        <v>30</v>
      </c>
      <c r="I101" s="6">
        <f>U101+AP101+BK101+CF101+DA101+DV101</f>
        <v>15</v>
      </c>
      <c r="J101" s="6">
        <f>W101+AR101+BM101+CH101+DC101+DX101</f>
        <v>0</v>
      </c>
      <c r="K101" s="6">
        <f>Y101+AT101+BO101+CJ101+DE101+DZ101</f>
        <v>0</v>
      </c>
      <c r="L101" s="6">
        <f>AB101+AW101+BR101+CM101+DH101+EC101</f>
        <v>0</v>
      </c>
      <c r="M101" s="6">
        <f>AD101+AY101+BT101+CO101+DJ101+EE101</f>
        <v>15</v>
      </c>
      <c r="N101" s="6">
        <f>AF101+BA101+BV101+CQ101+DL101+EG101</f>
        <v>0</v>
      </c>
      <c r="O101" s="6">
        <f>AH101+BC101+BX101+CS101+DN101+EI101</f>
        <v>0</v>
      </c>
      <c r="P101" s="6">
        <f>AJ101+BE101+BZ101+CU101+DP101+EK101</f>
        <v>0</v>
      </c>
      <c r="Q101" s="6">
        <f>AL101+BG101+CB101+CW101+DR101+EM101</f>
        <v>0</v>
      </c>
      <c r="R101" s="7">
        <f>AO101+BJ101+CE101+CZ101+DU101+EP101</f>
        <v>0</v>
      </c>
      <c r="S101" s="7">
        <f>AN101+BI101+CD101+CY101+DT101+EO101</f>
        <v>0</v>
      </c>
      <c r="T101" s="7">
        <v>0</v>
      </c>
      <c r="U101" s="11">
        <v>15</v>
      </c>
      <c r="V101" s="10" t="s">
        <v>57</v>
      </c>
      <c r="W101" s="11"/>
      <c r="X101" s="10"/>
      <c r="Y101" s="11"/>
      <c r="Z101" s="10"/>
      <c r="AA101" s="7">
        <v>0</v>
      </c>
      <c r="AB101" s="11"/>
      <c r="AC101" s="10"/>
      <c r="AD101" s="11">
        <v>15</v>
      </c>
      <c r="AE101" s="10" t="s">
        <v>57</v>
      </c>
      <c r="AF101" s="11"/>
      <c r="AG101" s="10"/>
      <c r="AH101" s="11"/>
      <c r="AI101" s="10"/>
      <c r="AJ101" s="11"/>
      <c r="AK101" s="10"/>
      <c r="AL101" s="11"/>
      <c r="AM101" s="10"/>
      <c r="AN101" s="7">
        <v>0</v>
      </c>
      <c r="AO101" s="7">
        <f>AA101+AN101</f>
        <v>0</v>
      </c>
      <c r="AP101" s="11"/>
      <c r="AQ101" s="10"/>
      <c r="AR101" s="11"/>
      <c r="AS101" s="10"/>
      <c r="AT101" s="11"/>
      <c r="AU101" s="10"/>
      <c r="AV101" s="7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>AV101+BI101</f>
        <v>0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>BQ101+CD101</f>
        <v>0</v>
      </c>
      <c r="CF101" s="11"/>
      <c r="CG101" s="10"/>
      <c r="CH101" s="11"/>
      <c r="CI101" s="10"/>
      <c r="CJ101" s="11"/>
      <c r="CK101" s="10"/>
      <c r="CL101" s="7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>CL101+CY101</f>
        <v>0</v>
      </c>
      <c r="DA101" s="11"/>
      <c r="DB101" s="10"/>
      <c r="DC101" s="11"/>
      <c r="DD101" s="10"/>
      <c r="DE101" s="11"/>
      <c r="DF101" s="10"/>
      <c r="DG101" s="7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>DG101+DT101</f>
        <v>0</v>
      </c>
      <c r="DV101" s="11"/>
      <c r="DW101" s="10"/>
      <c r="DX101" s="11"/>
      <c r="DY101" s="10"/>
      <c r="DZ101" s="11"/>
      <c r="EA101" s="10"/>
      <c r="EB101" s="7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>EB101+EO101</f>
        <v>0</v>
      </c>
    </row>
    <row r="102" spans="1:146" ht="15.75" customHeight="1">
      <c r="A102" s="6"/>
      <c r="B102" s="6"/>
      <c r="C102" s="6"/>
      <c r="D102" s="6"/>
      <c r="E102" s="6" t="s">
        <v>84</v>
      </c>
      <c r="F102" s="6">
        <f aca="true" t="shared" si="105" ref="F102:AK102">SUM(F101:F101)</f>
        <v>0</v>
      </c>
      <c r="G102" s="6">
        <f t="shared" si="105"/>
        <v>2</v>
      </c>
      <c r="H102" s="6">
        <f t="shared" si="105"/>
        <v>30</v>
      </c>
      <c r="I102" s="6">
        <f t="shared" si="105"/>
        <v>15</v>
      </c>
      <c r="J102" s="6">
        <f t="shared" si="105"/>
        <v>0</v>
      </c>
      <c r="K102" s="6">
        <f t="shared" si="105"/>
        <v>0</v>
      </c>
      <c r="L102" s="6">
        <f t="shared" si="105"/>
        <v>0</v>
      </c>
      <c r="M102" s="6">
        <f t="shared" si="105"/>
        <v>15</v>
      </c>
      <c r="N102" s="6">
        <f t="shared" si="105"/>
        <v>0</v>
      </c>
      <c r="O102" s="6">
        <f t="shared" si="105"/>
        <v>0</v>
      </c>
      <c r="P102" s="6">
        <f t="shared" si="105"/>
        <v>0</v>
      </c>
      <c r="Q102" s="6">
        <f t="shared" si="105"/>
        <v>0</v>
      </c>
      <c r="R102" s="7">
        <f t="shared" si="105"/>
        <v>0</v>
      </c>
      <c r="S102" s="7">
        <f t="shared" si="105"/>
        <v>0</v>
      </c>
      <c r="T102" s="7">
        <f t="shared" si="105"/>
        <v>0</v>
      </c>
      <c r="U102" s="11">
        <f t="shared" si="105"/>
        <v>15</v>
      </c>
      <c r="V102" s="10">
        <f t="shared" si="105"/>
        <v>0</v>
      </c>
      <c r="W102" s="11">
        <f t="shared" si="105"/>
        <v>0</v>
      </c>
      <c r="X102" s="10">
        <f t="shared" si="105"/>
        <v>0</v>
      </c>
      <c r="Y102" s="11">
        <f t="shared" si="105"/>
        <v>0</v>
      </c>
      <c r="Z102" s="10">
        <f t="shared" si="105"/>
        <v>0</v>
      </c>
      <c r="AA102" s="7">
        <f t="shared" si="105"/>
        <v>0</v>
      </c>
      <c r="AB102" s="11">
        <f t="shared" si="105"/>
        <v>0</v>
      </c>
      <c r="AC102" s="10">
        <f t="shared" si="105"/>
        <v>0</v>
      </c>
      <c r="AD102" s="11">
        <f t="shared" si="105"/>
        <v>15</v>
      </c>
      <c r="AE102" s="10">
        <f t="shared" si="105"/>
        <v>0</v>
      </c>
      <c r="AF102" s="11">
        <f t="shared" si="105"/>
        <v>0</v>
      </c>
      <c r="AG102" s="10">
        <f t="shared" si="105"/>
        <v>0</v>
      </c>
      <c r="AH102" s="11">
        <f t="shared" si="105"/>
        <v>0</v>
      </c>
      <c r="AI102" s="10">
        <f t="shared" si="105"/>
        <v>0</v>
      </c>
      <c r="AJ102" s="11">
        <f t="shared" si="105"/>
        <v>0</v>
      </c>
      <c r="AK102" s="10">
        <f t="shared" si="105"/>
        <v>0</v>
      </c>
      <c r="AL102" s="11">
        <f aca="true" t="shared" si="106" ref="AL102:BQ102">SUM(AL101:AL101)</f>
        <v>0</v>
      </c>
      <c r="AM102" s="10">
        <f t="shared" si="106"/>
        <v>0</v>
      </c>
      <c r="AN102" s="7">
        <f t="shared" si="106"/>
        <v>0</v>
      </c>
      <c r="AO102" s="7">
        <f t="shared" si="106"/>
        <v>0</v>
      </c>
      <c r="AP102" s="11">
        <f t="shared" si="106"/>
        <v>0</v>
      </c>
      <c r="AQ102" s="10">
        <f t="shared" si="106"/>
        <v>0</v>
      </c>
      <c r="AR102" s="11">
        <f t="shared" si="106"/>
        <v>0</v>
      </c>
      <c r="AS102" s="10">
        <f t="shared" si="106"/>
        <v>0</v>
      </c>
      <c r="AT102" s="11">
        <f t="shared" si="106"/>
        <v>0</v>
      </c>
      <c r="AU102" s="10">
        <f t="shared" si="106"/>
        <v>0</v>
      </c>
      <c r="AV102" s="7">
        <f t="shared" si="106"/>
        <v>0</v>
      </c>
      <c r="AW102" s="11">
        <f t="shared" si="106"/>
        <v>0</v>
      </c>
      <c r="AX102" s="10">
        <f t="shared" si="106"/>
        <v>0</v>
      </c>
      <c r="AY102" s="11">
        <f t="shared" si="106"/>
        <v>0</v>
      </c>
      <c r="AZ102" s="10">
        <f t="shared" si="106"/>
        <v>0</v>
      </c>
      <c r="BA102" s="11">
        <f t="shared" si="106"/>
        <v>0</v>
      </c>
      <c r="BB102" s="10">
        <f t="shared" si="106"/>
        <v>0</v>
      </c>
      <c r="BC102" s="11">
        <f t="shared" si="106"/>
        <v>0</v>
      </c>
      <c r="BD102" s="10">
        <f t="shared" si="106"/>
        <v>0</v>
      </c>
      <c r="BE102" s="11">
        <f t="shared" si="106"/>
        <v>0</v>
      </c>
      <c r="BF102" s="10">
        <f t="shared" si="106"/>
        <v>0</v>
      </c>
      <c r="BG102" s="11">
        <f t="shared" si="106"/>
        <v>0</v>
      </c>
      <c r="BH102" s="10">
        <f t="shared" si="106"/>
        <v>0</v>
      </c>
      <c r="BI102" s="7">
        <f t="shared" si="106"/>
        <v>0</v>
      </c>
      <c r="BJ102" s="7">
        <f t="shared" si="106"/>
        <v>0</v>
      </c>
      <c r="BK102" s="11">
        <f t="shared" si="106"/>
        <v>0</v>
      </c>
      <c r="BL102" s="10">
        <f t="shared" si="106"/>
        <v>0</v>
      </c>
      <c r="BM102" s="11">
        <f t="shared" si="106"/>
        <v>0</v>
      </c>
      <c r="BN102" s="10">
        <f t="shared" si="106"/>
        <v>0</v>
      </c>
      <c r="BO102" s="11">
        <f t="shared" si="106"/>
        <v>0</v>
      </c>
      <c r="BP102" s="10">
        <f t="shared" si="106"/>
        <v>0</v>
      </c>
      <c r="BQ102" s="7">
        <f t="shared" si="106"/>
        <v>0</v>
      </c>
      <c r="BR102" s="11">
        <f aca="true" t="shared" si="107" ref="BR102:CW102">SUM(BR101:BR101)</f>
        <v>0</v>
      </c>
      <c r="BS102" s="10">
        <f t="shared" si="107"/>
        <v>0</v>
      </c>
      <c r="BT102" s="11">
        <f t="shared" si="107"/>
        <v>0</v>
      </c>
      <c r="BU102" s="10">
        <f t="shared" si="107"/>
        <v>0</v>
      </c>
      <c r="BV102" s="11">
        <f t="shared" si="107"/>
        <v>0</v>
      </c>
      <c r="BW102" s="10">
        <f t="shared" si="107"/>
        <v>0</v>
      </c>
      <c r="BX102" s="11">
        <f t="shared" si="107"/>
        <v>0</v>
      </c>
      <c r="BY102" s="10">
        <f t="shared" si="107"/>
        <v>0</v>
      </c>
      <c r="BZ102" s="11">
        <f t="shared" si="107"/>
        <v>0</v>
      </c>
      <c r="CA102" s="10">
        <f t="shared" si="107"/>
        <v>0</v>
      </c>
      <c r="CB102" s="11">
        <f t="shared" si="107"/>
        <v>0</v>
      </c>
      <c r="CC102" s="10">
        <f t="shared" si="107"/>
        <v>0</v>
      </c>
      <c r="CD102" s="7">
        <f t="shared" si="107"/>
        <v>0</v>
      </c>
      <c r="CE102" s="7">
        <f t="shared" si="107"/>
        <v>0</v>
      </c>
      <c r="CF102" s="11">
        <f t="shared" si="107"/>
        <v>0</v>
      </c>
      <c r="CG102" s="10">
        <f t="shared" si="107"/>
        <v>0</v>
      </c>
      <c r="CH102" s="11">
        <f t="shared" si="107"/>
        <v>0</v>
      </c>
      <c r="CI102" s="10">
        <f t="shared" si="107"/>
        <v>0</v>
      </c>
      <c r="CJ102" s="11">
        <f t="shared" si="107"/>
        <v>0</v>
      </c>
      <c r="CK102" s="10">
        <f t="shared" si="107"/>
        <v>0</v>
      </c>
      <c r="CL102" s="7">
        <f t="shared" si="107"/>
        <v>0</v>
      </c>
      <c r="CM102" s="11">
        <f t="shared" si="107"/>
        <v>0</v>
      </c>
      <c r="CN102" s="10">
        <f t="shared" si="107"/>
        <v>0</v>
      </c>
      <c r="CO102" s="11">
        <f t="shared" si="107"/>
        <v>0</v>
      </c>
      <c r="CP102" s="10">
        <f t="shared" si="107"/>
        <v>0</v>
      </c>
      <c r="CQ102" s="11">
        <f t="shared" si="107"/>
        <v>0</v>
      </c>
      <c r="CR102" s="10">
        <f t="shared" si="107"/>
        <v>0</v>
      </c>
      <c r="CS102" s="11">
        <f t="shared" si="107"/>
        <v>0</v>
      </c>
      <c r="CT102" s="10">
        <f t="shared" si="107"/>
        <v>0</v>
      </c>
      <c r="CU102" s="11">
        <f t="shared" si="107"/>
        <v>0</v>
      </c>
      <c r="CV102" s="10">
        <f t="shared" si="107"/>
        <v>0</v>
      </c>
      <c r="CW102" s="11">
        <f t="shared" si="107"/>
        <v>0</v>
      </c>
      <c r="CX102" s="10">
        <f aca="true" t="shared" si="108" ref="CX102:EC102">SUM(CX101:CX101)</f>
        <v>0</v>
      </c>
      <c r="CY102" s="7">
        <f t="shared" si="108"/>
        <v>0</v>
      </c>
      <c r="CZ102" s="7">
        <f t="shared" si="108"/>
        <v>0</v>
      </c>
      <c r="DA102" s="11">
        <f t="shared" si="108"/>
        <v>0</v>
      </c>
      <c r="DB102" s="10">
        <f t="shared" si="108"/>
        <v>0</v>
      </c>
      <c r="DC102" s="11">
        <f t="shared" si="108"/>
        <v>0</v>
      </c>
      <c r="DD102" s="10">
        <f t="shared" si="108"/>
        <v>0</v>
      </c>
      <c r="DE102" s="11">
        <f t="shared" si="108"/>
        <v>0</v>
      </c>
      <c r="DF102" s="10">
        <f t="shared" si="108"/>
        <v>0</v>
      </c>
      <c r="DG102" s="7">
        <f t="shared" si="108"/>
        <v>0</v>
      </c>
      <c r="DH102" s="11">
        <f t="shared" si="108"/>
        <v>0</v>
      </c>
      <c r="DI102" s="10">
        <f t="shared" si="108"/>
        <v>0</v>
      </c>
      <c r="DJ102" s="11">
        <f t="shared" si="108"/>
        <v>0</v>
      </c>
      <c r="DK102" s="10">
        <f t="shared" si="108"/>
        <v>0</v>
      </c>
      <c r="DL102" s="11">
        <f t="shared" si="108"/>
        <v>0</v>
      </c>
      <c r="DM102" s="10">
        <f t="shared" si="108"/>
        <v>0</v>
      </c>
      <c r="DN102" s="11">
        <f t="shared" si="108"/>
        <v>0</v>
      </c>
      <c r="DO102" s="10">
        <f t="shared" si="108"/>
        <v>0</v>
      </c>
      <c r="DP102" s="11">
        <f t="shared" si="108"/>
        <v>0</v>
      </c>
      <c r="DQ102" s="10">
        <f t="shared" si="108"/>
        <v>0</v>
      </c>
      <c r="DR102" s="11">
        <f t="shared" si="108"/>
        <v>0</v>
      </c>
      <c r="DS102" s="10">
        <f t="shared" si="108"/>
        <v>0</v>
      </c>
      <c r="DT102" s="7">
        <f t="shared" si="108"/>
        <v>0</v>
      </c>
      <c r="DU102" s="7">
        <f t="shared" si="108"/>
        <v>0</v>
      </c>
      <c r="DV102" s="11">
        <f t="shared" si="108"/>
        <v>0</v>
      </c>
      <c r="DW102" s="10">
        <f t="shared" si="108"/>
        <v>0</v>
      </c>
      <c r="DX102" s="11">
        <f t="shared" si="108"/>
        <v>0</v>
      </c>
      <c r="DY102" s="10">
        <f t="shared" si="108"/>
        <v>0</v>
      </c>
      <c r="DZ102" s="11">
        <f t="shared" si="108"/>
        <v>0</v>
      </c>
      <c r="EA102" s="10">
        <f t="shared" si="108"/>
        <v>0</v>
      </c>
      <c r="EB102" s="7">
        <f t="shared" si="108"/>
        <v>0</v>
      </c>
      <c r="EC102" s="11">
        <f t="shared" si="108"/>
        <v>0</v>
      </c>
      <c r="ED102" s="10">
        <f aca="true" t="shared" si="109" ref="ED102:EP102">SUM(ED101:ED101)</f>
        <v>0</v>
      </c>
      <c r="EE102" s="11">
        <f t="shared" si="109"/>
        <v>0</v>
      </c>
      <c r="EF102" s="10">
        <f t="shared" si="109"/>
        <v>0</v>
      </c>
      <c r="EG102" s="11">
        <f t="shared" si="109"/>
        <v>0</v>
      </c>
      <c r="EH102" s="10">
        <f t="shared" si="109"/>
        <v>0</v>
      </c>
      <c r="EI102" s="11">
        <f t="shared" si="109"/>
        <v>0</v>
      </c>
      <c r="EJ102" s="10">
        <f t="shared" si="109"/>
        <v>0</v>
      </c>
      <c r="EK102" s="11">
        <f t="shared" si="109"/>
        <v>0</v>
      </c>
      <c r="EL102" s="10">
        <f t="shared" si="109"/>
        <v>0</v>
      </c>
      <c r="EM102" s="11">
        <f t="shared" si="109"/>
        <v>0</v>
      </c>
      <c r="EN102" s="10">
        <f t="shared" si="109"/>
        <v>0</v>
      </c>
      <c r="EO102" s="7">
        <f t="shared" si="109"/>
        <v>0</v>
      </c>
      <c r="EP102" s="7">
        <f t="shared" si="109"/>
        <v>0</v>
      </c>
    </row>
    <row r="103" spans="1:146" ht="19.5" customHeight="1">
      <c r="A103" s="6"/>
      <c r="B103" s="6"/>
      <c r="C103" s="6"/>
      <c r="D103" s="6"/>
      <c r="E103" s="8" t="s">
        <v>204</v>
      </c>
      <c r="F103" s="6">
        <f>F31+F59+F69+F93+F99</f>
        <v>12</v>
      </c>
      <c r="G103" s="6">
        <f>G31+G59+G69+G93+G99</f>
        <v>79</v>
      </c>
      <c r="H103" s="6">
        <f aca="true" t="shared" si="110" ref="H103:Q103">H31+H59+H69+H99</f>
        <v>2271</v>
      </c>
      <c r="I103" s="6">
        <f t="shared" si="110"/>
        <v>1036</v>
      </c>
      <c r="J103" s="6">
        <f t="shared" si="110"/>
        <v>15</v>
      </c>
      <c r="K103" s="6">
        <f t="shared" si="110"/>
        <v>15</v>
      </c>
      <c r="L103" s="6">
        <f t="shared" si="110"/>
        <v>0</v>
      </c>
      <c r="M103" s="6">
        <f t="shared" si="110"/>
        <v>995</v>
      </c>
      <c r="N103" s="6">
        <f t="shared" si="110"/>
        <v>150</v>
      </c>
      <c r="O103" s="6">
        <f t="shared" si="110"/>
        <v>0</v>
      </c>
      <c r="P103" s="6">
        <f t="shared" si="110"/>
        <v>0</v>
      </c>
      <c r="Q103" s="6">
        <f t="shared" si="110"/>
        <v>60</v>
      </c>
      <c r="R103" s="7">
        <f>R31+R59+R69+R93+R99</f>
        <v>180</v>
      </c>
      <c r="S103" s="7">
        <f>S31+S59+S69+S93+S99</f>
        <v>90</v>
      </c>
      <c r="T103" s="7">
        <f>T31+T59+T69+T93+T99</f>
        <v>90.80000000000001</v>
      </c>
      <c r="U103" s="11">
        <f aca="true" t="shared" si="111" ref="U103:Z103">U31+U59+U69+U99</f>
        <v>204</v>
      </c>
      <c r="V103" s="10">
        <f t="shared" si="111"/>
        <v>0</v>
      </c>
      <c r="W103" s="11">
        <f t="shared" si="111"/>
        <v>15</v>
      </c>
      <c r="X103" s="10">
        <f t="shared" si="111"/>
        <v>0</v>
      </c>
      <c r="Y103" s="11">
        <f t="shared" si="111"/>
        <v>0</v>
      </c>
      <c r="Z103" s="10">
        <f t="shared" si="111"/>
        <v>0</v>
      </c>
      <c r="AA103" s="7">
        <f>AA31+AA59+AA69+AA93+AA99</f>
        <v>19</v>
      </c>
      <c r="AB103" s="11">
        <f aca="true" t="shared" si="112" ref="AB103:AM103">AB31+AB59+AB69+AB99</f>
        <v>0</v>
      </c>
      <c r="AC103" s="10">
        <f t="shared" si="112"/>
        <v>0</v>
      </c>
      <c r="AD103" s="11">
        <f t="shared" si="112"/>
        <v>165</v>
      </c>
      <c r="AE103" s="10">
        <f t="shared" si="112"/>
        <v>0</v>
      </c>
      <c r="AF103" s="11">
        <f t="shared" si="112"/>
        <v>0</v>
      </c>
      <c r="AG103" s="10">
        <f t="shared" si="112"/>
        <v>0</v>
      </c>
      <c r="AH103" s="11">
        <f t="shared" si="112"/>
        <v>0</v>
      </c>
      <c r="AI103" s="10">
        <f t="shared" si="112"/>
        <v>0</v>
      </c>
      <c r="AJ103" s="11">
        <f t="shared" si="112"/>
        <v>0</v>
      </c>
      <c r="AK103" s="10">
        <f t="shared" si="112"/>
        <v>0</v>
      </c>
      <c r="AL103" s="11">
        <f t="shared" si="112"/>
        <v>0</v>
      </c>
      <c r="AM103" s="10">
        <f t="shared" si="112"/>
        <v>0</v>
      </c>
      <c r="AN103" s="7">
        <f>AN31+AN59+AN69+AN93+AN99</f>
        <v>11</v>
      </c>
      <c r="AO103" s="7">
        <f>AO31+AO59+AO69+AO93+AO99</f>
        <v>30</v>
      </c>
      <c r="AP103" s="11">
        <f aca="true" t="shared" si="113" ref="AP103:AU103">AP31+AP59+AP69+AP99</f>
        <v>195</v>
      </c>
      <c r="AQ103" s="10">
        <f t="shared" si="113"/>
        <v>0</v>
      </c>
      <c r="AR103" s="11">
        <f t="shared" si="113"/>
        <v>0</v>
      </c>
      <c r="AS103" s="10">
        <f t="shared" si="113"/>
        <v>0</v>
      </c>
      <c r="AT103" s="11">
        <f t="shared" si="113"/>
        <v>0</v>
      </c>
      <c r="AU103" s="10">
        <f t="shared" si="113"/>
        <v>0</v>
      </c>
      <c r="AV103" s="7">
        <f>AV31+AV59+AV69+AV93+AV99</f>
        <v>18</v>
      </c>
      <c r="AW103" s="11">
        <f aca="true" t="shared" si="114" ref="AW103:BH103">AW31+AW59+AW69+AW99</f>
        <v>0</v>
      </c>
      <c r="AX103" s="10">
        <f t="shared" si="114"/>
        <v>0</v>
      </c>
      <c r="AY103" s="11">
        <f t="shared" si="114"/>
        <v>165</v>
      </c>
      <c r="AZ103" s="10">
        <f t="shared" si="114"/>
        <v>0</v>
      </c>
      <c r="BA103" s="11">
        <f t="shared" si="114"/>
        <v>0</v>
      </c>
      <c r="BB103" s="10">
        <f t="shared" si="114"/>
        <v>0</v>
      </c>
      <c r="BC103" s="11">
        <f t="shared" si="114"/>
        <v>0</v>
      </c>
      <c r="BD103" s="10">
        <f t="shared" si="114"/>
        <v>0</v>
      </c>
      <c r="BE103" s="11">
        <f t="shared" si="114"/>
        <v>0</v>
      </c>
      <c r="BF103" s="10">
        <f t="shared" si="114"/>
        <v>0</v>
      </c>
      <c r="BG103" s="11">
        <f t="shared" si="114"/>
        <v>0</v>
      </c>
      <c r="BH103" s="10">
        <f t="shared" si="114"/>
        <v>0</v>
      </c>
      <c r="BI103" s="7">
        <f>BI31+BI59+BI69+BI93+BI99</f>
        <v>12</v>
      </c>
      <c r="BJ103" s="7">
        <f>BJ31+BJ59+BJ69+BJ93+BJ99</f>
        <v>30</v>
      </c>
      <c r="BK103" s="11">
        <f aca="true" t="shared" si="115" ref="BK103:BP103">BK31+BK59+BK69+BK99</f>
        <v>195</v>
      </c>
      <c r="BL103" s="10">
        <f t="shared" si="115"/>
        <v>0</v>
      </c>
      <c r="BM103" s="11">
        <f t="shared" si="115"/>
        <v>0</v>
      </c>
      <c r="BN103" s="10">
        <f t="shared" si="115"/>
        <v>0</v>
      </c>
      <c r="BO103" s="11">
        <f t="shared" si="115"/>
        <v>0</v>
      </c>
      <c r="BP103" s="10">
        <f t="shared" si="115"/>
        <v>0</v>
      </c>
      <c r="BQ103" s="7">
        <f>BQ31+BQ59+BQ69+BQ93+BQ99</f>
        <v>16</v>
      </c>
      <c r="BR103" s="11">
        <f aca="true" t="shared" si="116" ref="BR103:CC103">BR31+BR59+BR69+BR99</f>
        <v>0</v>
      </c>
      <c r="BS103" s="10">
        <f t="shared" si="116"/>
        <v>0</v>
      </c>
      <c r="BT103" s="11">
        <f t="shared" si="116"/>
        <v>180</v>
      </c>
      <c r="BU103" s="10">
        <f t="shared" si="116"/>
        <v>0</v>
      </c>
      <c r="BV103" s="11">
        <f t="shared" si="116"/>
        <v>30</v>
      </c>
      <c r="BW103" s="10">
        <f t="shared" si="116"/>
        <v>0</v>
      </c>
      <c r="BX103" s="11">
        <f t="shared" si="116"/>
        <v>0</v>
      </c>
      <c r="BY103" s="10">
        <f t="shared" si="116"/>
        <v>0</v>
      </c>
      <c r="BZ103" s="11">
        <f t="shared" si="116"/>
        <v>0</v>
      </c>
      <c r="CA103" s="10">
        <f t="shared" si="116"/>
        <v>0</v>
      </c>
      <c r="CB103" s="11">
        <f t="shared" si="116"/>
        <v>30</v>
      </c>
      <c r="CC103" s="10">
        <f t="shared" si="116"/>
        <v>0</v>
      </c>
      <c r="CD103" s="7">
        <f>CD31+CD59+CD69+CD93+CD99</f>
        <v>14</v>
      </c>
      <c r="CE103" s="7">
        <f>CE31+CE59+CE69+CE93+CE99</f>
        <v>30</v>
      </c>
      <c r="CF103" s="11">
        <f aca="true" t="shared" si="117" ref="CF103:CK103">CF31+CF59+CF69+CF99</f>
        <v>140</v>
      </c>
      <c r="CG103" s="10">
        <f t="shared" si="117"/>
        <v>0</v>
      </c>
      <c r="CH103" s="11">
        <f t="shared" si="117"/>
        <v>0</v>
      </c>
      <c r="CI103" s="10">
        <f t="shared" si="117"/>
        <v>0</v>
      </c>
      <c r="CJ103" s="11">
        <f t="shared" si="117"/>
        <v>0</v>
      </c>
      <c r="CK103" s="10">
        <f t="shared" si="117"/>
        <v>0</v>
      </c>
      <c r="CL103" s="7">
        <f>CL31+CL59+CL69+CL93+CL99</f>
        <v>12</v>
      </c>
      <c r="CM103" s="11">
        <f aca="true" t="shared" si="118" ref="CM103:CX103">CM31+CM59+CM69+CM99</f>
        <v>0</v>
      </c>
      <c r="CN103" s="10">
        <f t="shared" si="118"/>
        <v>0</v>
      </c>
      <c r="CO103" s="11">
        <f t="shared" si="118"/>
        <v>170</v>
      </c>
      <c r="CP103" s="10">
        <f t="shared" si="118"/>
        <v>0</v>
      </c>
      <c r="CQ103" s="11">
        <f t="shared" si="118"/>
        <v>60</v>
      </c>
      <c r="CR103" s="10">
        <f t="shared" si="118"/>
        <v>0</v>
      </c>
      <c r="CS103" s="11">
        <f t="shared" si="118"/>
        <v>0</v>
      </c>
      <c r="CT103" s="10">
        <f t="shared" si="118"/>
        <v>0</v>
      </c>
      <c r="CU103" s="11">
        <f t="shared" si="118"/>
        <v>0</v>
      </c>
      <c r="CV103" s="10">
        <f t="shared" si="118"/>
        <v>0</v>
      </c>
      <c r="CW103" s="11">
        <f t="shared" si="118"/>
        <v>30</v>
      </c>
      <c r="CX103" s="10">
        <f t="shared" si="118"/>
        <v>0</v>
      </c>
      <c r="CY103" s="7">
        <f>CY31+CY59+CY69+CY93+CY99</f>
        <v>18</v>
      </c>
      <c r="CZ103" s="7">
        <f>CZ31+CZ59+CZ69+CZ93+CZ99</f>
        <v>30</v>
      </c>
      <c r="DA103" s="11">
        <f aca="true" t="shared" si="119" ref="DA103:DF103">DA31+DA59+DA69+DA99</f>
        <v>150</v>
      </c>
      <c r="DB103" s="10">
        <f t="shared" si="119"/>
        <v>0</v>
      </c>
      <c r="DC103" s="11">
        <f t="shared" si="119"/>
        <v>0</v>
      </c>
      <c r="DD103" s="10">
        <f t="shared" si="119"/>
        <v>0</v>
      </c>
      <c r="DE103" s="11">
        <f t="shared" si="119"/>
        <v>15</v>
      </c>
      <c r="DF103" s="10">
        <f t="shared" si="119"/>
        <v>0</v>
      </c>
      <c r="DG103" s="7">
        <f>DG31+DG59+DG69+DG93+DG99</f>
        <v>15</v>
      </c>
      <c r="DH103" s="11">
        <f aca="true" t="shared" si="120" ref="DH103:DS103">DH31+DH59+DH69+DH99</f>
        <v>0</v>
      </c>
      <c r="DI103" s="10">
        <f t="shared" si="120"/>
        <v>0</v>
      </c>
      <c r="DJ103" s="11">
        <f t="shared" si="120"/>
        <v>165</v>
      </c>
      <c r="DK103" s="10">
        <f t="shared" si="120"/>
        <v>0</v>
      </c>
      <c r="DL103" s="11">
        <f t="shared" si="120"/>
        <v>60</v>
      </c>
      <c r="DM103" s="10">
        <f t="shared" si="120"/>
        <v>0</v>
      </c>
      <c r="DN103" s="11">
        <f t="shared" si="120"/>
        <v>0</v>
      </c>
      <c r="DO103" s="10">
        <f t="shared" si="120"/>
        <v>0</v>
      </c>
      <c r="DP103" s="11">
        <f t="shared" si="120"/>
        <v>0</v>
      </c>
      <c r="DQ103" s="10">
        <f t="shared" si="120"/>
        <v>0</v>
      </c>
      <c r="DR103" s="11">
        <f t="shared" si="120"/>
        <v>0</v>
      </c>
      <c r="DS103" s="10">
        <f t="shared" si="120"/>
        <v>0</v>
      </c>
      <c r="DT103" s="7">
        <f>DT31+DT59+DT69+DT93+DT99</f>
        <v>15</v>
      </c>
      <c r="DU103" s="7">
        <f>DU31+DU59+DU69+DU93+DU99</f>
        <v>30</v>
      </c>
      <c r="DV103" s="11">
        <f aca="true" t="shared" si="121" ref="DV103:EA103">DV31+DV59+DV69+DV99</f>
        <v>152</v>
      </c>
      <c r="DW103" s="10">
        <f t="shared" si="121"/>
        <v>0</v>
      </c>
      <c r="DX103" s="11">
        <f t="shared" si="121"/>
        <v>0</v>
      </c>
      <c r="DY103" s="10">
        <f t="shared" si="121"/>
        <v>0</v>
      </c>
      <c r="DZ103" s="11">
        <f t="shared" si="121"/>
        <v>0</v>
      </c>
      <c r="EA103" s="10">
        <f t="shared" si="121"/>
        <v>0</v>
      </c>
      <c r="EB103" s="7">
        <f>EB31+EB59+EB69+EB93+EB99</f>
        <v>10</v>
      </c>
      <c r="EC103" s="11">
        <f aca="true" t="shared" si="122" ref="EC103:EN103">EC31+EC59+EC69+EC99</f>
        <v>0</v>
      </c>
      <c r="ED103" s="10">
        <f t="shared" si="122"/>
        <v>0</v>
      </c>
      <c r="EE103" s="11">
        <f t="shared" si="122"/>
        <v>150</v>
      </c>
      <c r="EF103" s="10">
        <f t="shared" si="122"/>
        <v>0</v>
      </c>
      <c r="EG103" s="11">
        <f t="shared" si="122"/>
        <v>0</v>
      </c>
      <c r="EH103" s="10">
        <f t="shared" si="122"/>
        <v>0</v>
      </c>
      <c r="EI103" s="11">
        <f t="shared" si="122"/>
        <v>0</v>
      </c>
      <c r="EJ103" s="10">
        <f t="shared" si="122"/>
        <v>0</v>
      </c>
      <c r="EK103" s="11">
        <f t="shared" si="122"/>
        <v>0</v>
      </c>
      <c r="EL103" s="10">
        <f t="shared" si="122"/>
        <v>0</v>
      </c>
      <c r="EM103" s="11">
        <f t="shared" si="122"/>
        <v>0</v>
      </c>
      <c r="EN103" s="10">
        <f t="shared" si="122"/>
        <v>0</v>
      </c>
      <c r="EO103" s="7">
        <f>EO31+EO59+EO69+EO93+EO99</f>
        <v>20</v>
      </c>
      <c r="EP103" s="7">
        <f>EP31+EP59+EP69+EP93+EP99</f>
        <v>30</v>
      </c>
    </row>
    <row r="105" spans="4:5" ht="12.75">
      <c r="D105" s="3" t="s">
        <v>22</v>
      </c>
      <c r="E105" s="3" t="s">
        <v>205</v>
      </c>
    </row>
    <row r="106" spans="4:5" ht="12.75">
      <c r="D106" s="3" t="s">
        <v>26</v>
      </c>
      <c r="E106" s="3" t="s">
        <v>206</v>
      </c>
    </row>
    <row r="107" spans="4:5" ht="12.75">
      <c r="D107" s="21" t="s">
        <v>32</v>
      </c>
      <c r="E107" s="21"/>
    </row>
    <row r="108" spans="4:5" ht="12.75">
      <c r="D108" s="3" t="s">
        <v>34</v>
      </c>
      <c r="E108" s="3" t="s">
        <v>207</v>
      </c>
    </row>
    <row r="109" spans="4:5" ht="12.75">
      <c r="D109" s="3" t="s">
        <v>35</v>
      </c>
      <c r="E109" s="3" t="s">
        <v>208</v>
      </c>
    </row>
    <row r="110" spans="4:5" ht="12.75">
      <c r="D110" s="3" t="s">
        <v>36</v>
      </c>
      <c r="E110" s="3" t="s">
        <v>209</v>
      </c>
    </row>
    <row r="111" spans="4:29" ht="12.75">
      <c r="D111" s="21" t="s">
        <v>33</v>
      </c>
      <c r="E111" s="21"/>
      <c r="M111" s="9"/>
      <c r="U111" s="9"/>
      <c r="AC111" s="9"/>
    </row>
    <row r="112" spans="4:5" ht="12.75">
      <c r="D112" s="3" t="s">
        <v>35</v>
      </c>
      <c r="E112" s="3" t="s">
        <v>208</v>
      </c>
    </row>
    <row r="113" spans="4:5" ht="12.75">
      <c r="D113" s="3" t="s">
        <v>36</v>
      </c>
      <c r="E113" s="3" t="s">
        <v>209</v>
      </c>
    </row>
    <row r="114" spans="4:5" ht="12.75">
      <c r="D114" s="3" t="s">
        <v>37</v>
      </c>
      <c r="E114" s="3" t="s">
        <v>210</v>
      </c>
    </row>
    <row r="115" spans="4:5" ht="12.75">
      <c r="D115" s="3" t="s">
        <v>38</v>
      </c>
      <c r="E115" s="3" t="s">
        <v>211</v>
      </c>
    </row>
    <row r="116" spans="4:5" ht="12.75">
      <c r="D116" s="3" t="s">
        <v>39</v>
      </c>
      <c r="E116" s="3" t="s">
        <v>212</v>
      </c>
    </row>
    <row r="117" spans="4:5" ht="12.75">
      <c r="D117" s="3" t="s">
        <v>40</v>
      </c>
      <c r="E117" s="3" t="s">
        <v>213</v>
      </c>
    </row>
  </sheetData>
  <sheetProtection/>
  <mergeCells count="147">
    <mergeCell ref="D107:E107"/>
    <mergeCell ref="D111:E111"/>
    <mergeCell ref="C89:C90"/>
    <mergeCell ref="A89:A90"/>
    <mergeCell ref="B89:B90"/>
    <mergeCell ref="A91:EP91"/>
    <mergeCell ref="A94:EP94"/>
    <mergeCell ref="A100:EP100"/>
    <mergeCell ref="C85:C86"/>
    <mergeCell ref="A85:A86"/>
    <mergeCell ref="B85:B86"/>
    <mergeCell ref="C87:C88"/>
    <mergeCell ref="A87:A88"/>
    <mergeCell ref="B87:B88"/>
    <mergeCell ref="C81:C82"/>
    <mergeCell ref="A81:A82"/>
    <mergeCell ref="B81:B82"/>
    <mergeCell ref="C83:C84"/>
    <mergeCell ref="A83:A84"/>
    <mergeCell ref="B83:B84"/>
    <mergeCell ref="C77:C78"/>
    <mergeCell ref="A77:A78"/>
    <mergeCell ref="B77:B78"/>
    <mergeCell ref="C79:C80"/>
    <mergeCell ref="A79:A80"/>
    <mergeCell ref="B79:B80"/>
    <mergeCell ref="C73:C74"/>
    <mergeCell ref="A73:A74"/>
    <mergeCell ref="B73:B74"/>
    <mergeCell ref="C75:C76"/>
    <mergeCell ref="A75:A76"/>
    <mergeCell ref="B75:B76"/>
    <mergeCell ref="A32:EP32"/>
    <mergeCell ref="A60:EP60"/>
    <mergeCell ref="A70:EP70"/>
    <mergeCell ref="C71:C72"/>
    <mergeCell ref="A71:A72"/>
    <mergeCell ref="B71:B72"/>
    <mergeCell ref="EI15:EJ15"/>
    <mergeCell ref="EK15:EL15"/>
    <mergeCell ref="EM15:EN15"/>
    <mergeCell ref="EO14:EO15"/>
    <mergeCell ref="EP14:EP15"/>
    <mergeCell ref="A16:EP16"/>
    <mergeCell ref="DL15:DM15"/>
    <mergeCell ref="DN15:DO15"/>
    <mergeCell ref="DP15:DQ15"/>
    <mergeCell ref="DR15:DS15"/>
    <mergeCell ref="DV13:EP13"/>
    <mergeCell ref="DV14:EA14"/>
    <mergeCell ref="DV15:DW15"/>
    <mergeCell ref="DX15:DY15"/>
    <mergeCell ref="DZ15:EA15"/>
    <mergeCell ref="EB14:EB15"/>
    <mergeCell ref="EC14:EN14"/>
    <mergeCell ref="EC15:ED15"/>
    <mergeCell ref="EE15:EF15"/>
    <mergeCell ref="EG15:EH15"/>
    <mergeCell ref="DT14:DT15"/>
    <mergeCell ref="DU14:DU15"/>
    <mergeCell ref="DA12:EP12"/>
    <mergeCell ref="DA13:DU13"/>
    <mergeCell ref="DA14:DF14"/>
    <mergeCell ref="DA15:DB15"/>
    <mergeCell ref="DC15:DD15"/>
    <mergeCell ref="DE15:DF15"/>
    <mergeCell ref="DG14:DG15"/>
    <mergeCell ref="DH14:DS14"/>
    <mergeCell ref="DH15:DI15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K14"/>
    <mergeCell ref="CF15:CG15"/>
    <mergeCell ref="CH15:CI15"/>
    <mergeCell ref="CJ15:CK15"/>
    <mergeCell ref="CL14:CL15"/>
    <mergeCell ref="CM14:CX14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P14"/>
    <mergeCell ref="BK15:BL15"/>
    <mergeCell ref="BM15:BN15"/>
    <mergeCell ref="BO15:BP15"/>
    <mergeCell ref="BQ14:BQ15"/>
    <mergeCell ref="BR14:CC14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U14"/>
    <mergeCell ref="AP15:AQ15"/>
    <mergeCell ref="AR15:AS15"/>
    <mergeCell ref="AT15:AU15"/>
    <mergeCell ref="AV14:AV15"/>
    <mergeCell ref="AW14:BH14"/>
    <mergeCell ref="AW15:AX15"/>
    <mergeCell ref="Y15:Z15"/>
    <mergeCell ref="AA14:AA15"/>
    <mergeCell ref="AB14:AM14"/>
    <mergeCell ref="AB15:AC15"/>
    <mergeCell ref="AD15:AE15"/>
    <mergeCell ref="AF15:AG15"/>
    <mergeCell ref="AH15:AI15"/>
    <mergeCell ref="AJ15:AK15"/>
    <mergeCell ref="AL15:AM15"/>
    <mergeCell ref="I14:K14"/>
    <mergeCell ref="L14:Q14"/>
    <mergeCell ref="R12:R15"/>
    <mergeCell ref="S12:S15"/>
    <mergeCell ref="T12:T15"/>
    <mergeCell ref="U12:BJ12"/>
    <mergeCell ref="U13:AO13"/>
    <mergeCell ref="U14:Z14"/>
    <mergeCell ref="U15:V15"/>
    <mergeCell ref="W15:X15"/>
    <mergeCell ref="A11:EO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rintOptions/>
  <pageMargins left="0.75" right="0.75" top="1" bottom="1" header="0.5" footer="0.5"/>
  <pageSetup fitToHeight="1" fitToWidth="1" horizontalDpi="600" verticalDpi="600" orientation="landscape" paperSize="8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117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7" width="4.28125" style="0" customWidth="1"/>
    <col min="18" max="20" width="4.7109375" style="0" customWidth="1"/>
    <col min="21" max="21" width="3.57421875" style="0" customWidth="1"/>
    <col min="22" max="22" width="1.8515625" style="0" customWidth="1"/>
    <col min="23" max="23" width="3.57421875" style="0" customWidth="1"/>
    <col min="24" max="24" width="1.8515625" style="0" customWidth="1"/>
    <col min="25" max="25" width="3.57421875" style="0" customWidth="1"/>
    <col min="26" max="26" width="1.8515625" style="0" customWidth="1"/>
    <col min="27" max="27" width="3.8515625" style="0" customWidth="1"/>
    <col min="28" max="28" width="3.57421875" style="0" customWidth="1"/>
    <col min="29" max="29" width="1.8515625" style="0" customWidth="1"/>
    <col min="30" max="30" width="3.57421875" style="0" customWidth="1"/>
    <col min="31" max="31" width="1.8515625" style="0" customWidth="1"/>
    <col min="32" max="32" width="3.57421875" style="0" customWidth="1"/>
    <col min="33" max="33" width="1.8515625" style="0" customWidth="1"/>
    <col min="34" max="34" width="3.57421875" style="0" customWidth="1"/>
    <col min="35" max="35" width="1.8515625" style="0" customWidth="1"/>
    <col min="36" max="36" width="3.57421875" style="0" customWidth="1"/>
    <col min="37" max="37" width="1.8515625" style="0" customWidth="1"/>
    <col min="38" max="38" width="3.57421875" style="0" customWidth="1"/>
    <col min="39" max="39" width="1.8515625" style="0" customWidth="1"/>
    <col min="40" max="41" width="3.8515625" style="0" customWidth="1"/>
    <col min="42" max="42" width="3.57421875" style="0" customWidth="1"/>
    <col min="43" max="43" width="1.8515625" style="0" customWidth="1"/>
    <col min="44" max="44" width="3.57421875" style="0" customWidth="1"/>
    <col min="45" max="45" width="1.8515625" style="0" customWidth="1"/>
    <col min="46" max="46" width="3.57421875" style="0" customWidth="1"/>
    <col min="47" max="47" width="1.8515625" style="0" customWidth="1"/>
    <col min="48" max="48" width="3.8515625" style="0" customWidth="1"/>
    <col min="49" max="49" width="3.57421875" style="0" customWidth="1"/>
    <col min="50" max="50" width="1.8515625" style="0" customWidth="1"/>
    <col min="51" max="51" width="3.57421875" style="0" customWidth="1"/>
    <col min="52" max="52" width="1.8515625" style="0" customWidth="1"/>
    <col min="53" max="53" width="3.57421875" style="0" customWidth="1"/>
    <col min="54" max="54" width="1.8515625" style="0" customWidth="1"/>
    <col min="55" max="55" width="3.57421875" style="0" customWidth="1"/>
    <col min="56" max="56" width="1.8515625" style="0" customWidth="1"/>
    <col min="57" max="57" width="3.57421875" style="0" customWidth="1"/>
    <col min="58" max="58" width="1.8515625" style="0" customWidth="1"/>
    <col min="59" max="59" width="3.57421875" style="0" customWidth="1"/>
    <col min="60" max="60" width="1.8515625" style="0" customWidth="1"/>
    <col min="61" max="62" width="3.8515625" style="0" customWidth="1"/>
    <col min="63" max="63" width="3.57421875" style="0" customWidth="1"/>
    <col min="64" max="64" width="1.8515625" style="0" customWidth="1"/>
    <col min="65" max="65" width="3.57421875" style="0" customWidth="1"/>
    <col min="66" max="66" width="1.8515625" style="0" customWidth="1"/>
    <col min="67" max="67" width="3.57421875" style="0" customWidth="1"/>
    <col min="68" max="68" width="1.8515625" style="0" customWidth="1"/>
    <col min="69" max="69" width="3.8515625" style="0" customWidth="1"/>
    <col min="70" max="70" width="3.57421875" style="0" customWidth="1"/>
    <col min="71" max="71" width="1.8515625" style="0" customWidth="1"/>
    <col min="72" max="72" width="3.57421875" style="0" customWidth="1"/>
    <col min="73" max="73" width="1.8515625" style="0" customWidth="1"/>
    <col min="74" max="74" width="3.57421875" style="0" customWidth="1"/>
    <col min="75" max="75" width="1.8515625" style="0" customWidth="1"/>
    <col min="76" max="76" width="3.57421875" style="0" customWidth="1"/>
    <col min="77" max="77" width="1.8515625" style="0" customWidth="1"/>
    <col min="78" max="78" width="3.57421875" style="0" customWidth="1"/>
    <col min="79" max="79" width="1.8515625" style="0" customWidth="1"/>
    <col min="80" max="80" width="3.57421875" style="0" customWidth="1"/>
    <col min="81" max="81" width="1.8515625" style="0" customWidth="1"/>
    <col min="82" max="83" width="3.8515625" style="0" customWidth="1"/>
    <col min="84" max="84" width="3.57421875" style="0" customWidth="1"/>
    <col min="85" max="85" width="1.8515625" style="0" customWidth="1"/>
    <col min="86" max="86" width="3.57421875" style="0" customWidth="1"/>
    <col min="87" max="87" width="1.8515625" style="0" customWidth="1"/>
    <col min="88" max="88" width="3.57421875" style="0" customWidth="1"/>
    <col min="89" max="89" width="1.8515625" style="0" customWidth="1"/>
    <col min="90" max="90" width="3.8515625" style="0" customWidth="1"/>
    <col min="91" max="91" width="3.57421875" style="0" customWidth="1"/>
    <col min="92" max="92" width="1.8515625" style="0" customWidth="1"/>
    <col min="93" max="93" width="3.57421875" style="0" customWidth="1"/>
    <col min="94" max="94" width="1.8515625" style="0" customWidth="1"/>
    <col min="95" max="95" width="3.57421875" style="0" customWidth="1"/>
    <col min="96" max="96" width="1.8515625" style="0" customWidth="1"/>
    <col min="97" max="97" width="3.57421875" style="0" customWidth="1"/>
    <col min="98" max="98" width="1.8515625" style="0" customWidth="1"/>
    <col min="99" max="99" width="3.57421875" style="0" customWidth="1"/>
    <col min="100" max="100" width="1.8515625" style="0" customWidth="1"/>
    <col min="101" max="101" width="3.57421875" style="0" customWidth="1"/>
    <col min="102" max="102" width="1.8515625" style="0" customWidth="1"/>
    <col min="103" max="104" width="3.8515625" style="0" customWidth="1"/>
    <col min="105" max="105" width="3.57421875" style="0" customWidth="1"/>
    <col min="106" max="106" width="1.8515625" style="0" customWidth="1"/>
    <col min="107" max="107" width="3.57421875" style="0" customWidth="1"/>
    <col min="108" max="108" width="1.8515625" style="0" customWidth="1"/>
    <col min="109" max="109" width="3.57421875" style="0" customWidth="1"/>
    <col min="110" max="110" width="1.8515625" style="0" customWidth="1"/>
    <col min="111" max="111" width="3.8515625" style="0" customWidth="1"/>
    <col min="112" max="112" width="3.57421875" style="0" customWidth="1"/>
    <col min="113" max="113" width="1.8515625" style="0" customWidth="1"/>
    <col min="114" max="114" width="3.57421875" style="0" customWidth="1"/>
    <col min="115" max="115" width="1.8515625" style="0" customWidth="1"/>
    <col min="116" max="116" width="3.57421875" style="0" customWidth="1"/>
    <col min="117" max="117" width="1.8515625" style="0" customWidth="1"/>
    <col min="118" max="118" width="3.57421875" style="0" customWidth="1"/>
    <col min="119" max="119" width="1.8515625" style="0" customWidth="1"/>
    <col min="120" max="120" width="3.57421875" style="0" customWidth="1"/>
    <col min="121" max="121" width="1.8515625" style="0" customWidth="1"/>
    <col min="122" max="122" width="3.57421875" style="0" customWidth="1"/>
    <col min="123" max="123" width="1.8515625" style="0" customWidth="1"/>
    <col min="124" max="125" width="3.8515625" style="0" customWidth="1"/>
    <col min="126" max="126" width="3.57421875" style="0" customWidth="1"/>
    <col min="127" max="127" width="1.8515625" style="0" customWidth="1"/>
    <col min="128" max="128" width="3.57421875" style="0" customWidth="1"/>
    <col min="129" max="129" width="1.8515625" style="0" customWidth="1"/>
    <col min="130" max="130" width="3.57421875" style="0" customWidth="1"/>
    <col min="131" max="131" width="1.8515625" style="0" customWidth="1"/>
    <col min="132" max="132" width="3.8515625" style="0" customWidth="1"/>
    <col min="133" max="133" width="3.57421875" style="0" customWidth="1"/>
    <col min="134" max="134" width="1.8515625" style="0" customWidth="1"/>
    <col min="135" max="135" width="3.57421875" style="0" customWidth="1"/>
    <col min="136" max="136" width="1.8515625" style="0" customWidth="1"/>
    <col min="137" max="137" width="3.57421875" style="0" customWidth="1"/>
    <col min="138" max="138" width="1.8515625" style="0" customWidth="1"/>
    <col min="139" max="139" width="3.57421875" style="0" customWidth="1"/>
    <col min="140" max="140" width="1.8515625" style="0" customWidth="1"/>
    <col min="141" max="141" width="3.57421875" style="0" customWidth="1"/>
    <col min="142" max="142" width="1.8515625" style="0" customWidth="1"/>
    <col min="143" max="143" width="3.57421875" style="0" customWidth="1"/>
    <col min="144" max="144" width="1.8515625" style="0" customWidth="1"/>
    <col min="145" max="146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64" ht="12.75">
      <c r="E7" t="s">
        <v>11</v>
      </c>
      <c r="F7" s="1" t="s">
        <v>12</v>
      </c>
      <c r="BL7" t="s">
        <v>13</v>
      </c>
    </row>
    <row r="8" spans="5:64" ht="12.75">
      <c r="E8" t="s">
        <v>14</v>
      </c>
      <c r="F8" s="1" t="s">
        <v>132</v>
      </c>
      <c r="BL8" t="s">
        <v>16</v>
      </c>
    </row>
    <row r="9" spans="5:64" ht="12.75">
      <c r="E9" t="s">
        <v>17</v>
      </c>
      <c r="F9" s="1" t="s">
        <v>18</v>
      </c>
      <c r="BL9" t="s">
        <v>233</v>
      </c>
    </row>
    <row r="11" spans="1:145" ht="12.7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</row>
    <row r="12" spans="1:146" ht="12" customHeight="1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41</v>
      </c>
      <c r="S12" s="15" t="s">
        <v>42</v>
      </c>
      <c r="T12" s="15" t="s">
        <v>43</v>
      </c>
      <c r="U12" s="17" t="s">
        <v>44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49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52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</row>
    <row r="13" spans="1:146" ht="12" customHeight="1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45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48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50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51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53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54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</row>
    <row r="14" spans="1:146" ht="24" customHeight="1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8"/>
      <c r="Z14" s="18"/>
      <c r="AA14" s="14" t="s">
        <v>46</v>
      </c>
      <c r="AB14" s="18" t="s">
        <v>33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46</v>
      </c>
      <c r="AO14" s="14" t="s">
        <v>47</v>
      </c>
      <c r="AP14" s="18" t="s">
        <v>32</v>
      </c>
      <c r="AQ14" s="18"/>
      <c r="AR14" s="18"/>
      <c r="AS14" s="18"/>
      <c r="AT14" s="18"/>
      <c r="AU14" s="18"/>
      <c r="AV14" s="14" t="s">
        <v>46</v>
      </c>
      <c r="AW14" s="18" t="s">
        <v>33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46</v>
      </c>
      <c r="BJ14" s="14" t="s">
        <v>47</v>
      </c>
      <c r="BK14" s="18" t="s">
        <v>32</v>
      </c>
      <c r="BL14" s="18"/>
      <c r="BM14" s="18"/>
      <c r="BN14" s="18"/>
      <c r="BO14" s="18"/>
      <c r="BP14" s="18"/>
      <c r="BQ14" s="14" t="s">
        <v>46</v>
      </c>
      <c r="BR14" s="18" t="s">
        <v>33</v>
      </c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46</v>
      </c>
      <c r="CE14" s="14" t="s">
        <v>47</v>
      </c>
      <c r="CF14" s="18" t="s">
        <v>32</v>
      </c>
      <c r="CG14" s="18"/>
      <c r="CH14" s="18"/>
      <c r="CI14" s="18"/>
      <c r="CJ14" s="18"/>
      <c r="CK14" s="18"/>
      <c r="CL14" s="14" t="s">
        <v>46</v>
      </c>
      <c r="CM14" s="18" t="s">
        <v>33</v>
      </c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46</v>
      </c>
      <c r="CZ14" s="14" t="s">
        <v>47</v>
      </c>
      <c r="DA14" s="18" t="s">
        <v>32</v>
      </c>
      <c r="DB14" s="18"/>
      <c r="DC14" s="18"/>
      <c r="DD14" s="18"/>
      <c r="DE14" s="18"/>
      <c r="DF14" s="18"/>
      <c r="DG14" s="14" t="s">
        <v>46</v>
      </c>
      <c r="DH14" s="18" t="s">
        <v>33</v>
      </c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46</v>
      </c>
      <c r="DU14" s="14" t="s">
        <v>47</v>
      </c>
      <c r="DV14" s="18" t="s">
        <v>32</v>
      </c>
      <c r="DW14" s="18"/>
      <c r="DX14" s="18"/>
      <c r="DY14" s="18"/>
      <c r="DZ14" s="18"/>
      <c r="EA14" s="18"/>
      <c r="EB14" s="14" t="s">
        <v>46</v>
      </c>
      <c r="EC14" s="18" t="s">
        <v>33</v>
      </c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46</v>
      </c>
      <c r="EP14" s="14" t="s">
        <v>47</v>
      </c>
    </row>
    <row r="15" spans="1:146" ht="24" customHeight="1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35</v>
      </c>
      <c r="M15" s="5" t="s">
        <v>36</v>
      </c>
      <c r="N15" s="5" t="s">
        <v>37</v>
      </c>
      <c r="O15" s="5" t="s">
        <v>38</v>
      </c>
      <c r="P15" s="5" t="s">
        <v>39</v>
      </c>
      <c r="Q15" s="5" t="s">
        <v>40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4"/>
      <c r="AB15" s="16" t="s">
        <v>35</v>
      </c>
      <c r="AC15" s="16"/>
      <c r="AD15" s="16" t="s">
        <v>36</v>
      </c>
      <c r="AE15" s="16"/>
      <c r="AF15" s="16" t="s">
        <v>37</v>
      </c>
      <c r="AG15" s="16"/>
      <c r="AH15" s="16" t="s">
        <v>38</v>
      </c>
      <c r="AI15" s="16"/>
      <c r="AJ15" s="16" t="s">
        <v>39</v>
      </c>
      <c r="AK15" s="16"/>
      <c r="AL15" s="16" t="s">
        <v>40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4"/>
      <c r="AW15" s="16" t="s">
        <v>35</v>
      </c>
      <c r="AX15" s="16"/>
      <c r="AY15" s="16" t="s">
        <v>36</v>
      </c>
      <c r="AZ15" s="16"/>
      <c r="BA15" s="16" t="s">
        <v>37</v>
      </c>
      <c r="BB15" s="16"/>
      <c r="BC15" s="16" t="s">
        <v>38</v>
      </c>
      <c r="BD15" s="16"/>
      <c r="BE15" s="16" t="s">
        <v>39</v>
      </c>
      <c r="BF15" s="16"/>
      <c r="BG15" s="16" t="s">
        <v>40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4"/>
      <c r="BR15" s="16" t="s">
        <v>35</v>
      </c>
      <c r="BS15" s="16"/>
      <c r="BT15" s="16" t="s">
        <v>36</v>
      </c>
      <c r="BU15" s="16"/>
      <c r="BV15" s="16" t="s">
        <v>37</v>
      </c>
      <c r="BW15" s="16"/>
      <c r="BX15" s="16" t="s">
        <v>38</v>
      </c>
      <c r="BY15" s="16"/>
      <c r="BZ15" s="16" t="s">
        <v>39</v>
      </c>
      <c r="CA15" s="16"/>
      <c r="CB15" s="16" t="s">
        <v>40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4"/>
      <c r="CM15" s="16" t="s">
        <v>35</v>
      </c>
      <c r="CN15" s="16"/>
      <c r="CO15" s="16" t="s">
        <v>36</v>
      </c>
      <c r="CP15" s="16"/>
      <c r="CQ15" s="16" t="s">
        <v>37</v>
      </c>
      <c r="CR15" s="16"/>
      <c r="CS15" s="16" t="s">
        <v>38</v>
      </c>
      <c r="CT15" s="16"/>
      <c r="CU15" s="16" t="s">
        <v>39</v>
      </c>
      <c r="CV15" s="16"/>
      <c r="CW15" s="16" t="s">
        <v>40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4"/>
      <c r="DH15" s="16" t="s">
        <v>35</v>
      </c>
      <c r="DI15" s="16"/>
      <c r="DJ15" s="16" t="s">
        <v>36</v>
      </c>
      <c r="DK15" s="16"/>
      <c r="DL15" s="16" t="s">
        <v>37</v>
      </c>
      <c r="DM15" s="16"/>
      <c r="DN15" s="16" t="s">
        <v>38</v>
      </c>
      <c r="DO15" s="16"/>
      <c r="DP15" s="16" t="s">
        <v>39</v>
      </c>
      <c r="DQ15" s="16"/>
      <c r="DR15" s="16" t="s">
        <v>40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4"/>
      <c r="EC15" s="16" t="s">
        <v>35</v>
      </c>
      <c r="ED15" s="16"/>
      <c r="EE15" s="16" t="s">
        <v>36</v>
      </c>
      <c r="EF15" s="16"/>
      <c r="EG15" s="16" t="s">
        <v>37</v>
      </c>
      <c r="EH15" s="16"/>
      <c r="EI15" s="16" t="s">
        <v>38</v>
      </c>
      <c r="EJ15" s="16"/>
      <c r="EK15" s="16" t="s">
        <v>39</v>
      </c>
      <c r="EL15" s="16"/>
      <c r="EM15" s="16" t="s">
        <v>40</v>
      </c>
      <c r="EN15" s="16"/>
      <c r="EO15" s="14"/>
      <c r="EP15" s="14"/>
    </row>
    <row r="16" spans="1:146" ht="19.5" customHeight="1">
      <c r="A16" s="19" t="s">
        <v>55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9"/>
      <c r="EP16" s="13"/>
    </row>
    <row r="17" spans="1:146" ht="12.75">
      <c r="A17" s="6">
        <v>1</v>
      </c>
      <c r="B17" s="6">
        <v>1</v>
      </c>
      <c r="C17" s="6"/>
      <c r="D17" s="6"/>
      <c r="E17" s="3" t="s">
        <v>56</v>
      </c>
      <c r="F17" s="6">
        <f>$B$17*COUNTIF(U17:EN17,"e")</f>
        <v>1</v>
      </c>
      <c r="G17" s="6">
        <f>$B$17*COUNTIF(U17:EN17,"z")</f>
        <v>2</v>
      </c>
      <c r="H17" s="6">
        <f aca="true" t="shared" si="0" ref="H17:H30">SUM(I17:Q17)</f>
        <v>150</v>
      </c>
      <c r="I17" s="6">
        <f aca="true" t="shared" si="1" ref="I17:I30">U17+AP17+BK17+CF17+DA17+DV17</f>
        <v>0</v>
      </c>
      <c r="J17" s="6">
        <f aca="true" t="shared" si="2" ref="J17:J30">W17+AR17+BM17+CH17+DC17+DX17</f>
        <v>0</v>
      </c>
      <c r="K17" s="6">
        <f aca="true" t="shared" si="3" ref="K17:K30">Y17+AT17+BO17+CJ17+DE17+DZ17</f>
        <v>0</v>
      </c>
      <c r="L17" s="6">
        <f aca="true" t="shared" si="4" ref="L17:L30">AB17+AW17+BR17+CM17+DH17+EC17</f>
        <v>0</v>
      </c>
      <c r="M17" s="6">
        <f aca="true" t="shared" si="5" ref="M17:M30">AD17+AY17+BT17+CO17+DJ17+EE17</f>
        <v>0</v>
      </c>
      <c r="N17" s="6">
        <f aca="true" t="shared" si="6" ref="N17:N30">AF17+BA17+BV17+CQ17+DL17+EG17</f>
        <v>150</v>
      </c>
      <c r="O17" s="6">
        <f aca="true" t="shared" si="7" ref="O17:O30">AH17+BC17+BX17+CS17+DN17+EI17</f>
        <v>0</v>
      </c>
      <c r="P17" s="6">
        <f aca="true" t="shared" si="8" ref="P17:P30">AJ17+BE17+BZ17+CU17+DP17+EK17</f>
        <v>0</v>
      </c>
      <c r="Q17" s="6">
        <f aca="true" t="shared" si="9" ref="Q17:Q30">AL17+BG17+CB17+CW17+DR17+EM17</f>
        <v>0</v>
      </c>
      <c r="R17" s="7">
        <f aca="true" t="shared" si="10" ref="R17:R30">AO17+BJ17+CE17+CZ17+DU17+EP17</f>
        <v>9</v>
      </c>
      <c r="S17" s="7">
        <f aca="true" t="shared" si="11" ref="S17:S30">AN17+BI17+CD17+CY17+DT17+EO17</f>
        <v>9</v>
      </c>
      <c r="T17" s="7">
        <f>$B$17*6.2</f>
        <v>6.2</v>
      </c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aca="true" t="shared" si="12" ref="AO17:AO30">AA17+AN17</f>
        <v>0</v>
      </c>
      <c r="AP17" s="11"/>
      <c r="AQ17" s="10"/>
      <c r="AR17" s="11"/>
      <c r="AS17" s="10"/>
      <c r="AT17" s="11"/>
      <c r="AU17" s="10"/>
      <c r="AV17" s="7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aca="true" t="shared" si="13" ref="BJ17:BJ30">AV17+BI17</f>
        <v>0</v>
      </c>
      <c r="BK17" s="11"/>
      <c r="BL17" s="10"/>
      <c r="BM17" s="11"/>
      <c r="BN17" s="10"/>
      <c r="BO17" s="11"/>
      <c r="BP17" s="10"/>
      <c r="BQ17" s="7"/>
      <c r="BR17" s="11"/>
      <c r="BS17" s="10"/>
      <c r="BT17" s="11"/>
      <c r="BU17" s="10"/>
      <c r="BV17" s="11">
        <f>$B$17*30</f>
        <v>30</v>
      </c>
      <c r="BW17" s="10" t="s">
        <v>57</v>
      </c>
      <c r="BX17" s="11"/>
      <c r="BY17" s="10"/>
      <c r="BZ17" s="11"/>
      <c r="CA17" s="10"/>
      <c r="CB17" s="11"/>
      <c r="CC17" s="10"/>
      <c r="CD17" s="7">
        <f>$B$17*2</f>
        <v>2</v>
      </c>
      <c r="CE17" s="7">
        <f aca="true" t="shared" si="14" ref="CE17:CE30">BQ17+CD17</f>
        <v>2</v>
      </c>
      <c r="CF17" s="11"/>
      <c r="CG17" s="10"/>
      <c r="CH17" s="11"/>
      <c r="CI17" s="10"/>
      <c r="CJ17" s="11"/>
      <c r="CK17" s="10"/>
      <c r="CL17" s="7"/>
      <c r="CM17" s="11"/>
      <c r="CN17" s="10"/>
      <c r="CO17" s="11"/>
      <c r="CP17" s="10"/>
      <c r="CQ17" s="11">
        <f>$B$17*60</f>
        <v>60</v>
      </c>
      <c r="CR17" s="10" t="s">
        <v>57</v>
      </c>
      <c r="CS17" s="11"/>
      <c r="CT17" s="10"/>
      <c r="CU17" s="11"/>
      <c r="CV17" s="10"/>
      <c r="CW17" s="11"/>
      <c r="CX17" s="10"/>
      <c r="CY17" s="7">
        <f>$B$17*3</f>
        <v>3</v>
      </c>
      <c r="CZ17" s="7">
        <f aca="true" t="shared" si="15" ref="CZ17:CZ30">CL17+CY17</f>
        <v>3</v>
      </c>
      <c r="DA17" s="11"/>
      <c r="DB17" s="10"/>
      <c r="DC17" s="11"/>
      <c r="DD17" s="10"/>
      <c r="DE17" s="11"/>
      <c r="DF17" s="10"/>
      <c r="DG17" s="7"/>
      <c r="DH17" s="11"/>
      <c r="DI17" s="10"/>
      <c r="DJ17" s="11"/>
      <c r="DK17" s="10"/>
      <c r="DL17" s="11">
        <f>$B$17*60</f>
        <v>60</v>
      </c>
      <c r="DM17" s="10" t="s">
        <v>58</v>
      </c>
      <c r="DN17" s="11"/>
      <c r="DO17" s="10"/>
      <c r="DP17" s="11"/>
      <c r="DQ17" s="10"/>
      <c r="DR17" s="11"/>
      <c r="DS17" s="10"/>
      <c r="DT17" s="7">
        <f>$B$17*4</f>
        <v>4</v>
      </c>
      <c r="DU17" s="7">
        <f aca="true" t="shared" si="16" ref="DU17:DU30">DG17+DT17</f>
        <v>4</v>
      </c>
      <c r="DV17" s="11"/>
      <c r="DW17" s="10"/>
      <c r="DX17" s="11"/>
      <c r="DY17" s="10"/>
      <c r="DZ17" s="11"/>
      <c r="EA17" s="10"/>
      <c r="EB17" s="7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aca="true" t="shared" si="17" ref="EP17:EP30">EB17+EO17</f>
        <v>0</v>
      </c>
    </row>
    <row r="18" spans="1:146" ht="12.75">
      <c r="A18" s="6"/>
      <c r="B18" s="6"/>
      <c r="C18" s="6"/>
      <c r="D18" s="6" t="s">
        <v>59</v>
      </c>
      <c r="E18" s="3" t="s">
        <v>60</v>
      </c>
      <c r="F18" s="6">
        <f aca="true" t="shared" si="18" ref="F18:F28">COUNTIF(U18:EN18,"e")</f>
        <v>0</v>
      </c>
      <c r="G18" s="6">
        <f aca="true" t="shared" si="19" ref="G18:G28">COUNTIF(U18:EN18,"z")</f>
        <v>1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30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3</v>
      </c>
      <c r="S18" s="7">
        <f t="shared" si="11"/>
        <v>3</v>
      </c>
      <c r="T18" s="7">
        <v>1.2</v>
      </c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7"/>
      <c r="AW18" s="11"/>
      <c r="AX18" s="10"/>
      <c r="AY18" s="11">
        <v>30</v>
      </c>
      <c r="AZ18" s="10" t="s">
        <v>57</v>
      </c>
      <c r="BA18" s="11"/>
      <c r="BB18" s="10"/>
      <c r="BC18" s="11"/>
      <c r="BD18" s="10"/>
      <c r="BE18" s="11"/>
      <c r="BF18" s="10"/>
      <c r="BG18" s="11"/>
      <c r="BH18" s="10"/>
      <c r="BI18" s="7">
        <v>3</v>
      </c>
      <c r="BJ18" s="7">
        <f t="shared" si="13"/>
        <v>3</v>
      </c>
      <c r="BK18" s="11"/>
      <c r="BL18" s="10"/>
      <c r="BM18" s="11"/>
      <c r="BN18" s="10"/>
      <c r="BO18" s="11"/>
      <c r="BP18" s="10"/>
      <c r="BQ18" s="7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11"/>
      <c r="CK18" s="10"/>
      <c r="CL18" s="7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11"/>
      <c r="DF18" s="10"/>
      <c r="DG18" s="7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7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</row>
    <row r="19" spans="1:146" ht="12.75">
      <c r="A19" s="6"/>
      <c r="B19" s="6"/>
      <c r="C19" s="6"/>
      <c r="D19" s="6" t="s">
        <v>61</v>
      </c>
      <c r="E19" s="3" t="s">
        <v>62</v>
      </c>
      <c r="F19" s="6">
        <f t="shared" si="18"/>
        <v>0</v>
      </c>
      <c r="G19" s="6">
        <f t="shared" si="19"/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1</v>
      </c>
      <c r="S19" s="7">
        <f t="shared" si="11"/>
        <v>0</v>
      </c>
      <c r="T19" s="7">
        <v>0.6</v>
      </c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7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7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>
        <v>15</v>
      </c>
      <c r="DB19" s="10" t="s">
        <v>57</v>
      </c>
      <c r="DC19" s="11"/>
      <c r="DD19" s="10"/>
      <c r="DE19" s="11"/>
      <c r="DF19" s="10"/>
      <c r="DG19" s="7">
        <v>1</v>
      </c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1</v>
      </c>
      <c r="DV19" s="11"/>
      <c r="DW19" s="10"/>
      <c r="DX19" s="11"/>
      <c r="DY19" s="10"/>
      <c r="DZ19" s="11"/>
      <c r="EA19" s="10"/>
      <c r="EB19" s="7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</row>
    <row r="20" spans="1:146" ht="12.75">
      <c r="A20" s="6"/>
      <c r="B20" s="6"/>
      <c r="C20" s="6"/>
      <c r="D20" s="6" t="s">
        <v>63</v>
      </c>
      <c r="E20" s="3" t="s">
        <v>64</v>
      </c>
      <c r="F20" s="6">
        <f t="shared" si="18"/>
        <v>0</v>
      </c>
      <c r="G20" s="6">
        <f t="shared" si="19"/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30</v>
      </c>
      <c r="R20" s="7">
        <f t="shared" si="10"/>
        <v>0</v>
      </c>
      <c r="S20" s="7">
        <f t="shared" si="11"/>
        <v>0</v>
      </c>
      <c r="T20" s="7">
        <v>0</v>
      </c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7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7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7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>
        <v>30</v>
      </c>
      <c r="CX20" s="10" t="s">
        <v>57</v>
      </c>
      <c r="CY20" s="7">
        <v>0</v>
      </c>
      <c r="CZ20" s="7">
        <f t="shared" si="15"/>
        <v>0</v>
      </c>
      <c r="DA20" s="11"/>
      <c r="DB20" s="10"/>
      <c r="DC20" s="11"/>
      <c r="DD20" s="10"/>
      <c r="DE20" s="11"/>
      <c r="DF20" s="10"/>
      <c r="DG20" s="7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7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</row>
    <row r="21" spans="1:146" ht="12.75">
      <c r="A21" s="6"/>
      <c r="B21" s="6"/>
      <c r="C21" s="6"/>
      <c r="D21" s="6" t="s">
        <v>65</v>
      </c>
      <c r="E21" s="3" t="s">
        <v>66</v>
      </c>
      <c r="F21" s="6">
        <f t="shared" si="18"/>
        <v>0</v>
      </c>
      <c r="G21" s="6">
        <f t="shared" si="19"/>
        <v>1</v>
      </c>
      <c r="H21" s="6">
        <f t="shared" si="0"/>
        <v>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10</v>
      </c>
      <c r="S21" s="7">
        <f t="shared" si="11"/>
        <v>10</v>
      </c>
      <c r="T21" s="7">
        <v>0.5</v>
      </c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11"/>
      <c r="AU21" s="10"/>
      <c r="AV21" s="7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7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7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7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7"/>
      <c r="EC21" s="11"/>
      <c r="ED21" s="10"/>
      <c r="EE21" s="11"/>
      <c r="EF21" s="10"/>
      <c r="EG21" s="11"/>
      <c r="EH21" s="10"/>
      <c r="EI21" s="11">
        <v>0</v>
      </c>
      <c r="EJ21" s="10" t="s">
        <v>57</v>
      </c>
      <c r="EK21" s="11"/>
      <c r="EL21" s="10"/>
      <c r="EM21" s="11"/>
      <c r="EN21" s="10"/>
      <c r="EO21" s="7">
        <v>10</v>
      </c>
      <c r="EP21" s="7">
        <f t="shared" si="17"/>
        <v>10</v>
      </c>
    </row>
    <row r="22" spans="1:146" ht="12.75">
      <c r="A22" s="6"/>
      <c r="B22" s="6"/>
      <c r="C22" s="6"/>
      <c r="D22" s="6" t="s">
        <v>67</v>
      </c>
      <c r="E22" s="3" t="s">
        <v>68</v>
      </c>
      <c r="F22" s="6">
        <f t="shared" si="18"/>
        <v>0</v>
      </c>
      <c r="G22" s="6">
        <f t="shared" si="19"/>
        <v>1</v>
      </c>
      <c r="H22" s="6">
        <f t="shared" si="0"/>
        <v>15</v>
      </c>
      <c r="I22" s="6">
        <f t="shared" si="1"/>
        <v>0</v>
      </c>
      <c r="J22" s="6">
        <f t="shared" si="2"/>
        <v>15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v>0.6</v>
      </c>
      <c r="U22" s="11"/>
      <c r="V22" s="10"/>
      <c r="W22" s="11">
        <v>15</v>
      </c>
      <c r="X22" s="10" t="s">
        <v>57</v>
      </c>
      <c r="Y22" s="11"/>
      <c r="Z22" s="10"/>
      <c r="AA22" s="7">
        <v>1</v>
      </c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1</v>
      </c>
      <c r="AP22" s="11"/>
      <c r="AQ22" s="10"/>
      <c r="AR22" s="11"/>
      <c r="AS22" s="10"/>
      <c r="AT22" s="11"/>
      <c r="AU22" s="10"/>
      <c r="AV22" s="7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7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7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7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</row>
    <row r="23" spans="1:146" ht="12.75">
      <c r="A23" s="6"/>
      <c r="B23" s="6"/>
      <c r="C23" s="6"/>
      <c r="D23" s="6" t="s">
        <v>69</v>
      </c>
      <c r="E23" s="3" t="s">
        <v>70</v>
      </c>
      <c r="F23" s="6">
        <f t="shared" si="18"/>
        <v>0</v>
      </c>
      <c r="G23" s="6">
        <f t="shared" si="19"/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v>0.6</v>
      </c>
      <c r="U23" s="11">
        <v>15</v>
      </c>
      <c r="V23" s="10" t="s">
        <v>57</v>
      </c>
      <c r="W23" s="11"/>
      <c r="X23" s="10"/>
      <c r="Y23" s="11"/>
      <c r="Z23" s="10"/>
      <c r="AA23" s="7">
        <v>1</v>
      </c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1</v>
      </c>
      <c r="AP23" s="11"/>
      <c r="AQ23" s="10"/>
      <c r="AR23" s="11"/>
      <c r="AS23" s="10"/>
      <c r="AT23" s="11"/>
      <c r="AU23" s="10"/>
      <c r="AV23" s="7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/>
      <c r="CK23" s="10"/>
      <c r="CL23" s="7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11"/>
      <c r="DF23" s="10"/>
      <c r="DG23" s="7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7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</row>
    <row r="24" spans="1:146" ht="12.75">
      <c r="A24" s="6"/>
      <c r="B24" s="6"/>
      <c r="C24" s="6"/>
      <c r="D24" s="6" t="s">
        <v>71</v>
      </c>
      <c r="E24" s="3" t="s">
        <v>72</v>
      </c>
      <c r="F24" s="6">
        <f t="shared" si="18"/>
        <v>0</v>
      </c>
      <c r="G24" s="6">
        <f t="shared" si="19"/>
        <v>1</v>
      </c>
      <c r="H24" s="6">
        <f t="shared" si="0"/>
        <v>30</v>
      </c>
      <c r="I24" s="6">
        <f t="shared" si="1"/>
        <v>30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2</v>
      </c>
      <c r="S24" s="7">
        <f t="shared" si="11"/>
        <v>0</v>
      </c>
      <c r="T24" s="7">
        <v>1.2</v>
      </c>
      <c r="U24" s="11">
        <v>30</v>
      </c>
      <c r="V24" s="10" t="s">
        <v>57</v>
      </c>
      <c r="W24" s="11"/>
      <c r="X24" s="10"/>
      <c r="Y24" s="11"/>
      <c r="Z24" s="10"/>
      <c r="AA24" s="7">
        <v>2</v>
      </c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2</v>
      </c>
      <c r="AP24" s="11"/>
      <c r="AQ24" s="10"/>
      <c r="AR24" s="11"/>
      <c r="AS24" s="10"/>
      <c r="AT24" s="11"/>
      <c r="AU24" s="10"/>
      <c r="AV24" s="7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7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7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11"/>
      <c r="DF24" s="10"/>
      <c r="DG24" s="7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11"/>
      <c r="EA24" s="10"/>
      <c r="EB24" s="7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</row>
    <row r="25" spans="1:146" ht="12.75">
      <c r="A25" s="6"/>
      <c r="B25" s="6"/>
      <c r="C25" s="6"/>
      <c r="D25" s="6" t="s">
        <v>73</v>
      </c>
      <c r="E25" s="3" t="s">
        <v>74</v>
      </c>
      <c r="F25" s="6">
        <f t="shared" si="18"/>
        <v>1</v>
      </c>
      <c r="G25" s="6">
        <f t="shared" si="19"/>
        <v>1</v>
      </c>
      <c r="H25" s="6">
        <f t="shared" si="0"/>
        <v>60</v>
      </c>
      <c r="I25" s="6">
        <f t="shared" si="1"/>
        <v>30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30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5</v>
      </c>
      <c r="S25" s="7">
        <f t="shared" si="11"/>
        <v>2</v>
      </c>
      <c r="T25" s="7">
        <v>2.6</v>
      </c>
      <c r="U25" s="11"/>
      <c r="V25" s="10"/>
      <c r="W25" s="11"/>
      <c r="X25" s="10"/>
      <c r="Y25" s="11"/>
      <c r="Z25" s="10"/>
      <c r="AA25" s="7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>
        <v>30</v>
      </c>
      <c r="AQ25" s="10" t="s">
        <v>58</v>
      </c>
      <c r="AR25" s="11"/>
      <c r="AS25" s="10"/>
      <c r="AT25" s="11"/>
      <c r="AU25" s="10"/>
      <c r="AV25" s="7">
        <v>3</v>
      </c>
      <c r="AW25" s="11"/>
      <c r="AX25" s="10"/>
      <c r="AY25" s="11">
        <v>30</v>
      </c>
      <c r="AZ25" s="10" t="s">
        <v>57</v>
      </c>
      <c r="BA25" s="11"/>
      <c r="BB25" s="10"/>
      <c r="BC25" s="11"/>
      <c r="BD25" s="10"/>
      <c r="BE25" s="11"/>
      <c r="BF25" s="10"/>
      <c r="BG25" s="11"/>
      <c r="BH25" s="10"/>
      <c r="BI25" s="7">
        <v>2</v>
      </c>
      <c r="BJ25" s="7">
        <f t="shared" si="13"/>
        <v>5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7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7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/>
      <c r="DW25" s="10"/>
      <c r="DX25" s="11"/>
      <c r="DY25" s="10"/>
      <c r="DZ25" s="11"/>
      <c r="EA25" s="10"/>
      <c r="EB25" s="7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</row>
    <row r="26" spans="1:146" ht="12.75">
      <c r="A26" s="6"/>
      <c r="B26" s="6"/>
      <c r="C26" s="6"/>
      <c r="D26" s="6" t="s">
        <v>75</v>
      </c>
      <c r="E26" s="3" t="s">
        <v>76</v>
      </c>
      <c r="F26" s="6">
        <f t="shared" si="18"/>
        <v>0</v>
      </c>
      <c r="G26" s="6">
        <f t="shared" si="19"/>
        <v>1</v>
      </c>
      <c r="H26" s="6">
        <f t="shared" si="0"/>
        <v>30</v>
      </c>
      <c r="I26" s="6">
        <f t="shared" si="1"/>
        <v>30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2</v>
      </c>
      <c r="S26" s="7">
        <f t="shared" si="11"/>
        <v>0</v>
      </c>
      <c r="T26" s="7">
        <v>1.2</v>
      </c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>
        <v>30</v>
      </c>
      <c r="AQ26" s="10" t="s">
        <v>57</v>
      </c>
      <c r="AR26" s="11"/>
      <c r="AS26" s="10"/>
      <c r="AT26" s="11"/>
      <c r="AU26" s="10"/>
      <c r="AV26" s="7">
        <v>2</v>
      </c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2</v>
      </c>
      <c r="BK26" s="11"/>
      <c r="BL26" s="10"/>
      <c r="BM26" s="11"/>
      <c r="BN26" s="10"/>
      <c r="BO26" s="11"/>
      <c r="BP26" s="10"/>
      <c r="BQ26" s="7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7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11"/>
      <c r="DF26" s="10"/>
      <c r="DG26" s="7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/>
      <c r="DW26" s="10"/>
      <c r="DX26" s="11"/>
      <c r="DY26" s="10"/>
      <c r="DZ26" s="11"/>
      <c r="EA26" s="10"/>
      <c r="EB26" s="7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</row>
    <row r="27" spans="1:146" ht="12.75">
      <c r="A27" s="6"/>
      <c r="B27" s="6"/>
      <c r="C27" s="6"/>
      <c r="D27" s="6" t="s">
        <v>77</v>
      </c>
      <c r="E27" s="3" t="s">
        <v>78</v>
      </c>
      <c r="F27" s="6">
        <f t="shared" si="18"/>
        <v>0</v>
      </c>
      <c r="G27" s="6">
        <f t="shared" si="19"/>
        <v>2</v>
      </c>
      <c r="H27" s="6">
        <f t="shared" si="0"/>
        <v>60</v>
      </c>
      <c r="I27" s="6">
        <f t="shared" si="1"/>
        <v>30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30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4</v>
      </c>
      <c r="S27" s="7">
        <f t="shared" si="11"/>
        <v>2</v>
      </c>
      <c r="T27" s="7">
        <v>2.4</v>
      </c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11"/>
      <c r="AU27" s="10"/>
      <c r="AV27" s="7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11"/>
      <c r="BP27" s="10"/>
      <c r="BQ27" s="7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11"/>
      <c r="CK27" s="10"/>
      <c r="CL27" s="7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5"/>
        <v>0</v>
      </c>
      <c r="DA27" s="11"/>
      <c r="DB27" s="10"/>
      <c r="DC27" s="11"/>
      <c r="DD27" s="10"/>
      <c r="DE27" s="11"/>
      <c r="DF27" s="10"/>
      <c r="DG27" s="7"/>
      <c r="DH27" s="11"/>
      <c r="DI27" s="10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>
        <v>30</v>
      </c>
      <c r="DW27" s="10" t="s">
        <v>57</v>
      </c>
      <c r="DX27" s="11"/>
      <c r="DY27" s="10"/>
      <c r="DZ27" s="11"/>
      <c r="EA27" s="10"/>
      <c r="EB27" s="7">
        <v>2</v>
      </c>
      <c r="EC27" s="11"/>
      <c r="ED27" s="10"/>
      <c r="EE27" s="11">
        <v>30</v>
      </c>
      <c r="EF27" s="10" t="s">
        <v>57</v>
      </c>
      <c r="EG27" s="11"/>
      <c r="EH27" s="10"/>
      <c r="EI27" s="11"/>
      <c r="EJ27" s="10"/>
      <c r="EK27" s="11"/>
      <c r="EL27" s="10"/>
      <c r="EM27" s="11"/>
      <c r="EN27" s="10"/>
      <c r="EO27" s="7">
        <v>2</v>
      </c>
      <c r="EP27" s="7">
        <f t="shared" si="17"/>
        <v>4</v>
      </c>
    </row>
    <row r="28" spans="1:146" ht="12.75">
      <c r="A28" s="6"/>
      <c r="B28" s="6"/>
      <c r="C28" s="6"/>
      <c r="D28" s="6" t="s">
        <v>79</v>
      </c>
      <c r="E28" s="3" t="s">
        <v>80</v>
      </c>
      <c r="F28" s="6">
        <f t="shared" si="18"/>
        <v>0</v>
      </c>
      <c r="G28" s="6">
        <f t="shared" si="19"/>
        <v>1</v>
      </c>
      <c r="H28" s="6">
        <f t="shared" si="0"/>
        <v>30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30</v>
      </c>
      <c r="R28" s="7">
        <f t="shared" si="10"/>
        <v>0</v>
      </c>
      <c r="S28" s="7">
        <f t="shared" si="11"/>
        <v>0</v>
      </c>
      <c r="T28" s="7">
        <v>0</v>
      </c>
      <c r="U28" s="11"/>
      <c r="V28" s="10"/>
      <c r="W28" s="11"/>
      <c r="X28" s="10"/>
      <c r="Y28" s="11"/>
      <c r="Z28" s="10"/>
      <c r="AA28" s="7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2"/>
        <v>0</v>
      </c>
      <c r="AP28" s="11"/>
      <c r="AQ28" s="10"/>
      <c r="AR28" s="11"/>
      <c r="AS28" s="10"/>
      <c r="AT28" s="11"/>
      <c r="AU28" s="10"/>
      <c r="AV28" s="7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3"/>
        <v>0</v>
      </c>
      <c r="BK28" s="11"/>
      <c r="BL28" s="10"/>
      <c r="BM28" s="11"/>
      <c r="BN28" s="10"/>
      <c r="BO28" s="11"/>
      <c r="BP28" s="10"/>
      <c r="BQ28" s="7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>
        <v>30</v>
      </c>
      <c r="CC28" s="10" t="s">
        <v>57</v>
      </c>
      <c r="CD28" s="7">
        <v>0</v>
      </c>
      <c r="CE28" s="7">
        <f t="shared" si="14"/>
        <v>0</v>
      </c>
      <c r="CF28" s="11"/>
      <c r="CG28" s="10"/>
      <c r="CH28" s="11"/>
      <c r="CI28" s="10"/>
      <c r="CJ28" s="11"/>
      <c r="CK28" s="10"/>
      <c r="CL28" s="7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5"/>
        <v>0</v>
      </c>
      <c r="DA28" s="11"/>
      <c r="DB28" s="10"/>
      <c r="DC28" s="11"/>
      <c r="DD28" s="10"/>
      <c r="DE28" s="11"/>
      <c r="DF28" s="10"/>
      <c r="DG28" s="7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6"/>
        <v>0</v>
      </c>
      <c r="DV28" s="11"/>
      <c r="DW28" s="10"/>
      <c r="DX28" s="11"/>
      <c r="DY28" s="10"/>
      <c r="DZ28" s="11"/>
      <c r="EA28" s="10"/>
      <c r="EB28" s="7"/>
      <c r="EC28" s="11"/>
      <c r="ED28" s="10"/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17"/>
        <v>0</v>
      </c>
    </row>
    <row r="29" spans="1:146" ht="12.75">
      <c r="A29" s="6">
        <v>2</v>
      </c>
      <c r="B29" s="6">
        <v>1</v>
      </c>
      <c r="C29" s="6"/>
      <c r="D29" s="6"/>
      <c r="E29" s="3" t="s">
        <v>81</v>
      </c>
      <c r="F29" s="6">
        <f>$B$29*COUNTIF(U29:EN29,"e")</f>
        <v>0</v>
      </c>
      <c r="G29" s="6">
        <f>$B$29*COUNTIF(U29:EN29,"z")</f>
        <v>1</v>
      </c>
      <c r="H29" s="6">
        <f t="shared" si="0"/>
        <v>15</v>
      </c>
      <c r="I29" s="6">
        <f t="shared" si="1"/>
        <v>15</v>
      </c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0</v>
      </c>
      <c r="O29" s="6">
        <f t="shared" si="7"/>
        <v>0</v>
      </c>
      <c r="P29" s="6">
        <f t="shared" si="8"/>
        <v>0</v>
      </c>
      <c r="Q29" s="6">
        <f t="shared" si="9"/>
        <v>0</v>
      </c>
      <c r="R29" s="7">
        <f t="shared" si="10"/>
        <v>1</v>
      </c>
      <c r="S29" s="7">
        <f t="shared" si="11"/>
        <v>0</v>
      </c>
      <c r="T29" s="7">
        <f>$B$29*0.6</f>
        <v>0.6</v>
      </c>
      <c r="U29" s="11"/>
      <c r="V29" s="10"/>
      <c r="W29" s="11"/>
      <c r="X29" s="10"/>
      <c r="Y29" s="11"/>
      <c r="Z29" s="10"/>
      <c r="AA29" s="7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12"/>
        <v>0</v>
      </c>
      <c r="AP29" s="11">
        <f>$B$29*15</f>
        <v>15</v>
      </c>
      <c r="AQ29" s="10" t="s">
        <v>57</v>
      </c>
      <c r="AR29" s="11"/>
      <c r="AS29" s="10"/>
      <c r="AT29" s="11"/>
      <c r="AU29" s="10"/>
      <c r="AV29" s="7">
        <f>$B$29*1</f>
        <v>1</v>
      </c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13"/>
        <v>1</v>
      </c>
      <c r="BK29" s="11"/>
      <c r="BL29" s="10"/>
      <c r="BM29" s="11"/>
      <c r="BN29" s="10"/>
      <c r="BO29" s="11"/>
      <c r="BP29" s="10"/>
      <c r="BQ29" s="7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14"/>
        <v>0</v>
      </c>
      <c r="CF29" s="11"/>
      <c r="CG29" s="10"/>
      <c r="CH29" s="11"/>
      <c r="CI29" s="10"/>
      <c r="CJ29" s="11"/>
      <c r="CK29" s="10"/>
      <c r="CL29" s="7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15"/>
        <v>0</v>
      </c>
      <c r="DA29" s="11"/>
      <c r="DB29" s="10"/>
      <c r="DC29" s="11"/>
      <c r="DD29" s="10"/>
      <c r="DE29" s="11"/>
      <c r="DF29" s="10"/>
      <c r="DG29" s="7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16"/>
        <v>0</v>
      </c>
      <c r="DV29" s="11"/>
      <c r="DW29" s="10"/>
      <c r="DX29" s="11"/>
      <c r="DY29" s="10"/>
      <c r="DZ29" s="11"/>
      <c r="EA29" s="10"/>
      <c r="EB29" s="7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17"/>
        <v>0</v>
      </c>
    </row>
    <row r="30" spans="1:146" ht="12.75">
      <c r="A30" s="6"/>
      <c r="B30" s="6"/>
      <c r="C30" s="6"/>
      <c r="D30" s="6" t="s">
        <v>82</v>
      </c>
      <c r="E30" s="3" t="s">
        <v>83</v>
      </c>
      <c r="F30" s="6">
        <f>COUNTIF(U30:EN30,"e")</f>
        <v>1</v>
      </c>
      <c r="G30" s="6">
        <f>COUNTIF(U30:EN30,"z")</f>
        <v>1</v>
      </c>
      <c r="H30" s="6">
        <f t="shared" si="0"/>
        <v>60</v>
      </c>
      <c r="I30" s="6">
        <f t="shared" si="1"/>
        <v>30</v>
      </c>
      <c r="J30" s="6">
        <f t="shared" si="2"/>
        <v>0</v>
      </c>
      <c r="K30" s="6">
        <f t="shared" si="3"/>
        <v>0</v>
      </c>
      <c r="L30" s="6">
        <f t="shared" si="4"/>
        <v>0</v>
      </c>
      <c r="M30" s="6">
        <f t="shared" si="5"/>
        <v>30</v>
      </c>
      <c r="N30" s="6">
        <f t="shared" si="6"/>
        <v>0</v>
      </c>
      <c r="O30" s="6">
        <f t="shared" si="7"/>
        <v>0</v>
      </c>
      <c r="P30" s="6">
        <f t="shared" si="8"/>
        <v>0</v>
      </c>
      <c r="Q30" s="6">
        <f t="shared" si="9"/>
        <v>0</v>
      </c>
      <c r="R30" s="7">
        <f t="shared" si="10"/>
        <v>5</v>
      </c>
      <c r="S30" s="7">
        <f t="shared" si="11"/>
        <v>2</v>
      </c>
      <c r="T30" s="7">
        <v>2.5</v>
      </c>
      <c r="U30" s="11">
        <v>30</v>
      </c>
      <c r="V30" s="10" t="s">
        <v>58</v>
      </c>
      <c r="W30" s="11"/>
      <c r="X30" s="10"/>
      <c r="Y30" s="11"/>
      <c r="Z30" s="10"/>
      <c r="AA30" s="7">
        <v>3</v>
      </c>
      <c r="AB30" s="11"/>
      <c r="AC30" s="10"/>
      <c r="AD30" s="11">
        <v>30</v>
      </c>
      <c r="AE30" s="10" t="s">
        <v>57</v>
      </c>
      <c r="AF30" s="11"/>
      <c r="AG30" s="10"/>
      <c r="AH30" s="11"/>
      <c r="AI30" s="10"/>
      <c r="AJ30" s="11"/>
      <c r="AK30" s="10"/>
      <c r="AL30" s="11"/>
      <c r="AM30" s="10"/>
      <c r="AN30" s="7">
        <v>2</v>
      </c>
      <c r="AO30" s="7">
        <f t="shared" si="12"/>
        <v>5</v>
      </c>
      <c r="AP30" s="11"/>
      <c r="AQ30" s="10"/>
      <c r="AR30" s="11"/>
      <c r="AS30" s="10"/>
      <c r="AT30" s="11"/>
      <c r="AU30" s="10"/>
      <c r="AV30" s="7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13"/>
        <v>0</v>
      </c>
      <c r="BK30" s="11"/>
      <c r="BL30" s="10"/>
      <c r="BM30" s="11"/>
      <c r="BN30" s="10"/>
      <c r="BO30" s="11"/>
      <c r="BP30" s="10"/>
      <c r="BQ30" s="7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14"/>
        <v>0</v>
      </c>
      <c r="CF30" s="11"/>
      <c r="CG30" s="10"/>
      <c r="CH30" s="11"/>
      <c r="CI30" s="10"/>
      <c r="CJ30" s="11"/>
      <c r="CK30" s="10"/>
      <c r="CL30" s="7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15"/>
        <v>0</v>
      </c>
      <c r="DA30" s="11"/>
      <c r="DB30" s="10"/>
      <c r="DC30" s="11"/>
      <c r="DD30" s="10"/>
      <c r="DE30" s="11"/>
      <c r="DF30" s="10"/>
      <c r="DG30" s="7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16"/>
        <v>0</v>
      </c>
      <c r="DV30" s="11"/>
      <c r="DW30" s="10"/>
      <c r="DX30" s="11"/>
      <c r="DY30" s="10"/>
      <c r="DZ30" s="11"/>
      <c r="EA30" s="10"/>
      <c r="EB30" s="7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17"/>
        <v>0</v>
      </c>
    </row>
    <row r="31" spans="1:146" ht="15.75" customHeight="1">
      <c r="A31" s="6"/>
      <c r="B31" s="6"/>
      <c r="C31" s="6"/>
      <c r="D31" s="6"/>
      <c r="E31" s="6" t="s">
        <v>84</v>
      </c>
      <c r="F31" s="6">
        <f aca="true" t="shared" si="20" ref="F31:AK31">SUM(F17:F30)</f>
        <v>3</v>
      </c>
      <c r="G31" s="6">
        <f t="shared" si="20"/>
        <v>16</v>
      </c>
      <c r="H31" s="6">
        <f t="shared" si="20"/>
        <v>540</v>
      </c>
      <c r="I31" s="6">
        <f t="shared" si="20"/>
        <v>195</v>
      </c>
      <c r="J31" s="6">
        <f t="shared" si="20"/>
        <v>15</v>
      </c>
      <c r="K31" s="6">
        <f t="shared" si="20"/>
        <v>0</v>
      </c>
      <c r="L31" s="6">
        <f t="shared" si="20"/>
        <v>0</v>
      </c>
      <c r="M31" s="6">
        <f t="shared" si="20"/>
        <v>120</v>
      </c>
      <c r="N31" s="6">
        <f t="shared" si="20"/>
        <v>150</v>
      </c>
      <c r="O31" s="6">
        <f t="shared" si="20"/>
        <v>0</v>
      </c>
      <c r="P31" s="6">
        <f t="shared" si="20"/>
        <v>0</v>
      </c>
      <c r="Q31" s="6">
        <f t="shared" si="20"/>
        <v>60</v>
      </c>
      <c r="R31" s="7">
        <f t="shared" si="20"/>
        <v>44</v>
      </c>
      <c r="S31" s="7">
        <f t="shared" si="20"/>
        <v>28</v>
      </c>
      <c r="T31" s="7">
        <f t="shared" si="20"/>
        <v>20.2</v>
      </c>
      <c r="U31" s="11">
        <f t="shared" si="20"/>
        <v>75</v>
      </c>
      <c r="V31" s="10">
        <f t="shared" si="20"/>
        <v>0</v>
      </c>
      <c r="W31" s="11">
        <f t="shared" si="20"/>
        <v>15</v>
      </c>
      <c r="X31" s="10">
        <f t="shared" si="20"/>
        <v>0</v>
      </c>
      <c r="Y31" s="11">
        <f t="shared" si="20"/>
        <v>0</v>
      </c>
      <c r="Z31" s="10">
        <f t="shared" si="20"/>
        <v>0</v>
      </c>
      <c r="AA31" s="7">
        <f t="shared" si="20"/>
        <v>7</v>
      </c>
      <c r="AB31" s="11">
        <f t="shared" si="20"/>
        <v>0</v>
      </c>
      <c r="AC31" s="10">
        <f t="shared" si="20"/>
        <v>0</v>
      </c>
      <c r="AD31" s="11">
        <f t="shared" si="20"/>
        <v>30</v>
      </c>
      <c r="AE31" s="10">
        <f t="shared" si="20"/>
        <v>0</v>
      </c>
      <c r="AF31" s="11">
        <f t="shared" si="20"/>
        <v>0</v>
      </c>
      <c r="AG31" s="10">
        <f t="shared" si="20"/>
        <v>0</v>
      </c>
      <c r="AH31" s="11">
        <f t="shared" si="20"/>
        <v>0</v>
      </c>
      <c r="AI31" s="10">
        <f t="shared" si="20"/>
        <v>0</v>
      </c>
      <c r="AJ31" s="11">
        <f t="shared" si="20"/>
        <v>0</v>
      </c>
      <c r="AK31" s="10">
        <f t="shared" si="20"/>
        <v>0</v>
      </c>
      <c r="AL31" s="11">
        <f aca="true" t="shared" si="21" ref="AL31:BQ31">SUM(AL17:AL30)</f>
        <v>0</v>
      </c>
      <c r="AM31" s="10">
        <f t="shared" si="21"/>
        <v>0</v>
      </c>
      <c r="AN31" s="7">
        <f t="shared" si="21"/>
        <v>2</v>
      </c>
      <c r="AO31" s="7">
        <f t="shared" si="21"/>
        <v>9</v>
      </c>
      <c r="AP31" s="11">
        <f t="shared" si="21"/>
        <v>75</v>
      </c>
      <c r="AQ31" s="10">
        <f t="shared" si="21"/>
        <v>0</v>
      </c>
      <c r="AR31" s="11">
        <f t="shared" si="21"/>
        <v>0</v>
      </c>
      <c r="AS31" s="10">
        <f t="shared" si="21"/>
        <v>0</v>
      </c>
      <c r="AT31" s="11">
        <f t="shared" si="21"/>
        <v>0</v>
      </c>
      <c r="AU31" s="10">
        <f t="shared" si="21"/>
        <v>0</v>
      </c>
      <c r="AV31" s="7">
        <f t="shared" si="21"/>
        <v>6</v>
      </c>
      <c r="AW31" s="11">
        <f t="shared" si="21"/>
        <v>0</v>
      </c>
      <c r="AX31" s="10">
        <f t="shared" si="21"/>
        <v>0</v>
      </c>
      <c r="AY31" s="11">
        <f t="shared" si="21"/>
        <v>60</v>
      </c>
      <c r="AZ31" s="10">
        <f t="shared" si="21"/>
        <v>0</v>
      </c>
      <c r="BA31" s="11">
        <f t="shared" si="21"/>
        <v>0</v>
      </c>
      <c r="BB31" s="10">
        <f t="shared" si="21"/>
        <v>0</v>
      </c>
      <c r="BC31" s="11">
        <f t="shared" si="21"/>
        <v>0</v>
      </c>
      <c r="BD31" s="10">
        <f t="shared" si="21"/>
        <v>0</v>
      </c>
      <c r="BE31" s="11">
        <f t="shared" si="21"/>
        <v>0</v>
      </c>
      <c r="BF31" s="10">
        <f t="shared" si="21"/>
        <v>0</v>
      </c>
      <c r="BG31" s="11">
        <f t="shared" si="21"/>
        <v>0</v>
      </c>
      <c r="BH31" s="10">
        <f t="shared" si="21"/>
        <v>0</v>
      </c>
      <c r="BI31" s="7">
        <f t="shared" si="21"/>
        <v>5</v>
      </c>
      <c r="BJ31" s="7">
        <f t="shared" si="21"/>
        <v>11</v>
      </c>
      <c r="BK31" s="11">
        <f t="shared" si="21"/>
        <v>0</v>
      </c>
      <c r="BL31" s="10">
        <f t="shared" si="21"/>
        <v>0</v>
      </c>
      <c r="BM31" s="11">
        <f t="shared" si="21"/>
        <v>0</v>
      </c>
      <c r="BN31" s="10">
        <f t="shared" si="21"/>
        <v>0</v>
      </c>
      <c r="BO31" s="11">
        <f t="shared" si="21"/>
        <v>0</v>
      </c>
      <c r="BP31" s="10">
        <f t="shared" si="21"/>
        <v>0</v>
      </c>
      <c r="BQ31" s="7">
        <f t="shared" si="21"/>
        <v>0</v>
      </c>
      <c r="BR31" s="11">
        <f aca="true" t="shared" si="22" ref="BR31:CW31">SUM(BR17:BR30)</f>
        <v>0</v>
      </c>
      <c r="BS31" s="10">
        <f t="shared" si="22"/>
        <v>0</v>
      </c>
      <c r="BT31" s="11">
        <f t="shared" si="22"/>
        <v>0</v>
      </c>
      <c r="BU31" s="10">
        <f t="shared" si="22"/>
        <v>0</v>
      </c>
      <c r="BV31" s="11">
        <f t="shared" si="22"/>
        <v>30</v>
      </c>
      <c r="BW31" s="10">
        <f t="shared" si="22"/>
        <v>0</v>
      </c>
      <c r="BX31" s="11">
        <f t="shared" si="22"/>
        <v>0</v>
      </c>
      <c r="BY31" s="10">
        <f t="shared" si="22"/>
        <v>0</v>
      </c>
      <c r="BZ31" s="11">
        <f t="shared" si="22"/>
        <v>0</v>
      </c>
      <c r="CA31" s="10">
        <f t="shared" si="22"/>
        <v>0</v>
      </c>
      <c r="CB31" s="11">
        <f t="shared" si="22"/>
        <v>30</v>
      </c>
      <c r="CC31" s="10">
        <f t="shared" si="22"/>
        <v>0</v>
      </c>
      <c r="CD31" s="7">
        <f t="shared" si="22"/>
        <v>2</v>
      </c>
      <c r="CE31" s="7">
        <f t="shared" si="22"/>
        <v>2</v>
      </c>
      <c r="CF31" s="11">
        <f t="shared" si="22"/>
        <v>0</v>
      </c>
      <c r="CG31" s="10">
        <f t="shared" si="22"/>
        <v>0</v>
      </c>
      <c r="CH31" s="11">
        <f t="shared" si="22"/>
        <v>0</v>
      </c>
      <c r="CI31" s="10">
        <f t="shared" si="22"/>
        <v>0</v>
      </c>
      <c r="CJ31" s="11">
        <f t="shared" si="22"/>
        <v>0</v>
      </c>
      <c r="CK31" s="10">
        <f t="shared" si="22"/>
        <v>0</v>
      </c>
      <c r="CL31" s="7">
        <f t="shared" si="22"/>
        <v>0</v>
      </c>
      <c r="CM31" s="11">
        <f t="shared" si="22"/>
        <v>0</v>
      </c>
      <c r="CN31" s="10">
        <f t="shared" si="22"/>
        <v>0</v>
      </c>
      <c r="CO31" s="11">
        <f t="shared" si="22"/>
        <v>0</v>
      </c>
      <c r="CP31" s="10">
        <f t="shared" si="22"/>
        <v>0</v>
      </c>
      <c r="CQ31" s="11">
        <f t="shared" si="22"/>
        <v>60</v>
      </c>
      <c r="CR31" s="10">
        <f t="shared" si="22"/>
        <v>0</v>
      </c>
      <c r="CS31" s="11">
        <f t="shared" si="22"/>
        <v>0</v>
      </c>
      <c r="CT31" s="10">
        <f t="shared" si="22"/>
        <v>0</v>
      </c>
      <c r="CU31" s="11">
        <f t="shared" si="22"/>
        <v>0</v>
      </c>
      <c r="CV31" s="10">
        <f t="shared" si="22"/>
        <v>0</v>
      </c>
      <c r="CW31" s="11">
        <f t="shared" si="22"/>
        <v>30</v>
      </c>
      <c r="CX31" s="10">
        <f aca="true" t="shared" si="23" ref="CX31:EC31">SUM(CX17:CX30)</f>
        <v>0</v>
      </c>
      <c r="CY31" s="7">
        <f t="shared" si="23"/>
        <v>3</v>
      </c>
      <c r="CZ31" s="7">
        <f t="shared" si="23"/>
        <v>3</v>
      </c>
      <c r="DA31" s="11">
        <f t="shared" si="23"/>
        <v>15</v>
      </c>
      <c r="DB31" s="10">
        <f t="shared" si="23"/>
        <v>0</v>
      </c>
      <c r="DC31" s="11">
        <f t="shared" si="23"/>
        <v>0</v>
      </c>
      <c r="DD31" s="10">
        <f t="shared" si="23"/>
        <v>0</v>
      </c>
      <c r="DE31" s="11">
        <f t="shared" si="23"/>
        <v>0</v>
      </c>
      <c r="DF31" s="10">
        <f t="shared" si="23"/>
        <v>0</v>
      </c>
      <c r="DG31" s="7">
        <f t="shared" si="23"/>
        <v>1</v>
      </c>
      <c r="DH31" s="11">
        <f t="shared" si="23"/>
        <v>0</v>
      </c>
      <c r="DI31" s="10">
        <f t="shared" si="23"/>
        <v>0</v>
      </c>
      <c r="DJ31" s="11">
        <f t="shared" si="23"/>
        <v>0</v>
      </c>
      <c r="DK31" s="10">
        <f t="shared" si="23"/>
        <v>0</v>
      </c>
      <c r="DL31" s="11">
        <f t="shared" si="23"/>
        <v>60</v>
      </c>
      <c r="DM31" s="10">
        <f t="shared" si="23"/>
        <v>0</v>
      </c>
      <c r="DN31" s="11">
        <f t="shared" si="23"/>
        <v>0</v>
      </c>
      <c r="DO31" s="10">
        <f t="shared" si="23"/>
        <v>0</v>
      </c>
      <c r="DP31" s="11">
        <f t="shared" si="23"/>
        <v>0</v>
      </c>
      <c r="DQ31" s="10">
        <f t="shared" si="23"/>
        <v>0</v>
      </c>
      <c r="DR31" s="11">
        <f t="shared" si="23"/>
        <v>0</v>
      </c>
      <c r="DS31" s="10">
        <f t="shared" si="23"/>
        <v>0</v>
      </c>
      <c r="DT31" s="7">
        <f t="shared" si="23"/>
        <v>4</v>
      </c>
      <c r="DU31" s="7">
        <f t="shared" si="23"/>
        <v>5</v>
      </c>
      <c r="DV31" s="11">
        <f t="shared" si="23"/>
        <v>30</v>
      </c>
      <c r="DW31" s="10">
        <f t="shared" si="23"/>
        <v>0</v>
      </c>
      <c r="DX31" s="11">
        <f t="shared" si="23"/>
        <v>0</v>
      </c>
      <c r="DY31" s="10">
        <f t="shared" si="23"/>
        <v>0</v>
      </c>
      <c r="DZ31" s="11">
        <f t="shared" si="23"/>
        <v>0</v>
      </c>
      <c r="EA31" s="10">
        <f t="shared" si="23"/>
        <v>0</v>
      </c>
      <c r="EB31" s="7">
        <f t="shared" si="23"/>
        <v>2</v>
      </c>
      <c r="EC31" s="11">
        <f t="shared" si="23"/>
        <v>0</v>
      </c>
      <c r="ED31" s="10">
        <f aca="true" t="shared" si="24" ref="ED31:EP31">SUM(ED17:ED30)</f>
        <v>0</v>
      </c>
      <c r="EE31" s="11">
        <f t="shared" si="24"/>
        <v>30</v>
      </c>
      <c r="EF31" s="10">
        <f t="shared" si="24"/>
        <v>0</v>
      </c>
      <c r="EG31" s="11">
        <f t="shared" si="24"/>
        <v>0</v>
      </c>
      <c r="EH31" s="10">
        <f t="shared" si="24"/>
        <v>0</v>
      </c>
      <c r="EI31" s="11">
        <f t="shared" si="24"/>
        <v>0</v>
      </c>
      <c r="EJ31" s="10">
        <f t="shared" si="24"/>
        <v>0</v>
      </c>
      <c r="EK31" s="11">
        <f t="shared" si="24"/>
        <v>0</v>
      </c>
      <c r="EL31" s="10">
        <f t="shared" si="24"/>
        <v>0</v>
      </c>
      <c r="EM31" s="11">
        <f t="shared" si="24"/>
        <v>0</v>
      </c>
      <c r="EN31" s="10">
        <f t="shared" si="24"/>
        <v>0</v>
      </c>
      <c r="EO31" s="7">
        <f t="shared" si="24"/>
        <v>12</v>
      </c>
      <c r="EP31" s="7">
        <f t="shared" si="24"/>
        <v>14</v>
      </c>
    </row>
    <row r="32" spans="1:146" ht="19.5" customHeight="1">
      <c r="A32" s="19" t="s">
        <v>85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9"/>
      <c r="EP32" s="13"/>
    </row>
    <row r="33" spans="1:146" ht="12.75">
      <c r="A33" s="6"/>
      <c r="B33" s="6"/>
      <c r="C33" s="6"/>
      <c r="D33" s="6" t="s">
        <v>86</v>
      </c>
      <c r="E33" s="3" t="s">
        <v>87</v>
      </c>
      <c r="F33" s="6">
        <f aca="true" t="shared" si="25" ref="F33:F49">COUNTIF(U33:EN33,"e")</f>
        <v>0</v>
      </c>
      <c r="G33" s="6">
        <f aca="true" t="shared" si="26" ref="G33:G49">COUNTIF(U33:EN33,"z")</f>
        <v>2</v>
      </c>
      <c r="H33" s="6">
        <f aca="true" t="shared" si="27" ref="H33:H58">SUM(I33:Q33)</f>
        <v>45</v>
      </c>
      <c r="I33" s="6">
        <f aca="true" t="shared" si="28" ref="I33:I58">U33+AP33+BK33+CF33+DA33+DV33</f>
        <v>30</v>
      </c>
      <c r="J33" s="6">
        <f aca="true" t="shared" si="29" ref="J33:J58">W33+AR33+BM33+CH33+DC33+DX33</f>
        <v>0</v>
      </c>
      <c r="K33" s="6">
        <f aca="true" t="shared" si="30" ref="K33:K58">Y33+AT33+BO33+CJ33+DE33+DZ33</f>
        <v>0</v>
      </c>
      <c r="L33" s="6">
        <f aca="true" t="shared" si="31" ref="L33:L58">AB33+AW33+BR33+CM33+DH33+EC33</f>
        <v>0</v>
      </c>
      <c r="M33" s="6">
        <f aca="true" t="shared" si="32" ref="M33:M58">AD33+AY33+BT33+CO33+DJ33+EE33</f>
        <v>15</v>
      </c>
      <c r="N33" s="6">
        <f aca="true" t="shared" si="33" ref="N33:N58">AF33+BA33+BV33+CQ33+DL33+EG33</f>
        <v>0</v>
      </c>
      <c r="O33" s="6">
        <f aca="true" t="shared" si="34" ref="O33:O58">AH33+BC33+BX33+CS33+DN33+EI33</f>
        <v>0</v>
      </c>
      <c r="P33" s="6">
        <f aca="true" t="shared" si="35" ref="P33:P58">AJ33+BE33+BZ33+CU33+DP33+EK33</f>
        <v>0</v>
      </c>
      <c r="Q33" s="6">
        <f aca="true" t="shared" si="36" ref="Q33:Q58">AL33+BG33+CB33+CW33+DR33+EM33</f>
        <v>0</v>
      </c>
      <c r="R33" s="7">
        <f aca="true" t="shared" si="37" ref="R33:R58">AO33+BJ33+CE33+CZ33+DU33+EP33</f>
        <v>4</v>
      </c>
      <c r="S33" s="7">
        <f aca="true" t="shared" si="38" ref="S33:S58">AN33+BI33+CD33+CY33+DT33+EO33</f>
        <v>1</v>
      </c>
      <c r="T33" s="7">
        <v>1.8</v>
      </c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aca="true" t="shared" si="39" ref="AO33:AO58">AA33+AN33</f>
        <v>0</v>
      </c>
      <c r="AP33" s="11"/>
      <c r="AQ33" s="10"/>
      <c r="AR33" s="11"/>
      <c r="AS33" s="10"/>
      <c r="AT33" s="11"/>
      <c r="AU33" s="10"/>
      <c r="AV33" s="7"/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aca="true" t="shared" si="40" ref="BJ33:BJ58">AV33+BI33</f>
        <v>0</v>
      </c>
      <c r="BK33" s="11">
        <v>30</v>
      </c>
      <c r="BL33" s="10" t="s">
        <v>57</v>
      </c>
      <c r="BM33" s="11"/>
      <c r="BN33" s="10"/>
      <c r="BO33" s="11"/>
      <c r="BP33" s="10"/>
      <c r="BQ33" s="7">
        <v>3</v>
      </c>
      <c r="BR33" s="11"/>
      <c r="BS33" s="10"/>
      <c r="BT33" s="11">
        <v>15</v>
      </c>
      <c r="BU33" s="10" t="s">
        <v>57</v>
      </c>
      <c r="BV33" s="11"/>
      <c r="BW33" s="10"/>
      <c r="BX33" s="11"/>
      <c r="BY33" s="10"/>
      <c r="BZ33" s="11"/>
      <c r="CA33" s="10"/>
      <c r="CB33" s="11"/>
      <c r="CC33" s="10"/>
      <c r="CD33" s="7">
        <v>1</v>
      </c>
      <c r="CE33" s="7">
        <f aca="true" t="shared" si="41" ref="CE33:CE58">BQ33+CD33</f>
        <v>4</v>
      </c>
      <c r="CF33" s="11"/>
      <c r="CG33" s="10"/>
      <c r="CH33" s="11"/>
      <c r="CI33" s="10"/>
      <c r="CJ33" s="11"/>
      <c r="CK33" s="10"/>
      <c r="CL33" s="7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aca="true" t="shared" si="42" ref="CZ33:CZ58">CL33+CY33</f>
        <v>0</v>
      </c>
      <c r="DA33" s="11"/>
      <c r="DB33" s="10"/>
      <c r="DC33" s="11"/>
      <c r="DD33" s="10"/>
      <c r="DE33" s="11"/>
      <c r="DF33" s="10"/>
      <c r="DG33" s="7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aca="true" t="shared" si="43" ref="DU33:DU58">DG33+DT33</f>
        <v>0</v>
      </c>
      <c r="DV33" s="11"/>
      <c r="DW33" s="10"/>
      <c r="DX33" s="11"/>
      <c r="DY33" s="10"/>
      <c r="DZ33" s="11"/>
      <c r="EA33" s="10"/>
      <c r="EB33" s="7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aca="true" t="shared" si="44" ref="EP33:EP58">EB33+EO33</f>
        <v>0</v>
      </c>
    </row>
    <row r="34" spans="1:146" ht="12.75">
      <c r="A34" s="6"/>
      <c r="B34" s="6"/>
      <c r="C34" s="6"/>
      <c r="D34" s="6" t="s">
        <v>88</v>
      </c>
      <c r="E34" s="3" t="s">
        <v>89</v>
      </c>
      <c r="F34" s="6">
        <f t="shared" si="25"/>
        <v>1</v>
      </c>
      <c r="G34" s="6">
        <f t="shared" si="26"/>
        <v>1</v>
      </c>
      <c r="H34" s="6">
        <f t="shared" si="27"/>
        <v>75</v>
      </c>
      <c r="I34" s="6">
        <f t="shared" si="28"/>
        <v>45</v>
      </c>
      <c r="J34" s="6">
        <f t="shared" si="29"/>
        <v>0</v>
      </c>
      <c r="K34" s="6">
        <f t="shared" si="30"/>
        <v>0</v>
      </c>
      <c r="L34" s="6">
        <f t="shared" si="31"/>
        <v>0</v>
      </c>
      <c r="M34" s="6">
        <f t="shared" si="32"/>
        <v>30</v>
      </c>
      <c r="N34" s="6">
        <f t="shared" si="33"/>
        <v>0</v>
      </c>
      <c r="O34" s="6">
        <f t="shared" si="34"/>
        <v>0</v>
      </c>
      <c r="P34" s="6">
        <f t="shared" si="35"/>
        <v>0</v>
      </c>
      <c r="Q34" s="6">
        <f t="shared" si="36"/>
        <v>0</v>
      </c>
      <c r="R34" s="7">
        <f t="shared" si="37"/>
        <v>5</v>
      </c>
      <c r="S34" s="7">
        <f t="shared" si="38"/>
        <v>2</v>
      </c>
      <c r="T34" s="7">
        <v>3.1</v>
      </c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9"/>
        <v>0</v>
      </c>
      <c r="AP34" s="11"/>
      <c r="AQ34" s="10"/>
      <c r="AR34" s="11"/>
      <c r="AS34" s="10"/>
      <c r="AT34" s="11"/>
      <c r="AU34" s="10"/>
      <c r="AV34" s="7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0"/>
        <v>0</v>
      </c>
      <c r="BK34" s="11">
        <v>45</v>
      </c>
      <c r="BL34" s="10" t="s">
        <v>58</v>
      </c>
      <c r="BM34" s="11"/>
      <c r="BN34" s="10"/>
      <c r="BO34" s="11"/>
      <c r="BP34" s="10"/>
      <c r="BQ34" s="7">
        <v>3</v>
      </c>
      <c r="BR34" s="11"/>
      <c r="BS34" s="10"/>
      <c r="BT34" s="11">
        <v>30</v>
      </c>
      <c r="BU34" s="10" t="s">
        <v>57</v>
      </c>
      <c r="BV34" s="11"/>
      <c r="BW34" s="10"/>
      <c r="BX34" s="11"/>
      <c r="BY34" s="10"/>
      <c r="BZ34" s="11"/>
      <c r="CA34" s="10"/>
      <c r="CB34" s="11"/>
      <c r="CC34" s="10"/>
      <c r="CD34" s="7">
        <v>2</v>
      </c>
      <c r="CE34" s="7">
        <f t="shared" si="41"/>
        <v>5</v>
      </c>
      <c r="CF34" s="11"/>
      <c r="CG34" s="10"/>
      <c r="CH34" s="11"/>
      <c r="CI34" s="10"/>
      <c r="CJ34" s="11"/>
      <c r="CK34" s="10"/>
      <c r="CL34" s="7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2"/>
        <v>0</v>
      </c>
      <c r="DA34" s="11"/>
      <c r="DB34" s="10"/>
      <c r="DC34" s="11"/>
      <c r="DD34" s="10"/>
      <c r="DE34" s="11"/>
      <c r="DF34" s="10"/>
      <c r="DG34" s="7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3"/>
        <v>0</v>
      </c>
      <c r="DV34" s="11"/>
      <c r="DW34" s="10"/>
      <c r="DX34" s="11"/>
      <c r="DY34" s="10"/>
      <c r="DZ34" s="11"/>
      <c r="EA34" s="10"/>
      <c r="EB34" s="7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4"/>
        <v>0</v>
      </c>
    </row>
    <row r="35" spans="1:146" ht="12.75">
      <c r="A35" s="6"/>
      <c r="B35" s="6"/>
      <c r="C35" s="6"/>
      <c r="D35" s="6" t="s">
        <v>90</v>
      </c>
      <c r="E35" s="3" t="s">
        <v>91</v>
      </c>
      <c r="F35" s="6">
        <f t="shared" si="25"/>
        <v>1</v>
      </c>
      <c r="G35" s="6">
        <f t="shared" si="26"/>
        <v>1</v>
      </c>
      <c r="H35" s="6">
        <f t="shared" si="27"/>
        <v>75</v>
      </c>
      <c r="I35" s="6">
        <f t="shared" si="28"/>
        <v>30</v>
      </c>
      <c r="J35" s="6">
        <f t="shared" si="29"/>
        <v>0</v>
      </c>
      <c r="K35" s="6">
        <f t="shared" si="30"/>
        <v>0</v>
      </c>
      <c r="L35" s="6">
        <f t="shared" si="31"/>
        <v>0</v>
      </c>
      <c r="M35" s="6">
        <f t="shared" si="32"/>
        <v>45</v>
      </c>
      <c r="N35" s="6">
        <f t="shared" si="33"/>
        <v>0</v>
      </c>
      <c r="O35" s="6">
        <f t="shared" si="34"/>
        <v>0</v>
      </c>
      <c r="P35" s="6">
        <f t="shared" si="35"/>
        <v>0</v>
      </c>
      <c r="Q35" s="6">
        <f t="shared" si="36"/>
        <v>0</v>
      </c>
      <c r="R35" s="7">
        <f t="shared" si="37"/>
        <v>6</v>
      </c>
      <c r="S35" s="7">
        <f t="shared" si="38"/>
        <v>3</v>
      </c>
      <c r="T35" s="7">
        <v>3.1</v>
      </c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9"/>
        <v>0</v>
      </c>
      <c r="AP35" s="11"/>
      <c r="AQ35" s="10"/>
      <c r="AR35" s="11"/>
      <c r="AS35" s="10"/>
      <c r="AT35" s="11"/>
      <c r="AU35" s="10"/>
      <c r="AV35" s="7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0"/>
        <v>0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1"/>
        <v>0</v>
      </c>
      <c r="CF35" s="11">
        <v>30</v>
      </c>
      <c r="CG35" s="10" t="s">
        <v>58</v>
      </c>
      <c r="CH35" s="11"/>
      <c r="CI35" s="10"/>
      <c r="CJ35" s="11"/>
      <c r="CK35" s="10"/>
      <c r="CL35" s="7">
        <v>3</v>
      </c>
      <c r="CM35" s="11"/>
      <c r="CN35" s="10"/>
      <c r="CO35" s="11">
        <v>45</v>
      </c>
      <c r="CP35" s="10" t="s">
        <v>57</v>
      </c>
      <c r="CQ35" s="11"/>
      <c r="CR35" s="10"/>
      <c r="CS35" s="11"/>
      <c r="CT35" s="10"/>
      <c r="CU35" s="11"/>
      <c r="CV35" s="10"/>
      <c r="CW35" s="11"/>
      <c r="CX35" s="10"/>
      <c r="CY35" s="7">
        <v>3</v>
      </c>
      <c r="CZ35" s="7">
        <f t="shared" si="42"/>
        <v>6</v>
      </c>
      <c r="DA35" s="11"/>
      <c r="DB35" s="10"/>
      <c r="DC35" s="11"/>
      <c r="DD35" s="10"/>
      <c r="DE35" s="11"/>
      <c r="DF35" s="10"/>
      <c r="DG35" s="7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3"/>
        <v>0</v>
      </c>
      <c r="DV35" s="11"/>
      <c r="DW35" s="10"/>
      <c r="DX35" s="11"/>
      <c r="DY35" s="10"/>
      <c r="DZ35" s="11"/>
      <c r="EA35" s="10"/>
      <c r="EB35" s="7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4"/>
        <v>0</v>
      </c>
    </row>
    <row r="36" spans="1:146" ht="12.75">
      <c r="A36" s="6"/>
      <c r="B36" s="6"/>
      <c r="C36" s="6"/>
      <c r="D36" s="6" t="s">
        <v>92</v>
      </c>
      <c r="E36" s="3" t="s">
        <v>93</v>
      </c>
      <c r="F36" s="6">
        <f t="shared" si="25"/>
        <v>1</v>
      </c>
      <c r="G36" s="6">
        <f t="shared" si="26"/>
        <v>1</v>
      </c>
      <c r="H36" s="6">
        <f t="shared" si="27"/>
        <v>75</v>
      </c>
      <c r="I36" s="6">
        <f t="shared" si="28"/>
        <v>30</v>
      </c>
      <c r="J36" s="6">
        <f t="shared" si="29"/>
        <v>0</v>
      </c>
      <c r="K36" s="6">
        <f t="shared" si="30"/>
        <v>0</v>
      </c>
      <c r="L36" s="6">
        <f t="shared" si="31"/>
        <v>0</v>
      </c>
      <c r="M36" s="6">
        <f t="shared" si="32"/>
        <v>45</v>
      </c>
      <c r="N36" s="6">
        <f t="shared" si="33"/>
        <v>0</v>
      </c>
      <c r="O36" s="6">
        <f t="shared" si="34"/>
        <v>0</v>
      </c>
      <c r="P36" s="6">
        <f t="shared" si="35"/>
        <v>0</v>
      </c>
      <c r="Q36" s="6">
        <f t="shared" si="36"/>
        <v>0</v>
      </c>
      <c r="R36" s="7">
        <f t="shared" si="37"/>
        <v>6</v>
      </c>
      <c r="S36" s="7">
        <f t="shared" si="38"/>
        <v>3</v>
      </c>
      <c r="T36" s="7">
        <v>3.1</v>
      </c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9"/>
        <v>0</v>
      </c>
      <c r="AP36" s="11"/>
      <c r="AQ36" s="10"/>
      <c r="AR36" s="11"/>
      <c r="AS36" s="10"/>
      <c r="AT36" s="11"/>
      <c r="AU36" s="10"/>
      <c r="AV36" s="7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0"/>
        <v>0</v>
      </c>
      <c r="BK36" s="11"/>
      <c r="BL36" s="10"/>
      <c r="BM36" s="11"/>
      <c r="BN36" s="10"/>
      <c r="BO36" s="11"/>
      <c r="BP36" s="10"/>
      <c r="BQ36" s="7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1"/>
        <v>0</v>
      </c>
      <c r="CF36" s="11">
        <v>30</v>
      </c>
      <c r="CG36" s="10" t="s">
        <v>58</v>
      </c>
      <c r="CH36" s="11"/>
      <c r="CI36" s="10"/>
      <c r="CJ36" s="11"/>
      <c r="CK36" s="10"/>
      <c r="CL36" s="7">
        <v>3</v>
      </c>
      <c r="CM36" s="11"/>
      <c r="CN36" s="10"/>
      <c r="CO36" s="11">
        <v>45</v>
      </c>
      <c r="CP36" s="10" t="s">
        <v>57</v>
      </c>
      <c r="CQ36" s="11"/>
      <c r="CR36" s="10"/>
      <c r="CS36" s="11"/>
      <c r="CT36" s="10"/>
      <c r="CU36" s="11"/>
      <c r="CV36" s="10"/>
      <c r="CW36" s="11"/>
      <c r="CX36" s="10"/>
      <c r="CY36" s="7">
        <v>3</v>
      </c>
      <c r="CZ36" s="7">
        <f t="shared" si="42"/>
        <v>6</v>
      </c>
      <c r="DA36" s="11"/>
      <c r="DB36" s="10"/>
      <c r="DC36" s="11"/>
      <c r="DD36" s="10"/>
      <c r="DE36" s="11"/>
      <c r="DF36" s="10"/>
      <c r="DG36" s="7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3"/>
        <v>0</v>
      </c>
      <c r="DV36" s="11"/>
      <c r="DW36" s="10"/>
      <c r="DX36" s="11"/>
      <c r="DY36" s="10"/>
      <c r="DZ36" s="11"/>
      <c r="EA36" s="10"/>
      <c r="EB36" s="7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4"/>
        <v>0</v>
      </c>
    </row>
    <row r="37" spans="1:146" ht="12.75">
      <c r="A37" s="6"/>
      <c r="B37" s="6"/>
      <c r="C37" s="6"/>
      <c r="D37" s="6" t="s">
        <v>94</v>
      </c>
      <c r="E37" s="3" t="s">
        <v>95</v>
      </c>
      <c r="F37" s="6">
        <f t="shared" si="25"/>
        <v>1</v>
      </c>
      <c r="G37" s="6">
        <f t="shared" si="26"/>
        <v>1</v>
      </c>
      <c r="H37" s="6">
        <f t="shared" si="27"/>
        <v>60</v>
      </c>
      <c r="I37" s="6">
        <f t="shared" si="28"/>
        <v>15</v>
      </c>
      <c r="J37" s="6">
        <f t="shared" si="29"/>
        <v>0</v>
      </c>
      <c r="K37" s="6">
        <f t="shared" si="30"/>
        <v>0</v>
      </c>
      <c r="L37" s="6">
        <f t="shared" si="31"/>
        <v>0</v>
      </c>
      <c r="M37" s="6">
        <f t="shared" si="32"/>
        <v>45</v>
      </c>
      <c r="N37" s="6">
        <f t="shared" si="33"/>
        <v>0</v>
      </c>
      <c r="O37" s="6">
        <f t="shared" si="34"/>
        <v>0</v>
      </c>
      <c r="P37" s="6">
        <f t="shared" si="35"/>
        <v>0</v>
      </c>
      <c r="Q37" s="6">
        <f t="shared" si="36"/>
        <v>0</v>
      </c>
      <c r="R37" s="7">
        <f t="shared" si="37"/>
        <v>5</v>
      </c>
      <c r="S37" s="7">
        <f t="shared" si="38"/>
        <v>3</v>
      </c>
      <c r="T37" s="7">
        <v>2.5</v>
      </c>
      <c r="U37" s="11"/>
      <c r="V37" s="10"/>
      <c r="W37" s="11"/>
      <c r="X37" s="10"/>
      <c r="Y37" s="11"/>
      <c r="Z37" s="10"/>
      <c r="AA37" s="7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39"/>
        <v>0</v>
      </c>
      <c r="AP37" s="11"/>
      <c r="AQ37" s="10"/>
      <c r="AR37" s="11"/>
      <c r="AS37" s="10"/>
      <c r="AT37" s="11"/>
      <c r="AU37" s="10"/>
      <c r="AV37" s="7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40"/>
        <v>0</v>
      </c>
      <c r="BK37" s="11"/>
      <c r="BL37" s="10"/>
      <c r="BM37" s="11"/>
      <c r="BN37" s="10"/>
      <c r="BO37" s="11"/>
      <c r="BP37" s="10"/>
      <c r="BQ37" s="7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1"/>
        <v>0</v>
      </c>
      <c r="CF37" s="11"/>
      <c r="CG37" s="10"/>
      <c r="CH37" s="11"/>
      <c r="CI37" s="10"/>
      <c r="CJ37" s="11"/>
      <c r="CK37" s="10"/>
      <c r="CL37" s="7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2"/>
        <v>0</v>
      </c>
      <c r="DA37" s="11">
        <v>15</v>
      </c>
      <c r="DB37" s="10" t="s">
        <v>58</v>
      </c>
      <c r="DC37" s="11"/>
      <c r="DD37" s="10"/>
      <c r="DE37" s="11"/>
      <c r="DF37" s="10"/>
      <c r="DG37" s="7">
        <v>2</v>
      </c>
      <c r="DH37" s="11"/>
      <c r="DI37" s="10"/>
      <c r="DJ37" s="11">
        <v>45</v>
      </c>
      <c r="DK37" s="10" t="s">
        <v>57</v>
      </c>
      <c r="DL37" s="11"/>
      <c r="DM37" s="10"/>
      <c r="DN37" s="11"/>
      <c r="DO37" s="10"/>
      <c r="DP37" s="11"/>
      <c r="DQ37" s="10"/>
      <c r="DR37" s="11"/>
      <c r="DS37" s="10"/>
      <c r="DT37" s="7">
        <v>3</v>
      </c>
      <c r="DU37" s="7">
        <f t="shared" si="43"/>
        <v>5</v>
      </c>
      <c r="DV37" s="11"/>
      <c r="DW37" s="10"/>
      <c r="DX37" s="11"/>
      <c r="DY37" s="10"/>
      <c r="DZ37" s="11"/>
      <c r="EA37" s="10"/>
      <c r="EB37" s="7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4"/>
        <v>0</v>
      </c>
    </row>
    <row r="38" spans="1:146" ht="12.75">
      <c r="A38" s="6"/>
      <c r="B38" s="6"/>
      <c r="C38" s="6"/>
      <c r="D38" s="6" t="s">
        <v>96</v>
      </c>
      <c r="E38" s="3" t="s">
        <v>97</v>
      </c>
      <c r="F38" s="6">
        <f t="shared" si="25"/>
        <v>0</v>
      </c>
      <c r="G38" s="6">
        <f t="shared" si="26"/>
        <v>2</v>
      </c>
      <c r="H38" s="6">
        <f t="shared" si="27"/>
        <v>60</v>
      </c>
      <c r="I38" s="6">
        <f t="shared" si="28"/>
        <v>30</v>
      </c>
      <c r="J38" s="6">
        <f t="shared" si="29"/>
        <v>0</v>
      </c>
      <c r="K38" s="6">
        <f t="shared" si="30"/>
        <v>0</v>
      </c>
      <c r="L38" s="6">
        <f t="shared" si="31"/>
        <v>0</v>
      </c>
      <c r="M38" s="6">
        <f t="shared" si="32"/>
        <v>30</v>
      </c>
      <c r="N38" s="6">
        <f t="shared" si="33"/>
        <v>0</v>
      </c>
      <c r="O38" s="6">
        <f t="shared" si="34"/>
        <v>0</v>
      </c>
      <c r="P38" s="6">
        <f t="shared" si="35"/>
        <v>0</v>
      </c>
      <c r="Q38" s="6">
        <f t="shared" si="36"/>
        <v>0</v>
      </c>
      <c r="R38" s="7">
        <f t="shared" si="37"/>
        <v>5</v>
      </c>
      <c r="S38" s="7">
        <f t="shared" si="38"/>
        <v>2</v>
      </c>
      <c r="T38" s="7">
        <v>2.4</v>
      </c>
      <c r="U38" s="11"/>
      <c r="V38" s="10"/>
      <c r="W38" s="11"/>
      <c r="X38" s="10"/>
      <c r="Y38" s="11"/>
      <c r="Z38" s="10"/>
      <c r="AA38" s="7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9"/>
        <v>0</v>
      </c>
      <c r="AP38" s="11"/>
      <c r="AQ38" s="10"/>
      <c r="AR38" s="11"/>
      <c r="AS38" s="10"/>
      <c r="AT38" s="11"/>
      <c r="AU38" s="10"/>
      <c r="AV38" s="7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0"/>
        <v>0</v>
      </c>
      <c r="BK38" s="11"/>
      <c r="BL38" s="10"/>
      <c r="BM38" s="11"/>
      <c r="BN38" s="10"/>
      <c r="BO38" s="11"/>
      <c r="BP38" s="10"/>
      <c r="BQ38" s="7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1"/>
        <v>0</v>
      </c>
      <c r="CF38" s="11"/>
      <c r="CG38" s="10"/>
      <c r="CH38" s="11"/>
      <c r="CI38" s="10"/>
      <c r="CJ38" s="11"/>
      <c r="CK38" s="10"/>
      <c r="CL38" s="7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2"/>
        <v>0</v>
      </c>
      <c r="DA38" s="11">
        <v>30</v>
      </c>
      <c r="DB38" s="10" t="s">
        <v>57</v>
      </c>
      <c r="DC38" s="11"/>
      <c r="DD38" s="10"/>
      <c r="DE38" s="11"/>
      <c r="DF38" s="10"/>
      <c r="DG38" s="7">
        <v>3</v>
      </c>
      <c r="DH38" s="11"/>
      <c r="DI38" s="10"/>
      <c r="DJ38" s="11">
        <v>30</v>
      </c>
      <c r="DK38" s="10" t="s">
        <v>57</v>
      </c>
      <c r="DL38" s="11"/>
      <c r="DM38" s="10"/>
      <c r="DN38" s="11"/>
      <c r="DO38" s="10"/>
      <c r="DP38" s="11"/>
      <c r="DQ38" s="10"/>
      <c r="DR38" s="11"/>
      <c r="DS38" s="10"/>
      <c r="DT38" s="7">
        <v>2</v>
      </c>
      <c r="DU38" s="7">
        <f t="shared" si="43"/>
        <v>5</v>
      </c>
      <c r="DV38" s="11"/>
      <c r="DW38" s="10"/>
      <c r="DX38" s="11"/>
      <c r="DY38" s="10"/>
      <c r="DZ38" s="11"/>
      <c r="EA38" s="10"/>
      <c r="EB38" s="7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4"/>
        <v>0</v>
      </c>
    </row>
    <row r="39" spans="1:146" ht="12.75">
      <c r="A39" s="6"/>
      <c r="B39" s="6"/>
      <c r="C39" s="6"/>
      <c r="D39" s="6" t="s">
        <v>98</v>
      </c>
      <c r="E39" s="3" t="s">
        <v>99</v>
      </c>
      <c r="F39" s="6">
        <f t="shared" si="25"/>
        <v>0</v>
      </c>
      <c r="G39" s="6">
        <f t="shared" si="26"/>
        <v>2</v>
      </c>
      <c r="H39" s="6">
        <f t="shared" si="27"/>
        <v>60</v>
      </c>
      <c r="I39" s="6">
        <f t="shared" si="28"/>
        <v>30</v>
      </c>
      <c r="J39" s="6">
        <f t="shared" si="29"/>
        <v>0</v>
      </c>
      <c r="K39" s="6">
        <f t="shared" si="30"/>
        <v>0</v>
      </c>
      <c r="L39" s="6">
        <f t="shared" si="31"/>
        <v>0</v>
      </c>
      <c r="M39" s="6">
        <f t="shared" si="32"/>
        <v>30</v>
      </c>
      <c r="N39" s="6">
        <f t="shared" si="33"/>
        <v>0</v>
      </c>
      <c r="O39" s="6">
        <f t="shared" si="34"/>
        <v>0</v>
      </c>
      <c r="P39" s="6">
        <f t="shared" si="35"/>
        <v>0</v>
      </c>
      <c r="Q39" s="6">
        <f t="shared" si="36"/>
        <v>0</v>
      </c>
      <c r="R39" s="7">
        <f t="shared" si="37"/>
        <v>4</v>
      </c>
      <c r="S39" s="7">
        <f t="shared" si="38"/>
        <v>2</v>
      </c>
      <c r="T39" s="7">
        <v>2.6</v>
      </c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39"/>
        <v>0</v>
      </c>
      <c r="AP39" s="11"/>
      <c r="AQ39" s="10"/>
      <c r="AR39" s="11"/>
      <c r="AS39" s="10"/>
      <c r="AT39" s="11"/>
      <c r="AU39" s="10"/>
      <c r="AV39" s="7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40"/>
        <v>0</v>
      </c>
      <c r="BK39" s="11"/>
      <c r="BL39" s="10"/>
      <c r="BM39" s="11"/>
      <c r="BN39" s="10"/>
      <c r="BO39" s="11"/>
      <c r="BP39" s="10"/>
      <c r="BQ39" s="7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1"/>
        <v>0</v>
      </c>
      <c r="CF39" s="11"/>
      <c r="CG39" s="10"/>
      <c r="CH39" s="11"/>
      <c r="CI39" s="10"/>
      <c r="CJ39" s="11"/>
      <c r="CK39" s="10"/>
      <c r="CL39" s="7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2"/>
        <v>0</v>
      </c>
      <c r="DA39" s="11"/>
      <c r="DB39" s="10"/>
      <c r="DC39" s="11"/>
      <c r="DD39" s="10"/>
      <c r="DE39" s="11"/>
      <c r="DF39" s="10"/>
      <c r="DG39" s="7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3"/>
        <v>0</v>
      </c>
      <c r="DV39" s="11">
        <v>30</v>
      </c>
      <c r="DW39" s="10" t="s">
        <v>57</v>
      </c>
      <c r="DX39" s="11"/>
      <c r="DY39" s="10"/>
      <c r="DZ39" s="11"/>
      <c r="EA39" s="10"/>
      <c r="EB39" s="7">
        <v>2</v>
      </c>
      <c r="EC39" s="11"/>
      <c r="ED39" s="10"/>
      <c r="EE39" s="11">
        <v>30</v>
      </c>
      <c r="EF39" s="10" t="s">
        <v>57</v>
      </c>
      <c r="EG39" s="11"/>
      <c r="EH39" s="10"/>
      <c r="EI39" s="11"/>
      <c r="EJ39" s="10"/>
      <c r="EK39" s="11"/>
      <c r="EL39" s="10"/>
      <c r="EM39" s="11"/>
      <c r="EN39" s="10"/>
      <c r="EO39" s="7">
        <v>2</v>
      </c>
      <c r="EP39" s="7">
        <f t="shared" si="44"/>
        <v>4</v>
      </c>
    </row>
    <row r="40" spans="1:146" ht="12.75">
      <c r="A40" s="6"/>
      <c r="B40" s="6"/>
      <c r="C40" s="6"/>
      <c r="D40" s="6" t="s">
        <v>100</v>
      </c>
      <c r="E40" s="3" t="s">
        <v>101</v>
      </c>
      <c r="F40" s="6">
        <f t="shared" si="25"/>
        <v>0</v>
      </c>
      <c r="G40" s="6">
        <f t="shared" si="26"/>
        <v>2</v>
      </c>
      <c r="H40" s="6">
        <f t="shared" si="27"/>
        <v>60</v>
      </c>
      <c r="I40" s="6">
        <f t="shared" si="28"/>
        <v>30</v>
      </c>
      <c r="J40" s="6">
        <f t="shared" si="29"/>
        <v>0</v>
      </c>
      <c r="K40" s="6">
        <f t="shared" si="30"/>
        <v>0</v>
      </c>
      <c r="L40" s="6">
        <f t="shared" si="31"/>
        <v>0</v>
      </c>
      <c r="M40" s="6">
        <f t="shared" si="32"/>
        <v>30</v>
      </c>
      <c r="N40" s="6">
        <f t="shared" si="33"/>
        <v>0</v>
      </c>
      <c r="O40" s="6">
        <f t="shared" si="34"/>
        <v>0</v>
      </c>
      <c r="P40" s="6">
        <f t="shared" si="35"/>
        <v>0</v>
      </c>
      <c r="Q40" s="6">
        <f t="shared" si="36"/>
        <v>0</v>
      </c>
      <c r="R40" s="7">
        <f t="shared" si="37"/>
        <v>5</v>
      </c>
      <c r="S40" s="7">
        <f t="shared" si="38"/>
        <v>2</v>
      </c>
      <c r="T40" s="7">
        <v>2.7</v>
      </c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39"/>
        <v>0</v>
      </c>
      <c r="AP40" s="11"/>
      <c r="AQ40" s="10"/>
      <c r="AR40" s="11"/>
      <c r="AS40" s="10"/>
      <c r="AT40" s="11"/>
      <c r="AU40" s="10"/>
      <c r="AV40" s="7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40"/>
        <v>0</v>
      </c>
      <c r="BK40" s="11">
        <v>30</v>
      </c>
      <c r="BL40" s="10" t="s">
        <v>57</v>
      </c>
      <c r="BM40" s="11"/>
      <c r="BN40" s="10"/>
      <c r="BO40" s="11"/>
      <c r="BP40" s="10"/>
      <c r="BQ40" s="7">
        <v>3</v>
      </c>
      <c r="BR40" s="11"/>
      <c r="BS40" s="10"/>
      <c r="BT40" s="11">
        <v>30</v>
      </c>
      <c r="BU40" s="10" t="s">
        <v>57</v>
      </c>
      <c r="BV40" s="11"/>
      <c r="BW40" s="10"/>
      <c r="BX40" s="11"/>
      <c r="BY40" s="10"/>
      <c r="BZ40" s="11"/>
      <c r="CA40" s="10"/>
      <c r="CB40" s="11"/>
      <c r="CC40" s="10"/>
      <c r="CD40" s="7">
        <v>2</v>
      </c>
      <c r="CE40" s="7">
        <f t="shared" si="41"/>
        <v>5</v>
      </c>
      <c r="CF40" s="11"/>
      <c r="CG40" s="10"/>
      <c r="CH40" s="11"/>
      <c r="CI40" s="10"/>
      <c r="CJ40" s="11"/>
      <c r="CK40" s="10"/>
      <c r="CL40" s="7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2"/>
        <v>0</v>
      </c>
      <c r="DA40" s="11"/>
      <c r="DB40" s="10"/>
      <c r="DC40" s="11"/>
      <c r="DD40" s="10"/>
      <c r="DE40" s="11"/>
      <c r="DF40" s="10"/>
      <c r="DG40" s="7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3"/>
        <v>0</v>
      </c>
      <c r="DV40" s="11"/>
      <c r="DW40" s="10"/>
      <c r="DX40" s="11"/>
      <c r="DY40" s="10"/>
      <c r="DZ40" s="11"/>
      <c r="EA40" s="10"/>
      <c r="EB40" s="7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4"/>
        <v>0</v>
      </c>
    </row>
    <row r="41" spans="1:146" ht="12.75">
      <c r="A41" s="6"/>
      <c r="B41" s="6"/>
      <c r="C41" s="6"/>
      <c r="D41" s="6" t="s">
        <v>102</v>
      </c>
      <c r="E41" s="3" t="s">
        <v>103</v>
      </c>
      <c r="F41" s="6">
        <f t="shared" si="25"/>
        <v>0</v>
      </c>
      <c r="G41" s="6">
        <f t="shared" si="26"/>
        <v>2</v>
      </c>
      <c r="H41" s="6">
        <f t="shared" si="27"/>
        <v>60</v>
      </c>
      <c r="I41" s="6">
        <f t="shared" si="28"/>
        <v>30</v>
      </c>
      <c r="J41" s="6">
        <f t="shared" si="29"/>
        <v>0</v>
      </c>
      <c r="K41" s="6">
        <f t="shared" si="30"/>
        <v>0</v>
      </c>
      <c r="L41" s="6">
        <f t="shared" si="31"/>
        <v>0</v>
      </c>
      <c r="M41" s="6">
        <f t="shared" si="32"/>
        <v>30</v>
      </c>
      <c r="N41" s="6">
        <f t="shared" si="33"/>
        <v>0</v>
      </c>
      <c r="O41" s="6">
        <f t="shared" si="34"/>
        <v>0</v>
      </c>
      <c r="P41" s="6">
        <f t="shared" si="35"/>
        <v>0</v>
      </c>
      <c r="Q41" s="6">
        <f t="shared" si="36"/>
        <v>0</v>
      </c>
      <c r="R41" s="7">
        <f t="shared" si="37"/>
        <v>4</v>
      </c>
      <c r="S41" s="7">
        <f t="shared" si="38"/>
        <v>2</v>
      </c>
      <c r="T41" s="7">
        <v>2.4</v>
      </c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39"/>
        <v>0</v>
      </c>
      <c r="AP41" s="11"/>
      <c r="AQ41" s="10"/>
      <c r="AR41" s="11"/>
      <c r="AS41" s="10"/>
      <c r="AT41" s="11"/>
      <c r="AU41" s="10"/>
      <c r="AV41" s="7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40"/>
        <v>0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41"/>
        <v>0</v>
      </c>
      <c r="CF41" s="11"/>
      <c r="CG41" s="10"/>
      <c r="CH41" s="11"/>
      <c r="CI41" s="10"/>
      <c r="CJ41" s="11"/>
      <c r="CK41" s="10"/>
      <c r="CL41" s="7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2"/>
        <v>0</v>
      </c>
      <c r="DA41" s="11"/>
      <c r="DB41" s="10"/>
      <c r="DC41" s="11"/>
      <c r="DD41" s="10"/>
      <c r="DE41" s="11"/>
      <c r="DF41" s="10"/>
      <c r="DG41" s="7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43"/>
        <v>0</v>
      </c>
      <c r="DV41" s="11">
        <v>30</v>
      </c>
      <c r="DW41" s="10" t="s">
        <v>57</v>
      </c>
      <c r="DX41" s="11"/>
      <c r="DY41" s="10"/>
      <c r="DZ41" s="11"/>
      <c r="EA41" s="10"/>
      <c r="EB41" s="7">
        <v>2</v>
      </c>
      <c r="EC41" s="11"/>
      <c r="ED41" s="10"/>
      <c r="EE41" s="11">
        <v>30</v>
      </c>
      <c r="EF41" s="10" t="s">
        <v>57</v>
      </c>
      <c r="EG41" s="11"/>
      <c r="EH41" s="10"/>
      <c r="EI41" s="11"/>
      <c r="EJ41" s="10"/>
      <c r="EK41" s="11"/>
      <c r="EL41" s="10"/>
      <c r="EM41" s="11"/>
      <c r="EN41" s="10"/>
      <c r="EO41" s="7">
        <v>2</v>
      </c>
      <c r="EP41" s="7">
        <f t="shared" si="44"/>
        <v>4</v>
      </c>
    </row>
    <row r="42" spans="1:146" ht="12.75">
      <c r="A42" s="6"/>
      <c r="B42" s="6"/>
      <c r="C42" s="6"/>
      <c r="D42" s="6" t="s">
        <v>104</v>
      </c>
      <c r="E42" s="3" t="s">
        <v>105</v>
      </c>
      <c r="F42" s="6">
        <f t="shared" si="25"/>
        <v>0</v>
      </c>
      <c r="G42" s="6">
        <f t="shared" si="26"/>
        <v>2</v>
      </c>
      <c r="H42" s="6">
        <f t="shared" si="27"/>
        <v>60</v>
      </c>
      <c r="I42" s="6">
        <f t="shared" si="28"/>
        <v>30</v>
      </c>
      <c r="J42" s="6">
        <f t="shared" si="29"/>
        <v>0</v>
      </c>
      <c r="K42" s="6">
        <f t="shared" si="30"/>
        <v>0</v>
      </c>
      <c r="L42" s="6">
        <f t="shared" si="31"/>
        <v>0</v>
      </c>
      <c r="M42" s="6">
        <f t="shared" si="32"/>
        <v>30</v>
      </c>
      <c r="N42" s="6">
        <f t="shared" si="33"/>
        <v>0</v>
      </c>
      <c r="O42" s="6">
        <f t="shared" si="34"/>
        <v>0</v>
      </c>
      <c r="P42" s="6">
        <f t="shared" si="35"/>
        <v>0</v>
      </c>
      <c r="Q42" s="6">
        <f t="shared" si="36"/>
        <v>0</v>
      </c>
      <c r="R42" s="7">
        <f t="shared" si="37"/>
        <v>5</v>
      </c>
      <c r="S42" s="7">
        <f t="shared" si="38"/>
        <v>2</v>
      </c>
      <c r="T42" s="7">
        <v>2.4</v>
      </c>
      <c r="U42" s="11">
        <v>30</v>
      </c>
      <c r="V42" s="10" t="s">
        <v>57</v>
      </c>
      <c r="W42" s="11"/>
      <c r="X42" s="10"/>
      <c r="Y42" s="11"/>
      <c r="Z42" s="10"/>
      <c r="AA42" s="7">
        <v>3</v>
      </c>
      <c r="AB42" s="11"/>
      <c r="AC42" s="10"/>
      <c r="AD42" s="11">
        <v>30</v>
      </c>
      <c r="AE42" s="10" t="s">
        <v>57</v>
      </c>
      <c r="AF42" s="11"/>
      <c r="AG42" s="10"/>
      <c r="AH42" s="11"/>
      <c r="AI42" s="10"/>
      <c r="AJ42" s="11"/>
      <c r="AK42" s="10"/>
      <c r="AL42" s="11"/>
      <c r="AM42" s="10"/>
      <c r="AN42" s="7">
        <v>2</v>
      </c>
      <c r="AO42" s="7">
        <f t="shared" si="39"/>
        <v>5</v>
      </c>
      <c r="AP42" s="11"/>
      <c r="AQ42" s="10"/>
      <c r="AR42" s="11"/>
      <c r="AS42" s="10"/>
      <c r="AT42" s="11"/>
      <c r="AU42" s="10"/>
      <c r="AV42" s="7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40"/>
        <v>0</v>
      </c>
      <c r="BK42" s="11"/>
      <c r="BL42" s="10"/>
      <c r="BM42" s="11"/>
      <c r="BN42" s="10"/>
      <c r="BO42" s="11"/>
      <c r="BP42" s="10"/>
      <c r="BQ42" s="7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41"/>
        <v>0</v>
      </c>
      <c r="CF42" s="11"/>
      <c r="CG42" s="10"/>
      <c r="CH42" s="11"/>
      <c r="CI42" s="10"/>
      <c r="CJ42" s="11"/>
      <c r="CK42" s="10"/>
      <c r="CL42" s="7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42"/>
        <v>0</v>
      </c>
      <c r="DA42" s="11"/>
      <c r="DB42" s="10"/>
      <c r="DC42" s="11"/>
      <c r="DD42" s="10"/>
      <c r="DE42" s="11"/>
      <c r="DF42" s="10"/>
      <c r="DG42" s="7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43"/>
        <v>0</v>
      </c>
      <c r="DV42" s="11"/>
      <c r="DW42" s="10"/>
      <c r="DX42" s="11"/>
      <c r="DY42" s="10"/>
      <c r="DZ42" s="11"/>
      <c r="EA42" s="10"/>
      <c r="EB42" s="7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44"/>
        <v>0</v>
      </c>
    </row>
    <row r="43" spans="1:146" ht="12.75">
      <c r="A43" s="6"/>
      <c r="B43" s="6"/>
      <c r="C43" s="6"/>
      <c r="D43" s="6" t="s">
        <v>106</v>
      </c>
      <c r="E43" s="3" t="s">
        <v>107</v>
      </c>
      <c r="F43" s="6">
        <f t="shared" si="25"/>
        <v>1</v>
      </c>
      <c r="G43" s="6">
        <f t="shared" si="26"/>
        <v>1</v>
      </c>
      <c r="H43" s="6">
        <f t="shared" si="27"/>
        <v>75</v>
      </c>
      <c r="I43" s="6">
        <f t="shared" si="28"/>
        <v>30</v>
      </c>
      <c r="J43" s="6">
        <f t="shared" si="29"/>
        <v>0</v>
      </c>
      <c r="K43" s="6">
        <f t="shared" si="30"/>
        <v>0</v>
      </c>
      <c r="L43" s="6">
        <f t="shared" si="31"/>
        <v>0</v>
      </c>
      <c r="M43" s="6">
        <f t="shared" si="32"/>
        <v>45</v>
      </c>
      <c r="N43" s="6">
        <f t="shared" si="33"/>
        <v>0</v>
      </c>
      <c r="O43" s="6">
        <f t="shared" si="34"/>
        <v>0</v>
      </c>
      <c r="P43" s="6">
        <f t="shared" si="35"/>
        <v>0</v>
      </c>
      <c r="Q43" s="6">
        <f t="shared" si="36"/>
        <v>0</v>
      </c>
      <c r="R43" s="7">
        <f t="shared" si="37"/>
        <v>6</v>
      </c>
      <c r="S43" s="7">
        <f t="shared" si="38"/>
        <v>3</v>
      </c>
      <c r="T43" s="7">
        <v>3.1</v>
      </c>
      <c r="U43" s="11">
        <v>30</v>
      </c>
      <c r="V43" s="10" t="s">
        <v>58</v>
      </c>
      <c r="W43" s="11"/>
      <c r="X43" s="10"/>
      <c r="Y43" s="11"/>
      <c r="Z43" s="10"/>
      <c r="AA43" s="7">
        <v>3</v>
      </c>
      <c r="AB43" s="11"/>
      <c r="AC43" s="10"/>
      <c r="AD43" s="11">
        <v>45</v>
      </c>
      <c r="AE43" s="10" t="s">
        <v>57</v>
      </c>
      <c r="AF43" s="11"/>
      <c r="AG43" s="10"/>
      <c r="AH43" s="11"/>
      <c r="AI43" s="10"/>
      <c r="AJ43" s="11"/>
      <c r="AK43" s="10"/>
      <c r="AL43" s="11"/>
      <c r="AM43" s="10"/>
      <c r="AN43" s="7">
        <v>3</v>
      </c>
      <c r="AO43" s="7">
        <f t="shared" si="39"/>
        <v>6</v>
      </c>
      <c r="AP43" s="11"/>
      <c r="AQ43" s="10"/>
      <c r="AR43" s="11"/>
      <c r="AS43" s="10"/>
      <c r="AT43" s="11"/>
      <c r="AU43" s="10"/>
      <c r="AV43" s="7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40"/>
        <v>0</v>
      </c>
      <c r="BK43" s="11"/>
      <c r="BL43" s="10"/>
      <c r="BM43" s="11"/>
      <c r="BN43" s="10"/>
      <c r="BO43" s="11"/>
      <c r="BP43" s="10"/>
      <c r="BQ43" s="7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41"/>
        <v>0</v>
      </c>
      <c r="CF43" s="11"/>
      <c r="CG43" s="10"/>
      <c r="CH43" s="11"/>
      <c r="CI43" s="10"/>
      <c r="CJ43" s="11"/>
      <c r="CK43" s="10"/>
      <c r="CL43" s="7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42"/>
        <v>0</v>
      </c>
      <c r="DA43" s="11"/>
      <c r="DB43" s="10"/>
      <c r="DC43" s="11"/>
      <c r="DD43" s="10"/>
      <c r="DE43" s="11"/>
      <c r="DF43" s="10"/>
      <c r="DG43" s="7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43"/>
        <v>0</v>
      </c>
      <c r="DV43" s="11"/>
      <c r="DW43" s="10"/>
      <c r="DX43" s="11"/>
      <c r="DY43" s="10"/>
      <c r="DZ43" s="11"/>
      <c r="EA43" s="10"/>
      <c r="EB43" s="7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44"/>
        <v>0</v>
      </c>
    </row>
    <row r="44" spans="1:146" ht="12.75">
      <c r="A44" s="6"/>
      <c r="B44" s="6"/>
      <c r="C44" s="6"/>
      <c r="D44" s="6" t="s">
        <v>108</v>
      </c>
      <c r="E44" s="3" t="s">
        <v>109</v>
      </c>
      <c r="F44" s="6">
        <f t="shared" si="25"/>
        <v>0</v>
      </c>
      <c r="G44" s="6">
        <f t="shared" si="26"/>
        <v>2</v>
      </c>
      <c r="H44" s="6">
        <f t="shared" si="27"/>
        <v>75</v>
      </c>
      <c r="I44" s="6">
        <f t="shared" si="28"/>
        <v>30</v>
      </c>
      <c r="J44" s="6">
        <f t="shared" si="29"/>
        <v>0</v>
      </c>
      <c r="K44" s="6">
        <f t="shared" si="30"/>
        <v>0</v>
      </c>
      <c r="L44" s="6">
        <f t="shared" si="31"/>
        <v>0</v>
      </c>
      <c r="M44" s="6">
        <f t="shared" si="32"/>
        <v>45</v>
      </c>
      <c r="N44" s="6">
        <f t="shared" si="33"/>
        <v>0</v>
      </c>
      <c r="O44" s="6">
        <f t="shared" si="34"/>
        <v>0</v>
      </c>
      <c r="P44" s="6">
        <f t="shared" si="35"/>
        <v>0</v>
      </c>
      <c r="Q44" s="6">
        <f t="shared" si="36"/>
        <v>0</v>
      </c>
      <c r="R44" s="7">
        <f t="shared" si="37"/>
        <v>6</v>
      </c>
      <c r="S44" s="7">
        <f t="shared" si="38"/>
        <v>3</v>
      </c>
      <c r="T44" s="7">
        <v>3</v>
      </c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39"/>
        <v>0</v>
      </c>
      <c r="AP44" s="11">
        <v>30</v>
      </c>
      <c r="AQ44" s="10" t="s">
        <v>57</v>
      </c>
      <c r="AR44" s="11"/>
      <c r="AS44" s="10"/>
      <c r="AT44" s="11"/>
      <c r="AU44" s="10"/>
      <c r="AV44" s="7">
        <v>3</v>
      </c>
      <c r="AW44" s="11"/>
      <c r="AX44" s="10"/>
      <c r="AY44" s="11">
        <v>45</v>
      </c>
      <c r="AZ44" s="10" t="s">
        <v>57</v>
      </c>
      <c r="BA44" s="11"/>
      <c r="BB44" s="10"/>
      <c r="BC44" s="11"/>
      <c r="BD44" s="10"/>
      <c r="BE44" s="11"/>
      <c r="BF44" s="10"/>
      <c r="BG44" s="11"/>
      <c r="BH44" s="10"/>
      <c r="BI44" s="7">
        <v>3</v>
      </c>
      <c r="BJ44" s="7">
        <f t="shared" si="40"/>
        <v>6</v>
      </c>
      <c r="BK44" s="11"/>
      <c r="BL44" s="10"/>
      <c r="BM44" s="11"/>
      <c r="BN44" s="10"/>
      <c r="BO44" s="11"/>
      <c r="BP44" s="10"/>
      <c r="BQ44" s="7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41"/>
        <v>0</v>
      </c>
      <c r="CF44" s="11"/>
      <c r="CG44" s="10"/>
      <c r="CH44" s="11"/>
      <c r="CI44" s="10"/>
      <c r="CJ44" s="11"/>
      <c r="CK44" s="10"/>
      <c r="CL44" s="7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42"/>
        <v>0</v>
      </c>
      <c r="DA44" s="11"/>
      <c r="DB44" s="10"/>
      <c r="DC44" s="11"/>
      <c r="DD44" s="10"/>
      <c r="DE44" s="11"/>
      <c r="DF44" s="10"/>
      <c r="DG44" s="7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43"/>
        <v>0</v>
      </c>
      <c r="DV44" s="11"/>
      <c r="DW44" s="10"/>
      <c r="DX44" s="11"/>
      <c r="DY44" s="10"/>
      <c r="DZ44" s="11"/>
      <c r="EA44" s="10"/>
      <c r="EB44" s="7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44"/>
        <v>0</v>
      </c>
    </row>
    <row r="45" spans="1:146" ht="12.75">
      <c r="A45" s="6"/>
      <c r="B45" s="6"/>
      <c r="C45" s="6"/>
      <c r="D45" s="6" t="s">
        <v>110</v>
      </c>
      <c r="E45" s="3" t="s">
        <v>111</v>
      </c>
      <c r="F45" s="6">
        <f t="shared" si="25"/>
        <v>1</v>
      </c>
      <c r="G45" s="6">
        <f t="shared" si="26"/>
        <v>1</v>
      </c>
      <c r="H45" s="6">
        <f t="shared" si="27"/>
        <v>60</v>
      </c>
      <c r="I45" s="6">
        <f t="shared" si="28"/>
        <v>30</v>
      </c>
      <c r="J45" s="6">
        <f t="shared" si="29"/>
        <v>0</v>
      </c>
      <c r="K45" s="6">
        <f t="shared" si="30"/>
        <v>0</v>
      </c>
      <c r="L45" s="6">
        <f t="shared" si="31"/>
        <v>0</v>
      </c>
      <c r="M45" s="6">
        <f t="shared" si="32"/>
        <v>30</v>
      </c>
      <c r="N45" s="6">
        <f t="shared" si="33"/>
        <v>0</v>
      </c>
      <c r="O45" s="6">
        <f t="shared" si="34"/>
        <v>0</v>
      </c>
      <c r="P45" s="6">
        <f t="shared" si="35"/>
        <v>0</v>
      </c>
      <c r="Q45" s="6">
        <f t="shared" si="36"/>
        <v>0</v>
      </c>
      <c r="R45" s="7">
        <f t="shared" si="37"/>
        <v>5</v>
      </c>
      <c r="S45" s="7">
        <f t="shared" si="38"/>
        <v>2</v>
      </c>
      <c r="T45" s="7">
        <v>2.5</v>
      </c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39"/>
        <v>0</v>
      </c>
      <c r="AP45" s="11">
        <v>30</v>
      </c>
      <c r="AQ45" s="10" t="s">
        <v>58</v>
      </c>
      <c r="AR45" s="11"/>
      <c r="AS45" s="10"/>
      <c r="AT45" s="11"/>
      <c r="AU45" s="10"/>
      <c r="AV45" s="7">
        <v>3</v>
      </c>
      <c r="AW45" s="11"/>
      <c r="AX45" s="10"/>
      <c r="AY45" s="11">
        <v>30</v>
      </c>
      <c r="AZ45" s="10" t="s">
        <v>57</v>
      </c>
      <c r="BA45" s="11"/>
      <c r="BB45" s="10"/>
      <c r="BC45" s="11"/>
      <c r="BD45" s="10"/>
      <c r="BE45" s="11"/>
      <c r="BF45" s="10"/>
      <c r="BG45" s="11"/>
      <c r="BH45" s="10"/>
      <c r="BI45" s="7">
        <v>2</v>
      </c>
      <c r="BJ45" s="7">
        <f t="shared" si="40"/>
        <v>5</v>
      </c>
      <c r="BK45" s="11"/>
      <c r="BL45" s="10"/>
      <c r="BM45" s="11"/>
      <c r="BN45" s="10"/>
      <c r="BO45" s="11"/>
      <c r="BP45" s="10"/>
      <c r="BQ45" s="7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41"/>
        <v>0</v>
      </c>
      <c r="CF45" s="11"/>
      <c r="CG45" s="10"/>
      <c r="CH45" s="11"/>
      <c r="CI45" s="10"/>
      <c r="CJ45" s="11"/>
      <c r="CK45" s="10"/>
      <c r="CL45" s="7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42"/>
        <v>0</v>
      </c>
      <c r="DA45" s="11"/>
      <c r="DB45" s="10"/>
      <c r="DC45" s="11"/>
      <c r="DD45" s="10"/>
      <c r="DE45" s="11"/>
      <c r="DF45" s="10"/>
      <c r="DG45" s="7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43"/>
        <v>0</v>
      </c>
      <c r="DV45" s="11"/>
      <c r="DW45" s="10"/>
      <c r="DX45" s="11"/>
      <c r="DY45" s="10"/>
      <c r="DZ45" s="11"/>
      <c r="EA45" s="10"/>
      <c r="EB45" s="7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44"/>
        <v>0</v>
      </c>
    </row>
    <row r="46" spans="1:146" ht="12.75">
      <c r="A46" s="6"/>
      <c r="B46" s="6"/>
      <c r="C46" s="6"/>
      <c r="D46" s="6" t="s">
        <v>112</v>
      </c>
      <c r="E46" s="3" t="s">
        <v>113</v>
      </c>
      <c r="F46" s="6">
        <f t="shared" si="25"/>
        <v>1</v>
      </c>
      <c r="G46" s="6">
        <f t="shared" si="26"/>
        <v>1</v>
      </c>
      <c r="H46" s="6">
        <f t="shared" si="27"/>
        <v>60</v>
      </c>
      <c r="I46" s="6">
        <f t="shared" si="28"/>
        <v>30</v>
      </c>
      <c r="J46" s="6">
        <f t="shared" si="29"/>
        <v>0</v>
      </c>
      <c r="K46" s="6">
        <f t="shared" si="30"/>
        <v>0</v>
      </c>
      <c r="L46" s="6">
        <f t="shared" si="31"/>
        <v>0</v>
      </c>
      <c r="M46" s="6">
        <f t="shared" si="32"/>
        <v>30</v>
      </c>
      <c r="N46" s="6">
        <f t="shared" si="33"/>
        <v>0</v>
      </c>
      <c r="O46" s="6">
        <f t="shared" si="34"/>
        <v>0</v>
      </c>
      <c r="P46" s="6">
        <f t="shared" si="35"/>
        <v>0</v>
      </c>
      <c r="Q46" s="6">
        <f t="shared" si="36"/>
        <v>0</v>
      </c>
      <c r="R46" s="7">
        <f t="shared" si="37"/>
        <v>5</v>
      </c>
      <c r="S46" s="7">
        <f t="shared" si="38"/>
        <v>2</v>
      </c>
      <c r="T46" s="7">
        <v>2.5</v>
      </c>
      <c r="U46" s="11">
        <v>30</v>
      </c>
      <c r="V46" s="10" t="s">
        <v>58</v>
      </c>
      <c r="W46" s="11"/>
      <c r="X46" s="10"/>
      <c r="Y46" s="11"/>
      <c r="Z46" s="10"/>
      <c r="AA46" s="7">
        <v>3</v>
      </c>
      <c r="AB46" s="11"/>
      <c r="AC46" s="10"/>
      <c r="AD46" s="11">
        <v>30</v>
      </c>
      <c r="AE46" s="10" t="s">
        <v>57</v>
      </c>
      <c r="AF46" s="11"/>
      <c r="AG46" s="10"/>
      <c r="AH46" s="11"/>
      <c r="AI46" s="10"/>
      <c r="AJ46" s="11"/>
      <c r="AK46" s="10"/>
      <c r="AL46" s="11"/>
      <c r="AM46" s="10"/>
      <c r="AN46" s="7">
        <v>2</v>
      </c>
      <c r="AO46" s="7">
        <f t="shared" si="39"/>
        <v>5</v>
      </c>
      <c r="AP46" s="11"/>
      <c r="AQ46" s="10"/>
      <c r="AR46" s="11"/>
      <c r="AS46" s="10"/>
      <c r="AT46" s="11"/>
      <c r="AU46" s="10"/>
      <c r="AV46" s="7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40"/>
        <v>0</v>
      </c>
      <c r="BK46" s="11"/>
      <c r="BL46" s="10"/>
      <c r="BM46" s="11"/>
      <c r="BN46" s="10"/>
      <c r="BO46" s="11"/>
      <c r="BP46" s="10"/>
      <c r="BQ46" s="7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41"/>
        <v>0</v>
      </c>
      <c r="CF46" s="11"/>
      <c r="CG46" s="10"/>
      <c r="CH46" s="11"/>
      <c r="CI46" s="10"/>
      <c r="CJ46" s="11"/>
      <c r="CK46" s="10"/>
      <c r="CL46" s="7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42"/>
        <v>0</v>
      </c>
      <c r="DA46" s="11"/>
      <c r="DB46" s="10"/>
      <c r="DC46" s="11"/>
      <c r="DD46" s="10"/>
      <c r="DE46" s="11"/>
      <c r="DF46" s="10"/>
      <c r="DG46" s="7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43"/>
        <v>0</v>
      </c>
      <c r="DV46" s="11"/>
      <c r="DW46" s="10"/>
      <c r="DX46" s="11"/>
      <c r="DY46" s="10"/>
      <c r="DZ46" s="11"/>
      <c r="EA46" s="10"/>
      <c r="EB46" s="7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44"/>
        <v>0</v>
      </c>
    </row>
    <row r="47" spans="1:146" ht="12.75">
      <c r="A47" s="6"/>
      <c r="B47" s="6"/>
      <c r="C47" s="6"/>
      <c r="D47" s="6" t="s">
        <v>114</v>
      </c>
      <c r="E47" s="3" t="s">
        <v>115</v>
      </c>
      <c r="F47" s="6">
        <f t="shared" si="25"/>
        <v>0</v>
      </c>
      <c r="G47" s="6">
        <f t="shared" si="26"/>
        <v>1</v>
      </c>
      <c r="H47" s="6">
        <f t="shared" si="27"/>
        <v>30</v>
      </c>
      <c r="I47" s="6">
        <f t="shared" si="28"/>
        <v>30</v>
      </c>
      <c r="J47" s="6">
        <f t="shared" si="29"/>
        <v>0</v>
      </c>
      <c r="K47" s="6">
        <f t="shared" si="30"/>
        <v>0</v>
      </c>
      <c r="L47" s="6">
        <f t="shared" si="31"/>
        <v>0</v>
      </c>
      <c r="M47" s="6">
        <f t="shared" si="32"/>
        <v>0</v>
      </c>
      <c r="N47" s="6">
        <f t="shared" si="33"/>
        <v>0</v>
      </c>
      <c r="O47" s="6">
        <f t="shared" si="34"/>
        <v>0</v>
      </c>
      <c r="P47" s="6">
        <f t="shared" si="35"/>
        <v>0</v>
      </c>
      <c r="Q47" s="6">
        <f t="shared" si="36"/>
        <v>0</v>
      </c>
      <c r="R47" s="7">
        <f t="shared" si="37"/>
        <v>3</v>
      </c>
      <c r="S47" s="7">
        <f t="shared" si="38"/>
        <v>0</v>
      </c>
      <c r="T47" s="7">
        <v>1.2</v>
      </c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39"/>
        <v>0</v>
      </c>
      <c r="AP47" s="11">
        <v>30</v>
      </c>
      <c r="AQ47" s="10" t="s">
        <v>57</v>
      </c>
      <c r="AR47" s="11"/>
      <c r="AS47" s="10"/>
      <c r="AT47" s="11"/>
      <c r="AU47" s="10"/>
      <c r="AV47" s="7">
        <v>3</v>
      </c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40"/>
        <v>3</v>
      </c>
      <c r="BK47" s="11"/>
      <c r="BL47" s="10"/>
      <c r="BM47" s="11"/>
      <c r="BN47" s="10"/>
      <c r="BO47" s="11"/>
      <c r="BP47" s="10"/>
      <c r="BQ47" s="7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41"/>
        <v>0</v>
      </c>
      <c r="CF47" s="11"/>
      <c r="CG47" s="10"/>
      <c r="CH47" s="11"/>
      <c r="CI47" s="10"/>
      <c r="CJ47" s="11"/>
      <c r="CK47" s="10"/>
      <c r="CL47" s="7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42"/>
        <v>0</v>
      </c>
      <c r="DA47" s="11"/>
      <c r="DB47" s="10"/>
      <c r="DC47" s="11"/>
      <c r="DD47" s="10"/>
      <c r="DE47" s="11"/>
      <c r="DF47" s="10"/>
      <c r="DG47" s="7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43"/>
        <v>0</v>
      </c>
      <c r="DV47" s="11"/>
      <c r="DW47" s="10"/>
      <c r="DX47" s="11"/>
      <c r="DY47" s="10"/>
      <c r="DZ47" s="11"/>
      <c r="EA47" s="10"/>
      <c r="EB47" s="7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44"/>
        <v>0</v>
      </c>
    </row>
    <row r="48" spans="1:146" ht="12.75">
      <c r="A48" s="6"/>
      <c r="B48" s="6"/>
      <c r="C48" s="6"/>
      <c r="D48" s="6" t="s">
        <v>116</v>
      </c>
      <c r="E48" s="3" t="s">
        <v>117</v>
      </c>
      <c r="F48" s="6">
        <f t="shared" si="25"/>
        <v>0</v>
      </c>
      <c r="G48" s="6">
        <f t="shared" si="26"/>
        <v>2</v>
      </c>
      <c r="H48" s="6">
        <f t="shared" si="27"/>
        <v>60</v>
      </c>
      <c r="I48" s="6">
        <f t="shared" si="28"/>
        <v>30</v>
      </c>
      <c r="J48" s="6">
        <f t="shared" si="29"/>
        <v>0</v>
      </c>
      <c r="K48" s="6">
        <f t="shared" si="30"/>
        <v>0</v>
      </c>
      <c r="L48" s="6">
        <f t="shared" si="31"/>
        <v>0</v>
      </c>
      <c r="M48" s="6">
        <f t="shared" si="32"/>
        <v>30</v>
      </c>
      <c r="N48" s="6">
        <f t="shared" si="33"/>
        <v>0</v>
      </c>
      <c r="O48" s="6">
        <f t="shared" si="34"/>
        <v>0</v>
      </c>
      <c r="P48" s="6">
        <f t="shared" si="35"/>
        <v>0</v>
      </c>
      <c r="Q48" s="6">
        <f t="shared" si="36"/>
        <v>0</v>
      </c>
      <c r="R48" s="7">
        <f t="shared" si="37"/>
        <v>5</v>
      </c>
      <c r="S48" s="7">
        <f t="shared" si="38"/>
        <v>2</v>
      </c>
      <c r="T48" s="7">
        <v>2.4</v>
      </c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39"/>
        <v>0</v>
      </c>
      <c r="AP48" s="11">
        <v>30</v>
      </c>
      <c r="AQ48" s="10" t="s">
        <v>57</v>
      </c>
      <c r="AR48" s="11"/>
      <c r="AS48" s="10"/>
      <c r="AT48" s="11"/>
      <c r="AU48" s="10"/>
      <c r="AV48" s="7">
        <v>3</v>
      </c>
      <c r="AW48" s="11"/>
      <c r="AX48" s="10"/>
      <c r="AY48" s="11">
        <v>30</v>
      </c>
      <c r="AZ48" s="10" t="s">
        <v>57</v>
      </c>
      <c r="BA48" s="11"/>
      <c r="BB48" s="10"/>
      <c r="BC48" s="11"/>
      <c r="BD48" s="10"/>
      <c r="BE48" s="11"/>
      <c r="BF48" s="10"/>
      <c r="BG48" s="11"/>
      <c r="BH48" s="10"/>
      <c r="BI48" s="7">
        <v>2</v>
      </c>
      <c r="BJ48" s="7">
        <f t="shared" si="40"/>
        <v>5</v>
      </c>
      <c r="BK48" s="11"/>
      <c r="BL48" s="10"/>
      <c r="BM48" s="11"/>
      <c r="BN48" s="10"/>
      <c r="BO48" s="11"/>
      <c r="BP48" s="10"/>
      <c r="BQ48" s="7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41"/>
        <v>0</v>
      </c>
      <c r="CF48" s="11"/>
      <c r="CG48" s="10"/>
      <c r="CH48" s="11"/>
      <c r="CI48" s="10"/>
      <c r="CJ48" s="11"/>
      <c r="CK48" s="10"/>
      <c r="CL48" s="7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42"/>
        <v>0</v>
      </c>
      <c r="DA48" s="11"/>
      <c r="DB48" s="10"/>
      <c r="DC48" s="11"/>
      <c r="DD48" s="10"/>
      <c r="DE48" s="11"/>
      <c r="DF48" s="10"/>
      <c r="DG48" s="7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43"/>
        <v>0</v>
      </c>
      <c r="DV48" s="11"/>
      <c r="DW48" s="10"/>
      <c r="DX48" s="11"/>
      <c r="DY48" s="10"/>
      <c r="DZ48" s="11"/>
      <c r="EA48" s="10"/>
      <c r="EB48" s="7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44"/>
        <v>0</v>
      </c>
    </row>
    <row r="49" spans="1:146" ht="12.75">
      <c r="A49" s="6"/>
      <c r="B49" s="6"/>
      <c r="C49" s="6"/>
      <c r="D49" s="6" t="s">
        <v>118</v>
      </c>
      <c r="E49" s="3" t="s">
        <v>119</v>
      </c>
      <c r="F49" s="6">
        <f t="shared" si="25"/>
        <v>1</v>
      </c>
      <c r="G49" s="6">
        <f t="shared" si="26"/>
        <v>1</v>
      </c>
      <c r="H49" s="6">
        <f t="shared" si="27"/>
        <v>75</v>
      </c>
      <c r="I49" s="6">
        <f t="shared" si="28"/>
        <v>30</v>
      </c>
      <c r="J49" s="6">
        <f t="shared" si="29"/>
        <v>0</v>
      </c>
      <c r="K49" s="6">
        <f t="shared" si="30"/>
        <v>0</v>
      </c>
      <c r="L49" s="6">
        <f t="shared" si="31"/>
        <v>0</v>
      </c>
      <c r="M49" s="6">
        <f t="shared" si="32"/>
        <v>45</v>
      </c>
      <c r="N49" s="6">
        <f t="shared" si="33"/>
        <v>0</v>
      </c>
      <c r="O49" s="6">
        <f t="shared" si="34"/>
        <v>0</v>
      </c>
      <c r="P49" s="6">
        <f t="shared" si="35"/>
        <v>0</v>
      </c>
      <c r="Q49" s="6">
        <f t="shared" si="36"/>
        <v>0</v>
      </c>
      <c r="R49" s="7">
        <f t="shared" si="37"/>
        <v>6</v>
      </c>
      <c r="S49" s="7">
        <f t="shared" si="38"/>
        <v>3</v>
      </c>
      <c r="T49" s="7">
        <v>3.1</v>
      </c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39"/>
        <v>0</v>
      </c>
      <c r="AP49" s="11"/>
      <c r="AQ49" s="10"/>
      <c r="AR49" s="11"/>
      <c r="AS49" s="10"/>
      <c r="AT49" s="11"/>
      <c r="AU49" s="10"/>
      <c r="AV49" s="7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40"/>
        <v>0</v>
      </c>
      <c r="BK49" s="11">
        <v>30</v>
      </c>
      <c r="BL49" s="10" t="s">
        <v>58</v>
      </c>
      <c r="BM49" s="11"/>
      <c r="BN49" s="10"/>
      <c r="BO49" s="11"/>
      <c r="BP49" s="10"/>
      <c r="BQ49" s="7">
        <v>3</v>
      </c>
      <c r="BR49" s="11"/>
      <c r="BS49" s="10"/>
      <c r="BT49" s="11">
        <v>45</v>
      </c>
      <c r="BU49" s="10" t="s">
        <v>57</v>
      </c>
      <c r="BV49" s="11"/>
      <c r="BW49" s="10"/>
      <c r="BX49" s="11"/>
      <c r="BY49" s="10"/>
      <c r="BZ49" s="11"/>
      <c r="CA49" s="10"/>
      <c r="CB49" s="11"/>
      <c r="CC49" s="10"/>
      <c r="CD49" s="7">
        <v>3</v>
      </c>
      <c r="CE49" s="7">
        <f t="shared" si="41"/>
        <v>6</v>
      </c>
      <c r="CF49" s="11"/>
      <c r="CG49" s="10"/>
      <c r="CH49" s="11"/>
      <c r="CI49" s="10"/>
      <c r="CJ49" s="11"/>
      <c r="CK49" s="10"/>
      <c r="CL49" s="7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42"/>
        <v>0</v>
      </c>
      <c r="DA49" s="11"/>
      <c r="DB49" s="10"/>
      <c r="DC49" s="11"/>
      <c r="DD49" s="10"/>
      <c r="DE49" s="11"/>
      <c r="DF49" s="10"/>
      <c r="DG49" s="7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43"/>
        <v>0</v>
      </c>
      <c r="DV49" s="11"/>
      <c r="DW49" s="10"/>
      <c r="DX49" s="11"/>
      <c r="DY49" s="10"/>
      <c r="DZ49" s="11"/>
      <c r="EA49" s="10"/>
      <c r="EB49" s="7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44"/>
        <v>0</v>
      </c>
    </row>
    <row r="50" spans="1:146" ht="12.75">
      <c r="A50" s="6">
        <v>3</v>
      </c>
      <c r="B50" s="6">
        <v>1</v>
      </c>
      <c r="C50" s="6"/>
      <c r="D50" s="6"/>
      <c r="E50" s="3" t="s">
        <v>120</v>
      </c>
      <c r="F50" s="6">
        <f>$B$50*COUNTIF(U50:EN50,"e")</f>
        <v>0</v>
      </c>
      <c r="G50" s="6">
        <f>$B$50*COUNTIF(U50:EN50,"z")</f>
        <v>2</v>
      </c>
      <c r="H50" s="6">
        <f t="shared" si="27"/>
        <v>30</v>
      </c>
      <c r="I50" s="6">
        <f t="shared" si="28"/>
        <v>15</v>
      </c>
      <c r="J50" s="6">
        <f t="shared" si="29"/>
        <v>0</v>
      </c>
      <c r="K50" s="6">
        <f t="shared" si="30"/>
        <v>15</v>
      </c>
      <c r="L50" s="6">
        <f t="shared" si="31"/>
        <v>0</v>
      </c>
      <c r="M50" s="6">
        <f t="shared" si="32"/>
        <v>0</v>
      </c>
      <c r="N50" s="6">
        <f t="shared" si="33"/>
        <v>0</v>
      </c>
      <c r="O50" s="6">
        <f t="shared" si="34"/>
        <v>0</v>
      </c>
      <c r="P50" s="6">
        <f t="shared" si="35"/>
        <v>0</v>
      </c>
      <c r="Q50" s="6">
        <f t="shared" si="36"/>
        <v>0</v>
      </c>
      <c r="R50" s="7">
        <f t="shared" si="37"/>
        <v>2</v>
      </c>
      <c r="S50" s="7">
        <f t="shared" si="38"/>
        <v>0</v>
      </c>
      <c r="T50" s="7">
        <f>$B$50*1.2</f>
        <v>1.2</v>
      </c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39"/>
        <v>0</v>
      </c>
      <c r="AP50" s="11"/>
      <c r="AQ50" s="10"/>
      <c r="AR50" s="11"/>
      <c r="AS50" s="10"/>
      <c r="AT50" s="11"/>
      <c r="AU50" s="10"/>
      <c r="AV50" s="7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40"/>
        <v>0</v>
      </c>
      <c r="BK50" s="11"/>
      <c r="BL50" s="10"/>
      <c r="BM50" s="11"/>
      <c r="BN50" s="10"/>
      <c r="BO50" s="11"/>
      <c r="BP50" s="10"/>
      <c r="BQ50" s="7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41"/>
        <v>0</v>
      </c>
      <c r="CF50" s="11"/>
      <c r="CG50" s="10"/>
      <c r="CH50" s="11"/>
      <c r="CI50" s="10"/>
      <c r="CJ50" s="11"/>
      <c r="CK50" s="10"/>
      <c r="CL50" s="7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42"/>
        <v>0</v>
      </c>
      <c r="DA50" s="11">
        <f>$B$50*15</f>
        <v>15</v>
      </c>
      <c r="DB50" s="10" t="s">
        <v>57</v>
      </c>
      <c r="DC50" s="11"/>
      <c r="DD50" s="10"/>
      <c r="DE50" s="11">
        <f>$B$50*15</f>
        <v>15</v>
      </c>
      <c r="DF50" s="10" t="s">
        <v>57</v>
      </c>
      <c r="DG50" s="7">
        <f>$B$50*2</f>
        <v>2</v>
      </c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43"/>
        <v>2</v>
      </c>
      <c r="DV50" s="11"/>
      <c r="DW50" s="10"/>
      <c r="DX50" s="11"/>
      <c r="DY50" s="10"/>
      <c r="DZ50" s="11"/>
      <c r="EA50" s="10"/>
      <c r="EB50" s="7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44"/>
        <v>0</v>
      </c>
    </row>
    <row r="51" spans="1:146" ht="12.75">
      <c r="A51" s="6">
        <v>4</v>
      </c>
      <c r="B51" s="6">
        <v>1</v>
      </c>
      <c r="C51" s="6"/>
      <c r="D51" s="6"/>
      <c r="E51" s="3" t="s">
        <v>121</v>
      </c>
      <c r="F51" s="6">
        <f>$B$51*COUNTIF(U51:EN51,"e")</f>
        <v>0</v>
      </c>
      <c r="G51" s="6">
        <f>$B$51*COUNTIF(U51:EN51,"z")</f>
        <v>2</v>
      </c>
      <c r="H51" s="6">
        <f t="shared" si="27"/>
        <v>30</v>
      </c>
      <c r="I51" s="6">
        <f t="shared" si="28"/>
        <v>15</v>
      </c>
      <c r="J51" s="6">
        <f t="shared" si="29"/>
        <v>0</v>
      </c>
      <c r="K51" s="6">
        <f t="shared" si="30"/>
        <v>0</v>
      </c>
      <c r="L51" s="6">
        <f t="shared" si="31"/>
        <v>0</v>
      </c>
      <c r="M51" s="6">
        <f t="shared" si="32"/>
        <v>15</v>
      </c>
      <c r="N51" s="6">
        <f t="shared" si="33"/>
        <v>0</v>
      </c>
      <c r="O51" s="6">
        <f t="shared" si="34"/>
        <v>0</v>
      </c>
      <c r="P51" s="6">
        <f t="shared" si="35"/>
        <v>0</v>
      </c>
      <c r="Q51" s="6">
        <f t="shared" si="36"/>
        <v>0</v>
      </c>
      <c r="R51" s="7">
        <f t="shared" si="37"/>
        <v>2</v>
      </c>
      <c r="S51" s="7">
        <f t="shared" si="38"/>
        <v>1</v>
      </c>
      <c r="T51" s="7">
        <f>$B$51*1.4</f>
        <v>1.4</v>
      </c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39"/>
        <v>0</v>
      </c>
      <c r="AP51" s="11"/>
      <c r="AQ51" s="10"/>
      <c r="AR51" s="11"/>
      <c r="AS51" s="10"/>
      <c r="AT51" s="11"/>
      <c r="AU51" s="10"/>
      <c r="AV51" s="7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40"/>
        <v>0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41"/>
        <v>0</v>
      </c>
      <c r="CF51" s="11">
        <f>$B$51*15</f>
        <v>15</v>
      </c>
      <c r="CG51" s="10" t="s">
        <v>57</v>
      </c>
      <c r="CH51" s="11"/>
      <c r="CI51" s="10"/>
      <c r="CJ51" s="11"/>
      <c r="CK51" s="10"/>
      <c r="CL51" s="7">
        <f>$B$51*1</f>
        <v>1</v>
      </c>
      <c r="CM51" s="11"/>
      <c r="CN51" s="10"/>
      <c r="CO51" s="11">
        <f>$B$51*15</f>
        <v>15</v>
      </c>
      <c r="CP51" s="10" t="s">
        <v>57</v>
      </c>
      <c r="CQ51" s="11"/>
      <c r="CR51" s="10"/>
      <c r="CS51" s="11"/>
      <c r="CT51" s="10"/>
      <c r="CU51" s="11"/>
      <c r="CV51" s="10"/>
      <c r="CW51" s="11"/>
      <c r="CX51" s="10"/>
      <c r="CY51" s="7">
        <f>$B$51*1</f>
        <v>1</v>
      </c>
      <c r="CZ51" s="7">
        <f t="shared" si="42"/>
        <v>2</v>
      </c>
      <c r="DA51" s="11"/>
      <c r="DB51" s="10"/>
      <c r="DC51" s="11"/>
      <c r="DD51" s="10"/>
      <c r="DE51" s="11"/>
      <c r="DF51" s="10"/>
      <c r="DG51" s="7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43"/>
        <v>0</v>
      </c>
      <c r="DV51" s="11"/>
      <c r="DW51" s="10"/>
      <c r="DX51" s="11"/>
      <c r="DY51" s="10"/>
      <c r="DZ51" s="11"/>
      <c r="EA51" s="10"/>
      <c r="EB51" s="7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44"/>
        <v>0</v>
      </c>
    </row>
    <row r="52" spans="1:146" ht="12.75">
      <c r="A52" s="6">
        <v>5</v>
      </c>
      <c r="B52" s="6">
        <v>1</v>
      </c>
      <c r="C52" s="6"/>
      <c r="D52" s="6"/>
      <c r="E52" s="3" t="s">
        <v>122</v>
      </c>
      <c r="F52" s="6">
        <f>$B$52*COUNTIF(U52:EN52,"e")</f>
        <v>0</v>
      </c>
      <c r="G52" s="6">
        <f>$B$52*COUNTIF(U52:EN52,"z")</f>
        <v>2</v>
      </c>
      <c r="H52" s="6">
        <f t="shared" si="27"/>
        <v>30</v>
      </c>
      <c r="I52" s="6">
        <f t="shared" si="28"/>
        <v>15</v>
      </c>
      <c r="J52" s="6">
        <f t="shared" si="29"/>
        <v>0</v>
      </c>
      <c r="K52" s="6">
        <f t="shared" si="30"/>
        <v>0</v>
      </c>
      <c r="L52" s="6">
        <f t="shared" si="31"/>
        <v>0</v>
      </c>
      <c r="M52" s="6">
        <f t="shared" si="32"/>
        <v>15</v>
      </c>
      <c r="N52" s="6">
        <f t="shared" si="33"/>
        <v>0</v>
      </c>
      <c r="O52" s="6">
        <f t="shared" si="34"/>
        <v>0</v>
      </c>
      <c r="P52" s="6">
        <f t="shared" si="35"/>
        <v>0</v>
      </c>
      <c r="Q52" s="6">
        <f t="shared" si="36"/>
        <v>0</v>
      </c>
      <c r="R52" s="7">
        <f t="shared" si="37"/>
        <v>2</v>
      </c>
      <c r="S52" s="7">
        <f t="shared" si="38"/>
        <v>1</v>
      </c>
      <c r="T52" s="7">
        <f>$B$52*1.4</f>
        <v>1.4</v>
      </c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39"/>
        <v>0</v>
      </c>
      <c r="AP52" s="11"/>
      <c r="AQ52" s="10"/>
      <c r="AR52" s="11"/>
      <c r="AS52" s="10"/>
      <c r="AT52" s="11"/>
      <c r="AU52" s="10"/>
      <c r="AV52" s="7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40"/>
        <v>0</v>
      </c>
      <c r="BK52" s="11"/>
      <c r="BL52" s="10"/>
      <c r="BM52" s="11"/>
      <c r="BN52" s="10"/>
      <c r="BO52" s="11"/>
      <c r="BP52" s="10"/>
      <c r="BQ52" s="7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41"/>
        <v>0</v>
      </c>
      <c r="CF52" s="11">
        <f>$B$52*15</f>
        <v>15</v>
      </c>
      <c r="CG52" s="10" t="s">
        <v>57</v>
      </c>
      <c r="CH52" s="11"/>
      <c r="CI52" s="10"/>
      <c r="CJ52" s="11"/>
      <c r="CK52" s="10"/>
      <c r="CL52" s="7">
        <f>$B$52*1</f>
        <v>1</v>
      </c>
      <c r="CM52" s="11"/>
      <c r="CN52" s="10"/>
      <c r="CO52" s="11">
        <f>$B$52*15</f>
        <v>15</v>
      </c>
      <c r="CP52" s="10" t="s">
        <v>57</v>
      </c>
      <c r="CQ52" s="11"/>
      <c r="CR52" s="10"/>
      <c r="CS52" s="11"/>
      <c r="CT52" s="10"/>
      <c r="CU52" s="11"/>
      <c r="CV52" s="10"/>
      <c r="CW52" s="11"/>
      <c r="CX52" s="10"/>
      <c r="CY52" s="7">
        <f>$B$52*1</f>
        <v>1</v>
      </c>
      <c r="CZ52" s="7">
        <f t="shared" si="42"/>
        <v>2</v>
      </c>
      <c r="DA52" s="11"/>
      <c r="DB52" s="10"/>
      <c r="DC52" s="11"/>
      <c r="DD52" s="10"/>
      <c r="DE52" s="11"/>
      <c r="DF52" s="10"/>
      <c r="DG52" s="7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43"/>
        <v>0</v>
      </c>
      <c r="DV52" s="11"/>
      <c r="DW52" s="10"/>
      <c r="DX52" s="11"/>
      <c r="DY52" s="10"/>
      <c r="DZ52" s="11"/>
      <c r="EA52" s="10"/>
      <c r="EB52" s="7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44"/>
        <v>0</v>
      </c>
    </row>
    <row r="53" spans="1:146" ht="12.75">
      <c r="A53" s="6">
        <v>6</v>
      </c>
      <c r="B53" s="6">
        <v>1</v>
      </c>
      <c r="C53" s="6"/>
      <c r="D53" s="6"/>
      <c r="E53" s="3" t="s">
        <v>123</v>
      </c>
      <c r="F53" s="6">
        <f>$B$53*COUNTIF(U53:EN53,"e")</f>
        <v>0</v>
      </c>
      <c r="G53" s="6">
        <f>$B$53*COUNTIF(U53:EN53,"z")</f>
        <v>2</v>
      </c>
      <c r="H53" s="6">
        <f t="shared" si="27"/>
        <v>30</v>
      </c>
      <c r="I53" s="6">
        <f t="shared" si="28"/>
        <v>15</v>
      </c>
      <c r="J53" s="6">
        <f t="shared" si="29"/>
        <v>0</v>
      </c>
      <c r="K53" s="6">
        <f t="shared" si="30"/>
        <v>0</v>
      </c>
      <c r="L53" s="6">
        <f t="shared" si="31"/>
        <v>0</v>
      </c>
      <c r="M53" s="6">
        <f t="shared" si="32"/>
        <v>15</v>
      </c>
      <c r="N53" s="6">
        <f t="shared" si="33"/>
        <v>0</v>
      </c>
      <c r="O53" s="6">
        <f t="shared" si="34"/>
        <v>0</v>
      </c>
      <c r="P53" s="6">
        <f t="shared" si="35"/>
        <v>0</v>
      </c>
      <c r="Q53" s="6">
        <f t="shared" si="36"/>
        <v>0</v>
      </c>
      <c r="R53" s="7">
        <f t="shared" si="37"/>
        <v>2</v>
      </c>
      <c r="S53" s="7">
        <f t="shared" si="38"/>
        <v>1</v>
      </c>
      <c r="T53" s="7">
        <f>$B$53*1.2</f>
        <v>1.2</v>
      </c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39"/>
        <v>0</v>
      </c>
      <c r="AP53" s="11"/>
      <c r="AQ53" s="10"/>
      <c r="AR53" s="11"/>
      <c r="AS53" s="10"/>
      <c r="AT53" s="11"/>
      <c r="AU53" s="10"/>
      <c r="AV53" s="7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40"/>
        <v>0</v>
      </c>
      <c r="BK53" s="11">
        <f>$B$53*15</f>
        <v>15</v>
      </c>
      <c r="BL53" s="10" t="s">
        <v>57</v>
      </c>
      <c r="BM53" s="11"/>
      <c r="BN53" s="10"/>
      <c r="BO53" s="11"/>
      <c r="BP53" s="10"/>
      <c r="BQ53" s="7">
        <f>$B$53*1</f>
        <v>1</v>
      </c>
      <c r="BR53" s="11"/>
      <c r="BS53" s="10"/>
      <c r="BT53" s="11">
        <f>$B$53*15</f>
        <v>15</v>
      </c>
      <c r="BU53" s="10" t="s">
        <v>57</v>
      </c>
      <c r="BV53" s="11"/>
      <c r="BW53" s="10"/>
      <c r="BX53" s="11"/>
      <c r="BY53" s="10"/>
      <c r="BZ53" s="11"/>
      <c r="CA53" s="10"/>
      <c r="CB53" s="11"/>
      <c r="CC53" s="10"/>
      <c r="CD53" s="7">
        <f>$B$53*1</f>
        <v>1</v>
      </c>
      <c r="CE53" s="7">
        <f t="shared" si="41"/>
        <v>2</v>
      </c>
      <c r="CF53" s="11"/>
      <c r="CG53" s="10"/>
      <c r="CH53" s="11"/>
      <c r="CI53" s="10"/>
      <c r="CJ53" s="11"/>
      <c r="CK53" s="10"/>
      <c r="CL53" s="7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42"/>
        <v>0</v>
      </c>
      <c r="DA53" s="11"/>
      <c r="DB53" s="10"/>
      <c r="DC53" s="11"/>
      <c r="DD53" s="10"/>
      <c r="DE53" s="11"/>
      <c r="DF53" s="10"/>
      <c r="DG53" s="7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43"/>
        <v>0</v>
      </c>
      <c r="DV53" s="11"/>
      <c r="DW53" s="10"/>
      <c r="DX53" s="11"/>
      <c r="DY53" s="10"/>
      <c r="DZ53" s="11"/>
      <c r="EA53" s="10"/>
      <c r="EB53" s="7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44"/>
        <v>0</v>
      </c>
    </row>
    <row r="54" spans="1:146" ht="12.75">
      <c r="A54" s="6">
        <v>7</v>
      </c>
      <c r="B54" s="6">
        <v>1</v>
      </c>
      <c r="C54" s="6"/>
      <c r="D54" s="6"/>
      <c r="E54" s="3" t="s">
        <v>124</v>
      </c>
      <c r="F54" s="6">
        <f>$B$54*COUNTIF(U54:EN54,"e")</f>
        <v>0</v>
      </c>
      <c r="G54" s="6">
        <f>$B$54*COUNTIF(U54:EN54,"z")</f>
        <v>2</v>
      </c>
      <c r="H54" s="6">
        <f t="shared" si="27"/>
        <v>30</v>
      </c>
      <c r="I54" s="6">
        <f t="shared" si="28"/>
        <v>15</v>
      </c>
      <c r="J54" s="6">
        <f t="shared" si="29"/>
        <v>0</v>
      </c>
      <c r="K54" s="6">
        <f t="shared" si="30"/>
        <v>0</v>
      </c>
      <c r="L54" s="6">
        <f t="shared" si="31"/>
        <v>0</v>
      </c>
      <c r="M54" s="6">
        <f t="shared" si="32"/>
        <v>15</v>
      </c>
      <c r="N54" s="6">
        <f t="shared" si="33"/>
        <v>0</v>
      </c>
      <c r="O54" s="6">
        <f t="shared" si="34"/>
        <v>0</v>
      </c>
      <c r="P54" s="6">
        <f t="shared" si="35"/>
        <v>0</v>
      </c>
      <c r="Q54" s="6">
        <f t="shared" si="36"/>
        <v>0</v>
      </c>
      <c r="R54" s="7">
        <f t="shared" si="37"/>
        <v>2</v>
      </c>
      <c r="S54" s="7">
        <f t="shared" si="38"/>
        <v>1</v>
      </c>
      <c r="T54" s="7">
        <f>$B$54*1.2</f>
        <v>1.2</v>
      </c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39"/>
        <v>0</v>
      </c>
      <c r="AP54" s="11"/>
      <c r="AQ54" s="10"/>
      <c r="AR54" s="11"/>
      <c r="AS54" s="10"/>
      <c r="AT54" s="11"/>
      <c r="AU54" s="10"/>
      <c r="AV54" s="7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40"/>
        <v>0</v>
      </c>
      <c r="BK54" s="11">
        <f>$B$54*15</f>
        <v>15</v>
      </c>
      <c r="BL54" s="10" t="s">
        <v>57</v>
      </c>
      <c r="BM54" s="11"/>
      <c r="BN54" s="10"/>
      <c r="BO54" s="11"/>
      <c r="BP54" s="10"/>
      <c r="BQ54" s="7">
        <f>$B$54*1</f>
        <v>1</v>
      </c>
      <c r="BR54" s="11"/>
      <c r="BS54" s="10"/>
      <c r="BT54" s="11">
        <f>$B$54*15</f>
        <v>15</v>
      </c>
      <c r="BU54" s="10" t="s">
        <v>57</v>
      </c>
      <c r="BV54" s="11"/>
      <c r="BW54" s="10"/>
      <c r="BX54" s="11"/>
      <c r="BY54" s="10"/>
      <c r="BZ54" s="11"/>
      <c r="CA54" s="10"/>
      <c r="CB54" s="11"/>
      <c r="CC54" s="10"/>
      <c r="CD54" s="7">
        <f>$B$54*1</f>
        <v>1</v>
      </c>
      <c r="CE54" s="7">
        <f t="shared" si="41"/>
        <v>2</v>
      </c>
      <c r="CF54" s="11"/>
      <c r="CG54" s="10"/>
      <c r="CH54" s="11"/>
      <c r="CI54" s="10"/>
      <c r="CJ54" s="11"/>
      <c r="CK54" s="10"/>
      <c r="CL54" s="7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42"/>
        <v>0</v>
      </c>
      <c r="DA54" s="11"/>
      <c r="DB54" s="10"/>
      <c r="DC54" s="11"/>
      <c r="DD54" s="10"/>
      <c r="DE54" s="11"/>
      <c r="DF54" s="10"/>
      <c r="DG54" s="7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43"/>
        <v>0</v>
      </c>
      <c r="DV54" s="11"/>
      <c r="DW54" s="10"/>
      <c r="DX54" s="11"/>
      <c r="DY54" s="10"/>
      <c r="DZ54" s="11"/>
      <c r="EA54" s="10"/>
      <c r="EB54" s="7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44"/>
        <v>0</v>
      </c>
    </row>
    <row r="55" spans="1:146" ht="12.75">
      <c r="A55" s="6">
        <v>8</v>
      </c>
      <c r="B55" s="6">
        <v>1</v>
      </c>
      <c r="C55" s="6"/>
      <c r="D55" s="6"/>
      <c r="E55" s="3" t="s">
        <v>125</v>
      </c>
      <c r="F55" s="6">
        <f>$B$55*COUNTIF(U55:EN55,"e")</f>
        <v>0</v>
      </c>
      <c r="G55" s="6">
        <f>$B$55*COUNTIF(U55:EN55,"z")</f>
        <v>2</v>
      </c>
      <c r="H55" s="6">
        <f t="shared" si="27"/>
        <v>30</v>
      </c>
      <c r="I55" s="6">
        <f t="shared" si="28"/>
        <v>15</v>
      </c>
      <c r="J55" s="6">
        <f t="shared" si="29"/>
        <v>0</v>
      </c>
      <c r="K55" s="6">
        <f t="shared" si="30"/>
        <v>0</v>
      </c>
      <c r="L55" s="6">
        <f t="shared" si="31"/>
        <v>0</v>
      </c>
      <c r="M55" s="6">
        <f t="shared" si="32"/>
        <v>15</v>
      </c>
      <c r="N55" s="6">
        <f t="shared" si="33"/>
        <v>0</v>
      </c>
      <c r="O55" s="6">
        <f t="shared" si="34"/>
        <v>0</v>
      </c>
      <c r="P55" s="6">
        <f t="shared" si="35"/>
        <v>0</v>
      </c>
      <c r="Q55" s="6">
        <f t="shared" si="36"/>
        <v>0</v>
      </c>
      <c r="R55" s="7">
        <f t="shared" si="37"/>
        <v>2</v>
      </c>
      <c r="S55" s="7">
        <f t="shared" si="38"/>
        <v>1</v>
      </c>
      <c r="T55" s="7">
        <f>$B$55*1.2</f>
        <v>1.2</v>
      </c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39"/>
        <v>0</v>
      </c>
      <c r="AP55" s="11"/>
      <c r="AQ55" s="10"/>
      <c r="AR55" s="11"/>
      <c r="AS55" s="10"/>
      <c r="AT55" s="11"/>
      <c r="AU55" s="10"/>
      <c r="AV55" s="7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40"/>
        <v>0</v>
      </c>
      <c r="BK55" s="11"/>
      <c r="BL55" s="10"/>
      <c r="BM55" s="11"/>
      <c r="BN55" s="10"/>
      <c r="BO55" s="11"/>
      <c r="BP55" s="10"/>
      <c r="BQ55" s="7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41"/>
        <v>0</v>
      </c>
      <c r="CF55" s="11"/>
      <c r="CG55" s="10"/>
      <c r="CH55" s="11"/>
      <c r="CI55" s="10"/>
      <c r="CJ55" s="11"/>
      <c r="CK55" s="10"/>
      <c r="CL55" s="7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42"/>
        <v>0</v>
      </c>
      <c r="DA55" s="11">
        <f>$B$55*15</f>
        <v>15</v>
      </c>
      <c r="DB55" s="10" t="s">
        <v>57</v>
      </c>
      <c r="DC55" s="11"/>
      <c r="DD55" s="10"/>
      <c r="DE55" s="11"/>
      <c r="DF55" s="10"/>
      <c r="DG55" s="7">
        <f>$B$55*1</f>
        <v>1</v>
      </c>
      <c r="DH55" s="11"/>
      <c r="DI55" s="10"/>
      <c r="DJ55" s="11">
        <f>$B$55*15</f>
        <v>15</v>
      </c>
      <c r="DK55" s="10" t="s">
        <v>57</v>
      </c>
      <c r="DL55" s="11"/>
      <c r="DM55" s="10"/>
      <c r="DN55" s="11"/>
      <c r="DO55" s="10"/>
      <c r="DP55" s="11"/>
      <c r="DQ55" s="10"/>
      <c r="DR55" s="11"/>
      <c r="DS55" s="10"/>
      <c r="DT55" s="7">
        <f>$B$55*1</f>
        <v>1</v>
      </c>
      <c r="DU55" s="7">
        <f t="shared" si="43"/>
        <v>2</v>
      </c>
      <c r="DV55" s="11"/>
      <c r="DW55" s="10"/>
      <c r="DX55" s="11"/>
      <c r="DY55" s="10"/>
      <c r="DZ55" s="11"/>
      <c r="EA55" s="10"/>
      <c r="EB55" s="7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44"/>
        <v>0</v>
      </c>
    </row>
    <row r="56" spans="1:146" ht="12.75">
      <c r="A56" s="6">
        <v>9</v>
      </c>
      <c r="B56" s="6">
        <v>1</v>
      </c>
      <c r="C56" s="6"/>
      <c r="D56" s="6"/>
      <c r="E56" s="3" t="s">
        <v>126</v>
      </c>
      <c r="F56" s="6">
        <f>$B$56*COUNTIF(U56:EN56,"e")</f>
        <v>0</v>
      </c>
      <c r="G56" s="6">
        <f>$B$56*COUNTIF(U56:EN56,"z")</f>
        <v>2</v>
      </c>
      <c r="H56" s="6">
        <f t="shared" si="27"/>
        <v>30</v>
      </c>
      <c r="I56" s="6">
        <f t="shared" si="28"/>
        <v>15</v>
      </c>
      <c r="J56" s="6">
        <f t="shared" si="29"/>
        <v>0</v>
      </c>
      <c r="K56" s="6">
        <f t="shared" si="30"/>
        <v>0</v>
      </c>
      <c r="L56" s="6">
        <f t="shared" si="31"/>
        <v>0</v>
      </c>
      <c r="M56" s="6">
        <f t="shared" si="32"/>
        <v>15</v>
      </c>
      <c r="N56" s="6">
        <f t="shared" si="33"/>
        <v>0</v>
      </c>
      <c r="O56" s="6">
        <f t="shared" si="34"/>
        <v>0</v>
      </c>
      <c r="P56" s="6">
        <f t="shared" si="35"/>
        <v>0</v>
      </c>
      <c r="Q56" s="6">
        <f t="shared" si="36"/>
        <v>0</v>
      </c>
      <c r="R56" s="7">
        <f t="shared" si="37"/>
        <v>2</v>
      </c>
      <c r="S56" s="7">
        <f t="shared" si="38"/>
        <v>1</v>
      </c>
      <c r="T56" s="7">
        <f>$B$56*1.2</f>
        <v>1.2</v>
      </c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39"/>
        <v>0</v>
      </c>
      <c r="AP56" s="11"/>
      <c r="AQ56" s="10"/>
      <c r="AR56" s="11"/>
      <c r="AS56" s="10"/>
      <c r="AT56" s="11"/>
      <c r="AU56" s="10"/>
      <c r="AV56" s="7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40"/>
        <v>0</v>
      </c>
      <c r="BK56" s="11"/>
      <c r="BL56" s="10"/>
      <c r="BM56" s="11"/>
      <c r="BN56" s="10"/>
      <c r="BO56" s="11"/>
      <c r="BP56" s="10"/>
      <c r="BQ56" s="7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41"/>
        <v>0</v>
      </c>
      <c r="CF56" s="11"/>
      <c r="CG56" s="10"/>
      <c r="CH56" s="11"/>
      <c r="CI56" s="10"/>
      <c r="CJ56" s="11"/>
      <c r="CK56" s="10"/>
      <c r="CL56" s="7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42"/>
        <v>0</v>
      </c>
      <c r="DA56" s="11">
        <f>$B$56*15</f>
        <v>15</v>
      </c>
      <c r="DB56" s="10" t="s">
        <v>57</v>
      </c>
      <c r="DC56" s="11"/>
      <c r="DD56" s="10"/>
      <c r="DE56" s="11"/>
      <c r="DF56" s="10"/>
      <c r="DG56" s="7">
        <f>$B$56*1</f>
        <v>1</v>
      </c>
      <c r="DH56" s="11"/>
      <c r="DI56" s="10"/>
      <c r="DJ56" s="11">
        <f>$B$56*15</f>
        <v>15</v>
      </c>
      <c r="DK56" s="10" t="s">
        <v>57</v>
      </c>
      <c r="DL56" s="11"/>
      <c r="DM56" s="10"/>
      <c r="DN56" s="11"/>
      <c r="DO56" s="10"/>
      <c r="DP56" s="11"/>
      <c r="DQ56" s="10"/>
      <c r="DR56" s="11"/>
      <c r="DS56" s="10"/>
      <c r="DT56" s="7">
        <f>$B$56*1</f>
        <v>1</v>
      </c>
      <c r="DU56" s="7">
        <f t="shared" si="43"/>
        <v>2</v>
      </c>
      <c r="DV56" s="11"/>
      <c r="DW56" s="10"/>
      <c r="DX56" s="11"/>
      <c r="DY56" s="10"/>
      <c r="DZ56" s="11"/>
      <c r="EA56" s="10"/>
      <c r="EB56" s="7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44"/>
        <v>0</v>
      </c>
    </row>
    <row r="57" spans="1:146" ht="12.75">
      <c r="A57" s="6"/>
      <c r="B57" s="6"/>
      <c r="C57" s="6"/>
      <c r="D57" s="6" t="s">
        <v>127</v>
      </c>
      <c r="E57" s="3" t="s">
        <v>128</v>
      </c>
      <c r="F57" s="6">
        <f>COUNTIF(U57:EN57,"e")</f>
        <v>0</v>
      </c>
      <c r="G57" s="6">
        <f>COUNTIF(U57:EN57,"z")</f>
        <v>2</v>
      </c>
      <c r="H57" s="6">
        <f t="shared" si="27"/>
        <v>60</v>
      </c>
      <c r="I57" s="6">
        <f t="shared" si="28"/>
        <v>30</v>
      </c>
      <c r="J57" s="6">
        <f t="shared" si="29"/>
        <v>0</v>
      </c>
      <c r="K57" s="6">
        <f t="shared" si="30"/>
        <v>0</v>
      </c>
      <c r="L57" s="6">
        <f t="shared" si="31"/>
        <v>0</v>
      </c>
      <c r="M57" s="6">
        <f t="shared" si="32"/>
        <v>30</v>
      </c>
      <c r="N57" s="6">
        <f t="shared" si="33"/>
        <v>0</v>
      </c>
      <c r="O57" s="6">
        <f t="shared" si="34"/>
        <v>0</v>
      </c>
      <c r="P57" s="6">
        <f t="shared" si="35"/>
        <v>0</v>
      </c>
      <c r="Q57" s="6">
        <f t="shared" si="36"/>
        <v>0</v>
      </c>
      <c r="R57" s="7">
        <f t="shared" si="37"/>
        <v>5</v>
      </c>
      <c r="S57" s="7">
        <f t="shared" si="38"/>
        <v>2</v>
      </c>
      <c r="T57" s="7">
        <v>2.4</v>
      </c>
      <c r="U57" s="11">
        <v>30</v>
      </c>
      <c r="V57" s="10" t="s">
        <v>57</v>
      </c>
      <c r="W57" s="11"/>
      <c r="X57" s="10"/>
      <c r="Y57" s="11"/>
      <c r="Z57" s="10"/>
      <c r="AA57" s="7">
        <v>3</v>
      </c>
      <c r="AB57" s="11"/>
      <c r="AC57" s="10"/>
      <c r="AD57" s="11">
        <v>30</v>
      </c>
      <c r="AE57" s="10" t="s">
        <v>57</v>
      </c>
      <c r="AF57" s="11"/>
      <c r="AG57" s="10"/>
      <c r="AH57" s="11"/>
      <c r="AI57" s="10"/>
      <c r="AJ57" s="11"/>
      <c r="AK57" s="10"/>
      <c r="AL57" s="11"/>
      <c r="AM57" s="10"/>
      <c r="AN57" s="7">
        <v>2</v>
      </c>
      <c r="AO57" s="7">
        <f t="shared" si="39"/>
        <v>5</v>
      </c>
      <c r="AP57" s="11"/>
      <c r="AQ57" s="10"/>
      <c r="AR57" s="11"/>
      <c r="AS57" s="10"/>
      <c r="AT57" s="11"/>
      <c r="AU57" s="10"/>
      <c r="AV57" s="7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40"/>
        <v>0</v>
      </c>
      <c r="BK57" s="11"/>
      <c r="BL57" s="10"/>
      <c r="BM57" s="11"/>
      <c r="BN57" s="10"/>
      <c r="BO57" s="11"/>
      <c r="BP57" s="10"/>
      <c r="BQ57" s="7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41"/>
        <v>0</v>
      </c>
      <c r="CF57" s="11"/>
      <c r="CG57" s="10"/>
      <c r="CH57" s="11"/>
      <c r="CI57" s="10"/>
      <c r="CJ57" s="11"/>
      <c r="CK57" s="10"/>
      <c r="CL57" s="7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42"/>
        <v>0</v>
      </c>
      <c r="DA57" s="11"/>
      <c r="DB57" s="10"/>
      <c r="DC57" s="11"/>
      <c r="DD57" s="10"/>
      <c r="DE57" s="11"/>
      <c r="DF57" s="10"/>
      <c r="DG57" s="7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43"/>
        <v>0</v>
      </c>
      <c r="DV57" s="11"/>
      <c r="DW57" s="10"/>
      <c r="DX57" s="11"/>
      <c r="DY57" s="10"/>
      <c r="DZ57" s="11"/>
      <c r="EA57" s="10"/>
      <c r="EB57" s="7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44"/>
        <v>0</v>
      </c>
    </row>
    <row r="58" spans="1:146" ht="12.75">
      <c r="A58" s="6"/>
      <c r="B58" s="6"/>
      <c r="C58" s="6"/>
      <c r="D58" s="6" t="s">
        <v>129</v>
      </c>
      <c r="E58" s="3" t="s">
        <v>130</v>
      </c>
      <c r="F58" s="6">
        <f>COUNTIF(U58:EN58,"e")</f>
        <v>1</v>
      </c>
      <c r="G58" s="6">
        <f>COUNTIF(U58:EN58,"z")</f>
        <v>1</v>
      </c>
      <c r="H58" s="6">
        <f t="shared" si="27"/>
        <v>60</v>
      </c>
      <c r="I58" s="6">
        <f t="shared" si="28"/>
        <v>30</v>
      </c>
      <c r="J58" s="6">
        <f t="shared" si="29"/>
        <v>0</v>
      </c>
      <c r="K58" s="6">
        <f t="shared" si="30"/>
        <v>0</v>
      </c>
      <c r="L58" s="6">
        <f t="shared" si="31"/>
        <v>0</v>
      </c>
      <c r="M58" s="6">
        <f t="shared" si="32"/>
        <v>30</v>
      </c>
      <c r="N58" s="6">
        <f t="shared" si="33"/>
        <v>0</v>
      </c>
      <c r="O58" s="6">
        <f t="shared" si="34"/>
        <v>0</v>
      </c>
      <c r="P58" s="6">
        <f t="shared" si="35"/>
        <v>0</v>
      </c>
      <c r="Q58" s="6">
        <f t="shared" si="36"/>
        <v>0</v>
      </c>
      <c r="R58" s="7">
        <f t="shared" si="37"/>
        <v>4</v>
      </c>
      <c r="S58" s="7">
        <f t="shared" si="38"/>
        <v>2</v>
      </c>
      <c r="T58" s="7">
        <v>2.5</v>
      </c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39"/>
        <v>0</v>
      </c>
      <c r="AP58" s="11"/>
      <c r="AQ58" s="10"/>
      <c r="AR58" s="11"/>
      <c r="AS58" s="10"/>
      <c r="AT58" s="11"/>
      <c r="AU58" s="10"/>
      <c r="AV58" s="7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40"/>
        <v>0</v>
      </c>
      <c r="BK58" s="11"/>
      <c r="BL58" s="10"/>
      <c r="BM58" s="11"/>
      <c r="BN58" s="10"/>
      <c r="BO58" s="11"/>
      <c r="BP58" s="10"/>
      <c r="BQ58" s="7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41"/>
        <v>0</v>
      </c>
      <c r="CF58" s="11">
        <v>30</v>
      </c>
      <c r="CG58" s="10" t="s">
        <v>58</v>
      </c>
      <c r="CH58" s="11"/>
      <c r="CI58" s="10"/>
      <c r="CJ58" s="11"/>
      <c r="CK58" s="10"/>
      <c r="CL58" s="7">
        <v>2</v>
      </c>
      <c r="CM58" s="11"/>
      <c r="CN58" s="10"/>
      <c r="CO58" s="11">
        <v>30</v>
      </c>
      <c r="CP58" s="10" t="s">
        <v>57</v>
      </c>
      <c r="CQ58" s="11"/>
      <c r="CR58" s="10"/>
      <c r="CS58" s="11"/>
      <c r="CT58" s="10"/>
      <c r="CU58" s="11"/>
      <c r="CV58" s="10"/>
      <c r="CW58" s="11"/>
      <c r="CX58" s="10"/>
      <c r="CY58" s="7">
        <v>2</v>
      </c>
      <c r="CZ58" s="7">
        <f t="shared" si="42"/>
        <v>4</v>
      </c>
      <c r="DA58" s="11"/>
      <c r="DB58" s="10"/>
      <c r="DC58" s="11"/>
      <c r="DD58" s="10"/>
      <c r="DE58" s="11"/>
      <c r="DF58" s="10"/>
      <c r="DG58" s="7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43"/>
        <v>0</v>
      </c>
      <c r="DV58" s="11"/>
      <c r="DW58" s="10"/>
      <c r="DX58" s="11"/>
      <c r="DY58" s="10"/>
      <c r="DZ58" s="11"/>
      <c r="EA58" s="10"/>
      <c r="EB58" s="7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44"/>
        <v>0</v>
      </c>
    </row>
    <row r="59" spans="1:146" ht="15.75" customHeight="1">
      <c r="A59" s="6"/>
      <c r="B59" s="6"/>
      <c r="C59" s="6"/>
      <c r="D59" s="6"/>
      <c r="E59" s="6" t="s">
        <v>84</v>
      </c>
      <c r="F59" s="6">
        <f aca="true" t="shared" si="45" ref="F59:AK59">SUM(F33:F58)</f>
        <v>9</v>
      </c>
      <c r="G59" s="6">
        <f t="shared" si="45"/>
        <v>42</v>
      </c>
      <c r="H59" s="6">
        <f t="shared" si="45"/>
        <v>1395</v>
      </c>
      <c r="I59" s="6">
        <f t="shared" si="45"/>
        <v>675</v>
      </c>
      <c r="J59" s="6">
        <f t="shared" si="45"/>
        <v>0</v>
      </c>
      <c r="K59" s="6">
        <f t="shared" si="45"/>
        <v>15</v>
      </c>
      <c r="L59" s="6">
        <f t="shared" si="45"/>
        <v>0</v>
      </c>
      <c r="M59" s="6">
        <f t="shared" si="45"/>
        <v>705</v>
      </c>
      <c r="N59" s="6">
        <f t="shared" si="45"/>
        <v>0</v>
      </c>
      <c r="O59" s="6">
        <f t="shared" si="45"/>
        <v>0</v>
      </c>
      <c r="P59" s="6">
        <f t="shared" si="45"/>
        <v>0</v>
      </c>
      <c r="Q59" s="6">
        <f t="shared" si="45"/>
        <v>0</v>
      </c>
      <c r="R59" s="7">
        <f t="shared" si="45"/>
        <v>108</v>
      </c>
      <c r="S59" s="7">
        <f t="shared" si="45"/>
        <v>47</v>
      </c>
      <c r="T59" s="7">
        <f t="shared" si="45"/>
        <v>57.600000000000016</v>
      </c>
      <c r="U59" s="11">
        <f t="shared" si="45"/>
        <v>120</v>
      </c>
      <c r="V59" s="10">
        <f t="shared" si="45"/>
        <v>0</v>
      </c>
      <c r="W59" s="11">
        <f t="shared" si="45"/>
        <v>0</v>
      </c>
      <c r="X59" s="10">
        <f t="shared" si="45"/>
        <v>0</v>
      </c>
      <c r="Y59" s="11">
        <f t="shared" si="45"/>
        <v>0</v>
      </c>
      <c r="Z59" s="10">
        <f t="shared" si="45"/>
        <v>0</v>
      </c>
      <c r="AA59" s="7">
        <f t="shared" si="45"/>
        <v>12</v>
      </c>
      <c r="AB59" s="11">
        <f t="shared" si="45"/>
        <v>0</v>
      </c>
      <c r="AC59" s="10">
        <f t="shared" si="45"/>
        <v>0</v>
      </c>
      <c r="AD59" s="11">
        <f t="shared" si="45"/>
        <v>135</v>
      </c>
      <c r="AE59" s="10">
        <f t="shared" si="45"/>
        <v>0</v>
      </c>
      <c r="AF59" s="11">
        <f t="shared" si="45"/>
        <v>0</v>
      </c>
      <c r="AG59" s="10">
        <f t="shared" si="45"/>
        <v>0</v>
      </c>
      <c r="AH59" s="11">
        <f t="shared" si="45"/>
        <v>0</v>
      </c>
      <c r="AI59" s="10">
        <f t="shared" si="45"/>
        <v>0</v>
      </c>
      <c r="AJ59" s="11">
        <f t="shared" si="45"/>
        <v>0</v>
      </c>
      <c r="AK59" s="10">
        <f t="shared" si="45"/>
        <v>0</v>
      </c>
      <c r="AL59" s="11">
        <f aca="true" t="shared" si="46" ref="AL59:BQ59">SUM(AL33:AL58)</f>
        <v>0</v>
      </c>
      <c r="AM59" s="10">
        <f t="shared" si="46"/>
        <v>0</v>
      </c>
      <c r="AN59" s="7">
        <f t="shared" si="46"/>
        <v>9</v>
      </c>
      <c r="AO59" s="7">
        <f t="shared" si="46"/>
        <v>21</v>
      </c>
      <c r="AP59" s="11">
        <f t="shared" si="46"/>
        <v>120</v>
      </c>
      <c r="AQ59" s="10">
        <f t="shared" si="46"/>
        <v>0</v>
      </c>
      <c r="AR59" s="11">
        <f t="shared" si="46"/>
        <v>0</v>
      </c>
      <c r="AS59" s="10">
        <f t="shared" si="46"/>
        <v>0</v>
      </c>
      <c r="AT59" s="11">
        <f t="shared" si="46"/>
        <v>0</v>
      </c>
      <c r="AU59" s="10">
        <f t="shared" si="46"/>
        <v>0</v>
      </c>
      <c r="AV59" s="7">
        <f t="shared" si="46"/>
        <v>12</v>
      </c>
      <c r="AW59" s="11">
        <f t="shared" si="46"/>
        <v>0</v>
      </c>
      <c r="AX59" s="10">
        <f t="shared" si="46"/>
        <v>0</v>
      </c>
      <c r="AY59" s="11">
        <f t="shared" si="46"/>
        <v>105</v>
      </c>
      <c r="AZ59" s="10">
        <f t="shared" si="46"/>
        <v>0</v>
      </c>
      <c r="BA59" s="11">
        <f t="shared" si="46"/>
        <v>0</v>
      </c>
      <c r="BB59" s="10">
        <f t="shared" si="46"/>
        <v>0</v>
      </c>
      <c r="BC59" s="11">
        <f t="shared" si="46"/>
        <v>0</v>
      </c>
      <c r="BD59" s="10">
        <f t="shared" si="46"/>
        <v>0</v>
      </c>
      <c r="BE59" s="11">
        <f t="shared" si="46"/>
        <v>0</v>
      </c>
      <c r="BF59" s="10">
        <f t="shared" si="46"/>
        <v>0</v>
      </c>
      <c r="BG59" s="11">
        <f t="shared" si="46"/>
        <v>0</v>
      </c>
      <c r="BH59" s="10">
        <f t="shared" si="46"/>
        <v>0</v>
      </c>
      <c r="BI59" s="7">
        <f t="shared" si="46"/>
        <v>7</v>
      </c>
      <c r="BJ59" s="7">
        <f t="shared" si="46"/>
        <v>19</v>
      </c>
      <c r="BK59" s="11">
        <f t="shared" si="46"/>
        <v>165</v>
      </c>
      <c r="BL59" s="10">
        <f t="shared" si="46"/>
        <v>0</v>
      </c>
      <c r="BM59" s="11">
        <f t="shared" si="46"/>
        <v>0</v>
      </c>
      <c r="BN59" s="10">
        <f t="shared" si="46"/>
        <v>0</v>
      </c>
      <c r="BO59" s="11">
        <f t="shared" si="46"/>
        <v>0</v>
      </c>
      <c r="BP59" s="10">
        <f t="shared" si="46"/>
        <v>0</v>
      </c>
      <c r="BQ59" s="7">
        <f t="shared" si="46"/>
        <v>14</v>
      </c>
      <c r="BR59" s="11">
        <f aca="true" t="shared" si="47" ref="BR59:CW59">SUM(BR33:BR58)</f>
        <v>0</v>
      </c>
      <c r="BS59" s="10">
        <f t="shared" si="47"/>
        <v>0</v>
      </c>
      <c r="BT59" s="11">
        <f t="shared" si="47"/>
        <v>150</v>
      </c>
      <c r="BU59" s="10">
        <f t="shared" si="47"/>
        <v>0</v>
      </c>
      <c r="BV59" s="11">
        <f t="shared" si="47"/>
        <v>0</v>
      </c>
      <c r="BW59" s="10">
        <f t="shared" si="47"/>
        <v>0</v>
      </c>
      <c r="BX59" s="11">
        <f t="shared" si="47"/>
        <v>0</v>
      </c>
      <c r="BY59" s="10">
        <f t="shared" si="47"/>
        <v>0</v>
      </c>
      <c r="BZ59" s="11">
        <f t="shared" si="47"/>
        <v>0</v>
      </c>
      <c r="CA59" s="10">
        <f t="shared" si="47"/>
        <v>0</v>
      </c>
      <c r="CB59" s="11">
        <f t="shared" si="47"/>
        <v>0</v>
      </c>
      <c r="CC59" s="10">
        <f t="shared" si="47"/>
        <v>0</v>
      </c>
      <c r="CD59" s="7">
        <f t="shared" si="47"/>
        <v>10</v>
      </c>
      <c r="CE59" s="7">
        <f t="shared" si="47"/>
        <v>24</v>
      </c>
      <c r="CF59" s="11">
        <f t="shared" si="47"/>
        <v>120</v>
      </c>
      <c r="CG59" s="10">
        <f t="shared" si="47"/>
        <v>0</v>
      </c>
      <c r="CH59" s="11">
        <f t="shared" si="47"/>
        <v>0</v>
      </c>
      <c r="CI59" s="10">
        <f t="shared" si="47"/>
        <v>0</v>
      </c>
      <c r="CJ59" s="11">
        <f t="shared" si="47"/>
        <v>0</v>
      </c>
      <c r="CK59" s="10">
        <f t="shared" si="47"/>
        <v>0</v>
      </c>
      <c r="CL59" s="7">
        <f t="shared" si="47"/>
        <v>10</v>
      </c>
      <c r="CM59" s="11">
        <f t="shared" si="47"/>
        <v>0</v>
      </c>
      <c r="CN59" s="10">
        <f t="shared" si="47"/>
        <v>0</v>
      </c>
      <c r="CO59" s="11">
        <f t="shared" si="47"/>
        <v>150</v>
      </c>
      <c r="CP59" s="10">
        <f t="shared" si="47"/>
        <v>0</v>
      </c>
      <c r="CQ59" s="11">
        <f t="shared" si="47"/>
        <v>0</v>
      </c>
      <c r="CR59" s="10">
        <f t="shared" si="47"/>
        <v>0</v>
      </c>
      <c r="CS59" s="11">
        <f t="shared" si="47"/>
        <v>0</v>
      </c>
      <c r="CT59" s="10">
        <f t="shared" si="47"/>
        <v>0</v>
      </c>
      <c r="CU59" s="11">
        <f t="shared" si="47"/>
        <v>0</v>
      </c>
      <c r="CV59" s="10">
        <f t="shared" si="47"/>
        <v>0</v>
      </c>
      <c r="CW59" s="11">
        <f t="shared" si="47"/>
        <v>0</v>
      </c>
      <c r="CX59" s="10">
        <f aca="true" t="shared" si="48" ref="CX59:EC59">SUM(CX33:CX58)</f>
        <v>0</v>
      </c>
      <c r="CY59" s="7">
        <f t="shared" si="48"/>
        <v>10</v>
      </c>
      <c r="CZ59" s="7">
        <f t="shared" si="48"/>
        <v>20</v>
      </c>
      <c r="DA59" s="11">
        <f t="shared" si="48"/>
        <v>90</v>
      </c>
      <c r="DB59" s="10">
        <f t="shared" si="48"/>
        <v>0</v>
      </c>
      <c r="DC59" s="11">
        <f t="shared" si="48"/>
        <v>0</v>
      </c>
      <c r="DD59" s="10">
        <f t="shared" si="48"/>
        <v>0</v>
      </c>
      <c r="DE59" s="11">
        <f t="shared" si="48"/>
        <v>15</v>
      </c>
      <c r="DF59" s="10">
        <f t="shared" si="48"/>
        <v>0</v>
      </c>
      <c r="DG59" s="7">
        <f t="shared" si="48"/>
        <v>9</v>
      </c>
      <c r="DH59" s="11">
        <f t="shared" si="48"/>
        <v>0</v>
      </c>
      <c r="DI59" s="10">
        <f t="shared" si="48"/>
        <v>0</v>
      </c>
      <c r="DJ59" s="11">
        <f t="shared" si="48"/>
        <v>105</v>
      </c>
      <c r="DK59" s="10">
        <f t="shared" si="48"/>
        <v>0</v>
      </c>
      <c r="DL59" s="11">
        <f t="shared" si="48"/>
        <v>0</v>
      </c>
      <c r="DM59" s="10">
        <f t="shared" si="48"/>
        <v>0</v>
      </c>
      <c r="DN59" s="11">
        <f t="shared" si="48"/>
        <v>0</v>
      </c>
      <c r="DO59" s="10">
        <f t="shared" si="48"/>
        <v>0</v>
      </c>
      <c r="DP59" s="11">
        <f t="shared" si="48"/>
        <v>0</v>
      </c>
      <c r="DQ59" s="10">
        <f t="shared" si="48"/>
        <v>0</v>
      </c>
      <c r="DR59" s="11">
        <f t="shared" si="48"/>
        <v>0</v>
      </c>
      <c r="DS59" s="10">
        <f t="shared" si="48"/>
        <v>0</v>
      </c>
      <c r="DT59" s="7">
        <f t="shared" si="48"/>
        <v>7</v>
      </c>
      <c r="DU59" s="7">
        <f t="shared" si="48"/>
        <v>16</v>
      </c>
      <c r="DV59" s="11">
        <f t="shared" si="48"/>
        <v>60</v>
      </c>
      <c r="DW59" s="10">
        <f t="shared" si="48"/>
        <v>0</v>
      </c>
      <c r="DX59" s="11">
        <f t="shared" si="48"/>
        <v>0</v>
      </c>
      <c r="DY59" s="10">
        <f t="shared" si="48"/>
        <v>0</v>
      </c>
      <c r="DZ59" s="11">
        <f t="shared" si="48"/>
        <v>0</v>
      </c>
      <c r="EA59" s="10">
        <f t="shared" si="48"/>
        <v>0</v>
      </c>
      <c r="EB59" s="7">
        <f t="shared" si="48"/>
        <v>4</v>
      </c>
      <c r="EC59" s="11">
        <f t="shared" si="48"/>
        <v>0</v>
      </c>
      <c r="ED59" s="10">
        <f aca="true" t="shared" si="49" ref="ED59:EP59">SUM(ED33:ED58)</f>
        <v>0</v>
      </c>
      <c r="EE59" s="11">
        <f t="shared" si="49"/>
        <v>60</v>
      </c>
      <c r="EF59" s="10">
        <f t="shared" si="49"/>
        <v>0</v>
      </c>
      <c r="EG59" s="11">
        <f t="shared" si="49"/>
        <v>0</v>
      </c>
      <c r="EH59" s="10">
        <f t="shared" si="49"/>
        <v>0</v>
      </c>
      <c r="EI59" s="11">
        <f t="shared" si="49"/>
        <v>0</v>
      </c>
      <c r="EJ59" s="10">
        <f t="shared" si="49"/>
        <v>0</v>
      </c>
      <c r="EK59" s="11">
        <f t="shared" si="49"/>
        <v>0</v>
      </c>
      <c r="EL59" s="10">
        <f t="shared" si="49"/>
        <v>0</v>
      </c>
      <c r="EM59" s="11">
        <f t="shared" si="49"/>
        <v>0</v>
      </c>
      <c r="EN59" s="10">
        <f t="shared" si="49"/>
        <v>0</v>
      </c>
      <c r="EO59" s="7">
        <f t="shared" si="49"/>
        <v>4</v>
      </c>
      <c r="EP59" s="7">
        <f t="shared" si="49"/>
        <v>8</v>
      </c>
    </row>
    <row r="60" spans="1:146" ht="19.5" customHeight="1">
      <c r="A60" s="19" t="s">
        <v>131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9"/>
      <c r="EP60" s="13"/>
    </row>
    <row r="61" spans="1:146" ht="12.75">
      <c r="A61" s="6">
        <v>10</v>
      </c>
      <c r="B61" s="6">
        <v>1</v>
      </c>
      <c r="C61" s="6"/>
      <c r="D61" s="6"/>
      <c r="E61" s="3" t="s">
        <v>214</v>
      </c>
      <c r="F61" s="6">
        <f>$B$61*COUNTIF(U61:EN61,"e")</f>
        <v>0</v>
      </c>
      <c r="G61" s="6">
        <f>$B$61*COUNTIF(U61:EN61,"z")</f>
        <v>2</v>
      </c>
      <c r="H61" s="6">
        <f aca="true" t="shared" si="50" ref="H61:H68">SUM(I61:Q61)</f>
        <v>30</v>
      </c>
      <c r="I61" s="6">
        <f aca="true" t="shared" si="51" ref="I61:I68">U61+AP61+BK61+CF61+DA61+DV61</f>
        <v>15</v>
      </c>
      <c r="J61" s="6">
        <f aca="true" t="shared" si="52" ref="J61:J68">W61+AR61+BM61+CH61+DC61+DX61</f>
        <v>0</v>
      </c>
      <c r="K61" s="6">
        <f aca="true" t="shared" si="53" ref="K61:K68">Y61+AT61+BO61+CJ61+DE61+DZ61</f>
        <v>0</v>
      </c>
      <c r="L61" s="6">
        <f aca="true" t="shared" si="54" ref="L61:L68">AB61+AW61+BR61+CM61+DH61+EC61</f>
        <v>0</v>
      </c>
      <c r="M61" s="6">
        <f aca="true" t="shared" si="55" ref="M61:M68">AD61+AY61+BT61+CO61+DJ61+EE61</f>
        <v>15</v>
      </c>
      <c r="N61" s="6">
        <f aca="true" t="shared" si="56" ref="N61:N68">AF61+BA61+BV61+CQ61+DL61+EG61</f>
        <v>0</v>
      </c>
      <c r="O61" s="6">
        <f aca="true" t="shared" si="57" ref="O61:O68">AH61+BC61+BX61+CS61+DN61+EI61</f>
        <v>0</v>
      </c>
      <c r="P61" s="6">
        <f aca="true" t="shared" si="58" ref="P61:P68">AJ61+BE61+BZ61+CU61+DP61+EK61</f>
        <v>0</v>
      </c>
      <c r="Q61" s="6">
        <f aca="true" t="shared" si="59" ref="Q61:Q68">AL61+BG61+CB61+CW61+DR61+EM61</f>
        <v>0</v>
      </c>
      <c r="R61" s="7">
        <f aca="true" t="shared" si="60" ref="R61:R68">AO61+BJ61+CE61+CZ61+DU61+EP61</f>
        <v>2</v>
      </c>
      <c r="S61" s="7">
        <f aca="true" t="shared" si="61" ref="S61:S68">AN61+BI61+CD61+CY61+DT61+EO61</f>
        <v>1</v>
      </c>
      <c r="T61" s="7">
        <f>$B$61*1.2</f>
        <v>1.2</v>
      </c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aca="true" t="shared" si="62" ref="AO61:AO68">AA61+AN61</f>
        <v>0</v>
      </c>
      <c r="AP61" s="11"/>
      <c r="AQ61" s="10"/>
      <c r="AR61" s="11"/>
      <c r="AS61" s="10"/>
      <c r="AT61" s="11"/>
      <c r="AU61" s="10"/>
      <c r="AV61" s="7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aca="true" t="shared" si="63" ref="BJ61:BJ68">AV61+BI61</f>
        <v>0</v>
      </c>
      <c r="BK61" s="11"/>
      <c r="BL61" s="10"/>
      <c r="BM61" s="11"/>
      <c r="BN61" s="10"/>
      <c r="BO61" s="11"/>
      <c r="BP61" s="10"/>
      <c r="BQ61" s="7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aca="true" t="shared" si="64" ref="CE61:CE68">BQ61+CD61</f>
        <v>0</v>
      </c>
      <c r="CF61" s="11"/>
      <c r="CG61" s="10"/>
      <c r="CH61" s="11"/>
      <c r="CI61" s="10"/>
      <c r="CJ61" s="11"/>
      <c r="CK61" s="10"/>
      <c r="CL61" s="7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aca="true" t="shared" si="65" ref="CZ61:CZ68">CL61+CY61</f>
        <v>0</v>
      </c>
      <c r="DA61" s="11"/>
      <c r="DB61" s="10"/>
      <c r="DC61" s="11"/>
      <c r="DD61" s="10"/>
      <c r="DE61" s="11"/>
      <c r="DF61" s="10"/>
      <c r="DG61" s="7"/>
      <c r="DH61" s="11"/>
      <c r="DI61" s="10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aca="true" t="shared" si="66" ref="DU61:DU68">DG61+DT61</f>
        <v>0</v>
      </c>
      <c r="DV61" s="11">
        <f>$B$61*15</f>
        <v>15</v>
      </c>
      <c r="DW61" s="10" t="s">
        <v>57</v>
      </c>
      <c r="DX61" s="11"/>
      <c r="DY61" s="10"/>
      <c r="DZ61" s="11"/>
      <c r="EA61" s="10"/>
      <c r="EB61" s="7">
        <f>$B$61*1</f>
        <v>1</v>
      </c>
      <c r="EC61" s="11"/>
      <c r="ED61" s="10"/>
      <c r="EE61" s="11">
        <f>$B$61*15</f>
        <v>15</v>
      </c>
      <c r="EF61" s="10" t="s">
        <v>57</v>
      </c>
      <c r="EG61" s="11"/>
      <c r="EH61" s="10"/>
      <c r="EI61" s="11"/>
      <c r="EJ61" s="10"/>
      <c r="EK61" s="11"/>
      <c r="EL61" s="10"/>
      <c r="EM61" s="11"/>
      <c r="EN61" s="10"/>
      <c r="EO61" s="7">
        <f>$B$61*1</f>
        <v>1</v>
      </c>
      <c r="EP61" s="7">
        <f aca="true" t="shared" si="67" ref="EP61:EP68">EB61+EO61</f>
        <v>2</v>
      </c>
    </row>
    <row r="62" spans="1:146" ht="12.75">
      <c r="A62" s="6"/>
      <c r="B62" s="6"/>
      <c r="C62" s="6"/>
      <c r="D62" s="6" t="s">
        <v>215</v>
      </c>
      <c r="E62" s="3" t="s">
        <v>216</v>
      </c>
      <c r="F62" s="6">
        <f aca="true" t="shared" si="68" ref="F62:F68">COUNTIF(U62:EN62,"e")</f>
        <v>0</v>
      </c>
      <c r="G62" s="6">
        <f aca="true" t="shared" si="69" ref="G62:G68">COUNTIF(U62:EN62,"z")</f>
        <v>2</v>
      </c>
      <c r="H62" s="6">
        <f t="shared" si="50"/>
        <v>35</v>
      </c>
      <c r="I62" s="6">
        <f t="shared" si="51"/>
        <v>20</v>
      </c>
      <c r="J62" s="6">
        <f t="shared" si="52"/>
        <v>0</v>
      </c>
      <c r="K62" s="6">
        <f t="shared" si="53"/>
        <v>0</v>
      </c>
      <c r="L62" s="6">
        <f t="shared" si="54"/>
        <v>0</v>
      </c>
      <c r="M62" s="6">
        <f t="shared" si="55"/>
        <v>15</v>
      </c>
      <c r="N62" s="6">
        <f t="shared" si="56"/>
        <v>0</v>
      </c>
      <c r="O62" s="6">
        <f t="shared" si="57"/>
        <v>0</v>
      </c>
      <c r="P62" s="6">
        <f t="shared" si="58"/>
        <v>0</v>
      </c>
      <c r="Q62" s="6">
        <f t="shared" si="59"/>
        <v>0</v>
      </c>
      <c r="R62" s="7">
        <f t="shared" si="60"/>
        <v>3</v>
      </c>
      <c r="S62" s="7">
        <f t="shared" si="61"/>
        <v>1</v>
      </c>
      <c r="T62" s="7">
        <v>1.4</v>
      </c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2"/>
        <v>0</v>
      </c>
      <c r="AP62" s="11"/>
      <c r="AQ62" s="10"/>
      <c r="AR62" s="11"/>
      <c r="AS62" s="10"/>
      <c r="AT62" s="11"/>
      <c r="AU62" s="10"/>
      <c r="AV62" s="7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3"/>
        <v>0</v>
      </c>
      <c r="BK62" s="11"/>
      <c r="BL62" s="10"/>
      <c r="BM62" s="11"/>
      <c r="BN62" s="10"/>
      <c r="BO62" s="11"/>
      <c r="BP62" s="10"/>
      <c r="BQ62" s="7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4"/>
        <v>0</v>
      </c>
      <c r="CF62" s="11"/>
      <c r="CG62" s="10"/>
      <c r="CH62" s="11"/>
      <c r="CI62" s="10"/>
      <c r="CJ62" s="11"/>
      <c r="CK62" s="10"/>
      <c r="CL62" s="7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5"/>
        <v>0</v>
      </c>
      <c r="DA62" s="11"/>
      <c r="DB62" s="10"/>
      <c r="DC62" s="11"/>
      <c r="DD62" s="10"/>
      <c r="DE62" s="11"/>
      <c r="DF62" s="10"/>
      <c r="DG62" s="7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66"/>
        <v>0</v>
      </c>
      <c r="DV62" s="11">
        <v>20</v>
      </c>
      <c r="DW62" s="10" t="s">
        <v>57</v>
      </c>
      <c r="DX62" s="11"/>
      <c r="DY62" s="10"/>
      <c r="DZ62" s="11"/>
      <c r="EA62" s="10"/>
      <c r="EB62" s="7">
        <v>2</v>
      </c>
      <c r="EC62" s="11"/>
      <c r="ED62" s="10"/>
      <c r="EE62" s="11">
        <v>15</v>
      </c>
      <c r="EF62" s="10" t="s">
        <v>57</v>
      </c>
      <c r="EG62" s="11"/>
      <c r="EH62" s="10"/>
      <c r="EI62" s="11"/>
      <c r="EJ62" s="10"/>
      <c r="EK62" s="11"/>
      <c r="EL62" s="10"/>
      <c r="EM62" s="11"/>
      <c r="EN62" s="10"/>
      <c r="EO62" s="7">
        <v>1</v>
      </c>
      <c r="EP62" s="7">
        <f t="shared" si="67"/>
        <v>3</v>
      </c>
    </row>
    <row r="63" spans="1:146" ht="12.75">
      <c r="A63" s="6"/>
      <c r="B63" s="6"/>
      <c r="C63" s="6"/>
      <c r="D63" s="6" t="s">
        <v>217</v>
      </c>
      <c r="E63" s="3" t="s">
        <v>218</v>
      </c>
      <c r="F63" s="6">
        <f t="shared" si="68"/>
        <v>0</v>
      </c>
      <c r="G63" s="6">
        <f t="shared" si="69"/>
        <v>2</v>
      </c>
      <c r="H63" s="6">
        <f t="shared" si="50"/>
        <v>35</v>
      </c>
      <c r="I63" s="6">
        <f t="shared" si="51"/>
        <v>20</v>
      </c>
      <c r="J63" s="6">
        <f t="shared" si="52"/>
        <v>0</v>
      </c>
      <c r="K63" s="6">
        <f t="shared" si="53"/>
        <v>0</v>
      </c>
      <c r="L63" s="6">
        <f t="shared" si="54"/>
        <v>0</v>
      </c>
      <c r="M63" s="6">
        <f t="shared" si="55"/>
        <v>15</v>
      </c>
      <c r="N63" s="6">
        <f t="shared" si="56"/>
        <v>0</v>
      </c>
      <c r="O63" s="6">
        <f t="shared" si="57"/>
        <v>0</v>
      </c>
      <c r="P63" s="6">
        <f t="shared" si="58"/>
        <v>0</v>
      </c>
      <c r="Q63" s="6">
        <f t="shared" si="59"/>
        <v>0</v>
      </c>
      <c r="R63" s="7">
        <f t="shared" si="60"/>
        <v>3</v>
      </c>
      <c r="S63" s="7">
        <f t="shared" si="61"/>
        <v>1</v>
      </c>
      <c r="T63" s="7">
        <v>1.4</v>
      </c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2"/>
        <v>0</v>
      </c>
      <c r="AP63" s="11"/>
      <c r="AQ63" s="10"/>
      <c r="AR63" s="11"/>
      <c r="AS63" s="10"/>
      <c r="AT63" s="11"/>
      <c r="AU63" s="10"/>
      <c r="AV63" s="7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3"/>
        <v>0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4"/>
        <v>0</v>
      </c>
      <c r="CF63" s="11"/>
      <c r="CG63" s="10"/>
      <c r="CH63" s="11"/>
      <c r="CI63" s="10"/>
      <c r="CJ63" s="11"/>
      <c r="CK63" s="10"/>
      <c r="CL63" s="7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5"/>
        <v>0</v>
      </c>
      <c r="DA63" s="11"/>
      <c r="DB63" s="10"/>
      <c r="DC63" s="11"/>
      <c r="DD63" s="10"/>
      <c r="DE63" s="11"/>
      <c r="DF63" s="10"/>
      <c r="DG63" s="7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66"/>
        <v>0</v>
      </c>
      <c r="DV63" s="11">
        <v>20</v>
      </c>
      <c r="DW63" s="10" t="s">
        <v>57</v>
      </c>
      <c r="DX63" s="11"/>
      <c r="DY63" s="10"/>
      <c r="DZ63" s="11"/>
      <c r="EA63" s="10"/>
      <c r="EB63" s="7">
        <v>2</v>
      </c>
      <c r="EC63" s="11"/>
      <c r="ED63" s="10"/>
      <c r="EE63" s="11">
        <v>15</v>
      </c>
      <c r="EF63" s="10" t="s">
        <v>57</v>
      </c>
      <c r="EG63" s="11"/>
      <c r="EH63" s="10"/>
      <c r="EI63" s="11"/>
      <c r="EJ63" s="10"/>
      <c r="EK63" s="11"/>
      <c r="EL63" s="10"/>
      <c r="EM63" s="11"/>
      <c r="EN63" s="10"/>
      <c r="EO63" s="7">
        <v>1</v>
      </c>
      <c r="EP63" s="7">
        <f t="shared" si="67"/>
        <v>3</v>
      </c>
    </row>
    <row r="64" spans="1:146" ht="12.75">
      <c r="A64" s="6"/>
      <c r="B64" s="6"/>
      <c r="C64" s="6"/>
      <c r="D64" s="6" t="s">
        <v>219</v>
      </c>
      <c r="E64" s="3" t="s">
        <v>220</v>
      </c>
      <c r="F64" s="6">
        <f t="shared" si="68"/>
        <v>0</v>
      </c>
      <c r="G64" s="6">
        <f t="shared" si="69"/>
        <v>2</v>
      </c>
      <c r="H64" s="6">
        <f t="shared" si="50"/>
        <v>30</v>
      </c>
      <c r="I64" s="6">
        <f t="shared" si="51"/>
        <v>15</v>
      </c>
      <c r="J64" s="6">
        <f t="shared" si="52"/>
        <v>0</v>
      </c>
      <c r="K64" s="6">
        <f t="shared" si="53"/>
        <v>0</v>
      </c>
      <c r="L64" s="6">
        <f t="shared" si="54"/>
        <v>0</v>
      </c>
      <c r="M64" s="6">
        <f t="shared" si="55"/>
        <v>15</v>
      </c>
      <c r="N64" s="6">
        <f t="shared" si="56"/>
        <v>0</v>
      </c>
      <c r="O64" s="6">
        <f t="shared" si="57"/>
        <v>0</v>
      </c>
      <c r="P64" s="6">
        <f t="shared" si="58"/>
        <v>0</v>
      </c>
      <c r="Q64" s="6">
        <f t="shared" si="59"/>
        <v>0</v>
      </c>
      <c r="R64" s="7">
        <f t="shared" si="60"/>
        <v>2</v>
      </c>
      <c r="S64" s="7">
        <f t="shared" si="61"/>
        <v>1</v>
      </c>
      <c r="T64" s="7">
        <v>1.2</v>
      </c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2"/>
        <v>0</v>
      </c>
      <c r="AP64" s="11"/>
      <c r="AQ64" s="10"/>
      <c r="AR64" s="11"/>
      <c r="AS64" s="10"/>
      <c r="AT64" s="11"/>
      <c r="AU64" s="10"/>
      <c r="AV64" s="7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3"/>
        <v>0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4"/>
        <v>0</v>
      </c>
      <c r="CF64" s="11"/>
      <c r="CG64" s="10"/>
      <c r="CH64" s="11"/>
      <c r="CI64" s="10"/>
      <c r="CJ64" s="11"/>
      <c r="CK64" s="10"/>
      <c r="CL64" s="7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5"/>
        <v>0</v>
      </c>
      <c r="DA64" s="11">
        <v>15</v>
      </c>
      <c r="DB64" s="10" t="s">
        <v>57</v>
      </c>
      <c r="DC64" s="11"/>
      <c r="DD64" s="10"/>
      <c r="DE64" s="11"/>
      <c r="DF64" s="10"/>
      <c r="DG64" s="7">
        <v>1</v>
      </c>
      <c r="DH64" s="11"/>
      <c r="DI64" s="10"/>
      <c r="DJ64" s="11">
        <v>15</v>
      </c>
      <c r="DK64" s="10" t="s">
        <v>57</v>
      </c>
      <c r="DL64" s="11"/>
      <c r="DM64" s="10"/>
      <c r="DN64" s="11"/>
      <c r="DO64" s="10"/>
      <c r="DP64" s="11"/>
      <c r="DQ64" s="10"/>
      <c r="DR64" s="11"/>
      <c r="DS64" s="10"/>
      <c r="DT64" s="7">
        <v>1</v>
      </c>
      <c r="DU64" s="7">
        <f t="shared" si="66"/>
        <v>2</v>
      </c>
      <c r="DV64" s="11"/>
      <c r="DW64" s="10"/>
      <c r="DX64" s="11"/>
      <c r="DY64" s="10"/>
      <c r="DZ64" s="11"/>
      <c r="EA64" s="10"/>
      <c r="EB64" s="7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67"/>
        <v>0</v>
      </c>
    </row>
    <row r="65" spans="1:146" ht="12.75">
      <c r="A65" s="6"/>
      <c r="B65" s="6"/>
      <c r="C65" s="6"/>
      <c r="D65" s="6" t="s">
        <v>221</v>
      </c>
      <c r="E65" s="3" t="s">
        <v>222</v>
      </c>
      <c r="F65" s="6">
        <f t="shared" si="68"/>
        <v>0</v>
      </c>
      <c r="G65" s="6">
        <f t="shared" si="69"/>
        <v>3</v>
      </c>
      <c r="H65" s="6">
        <f t="shared" si="50"/>
        <v>40</v>
      </c>
      <c r="I65" s="6">
        <f t="shared" si="51"/>
        <v>20</v>
      </c>
      <c r="J65" s="6">
        <f t="shared" si="52"/>
        <v>0</v>
      </c>
      <c r="K65" s="6">
        <f t="shared" si="53"/>
        <v>0</v>
      </c>
      <c r="L65" s="6">
        <f t="shared" si="54"/>
        <v>5</v>
      </c>
      <c r="M65" s="6">
        <f t="shared" si="55"/>
        <v>15</v>
      </c>
      <c r="N65" s="6">
        <f t="shared" si="56"/>
        <v>0</v>
      </c>
      <c r="O65" s="6">
        <f t="shared" si="57"/>
        <v>0</v>
      </c>
      <c r="P65" s="6">
        <f t="shared" si="58"/>
        <v>0</v>
      </c>
      <c r="Q65" s="6">
        <f t="shared" si="59"/>
        <v>0</v>
      </c>
      <c r="R65" s="7">
        <f t="shared" si="60"/>
        <v>3</v>
      </c>
      <c r="S65" s="7">
        <f t="shared" si="61"/>
        <v>2</v>
      </c>
      <c r="T65" s="7">
        <v>1.6</v>
      </c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2"/>
        <v>0</v>
      </c>
      <c r="AP65" s="11"/>
      <c r="AQ65" s="10"/>
      <c r="AR65" s="11"/>
      <c r="AS65" s="10"/>
      <c r="AT65" s="11"/>
      <c r="AU65" s="10"/>
      <c r="AV65" s="7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3"/>
        <v>0</v>
      </c>
      <c r="BK65" s="11"/>
      <c r="BL65" s="10"/>
      <c r="BM65" s="11"/>
      <c r="BN65" s="10"/>
      <c r="BO65" s="11"/>
      <c r="BP65" s="10"/>
      <c r="BQ65" s="7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4"/>
        <v>0</v>
      </c>
      <c r="CF65" s="11"/>
      <c r="CG65" s="10"/>
      <c r="CH65" s="11"/>
      <c r="CI65" s="10"/>
      <c r="CJ65" s="11"/>
      <c r="CK65" s="10"/>
      <c r="CL65" s="7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5"/>
        <v>0</v>
      </c>
      <c r="DA65" s="11">
        <v>20</v>
      </c>
      <c r="DB65" s="10" t="s">
        <v>57</v>
      </c>
      <c r="DC65" s="11"/>
      <c r="DD65" s="10"/>
      <c r="DE65" s="11"/>
      <c r="DF65" s="10"/>
      <c r="DG65" s="7">
        <v>1</v>
      </c>
      <c r="DH65" s="11">
        <v>5</v>
      </c>
      <c r="DI65" s="10" t="s">
        <v>57</v>
      </c>
      <c r="DJ65" s="11">
        <v>15</v>
      </c>
      <c r="DK65" s="10" t="s">
        <v>57</v>
      </c>
      <c r="DL65" s="11"/>
      <c r="DM65" s="10"/>
      <c r="DN65" s="11"/>
      <c r="DO65" s="10"/>
      <c r="DP65" s="11"/>
      <c r="DQ65" s="10"/>
      <c r="DR65" s="11"/>
      <c r="DS65" s="10"/>
      <c r="DT65" s="7">
        <v>2</v>
      </c>
      <c r="DU65" s="7">
        <f t="shared" si="66"/>
        <v>3</v>
      </c>
      <c r="DV65" s="11"/>
      <c r="DW65" s="10"/>
      <c r="DX65" s="11"/>
      <c r="DY65" s="10"/>
      <c r="DZ65" s="11"/>
      <c r="EA65" s="10"/>
      <c r="EB65" s="7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67"/>
        <v>0</v>
      </c>
    </row>
    <row r="66" spans="1:146" ht="12.75">
      <c r="A66" s="6"/>
      <c r="B66" s="6"/>
      <c r="C66" s="6"/>
      <c r="D66" s="6" t="s">
        <v>223</v>
      </c>
      <c r="E66" s="3" t="s">
        <v>224</v>
      </c>
      <c r="F66" s="6">
        <f t="shared" si="68"/>
        <v>0</v>
      </c>
      <c r="G66" s="6">
        <f t="shared" si="69"/>
        <v>2</v>
      </c>
      <c r="H66" s="6">
        <f t="shared" si="50"/>
        <v>60</v>
      </c>
      <c r="I66" s="6">
        <f t="shared" si="51"/>
        <v>30</v>
      </c>
      <c r="J66" s="6">
        <f t="shared" si="52"/>
        <v>0</v>
      </c>
      <c r="K66" s="6">
        <f t="shared" si="53"/>
        <v>0</v>
      </c>
      <c r="L66" s="6">
        <f t="shared" si="54"/>
        <v>0</v>
      </c>
      <c r="M66" s="6">
        <f t="shared" si="55"/>
        <v>30</v>
      </c>
      <c r="N66" s="6">
        <f t="shared" si="56"/>
        <v>0</v>
      </c>
      <c r="O66" s="6">
        <f t="shared" si="57"/>
        <v>0</v>
      </c>
      <c r="P66" s="6">
        <f t="shared" si="58"/>
        <v>0</v>
      </c>
      <c r="Q66" s="6">
        <f t="shared" si="59"/>
        <v>0</v>
      </c>
      <c r="R66" s="7">
        <f t="shared" si="60"/>
        <v>4</v>
      </c>
      <c r="S66" s="7">
        <f t="shared" si="61"/>
        <v>2</v>
      </c>
      <c r="T66" s="7">
        <v>2.6</v>
      </c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2"/>
        <v>0</v>
      </c>
      <c r="AP66" s="11"/>
      <c r="AQ66" s="10"/>
      <c r="AR66" s="11"/>
      <c r="AS66" s="10"/>
      <c r="AT66" s="11"/>
      <c r="AU66" s="10"/>
      <c r="AV66" s="7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3"/>
        <v>0</v>
      </c>
      <c r="BK66" s="11"/>
      <c r="BL66" s="10"/>
      <c r="BM66" s="11"/>
      <c r="BN66" s="10"/>
      <c r="BO66" s="11"/>
      <c r="BP66" s="10"/>
      <c r="BQ66" s="7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4"/>
        <v>0</v>
      </c>
      <c r="CF66" s="11"/>
      <c r="CG66" s="10"/>
      <c r="CH66" s="11"/>
      <c r="CI66" s="10"/>
      <c r="CJ66" s="11"/>
      <c r="CK66" s="10"/>
      <c r="CL66" s="7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5"/>
        <v>0</v>
      </c>
      <c r="DA66" s="11">
        <v>30</v>
      </c>
      <c r="DB66" s="10" t="s">
        <v>57</v>
      </c>
      <c r="DC66" s="11"/>
      <c r="DD66" s="10"/>
      <c r="DE66" s="11"/>
      <c r="DF66" s="10"/>
      <c r="DG66" s="7">
        <v>2</v>
      </c>
      <c r="DH66" s="11"/>
      <c r="DI66" s="10"/>
      <c r="DJ66" s="11">
        <v>30</v>
      </c>
      <c r="DK66" s="10" t="s">
        <v>57</v>
      </c>
      <c r="DL66" s="11"/>
      <c r="DM66" s="10"/>
      <c r="DN66" s="11"/>
      <c r="DO66" s="10"/>
      <c r="DP66" s="11"/>
      <c r="DQ66" s="10"/>
      <c r="DR66" s="11"/>
      <c r="DS66" s="10"/>
      <c r="DT66" s="7">
        <v>2</v>
      </c>
      <c r="DU66" s="7">
        <f t="shared" si="66"/>
        <v>4</v>
      </c>
      <c r="DV66" s="11"/>
      <c r="DW66" s="10"/>
      <c r="DX66" s="11"/>
      <c r="DY66" s="10"/>
      <c r="DZ66" s="11"/>
      <c r="EA66" s="10"/>
      <c r="EB66" s="7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67"/>
        <v>0</v>
      </c>
    </row>
    <row r="67" spans="1:146" ht="12.75">
      <c r="A67" s="6"/>
      <c r="B67" s="6"/>
      <c r="C67" s="6"/>
      <c r="D67" s="6" t="s">
        <v>225</v>
      </c>
      <c r="E67" s="3" t="s">
        <v>226</v>
      </c>
      <c r="F67" s="6">
        <f t="shared" si="68"/>
        <v>0</v>
      </c>
      <c r="G67" s="6">
        <f t="shared" si="69"/>
        <v>2</v>
      </c>
      <c r="H67" s="6">
        <f t="shared" si="50"/>
        <v>40</v>
      </c>
      <c r="I67" s="6">
        <f t="shared" si="51"/>
        <v>20</v>
      </c>
      <c r="J67" s="6">
        <f t="shared" si="52"/>
        <v>0</v>
      </c>
      <c r="K67" s="6">
        <f t="shared" si="53"/>
        <v>0</v>
      </c>
      <c r="L67" s="6">
        <f t="shared" si="54"/>
        <v>0</v>
      </c>
      <c r="M67" s="6">
        <f t="shared" si="55"/>
        <v>20</v>
      </c>
      <c r="N67" s="6">
        <f t="shared" si="56"/>
        <v>0</v>
      </c>
      <c r="O67" s="6">
        <f t="shared" si="57"/>
        <v>0</v>
      </c>
      <c r="P67" s="6">
        <f t="shared" si="58"/>
        <v>0</v>
      </c>
      <c r="Q67" s="6">
        <f t="shared" si="59"/>
        <v>0</v>
      </c>
      <c r="R67" s="7">
        <f t="shared" si="60"/>
        <v>3</v>
      </c>
      <c r="S67" s="7">
        <f t="shared" si="61"/>
        <v>1</v>
      </c>
      <c r="T67" s="7">
        <v>1.6</v>
      </c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2"/>
        <v>0</v>
      </c>
      <c r="AP67" s="11"/>
      <c r="AQ67" s="10"/>
      <c r="AR67" s="11"/>
      <c r="AS67" s="10"/>
      <c r="AT67" s="11"/>
      <c r="AU67" s="10"/>
      <c r="AV67" s="7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3"/>
        <v>0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4"/>
        <v>0</v>
      </c>
      <c r="CF67" s="11">
        <v>20</v>
      </c>
      <c r="CG67" s="10" t="s">
        <v>57</v>
      </c>
      <c r="CH67" s="11"/>
      <c r="CI67" s="10"/>
      <c r="CJ67" s="11"/>
      <c r="CK67" s="10"/>
      <c r="CL67" s="7">
        <v>2</v>
      </c>
      <c r="CM67" s="11"/>
      <c r="CN67" s="10"/>
      <c r="CO67" s="11">
        <v>20</v>
      </c>
      <c r="CP67" s="10" t="s">
        <v>57</v>
      </c>
      <c r="CQ67" s="11"/>
      <c r="CR67" s="10"/>
      <c r="CS67" s="11"/>
      <c r="CT67" s="10"/>
      <c r="CU67" s="11"/>
      <c r="CV67" s="10"/>
      <c r="CW67" s="11"/>
      <c r="CX67" s="10"/>
      <c r="CY67" s="7">
        <v>1</v>
      </c>
      <c r="CZ67" s="7">
        <f t="shared" si="65"/>
        <v>3</v>
      </c>
      <c r="DA67" s="11"/>
      <c r="DB67" s="10"/>
      <c r="DC67" s="11"/>
      <c r="DD67" s="10"/>
      <c r="DE67" s="11"/>
      <c r="DF67" s="10"/>
      <c r="DG67" s="7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66"/>
        <v>0</v>
      </c>
      <c r="DV67" s="11"/>
      <c r="DW67" s="10"/>
      <c r="DX67" s="11"/>
      <c r="DY67" s="10"/>
      <c r="DZ67" s="11"/>
      <c r="EA67" s="10"/>
      <c r="EB67" s="7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67"/>
        <v>0</v>
      </c>
    </row>
    <row r="68" spans="1:146" ht="12.75">
      <c r="A68" s="6"/>
      <c r="B68" s="6"/>
      <c r="C68" s="6"/>
      <c r="D68" s="6" t="s">
        <v>227</v>
      </c>
      <c r="E68" s="3" t="s">
        <v>228</v>
      </c>
      <c r="F68" s="6">
        <f t="shared" si="68"/>
        <v>0</v>
      </c>
      <c r="G68" s="6">
        <f t="shared" si="69"/>
        <v>2</v>
      </c>
      <c r="H68" s="6">
        <f t="shared" si="50"/>
        <v>40</v>
      </c>
      <c r="I68" s="6">
        <f t="shared" si="51"/>
        <v>20</v>
      </c>
      <c r="J68" s="6">
        <f t="shared" si="52"/>
        <v>0</v>
      </c>
      <c r="K68" s="6">
        <f t="shared" si="53"/>
        <v>0</v>
      </c>
      <c r="L68" s="6">
        <f t="shared" si="54"/>
        <v>0</v>
      </c>
      <c r="M68" s="6">
        <f t="shared" si="55"/>
        <v>20</v>
      </c>
      <c r="N68" s="6">
        <f t="shared" si="56"/>
        <v>0</v>
      </c>
      <c r="O68" s="6">
        <f t="shared" si="57"/>
        <v>0</v>
      </c>
      <c r="P68" s="6">
        <f t="shared" si="58"/>
        <v>0</v>
      </c>
      <c r="Q68" s="6">
        <f t="shared" si="59"/>
        <v>0</v>
      </c>
      <c r="R68" s="7">
        <f t="shared" si="60"/>
        <v>4</v>
      </c>
      <c r="S68" s="7">
        <f t="shared" si="61"/>
        <v>2</v>
      </c>
      <c r="T68" s="7">
        <v>1.6</v>
      </c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2"/>
        <v>0</v>
      </c>
      <c r="AP68" s="11"/>
      <c r="AQ68" s="10"/>
      <c r="AR68" s="11"/>
      <c r="AS68" s="10"/>
      <c r="AT68" s="11"/>
      <c r="AU68" s="10"/>
      <c r="AV68" s="7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3"/>
        <v>0</v>
      </c>
      <c r="BK68" s="11">
        <v>20</v>
      </c>
      <c r="BL68" s="10" t="s">
        <v>57</v>
      </c>
      <c r="BM68" s="11"/>
      <c r="BN68" s="10"/>
      <c r="BO68" s="11"/>
      <c r="BP68" s="10"/>
      <c r="BQ68" s="7">
        <v>2</v>
      </c>
      <c r="BR68" s="11"/>
      <c r="BS68" s="10"/>
      <c r="BT68" s="11">
        <v>20</v>
      </c>
      <c r="BU68" s="10" t="s">
        <v>57</v>
      </c>
      <c r="BV68" s="11"/>
      <c r="BW68" s="10"/>
      <c r="BX68" s="11"/>
      <c r="BY68" s="10"/>
      <c r="BZ68" s="11"/>
      <c r="CA68" s="10"/>
      <c r="CB68" s="11"/>
      <c r="CC68" s="10"/>
      <c r="CD68" s="7">
        <v>2</v>
      </c>
      <c r="CE68" s="7">
        <f t="shared" si="64"/>
        <v>4</v>
      </c>
      <c r="CF68" s="11"/>
      <c r="CG68" s="10"/>
      <c r="CH68" s="11"/>
      <c r="CI68" s="10"/>
      <c r="CJ68" s="11"/>
      <c r="CK68" s="10"/>
      <c r="CL68" s="7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5"/>
        <v>0</v>
      </c>
      <c r="DA68" s="11"/>
      <c r="DB68" s="10"/>
      <c r="DC68" s="11"/>
      <c r="DD68" s="10"/>
      <c r="DE68" s="11"/>
      <c r="DF68" s="10"/>
      <c r="DG68" s="7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66"/>
        <v>0</v>
      </c>
      <c r="DV68" s="11"/>
      <c r="DW68" s="10"/>
      <c r="DX68" s="11"/>
      <c r="DY68" s="10"/>
      <c r="DZ68" s="11"/>
      <c r="EA68" s="10"/>
      <c r="EB68" s="7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67"/>
        <v>0</v>
      </c>
    </row>
    <row r="69" spans="1:146" ht="15.75" customHeight="1">
      <c r="A69" s="6"/>
      <c r="B69" s="6"/>
      <c r="C69" s="6"/>
      <c r="D69" s="6"/>
      <c r="E69" s="6" t="s">
        <v>84</v>
      </c>
      <c r="F69" s="6">
        <f aca="true" t="shared" si="70" ref="F69:AK69">SUM(F61:F68)</f>
        <v>0</v>
      </c>
      <c r="G69" s="6">
        <f t="shared" si="70"/>
        <v>17</v>
      </c>
      <c r="H69" s="6">
        <f t="shared" si="70"/>
        <v>310</v>
      </c>
      <c r="I69" s="6">
        <f t="shared" si="70"/>
        <v>160</v>
      </c>
      <c r="J69" s="6">
        <f t="shared" si="70"/>
        <v>0</v>
      </c>
      <c r="K69" s="6">
        <f t="shared" si="70"/>
        <v>0</v>
      </c>
      <c r="L69" s="6">
        <f t="shared" si="70"/>
        <v>5</v>
      </c>
      <c r="M69" s="6">
        <f t="shared" si="70"/>
        <v>145</v>
      </c>
      <c r="N69" s="6">
        <f t="shared" si="70"/>
        <v>0</v>
      </c>
      <c r="O69" s="6">
        <f t="shared" si="70"/>
        <v>0</v>
      </c>
      <c r="P69" s="6">
        <f t="shared" si="70"/>
        <v>0</v>
      </c>
      <c r="Q69" s="6">
        <f t="shared" si="70"/>
        <v>0</v>
      </c>
      <c r="R69" s="7">
        <f t="shared" si="70"/>
        <v>24</v>
      </c>
      <c r="S69" s="7">
        <f t="shared" si="70"/>
        <v>11</v>
      </c>
      <c r="T69" s="7">
        <f t="shared" si="70"/>
        <v>12.599999999999998</v>
      </c>
      <c r="U69" s="11">
        <f t="shared" si="70"/>
        <v>0</v>
      </c>
      <c r="V69" s="10">
        <f t="shared" si="70"/>
        <v>0</v>
      </c>
      <c r="W69" s="11">
        <f t="shared" si="70"/>
        <v>0</v>
      </c>
      <c r="X69" s="10">
        <f t="shared" si="70"/>
        <v>0</v>
      </c>
      <c r="Y69" s="11">
        <f t="shared" si="70"/>
        <v>0</v>
      </c>
      <c r="Z69" s="10">
        <f t="shared" si="70"/>
        <v>0</v>
      </c>
      <c r="AA69" s="7">
        <f t="shared" si="70"/>
        <v>0</v>
      </c>
      <c r="AB69" s="11">
        <f t="shared" si="70"/>
        <v>0</v>
      </c>
      <c r="AC69" s="10">
        <f t="shared" si="70"/>
        <v>0</v>
      </c>
      <c r="AD69" s="11">
        <f t="shared" si="70"/>
        <v>0</v>
      </c>
      <c r="AE69" s="10">
        <f t="shared" si="70"/>
        <v>0</v>
      </c>
      <c r="AF69" s="11">
        <f t="shared" si="70"/>
        <v>0</v>
      </c>
      <c r="AG69" s="10">
        <f t="shared" si="70"/>
        <v>0</v>
      </c>
      <c r="AH69" s="11">
        <f t="shared" si="70"/>
        <v>0</v>
      </c>
      <c r="AI69" s="10">
        <f t="shared" si="70"/>
        <v>0</v>
      </c>
      <c r="AJ69" s="11">
        <f t="shared" si="70"/>
        <v>0</v>
      </c>
      <c r="AK69" s="10">
        <f t="shared" si="70"/>
        <v>0</v>
      </c>
      <c r="AL69" s="11">
        <f aca="true" t="shared" si="71" ref="AL69:BQ69">SUM(AL61:AL68)</f>
        <v>0</v>
      </c>
      <c r="AM69" s="10">
        <f t="shared" si="71"/>
        <v>0</v>
      </c>
      <c r="AN69" s="7">
        <f t="shared" si="71"/>
        <v>0</v>
      </c>
      <c r="AO69" s="7">
        <f t="shared" si="71"/>
        <v>0</v>
      </c>
      <c r="AP69" s="11">
        <f t="shared" si="71"/>
        <v>0</v>
      </c>
      <c r="AQ69" s="10">
        <f t="shared" si="71"/>
        <v>0</v>
      </c>
      <c r="AR69" s="11">
        <f t="shared" si="71"/>
        <v>0</v>
      </c>
      <c r="AS69" s="10">
        <f t="shared" si="71"/>
        <v>0</v>
      </c>
      <c r="AT69" s="11">
        <f t="shared" si="71"/>
        <v>0</v>
      </c>
      <c r="AU69" s="10">
        <f t="shared" si="71"/>
        <v>0</v>
      </c>
      <c r="AV69" s="7">
        <f t="shared" si="71"/>
        <v>0</v>
      </c>
      <c r="AW69" s="11">
        <f t="shared" si="71"/>
        <v>0</v>
      </c>
      <c r="AX69" s="10">
        <f t="shared" si="71"/>
        <v>0</v>
      </c>
      <c r="AY69" s="11">
        <f t="shared" si="71"/>
        <v>0</v>
      </c>
      <c r="AZ69" s="10">
        <f t="shared" si="71"/>
        <v>0</v>
      </c>
      <c r="BA69" s="11">
        <f t="shared" si="71"/>
        <v>0</v>
      </c>
      <c r="BB69" s="10">
        <f t="shared" si="71"/>
        <v>0</v>
      </c>
      <c r="BC69" s="11">
        <f t="shared" si="71"/>
        <v>0</v>
      </c>
      <c r="BD69" s="10">
        <f t="shared" si="71"/>
        <v>0</v>
      </c>
      <c r="BE69" s="11">
        <f t="shared" si="71"/>
        <v>0</v>
      </c>
      <c r="BF69" s="10">
        <f t="shared" si="71"/>
        <v>0</v>
      </c>
      <c r="BG69" s="11">
        <f t="shared" si="71"/>
        <v>0</v>
      </c>
      <c r="BH69" s="10">
        <f t="shared" si="71"/>
        <v>0</v>
      </c>
      <c r="BI69" s="7">
        <f t="shared" si="71"/>
        <v>0</v>
      </c>
      <c r="BJ69" s="7">
        <f t="shared" si="71"/>
        <v>0</v>
      </c>
      <c r="BK69" s="11">
        <f t="shared" si="71"/>
        <v>20</v>
      </c>
      <c r="BL69" s="10">
        <f t="shared" si="71"/>
        <v>0</v>
      </c>
      <c r="BM69" s="11">
        <f t="shared" si="71"/>
        <v>0</v>
      </c>
      <c r="BN69" s="10">
        <f t="shared" si="71"/>
        <v>0</v>
      </c>
      <c r="BO69" s="11">
        <f t="shared" si="71"/>
        <v>0</v>
      </c>
      <c r="BP69" s="10">
        <f t="shared" si="71"/>
        <v>0</v>
      </c>
      <c r="BQ69" s="7">
        <f t="shared" si="71"/>
        <v>2</v>
      </c>
      <c r="BR69" s="11">
        <f aca="true" t="shared" si="72" ref="BR69:CW69">SUM(BR61:BR68)</f>
        <v>0</v>
      </c>
      <c r="BS69" s="10">
        <f t="shared" si="72"/>
        <v>0</v>
      </c>
      <c r="BT69" s="11">
        <f t="shared" si="72"/>
        <v>20</v>
      </c>
      <c r="BU69" s="10">
        <f t="shared" si="72"/>
        <v>0</v>
      </c>
      <c r="BV69" s="11">
        <f t="shared" si="72"/>
        <v>0</v>
      </c>
      <c r="BW69" s="10">
        <f t="shared" si="72"/>
        <v>0</v>
      </c>
      <c r="BX69" s="11">
        <f t="shared" si="72"/>
        <v>0</v>
      </c>
      <c r="BY69" s="10">
        <f t="shared" si="72"/>
        <v>0</v>
      </c>
      <c r="BZ69" s="11">
        <f t="shared" si="72"/>
        <v>0</v>
      </c>
      <c r="CA69" s="10">
        <f t="shared" si="72"/>
        <v>0</v>
      </c>
      <c r="CB69" s="11">
        <f t="shared" si="72"/>
        <v>0</v>
      </c>
      <c r="CC69" s="10">
        <f t="shared" si="72"/>
        <v>0</v>
      </c>
      <c r="CD69" s="7">
        <f t="shared" si="72"/>
        <v>2</v>
      </c>
      <c r="CE69" s="7">
        <f t="shared" si="72"/>
        <v>4</v>
      </c>
      <c r="CF69" s="11">
        <f t="shared" si="72"/>
        <v>20</v>
      </c>
      <c r="CG69" s="10">
        <f t="shared" si="72"/>
        <v>0</v>
      </c>
      <c r="CH69" s="11">
        <f t="shared" si="72"/>
        <v>0</v>
      </c>
      <c r="CI69" s="10">
        <f t="shared" si="72"/>
        <v>0</v>
      </c>
      <c r="CJ69" s="11">
        <f t="shared" si="72"/>
        <v>0</v>
      </c>
      <c r="CK69" s="10">
        <f t="shared" si="72"/>
        <v>0</v>
      </c>
      <c r="CL69" s="7">
        <f t="shared" si="72"/>
        <v>2</v>
      </c>
      <c r="CM69" s="11">
        <f t="shared" si="72"/>
        <v>0</v>
      </c>
      <c r="CN69" s="10">
        <f t="shared" si="72"/>
        <v>0</v>
      </c>
      <c r="CO69" s="11">
        <f t="shared" si="72"/>
        <v>20</v>
      </c>
      <c r="CP69" s="10">
        <f t="shared" si="72"/>
        <v>0</v>
      </c>
      <c r="CQ69" s="11">
        <f t="shared" si="72"/>
        <v>0</v>
      </c>
      <c r="CR69" s="10">
        <f t="shared" si="72"/>
        <v>0</v>
      </c>
      <c r="CS69" s="11">
        <f t="shared" si="72"/>
        <v>0</v>
      </c>
      <c r="CT69" s="10">
        <f t="shared" si="72"/>
        <v>0</v>
      </c>
      <c r="CU69" s="11">
        <f t="shared" si="72"/>
        <v>0</v>
      </c>
      <c r="CV69" s="10">
        <f t="shared" si="72"/>
        <v>0</v>
      </c>
      <c r="CW69" s="11">
        <f t="shared" si="72"/>
        <v>0</v>
      </c>
      <c r="CX69" s="10">
        <f aca="true" t="shared" si="73" ref="CX69:EC69">SUM(CX61:CX68)</f>
        <v>0</v>
      </c>
      <c r="CY69" s="7">
        <f t="shared" si="73"/>
        <v>1</v>
      </c>
      <c r="CZ69" s="7">
        <f t="shared" si="73"/>
        <v>3</v>
      </c>
      <c r="DA69" s="11">
        <f t="shared" si="73"/>
        <v>65</v>
      </c>
      <c r="DB69" s="10">
        <f t="shared" si="73"/>
        <v>0</v>
      </c>
      <c r="DC69" s="11">
        <f t="shared" si="73"/>
        <v>0</v>
      </c>
      <c r="DD69" s="10">
        <f t="shared" si="73"/>
        <v>0</v>
      </c>
      <c r="DE69" s="11">
        <f t="shared" si="73"/>
        <v>0</v>
      </c>
      <c r="DF69" s="10">
        <f t="shared" si="73"/>
        <v>0</v>
      </c>
      <c r="DG69" s="7">
        <f t="shared" si="73"/>
        <v>4</v>
      </c>
      <c r="DH69" s="11">
        <f t="shared" si="73"/>
        <v>5</v>
      </c>
      <c r="DI69" s="10">
        <f t="shared" si="73"/>
        <v>0</v>
      </c>
      <c r="DJ69" s="11">
        <f t="shared" si="73"/>
        <v>60</v>
      </c>
      <c r="DK69" s="10">
        <f t="shared" si="73"/>
        <v>0</v>
      </c>
      <c r="DL69" s="11">
        <f t="shared" si="73"/>
        <v>0</v>
      </c>
      <c r="DM69" s="10">
        <f t="shared" si="73"/>
        <v>0</v>
      </c>
      <c r="DN69" s="11">
        <f t="shared" si="73"/>
        <v>0</v>
      </c>
      <c r="DO69" s="10">
        <f t="shared" si="73"/>
        <v>0</v>
      </c>
      <c r="DP69" s="11">
        <f t="shared" si="73"/>
        <v>0</v>
      </c>
      <c r="DQ69" s="10">
        <f t="shared" si="73"/>
        <v>0</v>
      </c>
      <c r="DR69" s="11">
        <f t="shared" si="73"/>
        <v>0</v>
      </c>
      <c r="DS69" s="10">
        <f t="shared" si="73"/>
        <v>0</v>
      </c>
      <c r="DT69" s="7">
        <f t="shared" si="73"/>
        <v>5</v>
      </c>
      <c r="DU69" s="7">
        <f t="shared" si="73"/>
        <v>9</v>
      </c>
      <c r="DV69" s="11">
        <f t="shared" si="73"/>
        <v>55</v>
      </c>
      <c r="DW69" s="10">
        <f t="shared" si="73"/>
        <v>0</v>
      </c>
      <c r="DX69" s="11">
        <f t="shared" si="73"/>
        <v>0</v>
      </c>
      <c r="DY69" s="10">
        <f t="shared" si="73"/>
        <v>0</v>
      </c>
      <c r="DZ69" s="11">
        <f t="shared" si="73"/>
        <v>0</v>
      </c>
      <c r="EA69" s="10">
        <f t="shared" si="73"/>
        <v>0</v>
      </c>
      <c r="EB69" s="7">
        <f t="shared" si="73"/>
        <v>5</v>
      </c>
      <c r="EC69" s="11">
        <f t="shared" si="73"/>
        <v>0</v>
      </c>
      <c r="ED69" s="10">
        <f aca="true" t="shared" si="74" ref="ED69:EP69">SUM(ED61:ED68)</f>
        <v>0</v>
      </c>
      <c r="EE69" s="11">
        <f t="shared" si="74"/>
        <v>45</v>
      </c>
      <c r="EF69" s="10">
        <f t="shared" si="74"/>
        <v>0</v>
      </c>
      <c r="EG69" s="11">
        <f t="shared" si="74"/>
        <v>0</v>
      </c>
      <c r="EH69" s="10">
        <f t="shared" si="74"/>
        <v>0</v>
      </c>
      <c r="EI69" s="11">
        <f t="shared" si="74"/>
        <v>0</v>
      </c>
      <c r="EJ69" s="10">
        <f t="shared" si="74"/>
        <v>0</v>
      </c>
      <c r="EK69" s="11">
        <f t="shared" si="74"/>
        <v>0</v>
      </c>
      <c r="EL69" s="10">
        <f t="shared" si="74"/>
        <v>0</v>
      </c>
      <c r="EM69" s="11">
        <f t="shared" si="74"/>
        <v>0</v>
      </c>
      <c r="EN69" s="10">
        <f t="shared" si="74"/>
        <v>0</v>
      </c>
      <c r="EO69" s="7">
        <f t="shared" si="74"/>
        <v>3</v>
      </c>
      <c r="EP69" s="7">
        <f t="shared" si="74"/>
        <v>8</v>
      </c>
    </row>
    <row r="70" spans="1:146" ht="19.5" customHeight="1">
      <c r="A70" s="19" t="s">
        <v>148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9"/>
      <c r="EP70" s="13"/>
    </row>
    <row r="71" spans="1:146" ht="12.75">
      <c r="A71" s="20">
        <v>1</v>
      </c>
      <c r="B71" s="20">
        <v>1</v>
      </c>
      <c r="C71" s="20"/>
      <c r="D71" s="6" t="s">
        <v>149</v>
      </c>
      <c r="E71" s="3" t="s">
        <v>150</v>
      </c>
      <c r="F71" s="6">
        <f aca="true" t="shared" si="75" ref="F71:F90">COUNTIF(U71:EN71,"e")</f>
        <v>1</v>
      </c>
      <c r="G71" s="6">
        <f aca="true" t="shared" si="76" ref="G71:G90">COUNTIF(U71:EN71,"z")</f>
        <v>2</v>
      </c>
      <c r="H71" s="6">
        <f aca="true" t="shared" si="77" ref="H71:H90">SUM(I71:Q71)</f>
        <v>150</v>
      </c>
      <c r="I71" s="6">
        <f aca="true" t="shared" si="78" ref="I71:I90">U71+AP71+BK71+CF71+DA71+DV71</f>
        <v>0</v>
      </c>
      <c r="J71" s="6">
        <f aca="true" t="shared" si="79" ref="J71:J90">W71+AR71+BM71+CH71+DC71+DX71</f>
        <v>0</v>
      </c>
      <c r="K71" s="6">
        <f aca="true" t="shared" si="80" ref="K71:K90">Y71+AT71+BO71+CJ71+DE71+DZ71</f>
        <v>0</v>
      </c>
      <c r="L71" s="6">
        <f aca="true" t="shared" si="81" ref="L71:L90">AB71+AW71+BR71+CM71+DH71+EC71</f>
        <v>0</v>
      </c>
      <c r="M71" s="6">
        <f aca="true" t="shared" si="82" ref="M71:M90">AD71+AY71+BT71+CO71+DJ71+EE71</f>
        <v>0</v>
      </c>
      <c r="N71" s="6">
        <f aca="true" t="shared" si="83" ref="N71:N90">AF71+BA71+BV71+CQ71+DL71+EG71</f>
        <v>150</v>
      </c>
      <c r="O71" s="6">
        <f aca="true" t="shared" si="84" ref="O71:O90">AH71+BC71+BX71+CS71+DN71+EI71</f>
        <v>0</v>
      </c>
      <c r="P71" s="6">
        <f aca="true" t="shared" si="85" ref="P71:P90">AJ71+BE71+BZ71+CU71+DP71+EK71</f>
        <v>0</v>
      </c>
      <c r="Q71" s="6">
        <f aca="true" t="shared" si="86" ref="Q71:Q90">AL71+BG71+CB71+CW71+DR71+EM71</f>
        <v>0</v>
      </c>
      <c r="R71" s="7">
        <f aca="true" t="shared" si="87" ref="R71:R90">AO71+BJ71+CE71+CZ71+DU71+EP71</f>
        <v>9</v>
      </c>
      <c r="S71" s="7">
        <f aca="true" t="shared" si="88" ref="S71:S90">AN71+BI71+CD71+CY71+DT71+EO71</f>
        <v>9</v>
      </c>
      <c r="T71" s="7">
        <v>6.2</v>
      </c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aca="true" t="shared" si="89" ref="AO71:AO90">AA71+AN71</f>
        <v>0</v>
      </c>
      <c r="AP71" s="11"/>
      <c r="AQ71" s="10"/>
      <c r="AR71" s="11"/>
      <c r="AS71" s="10"/>
      <c r="AT71" s="11"/>
      <c r="AU71" s="10"/>
      <c r="AV71" s="7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aca="true" t="shared" si="90" ref="BJ71:BJ90">AV71+BI71</f>
        <v>0</v>
      </c>
      <c r="BK71" s="11"/>
      <c r="BL71" s="10"/>
      <c r="BM71" s="11"/>
      <c r="BN71" s="10"/>
      <c r="BO71" s="11"/>
      <c r="BP71" s="10"/>
      <c r="BQ71" s="7"/>
      <c r="BR71" s="11"/>
      <c r="BS71" s="10"/>
      <c r="BT71" s="11"/>
      <c r="BU71" s="10"/>
      <c r="BV71" s="11">
        <v>30</v>
      </c>
      <c r="BW71" s="10" t="s">
        <v>57</v>
      </c>
      <c r="BX71" s="11"/>
      <c r="BY71" s="10"/>
      <c r="BZ71" s="11"/>
      <c r="CA71" s="10"/>
      <c r="CB71" s="11"/>
      <c r="CC71" s="10"/>
      <c r="CD71" s="7">
        <v>2</v>
      </c>
      <c r="CE71" s="7">
        <f aca="true" t="shared" si="91" ref="CE71:CE90">BQ71+CD71</f>
        <v>2</v>
      </c>
      <c r="CF71" s="11"/>
      <c r="CG71" s="10"/>
      <c r="CH71" s="11"/>
      <c r="CI71" s="10"/>
      <c r="CJ71" s="11"/>
      <c r="CK71" s="10"/>
      <c r="CL71" s="7"/>
      <c r="CM71" s="11"/>
      <c r="CN71" s="10"/>
      <c r="CO71" s="11"/>
      <c r="CP71" s="10"/>
      <c r="CQ71" s="11">
        <v>60</v>
      </c>
      <c r="CR71" s="10" t="s">
        <v>57</v>
      </c>
      <c r="CS71" s="11"/>
      <c r="CT71" s="10"/>
      <c r="CU71" s="11"/>
      <c r="CV71" s="10"/>
      <c r="CW71" s="11"/>
      <c r="CX71" s="10"/>
      <c r="CY71" s="7">
        <v>3</v>
      </c>
      <c r="CZ71" s="7">
        <f aca="true" t="shared" si="92" ref="CZ71:CZ90">CL71+CY71</f>
        <v>3</v>
      </c>
      <c r="DA71" s="11"/>
      <c r="DB71" s="10"/>
      <c r="DC71" s="11"/>
      <c r="DD71" s="10"/>
      <c r="DE71" s="11"/>
      <c r="DF71" s="10"/>
      <c r="DG71" s="7"/>
      <c r="DH71" s="11"/>
      <c r="DI71" s="10"/>
      <c r="DJ71" s="11"/>
      <c r="DK71" s="10"/>
      <c r="DL71" s="11">
        <v>60</v>
      </c>
      <c r="DM71" s="10" t="s">
        <v>58</v>
      </c>
      <c r="DN71" s="11"/>
      <c r="DO71" s="10"/>
      <c r="DP71" s="11"/>
      <c r="DQ71" s="10"/>
      <c r="DR71" s="11"/>
      <c r="DS71" s="10"/>
      <c r="DT71" s="7">
        <v>4</v>
      </c>
      <c r="DU71" s="7">
        <f aca="true" t="shared" si="93" ref="DU71:DU90">DG71+DT71</f>
        <v>4</v>
      </c>
      <c r="DV71" s="11"/>
      <c r="DW71" s="10"/>
      <c r="DX71" s="11"/>
      <c r="DY71" s="10"/>
      <c r="DZ71" s="11"/>
      <c r="EA71" s="10"/>
      <c r="EB71" s="7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aca="true" t="shared" si="94" ref="EP71:EP90">EB71+EO71</f>
        <v>0</v>
      </c>
    </row>
    <row r="72" spans="1:146" ht="12.75">
      <c r="A72" s="20">
        <v>1</v>
      </c>
      <c r="B72" s="20">
        <v>1</v>
      </c>
      <c r="C72" s="20"/>
      <c r="D72" s="6" t="s">
        <v>151</v>
      </c>
      <c r="E72" s="3" t="s">
        <v>152</v>
      </c>
      <c r="F72" s="6">
        <f t="shared" si="75"/>
        <v>1</v>
      </c>
      <c r="G72" s="6">
        <f t="shared" si="76"/>
        <v>2</v>
      </c>
      <c r="H72" s="6">
        <f t="shared" si="77"/>
        <v>150</v>
      </c>
      <c r="I72" s="6">
        <f t="shared" si="78"/>
        <v>0</v>
      </c>
      <c r="J72" s="6">
        <f t="shared" si="79"/>
        <v>0</v>
      </c>
      <c r="K72" s="6">
        <f t="shared" si="80"/>
        <v>0</v>
      </c>
      <c r="L72" s="6">
        <f t="shared" si="81"/>
        <v>0</v>
      </c>
      <c r="M72" s="6">
        <f t="shared" si="82"/>
        <v>0</v>
      </c>
      <c r="N72" s="6">
        <f t="shared" si="83"/>
        <v>150</v>
      </c>
      <c r="O72" s="6">
        <f t="shared" si="84"/>
        <v>0</v>
      </c>
      <c r="P72" s="6">
        <f t="shared" si="85"/>
        <v>0</v>
      </c>
      <c r="Q72" s="6">
        <f t="shared" si="86"/>
        <v>0</v>
      </c>
      <c r="R72" s="7">
        <f t="shared" si="87"/>
        <v>9</v>
      </c>
      <c r="S72" s="7">
        <f t="shared" si="88"/>
        <v>9</v>
      </c>
      <c r="T72" s="7">
        <v>6.2</v>
      </c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89"/>
        <v>0</v>
      </c>
      <c r="AP72" s="11"/>
      <c r="AQ72" s="10"/>
      <c r="AR72" s="11"/>
      <c r="AS72" s="10"/>
      <c r="AT72" s="11"/>
      <c r="AU72" s="10"/>
      <c r="AV72" s="7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90"/>
        <v>0</v>
      </c>
      <c r="BK72" s="11"/>
      <c r="BL72" s="10"/>
      <c r="BM72" s="11"/>
      <c r="BN72" s="10"/>
      <c r="BO72" s="11"/>
      <c r="BP72" s="10"/>
      <c r="BQ72" s="7"/>
      <c r="BR72" s="11"/>
      <c r="BS72" s="10"/>
      <c r="BT72" s="11"/>
      <c r="BU72" s="10"/>
      <c r="BV72" s="11">
        <v>30</v>
      </c>
      <c r="BW72" s="10" t="s">
        <v>57</v>
      </c>
      <c r="BX72" s="11"/>
      <c r="BY72" s="10"/>
      <c r="BZ72" s="11"/>
      <c r="CA72" s="10"/>
      <c r="CB72" s="11"/>
      <c r="CC72" s="10"/>
      <c r="CD72" s="7">
        <v>2</v>
      </c>
      <c r="CE72" s="7">
        <f t="shared" si="91"/>
        <v>2</v>
      </c>
      <c r="CF72" s="11"/>
      <c r="CG72" s="10"/>
      <c r="CH72" s="11"/>
      <c r="CI72" s="10"/>
      <c r="CJ72" s="11"/>
      <c r="CK72" s="10"/>
      <c r="CL72" s="7"/>
      <c r="CM72" s="11"/>
      <c r="CN72" s="10"/>
      <c r="CO72" s="11"/>
      <c r="CP72" s="10"/>
      <c r="CQ72" s="11">
        <v>60</v>
      </c>
      <c r="CR72" s="10" t="s">
        <v>57</v>
      </c>
      <c r="CS72" s="11"/>
      <c r="CT72" s="10"/>
      <c r="CU72" s="11"/>
      <c r="CV72" s="10"/>
      <c r="CW72" s="11"/>
      <c r="CX72" s="10"/>
      <c r="CY72" s="7">
        <v>3</v>
      </c>
      <c r="CZ72" s="7">
        <f t="shared" si="92"/>
        <v>3</v>
      </c>
      <c r="DA72" s="11"/>
      <c r="DB72" s="10"/>
      <c r="DC72" s="11"/>
      <c r="DD72" s="10"/>
      <c r="DE72" s="11"/>
      <c r="DF72" s="10"/>
      <c r="DG72" s="7"/>
      <c r="DH72" s="11"/>
      <c r="DI72" s="10"/>
      <c r="DJ72" s="11"/>
      <c r="DK72" s="10"/>
      <c r="DL72" s="11">
        <v>60</v>
      </c>
      <c r="DM72" s="10" t="s">
        <v>58</v>
      </c>
      <c r="DN72" s="11"/>
      <c r="DO72" s="10"/>
      <c r="DP72" s="11"/>
      <c r="DQ72" s="10"/>
      <c r="DR72" s="11"/>
      <c r="DS72" s="10"/>
      <c r="DT72" s="7">
        <v>4</v>
      </c>
      <c r="DU72" s="7">
        <f t="shared" si="93"/>
        <v>4</v>
      </c>
      <c r="DV72" s="11"/>
      <c r="DW72" s="10"/>
      <c r="DX72" s="11"/>
      <c r="DY72" s="10"/>
      <c r="DZ72" s="11"/>
      <c r="EA72" s="10"/>
      <c r="EB72" s="7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94"/>
        <v>0</v>
      </c>
    </row>
    <row r="73" spans="1:146" ht="12.75">
      <c r="A73" s="20">
        <v>2</v>
      </c>
      <c r="B73" s="20">
        <v>1</v>
      </c>
      <c r="C73" s="20"/>
      <c r="D73" s="6" t="s">
        <v>153</v>
      </c>
      <c r="E73" s="3" t="s">
        <v>154</v>
      </c>
      <c r="F73" s="6">
        <f t="shared" si="75"/>
        <v>0</v>
      </c>
      <c r="G73" s="6">
        <f t="shared" si="76"/>
        <v>1</v>
      </c>
      <c r="H73" s="6">
        <f t="shared" si="77"/>
        <v>15</v>
      </c>
      <c r="I73" s="6">
        <f t="shared" si="78"/>
        <v>15</v>
      </c>
      <c r="J73" s="6">
        <f t="shared" si="79"/>
        <v>0</v>
      </c>
      <c r="K73" s="6">
        <f t="shared" si="80"/>
        <v>0</v>
      </c>
      <c r="L73" s="6">
        <f t="shared" si="81"/>
        <v>0</v>
      </c>
      <c r="M73" s="6">
        <f t="shared" si="82"/>
        <v>0</v>
      </c>
      <c r="N73" s="6">
        <f t="shared" si="83"/>
        <v>0</v>
      </c>
      <c r="O73" s="6">
        <f t="shared" si="84"/>
        <v>0</v>
      </c>
      <c r="P73" s="6">
        <f t="shared" si="85"/>
        <v>0</v>
      </c>
      <c r="Q73" s="6">
        <f t="shared" si="86"/>
        <v>0</v>
      </c>
      <c r="R73" s="7">
        <f t="shared" si="87"/>
        <v>1</v>
      </c>
      <c r="S73" s="7">
        <f t="shared" si="88"/>
        <v>0</v>
      </c>
      <c r="T73" s="7">
        <v>0.6</v>
      </c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89"/>
        <v>0</v>
      </c>
      <c r="AP73" s="11">
        <v>15</v>
      </c>
      <c r="AQ73" s="10" t="s">
        <v>57</v>
      </c>
      <c r="AR73" s="11"/>
      <c r="AS73" s="10"/>
      <c r="AT73" s="11"/>
      <c r="AU73" s="10"/>
      <c r="AV73" s="7">
        <v>1</v>
      </c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90"/>
        <v>1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91"/>
        <v>0</v>
      </c>
      <c r="CF73" s="11"/>
      <c r="CG73" s="10"/>
      <c r="CH73" s="11"/>
      <c r="CI73" s="10"/>
      <c r="CJ73" s="11"/>
      <c r="CK73" s="10"/>
      <c r="CL73" s="7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92"/>
        <v>0</v>
      </c>
      <c r="DA73" s="11"/>
      <c r="DB73" s="10"/>
      <c r="DC73" s="11"/>
      <c r="DD73" s="10"/>
      <c r="DE73" s="11"/>
      <c r="DF73" s="10"/>
      <c r="DG73" s="7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93"/>
        <v>0</v>
      </c>
      <c r="DV73" s="11"/>
      <c r="DW73" s="10"/>
      <c r="DX73" s="11"/>
      <c r="DY73" s="10"/>
      <c r="DZ73" s="11"/>
      <c r="EA73" s="10"/>
      <c r="EB73" s="7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94"/>
        <v>0</v>
      </c>
    </row>
    <row r="74" spans="1:146" ht="12.75">
      <c r="A74" s="20">
        <v>2</v>
      </c>
      <c r="B74" s="20">
        <v>1</v>
      </c>
      <c r="C74" s="20"/>
      <c r="D74" s="6" t="s">
        <v>155</v>
      </c>
      <c r="E74" s="3" t="s">
        <v>156</v>
      </c>
      <c r="F74" s="6">
        <f t="shared" si="75"/>
        <v>0</v>
      </c>
      <c r="G74" s="6">
        <f t="shared" si="76"/>
        <v>1</v>
      </c>
      <c r="H74" s="6">
        <f t="shared" si="77"/>
        <v>15</v>
      </c>
      <c r="I74" s="6">
        <f t="shared" si="78"/>
        <v>15</v>
      </c>
      <c r="J74" s="6">
        <f t="shared" si="79"/>
        <v>0</v>
      </c>
      <c r="K74" s="6">
        <f t="shared" si="80"/>
        <v>0</v>
      </c>
      <c r="L74" s="6">
        <f t="shared" si="81"/>
        <v>0</v>
      </c>
      <c r="M74" s="6">
        <f t="shared" si="82"/>
        <v>0</v>
      </c>
      <c r="N74" s="6">
        <f t="shared" si="83"/>
        <v>0</v>
      </c>
      <c r="O74" s="6">
        <f t="shared" si="84"/>
        <v>0</v>
      </c>
      <c r="P74" s="6">
        <f t="shared" si="85"/>
        <v>0</v>
      </c>
      <c r="Q74" s="6">
        <f t="shared" si="86"/>
        <v>0</v>
      </c>
      <c r="R74" s="7">
        <f t="shared" si="87"/>
        <v>1</v>
      </c>
      <c r="S74" s="7">
        <f t="shared" si="88"/>
        <v>0</v>
      </c>
      <c r="T74" s="7">
        <v>0.6</v>
      </c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89"/>
        <v>0</v>
      </c>
      <c r="AP74" s="11">
        <v>15</v>
      </c>
      <c r="AQ74" s="10" t="s">
        <v>57</v>
      </c>
      <c r="AR74" s="11"/>
      <c r="AS74" s="10"/>
      <c r="AT74" s="11"/>
      <c r="AU74" s="10"/>
      <c r="AV74" s="7">
        <v>1</v>
      </c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90"/>
        <v>1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1"/>
        <v>0</v>
      </c>
      <c r="CF74" s="11"/>
      <c r="CG74" s="10"/>
      <c r="CH74" s="11"/>
      <c r="CI74" s="10"/>
      <c r="CJ74" s="11"/>
      <c r="CK74" s="10"/>
      <c r="CL74" s="7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92"/>
        <v>0</v>
      </c>
      <c r="DA74" s="11"/>
      <c r="DB74" s="10"/>
      <c r="DC74" s="11"/>
      <c r="DD74" s="10"/>
      <c r="DE74" s="11"/>
      <c r="DF74" s="10"/>
      <c r="DG74" s="7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93"/>
        <v>0</v>
      </c>
      <c r="DV74" s="11"/>
      <c r="DW74" s="10"/>
      <c r="DX74" s="11"/>
      <c r="DY74" s="10"/>
      <c r="DZ74" s="11"/>
      <c r="EA74" s="10"/>
      <c r="EB74" s="7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94"/>
        <v>0</v>
      </c>
    </row>
    <row r="75" spans="1:146" ht="12.75">
      <c r="A75" s="20">
        <v>3</v>
      </c>
      <c r="B75" s="20">
        <v>1</v>
      </c>
      <c r="C75" s="20"/>
      <c r="D75" s="6" t="s">
        <v>157</v>
      </c>
      <c r="E75" s="3" t="s">
        <v>158</v>
      </c>
      <c r="F75" s="6">
        <f t="shared" si="75"/>
        <v>0</v>
      </c>
      <c r="G75" s="6">
        <f t="shared" si="76"/>
        <v>2</v>
      </c>
      <c r="H75" s="6">
        <f t="shared" si="77"/>
        <v>30</v>
      </c>
      <c r="I75" s="6">
        <f t="shared" si="78"/>
        <v>15</v>
      </c>
      <c r="J75" s="6">
        <f t="shared" si="79"/>
        <v>0</v>
      </c>
      <c r="K75" s="6">
        <f t="shared" si="80"/>
        <v>15</v>
      </c>
      <c r="L75" s="6">
        <f t="shared" si="81"/>
        <v>0</v>
      </c>
      <c r="M75" s="6">
        <f t="shared" si="82"/>
        <v>0</v>
      </c>
      <c r="N75" s="6">
        <f t="shared" si="83"/>
        <v>0</v>
      </c>
      <c r="O75" s="6">
        <f t="shared" si="84"/>
        <v>0</v>
      </c>
      <c r="P75" s="6">
        <f t="shared" si="85"/>
        <v>0</v>
      </c>
      <c r="Q75" s="6">
        <f t="shared" si="86"/>
        <v>0</v>
      </c>
      <c r="R75" s="7">
        <f t="shared" si="87"/>
        <v>2</v>
      </c>
      <c r="S75" s="7">
        <f t="shared" si="88"/>
        <v>0</v>
      </c>
      <c r="T75" s="7">
        <v>1.2</v>
      </c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89"/>
        <v>0</v>
      </c>
      <c r="AP75" s="11"/>
      <c r="AQ75" s="10"/>
      <c r="AR75" s="11"/>
      <c r="AS75" s="10"/>
      <c r="AT75" s="11"/>
      <c r="AU75" s="10"/>
      <c r="AV75" s="7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90"/>
        <v>0</v>
      </c>
      <c r="BK75" s="11"/>
      <c r="BL75" s="10"/>
      <c r="BM75" s="11"/>
      <c r="BN75" s="10"/>
      <c r="BO75" s="11"/>
      <c r="BP75" s="10"/>
      <c r="BQ75" s="7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1"/>
        <v>0</v>
      </c>
      <c r="CF75" s="11"/>
      <c r="CG75" s="10"/>
      <c r="CH75" s="11"/>
      <c r="CI75" s="10"/>
      <c r="CJ75" s="11"/>
      <c r="CK75" s="10"/>
      <c r="CL75" s="7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92"/>
        <v>0</v>
      </c>
      <c r="DA75" s="11">
        <v>15</v>
      </c>
      <c r="DB75" s="10" t="s">
        <v>57</v>
      </c>
      <c r="DC75" s="11"/>
      <c r="DD75" s="10"/>
      <c r="DE75" s="11">
        <v>15</v>
      </c>
      <c r="DF75" s="10" t="s">
        <v>57</v>
      </c>
      <c r="DG75" s="7">
        <v>2</v>
      </c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93"/>
        <v>2</v>
      </c>
      <c r="DV75" s="11"/>
      <c r="DW75" s="10"/>
      <c r="DX75" s="11"/>
      <c r="DY75" s="10"/>
      <c r="DZ75" s="11"/>
      <c r="EA75" s="10"/>
      <c r="EB75" s="7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94"/>
        <v>0</v>
      </c>
    </row>
    <row r="76" spans="1:146" ht="12.75">
      <c r="A76" s="20">
        <v>3</v>
      </c>
      <c r="B76" s="20">
        <v>1</v>
      </c>
      <c r="C76" s="20"/>
      <c r="D76" s="6" t="s">
        <v>159</v>
      </c>
      <c r="E76" s="3" t="s">
        <v>160</v>
      </c>
      <c r="F76" s="6">
        <f t="shared" si="75"/>
        <v>0</v>
      </c>
      <c r="G76" s="6">
        <f t="shared" si="76"/>
        <v>2</v>
      </c>
      <c r="H76" s="6">
        <f t="shared" si="77"/>
        <v>30</v>
      </c>
      <c r="I76" s="6">
        <f t="shared" si="78"/>
        <v>15</v>
      </c>
      <c r="J76" s="6">
        <f t="shared" si="79"/>
        <v>0</v>
      </c>
      <c r="K76" s="6">
        <f t="shared" si="80"/>
        <v>15</v>
      </c>
      <c r="L76" s="6">
        <f t="shared" si="81"/>
        <v>0</v>
      </c>
      <c r="M76" s="6">
        <f t="shared" si="82"/>
        <v>0</v>
      </c>
      <c r="N76" s="6">
        <f t="shared" si="83"/>
        <v>0</v>
      </c>
      <c r="O76" s="6">
        <f t="shared" si="84"/>
        <v>0</v>
      </c>
      <c r="P76" s="6">
        <f t="shared" si="85"/>
        <v>0</v>
      </c>
      <c r="Q76" s="6">
        <f t="shared" si="86"/>
        <v>0</v>
      </c>
      <c r="R76" s="7">
        <f t="shared" si="87"/>
        <v>2</v>
      </c>
      <c r="S76" s="7">
        <f t="shared" si="88"/>
        <v>0</v>
      </c>
      <c r="T76" s="7">
        <v>1.2</v>
      </c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89"/>
        <v>0</v>
      </c>
      <c r="AP76" s="11"/>
      <c r="AQ76" s="10"/>
      <c r="AR76" s="11"/>
      <c r="AS76" s="10"/>
      <c r="AT76" s="11"/>
      <c r="AU76" s="10"/>
      <c r="AV76" s="7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90"/>
        <v>0</v>
      </c>
      <c r="BK76" s="11"/>
      <c r="BL76" s="10"/>
      <c r="BM76" s="11"/>
      <c r="BN76" s="10"/>
      <c r="BO76" s="11"/>
      <c r="BP76" s="10"/>
      <c r="BQ76" s="7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91"/>
        <v>0</v>
      </c>
      <c r="CF76" s="11"/>
      <c r="CG76" s="10"/>
      <c r="CH76" s="11"/>
      <c r="CI76" s="10"/>
      <c r="CJ76" s="11"/>
      <c r="CK76" s="10"/>
      <c r="CL76" s="7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92"/>
        <v>0</v>
      </c>
      <c r="DA76" s="11">
        <v>15</v>
      </c>
      <c r="DB76" s="10" t="s">
        <v>57</v>
      </c>
      <c r="DC76" s="11"/>
      <c r="DD76" s="10"/>
      <c r="DE76" s="11">
        <v>15</v>
      </c>
      <c r="DF76" s="10" t="s">
        <v>57</v>
      </c>
      <c r="DG76" s="7">
        <v>2</v>
      </c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93"/>
        <v>2</v>
      </c>
      <c r="DV76" s="11"/>
      <c r="DW76" s="10"/>
      <c r="DX76" s="11"/>
      <c r="DY76" s="10"/>
      <c r="DZ76" s="11"/>
      <c r="EA76" s="10"/>
      <c r="EB76" s="7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94"/>
        <v>0</v>
      </c>
    </row>
    <row r="77" spans="1:146" ht="12.75">
      <c r="A77" s="20">
        <v>4</v>
      </c>
      <c r="B77" s="20">
        <v>1</v>
      </c>
      <c r="C77" s="20"/>
      <c r="D77" s="6" t="s">
        <v>161</v>
      </c>
      <c r="E77" s="3" t="s">
        <v>162</v>
      </c>
      <c r="F77" s="6">
        <f t="shared" si="75"/>
        <v>0</v>
      </c>
      <c r="G77" s="6">
        <f t="shared" si="76"/>
        <v>2</v>
      </c>
      <c r="H77" s="6">
        <f t="shared" si="77"/>
        <v>30</v>
      </c>
      <c r="I77" s="6">
        <f t="shared" si="78"/>
        <v>15</v>
      </c>
      <c r="J77" s="6">
        <f t="shared" si="79"/>
        <v>0</v>
      </c>
      <c r="K77" s="6">
        <f t="shared" si="80"/>
        <v>0</v>
      </c>
      <c r="L77" s="6">
        <f t="shared" si="81"/>
        <v>0</v>
      </c>
      <c r="M77" s="6">
        <f t="shared" si="82"/>
        <v>15</v>
      </c>
      <c r="N77" s="6">
        <f t="shared" si="83"/>
        <v>0</v>
      </c>
      <c r="O77" s="6">
        <f t="shared" si="84"/>
        <v>0</v>
      </c>
      <c r="P77" s="6">
        <f t="shared" si="85"/>
        <v>0</v>
      </c>
      <c r="Q77" s="6">
        <f t="shared" si="86"/>
        <v>0</v>
      </c>
      <c r="R77" s="7">
        <f t="shared" si="87"/>
        <v>2</v>
      </c>
      <c r="S77" s="7">
        <f t="shared" si="88"/>
        <v>1</v>
      </c>
      <c r="T77" s="7">
        <v>1.4</v>
      </c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89"/>
        <v>0</v>
      </c>
      <c r="AP77" s="11"/>
      <c r="AQ77" s="10"/>
      <c r="AR77" s="11"/>
      <c r="AS77" s="10"/>
      <c r="AT77" s="11"/>
      <c r="AU77" s="10"/>
      <c r="AV77" s="7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90"/>
        <v>0</v>
      </c>
      <c r="BK77" s="11"/>
      <c r="BL77" s="10"/>
      <c r="BM77" s="11"/>
      <c r="BN77" s="10"/>
      <c r="BO77" s="11"/>
      <c r="BP77" s="10"/>
      <c r="BQ77" s="7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1"/>
        <v>0</v>
      </c>
      <c r="CF77" s="11">
        <v>15</v>
      </c>
      <c r="CG77" s="10" t="s">
        <v>57</v>
      </c>
      <c r="CH77" s="11"/>
      <c r="CI77" s="10"/>
      <c r="CJ77" s="11"/>
      <c r="CK77" s="10"/>
      <c r="CL77" s="7">
        <v>1</v>
      </c>
      <c r="CM77" s="11"/>
      <c r="CN77" s="10"/>
      <c r="CO77" s="11">
        <v>15</v>
      </c>
      <c r="CP77" s="10" t="s">
        <v>57</v>
      </c>
      <c r="CQ77" s="11"/>
      <c r="CR77" s="10"/>
      <c r="CS77" s="11"/>
      <c r="CT77" s="10"/>
      <c r="CU77" s="11"/>
      <c r="CV77" s="10"/>
      <c r="CW77" s="11"/>
      <c r="CX77" s="10"/>
      <c r="CY77" s="7">
        <v>1</v>
      </c>
      <c r="CZ77" s="7">
        <f t="shared" si="92"/>
        <v>2</v>
      </c>
      <c r="DA77" s="11"/>
      <c r="DB77" s="10"/>
      <c r="DC77" s="11"/>
      <c r="DD77" s="10"/>
      <c r="DE77" s="11"/>
      <c r="DF77" s="10"/>
      <c r="DG77" s="7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93"/>
        <v>0</v>
      </c>
      <c r="DV77" s="11"/>
      <c r="DW77" s="10"/>
      <c r="DX77" s="11"/>
      <c r="DY77" s="10"/>
      <c r="DZ77" s="11"/>
      <c r="EA77" s="10"/>
      <c r="EB77" s="7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94"/>
        <v>0</v>
      </c>
    </row>
    <row r="78" spans="1:146" ht="12.75">
      <c r="A78" s="20">
        <v>4</v>
      </c>
      <c r="B78" s="20">
        <v>1</v>
      </c>
      <c r="C78" s="20"/>
      <c r="D78" s="6" t="s">
        <v>163</v>
      </c>
      <c r="E78" s="3" t="s">
        <v>164</v>
      </c>
      <c r="F78" s="6">
        <f t="shared" si="75"/>
        <v>0</v>
      </c>
      <c r="G78" s="6">
        <f t="shared" si="76"/>
        <v>2</v>
      </c>
      <c r="H78" s="6">
        <f t="shared" si="77"/>
        <v>30</v>
      </c>
      <c r="I78" s="6">
        <f t="shared" si="78"/>
        <v>15</v>
      </c>
      <c r="J78" s="6">
        <f t="shared" si="79"/>
        <v>0</v>
      </c>
      <c r="K78" s="6">
        <f t="shared" si="80"/>
        <v>0</v>
      </c>
      <c r="L78" s="6">
        <f t="shared" si="81"/>
        <v>0</v>
      </c>
      <c r="M78" s="6">
        <f t="shared" si="82"/>
        <v>15</v>
      </c>
      <c r="N78" s="6">
        <f t="shared" si="83"/>
        <v>0</v>
      </c>
      <c r="O78" s="6">
        <f t="shared" si="84"/>
        <v>0</v>
      </c>
      <c r="P78" s="6">
        <f t="shared" si="85"/>
        <v>0</v>
      </c>
      <c r="Q78" s="6">
        <f t="shared" si="86"/>
        <v>0</v>
      </c>
      <c r="R78" s="7">
        <f t="shared" si="87"/>
        <v>2</v>
      </c>
      <c r="S78" s="7">
        <f t="shared" si="88"/>
        <v>1</v>
      </c>
      <c r="T78" s="7">
        <v>1.4</v>
      </c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89"/>
        <v>0</v>
      </c>
      <c r="AP78" s="11"/>
      <c r="AQ78" s="10"/>
      <c r="AR78" s="11"/>
      <c r="AS78" s="10"/>
      <c r="AT78" s="11"/>
      <c r="AU78" s="10"/>
      <c r="AV78" s="7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0"/>
        <v>0</v>
      </c>
      <c r="BK78" s="11"/>
      <c r="BL78" s="10"/>
      <c r="BM78" s="11"/>
      <c r="BN78" s="10"/>
      <c r="BO78" s="11"/>
      <c r="BP78" s="10"/>
      <c r="BQ78" s="7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91"/>
        <v>0</v>
      </c>
      <c r="CF78" s="11">
        <v>15</v>
      </c>
      <c r="CG78" s="10" t="s">
        <v>57</v>
      </c>
      <c r="CH78" s="11"/>
      <c r="CI78" s="10"/>
      <c r="CJ78" s="11"/>
      <c r="CK78" s="10"/>
      <c r="CL78" s="7">
        <v>1</v>
      </c>
      <c r="CM78" s="11"/>
      <c r="CN78" s="10"/>
      <c r="CO78" s="11">
        <v>15</v>
      </c>
      <c r="CP78" s="10" t="s">
        <v>57</v>
      </c>
      <c r="CQ78" s="11"/>
      <c r="CR78" s="10"/>
      <c r="CS78" s="11"/>
      <c r="CT78" s="10"/>
      <c r="CU78" s="11"/>
      <c r="CV78" s="10"/>
      <c r="CW78" s="11"/>
      <c r="CX78" s="10"/>
      <c r="CY78" s="7">
        <v>1</v>
      </c>
      <c r="CZ78" s="7">
        <f t="shared" si="92"/>
        <v>2</v>
      </c>
      <c r="DA78" s="11"/>
      <c r="DB78" s="10"/>
      <c r="DC78" s="11"/>
      <c r="DD78" s="10"/>
      <c r="DE78" s="11"/>
      <c r="DF78" s="10"/>
      <c r="DG78" s="7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93"/>
        <v>0</v>
      </c>
      <c r="DV78" s="11"/>
      <c r="DW78" s="10"/>
      <c r="DX78" s="11"/>
      <c r="DY78" s="10"/>
      <c r="DZ78" s="11"/>
      <c r="EA78" s="10"/>
      <c r="EB78" s="7"/>
      <c r="EC78" s="11"/>
      <c r="ED78" s="10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94"/>
        <v>0</v>
      </c>
    </row>
    <row r="79" spans="1:146" ht="12.75">
      <c r="A79" s="20">
        <v>5</v>
      </c>
      <c r="B79" s="20">
        <v>1</v>
      </c>
      <c r="C79" s="20"/>
      <c r="D79" s="6" t="s">
        <v>165</v>
      </c>
      <c r="E79" s="3" t="s">
        <v>166</v>
      </c>
      <c r="F79" s="6">
        <f t="shared" si="75"/>
        <v>0</v>
      </c>
      <c r="G79" s="6">
        <f t="shared" si="76"/>
        <v>2</v>
      </c>
      <c r="H79" s="6">
        <f t="shared" si="77"/>
        <v>30</v>
      </c>
      <c r="I79" s="6">
        <f t="shared" si="78"/>
        <v>15</v>
      </c>
      <c r="J79" s="6">
        <f t="shared" si="79"/>
        <v>0</v>
      </c>
      <c r="K79" s="6">
        <f t="shared" si="80"/>
        <v>0</v>
      </c>
      <c r="L79" s="6">
        <f t="shared" si="81"/>
        <v>0</v>
      </c>
      <c r="M79" s="6">
        <f t="shared" si="82"/>
        <v>15</v>
      </c>
      <c r="N79" s="6">
        <f t="shared" si="83"/>
        <v>0</v>
      </c>
      <c r="O79" s="6">
        <f t="shared" si="84"/>
        <v>0</v>
      </c>
      <c r="P79" s="6">
        <f t="shared" si="85"/>
        <v>0</v>
      </c>
      <c r="Q79" s="6">
        <f t="shared" si="86"/>
        <v>0</v>
      </c>
      <c r="R79" s="7">
        <f t="shared" si="87"/>
        <v>2</v>
      </c>
      <c r="S79" s="7">
        <f t="shared" si="88"/>
        <v>1</v>
      </c>
      <c r="T79" s="7">
        <v>1.4</v>
      </c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89"/>
        <v>0</v>
      </c>
      <c r="AP79" s="11"/>
      <c r="AQ79" s="10"/>
      <c r="AR79" s="11"/>
      <c r="AS79" s="10"/>
      <c r="AT79" s="11"/>
      <c r="AU79" s="10"/>
      <c r="AV79" s="7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0"/>
        <v>0</v>
      </c>
      <c r="BK79" s="11"/>
      <c r="BL79" s="10"/>
      <c r="BM79" s="11"/>
      <c r="BN79" s="10"/>
      <c r="BO79" s="11"/>
      <c r="BP79" s="10"/>
      <c r="BQ79" s="7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1"/>
        <v>0</v>
      </c>
      <c r="CF79" s="11">
        <v>15</v>
      </c>
      <c r="CG79" s="10" t="s">
        <v>57</v>
      </c>
      <c r="CH79" s="11"/>
      <c r="CI79" s="10"/>
      <c r="CJ79" s="11"/>
      <c r="CK79" s="10"/>
      <c r="CL79" s="7">
        <v>1</v>
      </c>
      <c r="CM79" s="11"/>
      <c r="CN79" s="10"/>
      <c r="CO79" s="11">
        <v>15</v>
      </c>
      <c r="CP79" s="10" t="s">
        <v>57</v>
      </c>
      <c r="CQ79" s="11"/>
      <c r="CR79" s="10"/>
      <c r="CS79" s="11"/>
      <c r="CT79" s="10"/>
      <c r="CU79" s="11"/>
      <c r="CV79" s="10"/>
      <c r="CW79" s="11"/>
      <c r="CX79" s="10"/>
      <c r="CY79" s="7">
        <v>1</v>
      </c>
      <c r="CZ79" s="7">
        <f t="shared" si="92"/>
        <v>2</v>
      </c>
      <c r="DA79" s="11"/>
      <c r="DB79" s="10"/>
      <c r="DC79" s="11"/>
      <c r="DD79" s="10"/>
      <c r="DE79" s="11"/>
      <c r="DF79" s="10"/>
      <c r="DG79" s="7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93"/>
        <v>0</v>
      </c>
      <c r="DV79" s="11"/>
      <c r="DW79" s="10"/>
      <c r="DX79" s="11"/>
      <c r="DY79" s="10"/>
      <c r="DZ79" s="11"/>
      <c r="EA79" s="10"/>
      <c r="EB79" s="7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94"/>
        <v>0</v>
      </c>
    </row>
    <row r="80" spans="1:146" ht="12.75">
      <c r="A80" s="20">
        <v>5</v>
      </c>
      <c r="B80" s="20">
        <v>1</v>
      </c>
      <c r="C80" s="20"/>
      <c r="D80" s="6" t="s">
        <v>167</v>
      </c>
      <c r="E80" s="3" t="s">
        <v>168</v>
      </c>
      <c r="F80" s="6">
        <f t="shared" si="75"/>
        <v>0</v>
      </c>
      <c r="G80" s="6">
        <f t="shared" si="76"/>
        <v>2</v>
      </c>
      <c r="H80" s="6">
        <f t="shared" si="77"/>
        <v>30</v>
      </c>
      <c r="I80" s="6">
        <f t="shared" si="78"/>
        <v>15</v>
      </c>
      <c r="J80" s="6">
        <f t="shared" si="79"/>
        <v>0</v>
      </c>
      <c r="K80" s="6">
        <f t="shared" si="80"/>
        <v>0</v>
      </c>
      <c r="L80" s="6">
        <f t="shared" si="81"/>
        <v>0</v>
      </c>
      <c r="M80" s="6">
        <f t="shared" si="82"/>
        <v>15</v>
      </c>
      <c r="N80" s="6">
        <f t="shared" si="83"/>
        <v>0</v>
      </c>
      <c r="O80" s="6">
        <f t="shared" si="84"/>
        <v>0</v>
      </c>
      <c r="P80" s="6">
        <f t="shared" si="85"/>
        <v>0</v>
      </c>
      <c r="Q80" s="6">
        <f t="shared" si="86"/>
        <v>0</v>
      </c>
      <c r="R80" s="7">
        <f t="shared" si="87"/>
        <v>2</v>
      </c>
      <c r="S80" s="7">
        <f t="shared" si="88"/>
        <v>1</v>
      </c>
      <c r="T80" s="7">
        <v>1.4</v>
      </c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89"/>
        <v>0</v>
      </c>
      <c r="AP80" s="11"/>
      <c r="AQ80" s="10"/>
      <c r="AR80" s="11"/>
      <c r="AS80" s="10"/>
      <c r="AT80" s="11"/>
      <c r="AU80" s="10"/>
      <c r="AV80" s="7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0"/>
        <v>0</v>
      </c>
      <c r="BK80" s="11"/>
      <c r="BL80" s="10"/>
      <c r="BM80" s="11"/>
      <c r="BN80" s="10"/>
      <c r="BO80" s="11"/>
      <c r="BP80" s="10"/>
      <c r="BQ80" s="7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1"/>
        <v>0</v>
      </c>
      <c r="CF80" s="11">
        <v>15</v>
      </c>
      <c r="CG80" s="10" t="s">
        <v>57</v>
      </c>
      <c r="CH80" s="11"/>
      <c r="CI80" s="10"/>
      <c r="CJ80" s="11"/>
      <c r="CK80" s="10"/>
      <c r="CL80" s="7">
        <v>1</v>
      </c>
      <c r="CM80" s="11"/>
      <c r="CN80" s="10"/>
      <c r="CO80" s="11">
        <v>15</v>
      </c>
      <c r="CP80" s="10" t="s">
        <v>57</v>
      </c>
      <c r="CQ80" s="11"/>
      <c r="CR80" s="10"/>
      <c r="CS80" s="11"/>
      <c r="CT80" s="10"/>
      <c r="CU80" s="11"/>
      <c r="CV80" s="10"/>
      <c r="CW80" s="11"/>
      <c r="CX80" s="10"/>
      <c r="CY80" s="7">
        <v>1</v>
      </c>
      <c r="CZ80" s="7">
        <f t="shared" si="92"/>
        <v>2</v>
      </c>
      <c r="DA80" s="11"/>
      <c r="DB80" s="10"/>
      <c r="DC80" s="11"/>
      <c r="DD80" s="10"/>
      <c r="DE80" s="11"/>
      <c r="DF80" s="10"/>
      <c r="DG80" s="7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93"/>
        <v>0</v>
      </c>
      <c r="DV80" s="11"/>
      <c r="DW80" s="10"/>
      <c r="DX80" s="11"/>
      <c r="DY80" s="10"/>
      <c r="DZ80" s="11"/>
      <c r="EA80" s="10"/>
      <c r="EB80" s="7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94"/>
        <v>0</v>
      </c>
    </row>
    <row r="81" spans="1:146" ht="12.75">
      <c r="A81" s="20">
        <v>6</v>
      </c>
      <c r="B81" s="20">
        <v>1</v>
      </c>
      <c r="C81" s="20"/>
      <c r="D81" s="6" t="s">
        <v>169</v>
      </c>
      <c r="E81" s="3" t="s">
        <v>170</v>
      </c>
      <c r="F81" s="6">
        <f t="shared" si="75"/>
        <v>0</v>
      </c>
      <c r="G81" s="6">
        <f t="shared" si="76"/>
        <v>2</v>
      </c>
      <c r="H81" s="6">
        <f t="shared" si="77"/>
        <v>30</v>
      </c>
      <c r="I81" s="6">
        <f t="shared" si="78"/>
        <v>15</v>
      </c>
      <c r="J81" s="6">
        <f t="shared" si="79"/>
        <v>0</v>
      </c>
      <c r="K81" s="6">
        <f t="shared" si="80"/>
        <v>0</v>
      </c>
      <c r="L81" s="6">
        <f t="shared" si="81"/>
        <v>0</v>
      </c>
      <c r="M81" s="6">
        <f t="shared" si="82"/>
        <v>15</v>
      </c>
      <c r="N81" s="6">
        <f t="shared" si="83"/>
        <v>0</v>
      </c>
      <c r="O81" s="6">
        <f t="shared" si="84"/>
        <v>0</v>
      </c>
      <c r="P81" s="6">
        <f t="shared" si="85"/>
        <v>0</v>
      </c>
      <c r="Q81" s="6">
        <f t="shared" si="86"/>
        <v>0</v>
      </c>
      <c r="R81" s="7">
        <f t="shared" si="87"/>
        <v>2</v>
      </c>
      <c r="S81" s="7">
        <f t="shared" si="88"/>
        <v>1</v>
      </c>
      <c r="T81" s="7">
        <v>1.2</v>
      </c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89"/>
        <v>0</v>
      </c>
      <c r="AP81" s="11"/>
      <c r="AQ81" s="10"/>
      <c r="AR81" s="11"/>
      <c r="AS81" s="10"/>
      <c r="AT81" s="11"/>
      <c r="AU81" s="10"/>
      <c r="AV81" s="7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0"/>
        <v>0</v>
      </c>
      <c r="BK81" s="11">
        <v>15</v>
      </c>
      <c r="BL81" s="10" t="s">
        <v>57</v>
      </c>
      <c r="BM81" s="11"/>
      <c r="BN81" s="10"/>
      <c r="BO81" s="11"/>
      <c r="BP81" s="10"/>
      <c r="BQ81" s="7">
        <v>1</v>
      </c>
      <c r="BR81" s="11"/>
      <c r="BS81" s="10"/>
      <c r="BT81" s="11">
        <v>15</v>
      </c>
      <c r="BU81" s="10" t="s">
        <v>57</v>
      </c>
      <c r="BV81" s="11"/>
      <c r="BW81" s="10"/>
      <c r="BX81" s="11"/>
      <c r="BY81" s="10"/>
      <c r="BZ81" s="11"/>
      <c r="CA81" s="10"/>
      <c r="CB81" s="11"/>
      <c r="CC81" s="10"/>
      <c r="CD81" s="7">
        <v>1</v>
      </c>
      <c r="CE81" s="7">
        <f t="shared" si="91"/>
        <v>2</v>
      </c>
      <c r="CF81" s="11"/>
      <c r="CG81" s="10"/>
      <c r="CH81" s="11"/>
      <c r="CI81" s="10"/>
      <c r="CJ81" s="11"/>
      <c r="CK81" s="10"/>
      <c r="CL81" s="7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2"/>
        <v>0</v>
      </c>
      <c r="DA81" s="11"/>
      <c r="DB81" s="10"/>
      <c r="DC81" s="11"/>
      <c r="DD81" s="10"/>
      <c r="DE81" s="11"/>
      <c r="DF81" s="10"/>
      <c r="DG81" s="7"/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93"/>
        <v>0</v>
      </c>
      <c r="DV81" s="11"/>
      <c r="DW81" s="10"/>
      <c r="DX81" s="11"/>
      <c r="DY81" s="10"/>
      <c r="DZ81" s="11"/>
      <c r="EA81" s="10"/>
      <c r="EB81" s="7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94"/>
        <v>0</v>
      </c>
    </row>
    <row r="82" spans="1:146" ht="12.75">
      <c r="A82" s="20">
        <v>6</v>
      </c>
      <c r="B82" s="20">
        <v>1</v>
      </c>
      <c r="C82" s="20"/>
      <c r="D82" s="6" t="s">
        <v>171</v>
      </c>
      <c r="E82" s="3" t="s">
        <v>172</v>
      </c>
      <c r="F82" s="6">
        <f t="shared" si="75"/>
        <v>0</v>
      </c>
      <c r="G82" s="6">
        <f t="shared" si="76"/>
        <v>2</v>
      </c>
      <c r="H82" s="6">
        <f t="shared" si="77"/>
        <v>30</v>
      </c>
      <c r="I82" s="6">
        <f t="shared" si="78"/>
        <v>15</v>
      </c>
      <c r="J82" s="6">
        <f t="shared" si="79"/>
        <v>0</v>
      </c>
      <c r="K82" s="6">
        <f t="shared" si="80"/>
        <v>0</v>
      </c>
      <c r="L82" s="6">
        <f t="shared" si="81"/>
        <v>0</v>
      </c>
      <c r="M82" s="6">
        <f t="shared" si="82"/>
        <v>15</v>
      </c>
      <c r="N82" s="6">
        <f t="shared" si="83"/>
        <v>0</v>
      </c>
      <c r="O82" s="6">
        <f t="shared" si="84"/>
        <v>0</v>
      </c>
      <c r="P82" s="6">
        <f t="shared" si="85"/>
        <v>0</v>
      </c>
      <c r="Q82" s="6">
        <f t="shared" si="86"/>
        <v>0</v>
      </c>
      <c r="R82" s="7">
        <f t="shared" si="87"/>
        <v>2</v>
      </c>
      <c r="S82" s="7">
        <f t="shared" si="88"/>
        <v>1</v>
      </c>
      <c r="T82" s="7">
        <v>1.2</v>
      </c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89"/>
        <v>0</v>
      </c>
      <c r="AP82" s="11"/>
      <c r="AQ82" s="10"/>
      <c r="AR82" s="11"/>
      <c r="AS82" s="10"/>
      <c r="AT82" s="11"/>
      <c r="AU82" s="10"/>
      <c r="AV82" s="7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0"/>
        <v>0</v>
      </c>
      <c r="BK82" s="11">
        <v>15</v>
      </c>
      <c r="BL82" s="10" t="s">
        <v>57</v>
      </c>
      <c r="BM82" s="11"/>
      <c r="BN82" s="10"/>
      <c r="BO82" s="11"/>
      <c r="BP82" s="10"/>
      <c r="BQ82" s="7">
        <v>1</v>
      </c>
      <c r="BR82" s="11"/>
      <c r="BS82" s="10"/>
      <c r="BT82" s="11">
        <v>15</v>
      </c>
      <c r="BU82" s="10" t="s">
        <v>57</v>
      </c>
      <c r="BV82" s="11"/>
      <c r="BW82" s="10"/>
      <c r="BX82" s="11"/>
      <c r="BY82" s="10"/>
      <c r="BZ82" s="11"/>
      <c r="CA82" s="10"/>
      <c r="CB82" s="11"/>
      <c r="CC82" s="10"/>
      <c r="CD82" s="7">
        <v>1</v>
      </c>
      <c r="CE82" s="7">
        <f t="shared" si="91"/>
        <v>2</v>
      </c>
      <c r="CF82" s="11"/>
      <c r="CG82" s="10"/>
      <c r="CH82" s="11"/>
      <c r="CI82" s="10"/>
      <c r="CJ82" s="11"/>
      <c r="CK82" s="10"/>
      <c r="CL82" s="7"/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92"/>
        <v>0</v>
      </c>
      <c r="DA82" s="11"/>
      <c r="DB82" s="10"/>
      <c r="DC82" s="11"/>
      <c r="DD82" s="10"/>
      <c r="DE82" s="11"/>
      <c r="DF82" s="10"/>
      <c r="DG82" s="7"/>
      <c r="DH82" s="11"/>
      <c r="DI82" s="10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93"/>
        <v>0</v>
      </c>
      <c r="DV82" s="11"/>
      <c r="DW82" s="10"/>
      <c r="DX82" s="11"/>
      <c r="DY82" s="10"/>
      <c r="DZ82" s="11"/>
      <c r="EA82" s="10"/>
      <c r="EB82" s="7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94"/>
        <v>0</v>
      </c>
    </row>
    <row r="83" spans="1:146" ht="12.75">
      <c r="A83" s="20">
        <v>7</v>
      </c>
      <c r="B83" s="20">
        <v>1</v>
      </c>
      <c r="C83" s="20"/>
      <c r="D83" s="6" t="s">
        <v>173</v>
      </c>
      <c r="E83" s="3" t="s">
        <v>174</v>
      </c>
      <c r="F83" s="6">
        <f t="shared" si="75"/>
        <v>0</v>
      </c>
      <c r="G83" s="6">
        <f t="shared" si="76"/>
        <v>2</v>
      </c>
      <c r="H83" s="6">
        <f t="shared" si="77"/>
        <v>30</v>
      </c>
      <c r="I83" s="6">
        <f t="shared" si="78"/>
        <v>15</v>
      </c>
      <c r="J83" s="6">
        <f t="shared" si="79"/>
        <v>0</v>
      </c>
      <c r="K83" s="6">
        <f t="shared" si="80"/>
        <v>0</v>
      </c>
      <c r="L83" s="6">
        <f t="shared" si="81"/>
        <v>0</v>
      </c>
      <c r="M83" s="6">
        <f t="shared" si="82"/>
        <v>15</v>
      </c>
      <c r="N83" s="6">
        <f t="shared" si="83"/>
        <v>0</v>
      </c>
      <c r="O83" s="6">
        <f t="shared" si="84"/>
        <v>0</v>
      </c>
      <c r="P83" s="6">
        <f t="shared" si="85"/>
        <v>0</v>
      </c>
      <c r="Q83" s="6">
        <f t="shared" si="86"/>
        <v>0</v>
      </c>
      <c r="R83" s="7">
        <f t="shared" si="87"/>
        <v>2</v>
      </c>
      <c r="S83" s="7">
        <f t="shared" si="88"/>
        <v>1</v>
      </c>
      <c r="T83" s="7">
        <v>1.2</v>
      </c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89"/>
        <v>0</v>
      </c>
      <c r="AP83" s="11"/>
      <c r="AQ83" s="10"/>
      <c r="AR83" s="11"/>
      <c r="AS83" s="10"/>
      <c r="AT83" s="11"/>
      <c r="AU83" s="10"/>
      <c r="AV83" s="7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0"/>
        <v>0</v>
      </c>
      <c r="BK83" s="11">
        <v>15</v>
      </c>
      <c r="BL83" s="10" t="s">
        <v>57</v>
      </c>
      <c r="BM83" s="11"/>
      <c r="BN83" s="10"/>
      <c r="BO83" s="11"/>
      <c r="BP83" s="10"/>
      <c r="BQ83" s="7">
        <v>1</v>
      </c>
      <c r="BR83" s="11"/>
      <c r="BS83" s="10"/>
      <c r="BT83" s="11">
        <v>15</v>
      </c>
      <c r="BU83" s="10" t="s">
        <v>57</v>
      </c>
      <c r="BV83" s="11"/>
      <c r="BW83" s="10"/>
      <c r="BX83" s="11"/>
      <c r="BY83" s="10"/>
      <c r="BZ83" s="11"/>
      <c r="CA83" s="10"/>
      <c r="CB83" s="11"/>
      <c r="CC83" s="10"/>
      <c r="CD83" s="7">
        <v>1</v>
      </c>
      <c r="CE83" s="7">
        <f t="shared" si="91"/>
        <v>2</v>
      </c>
      <c r="CF83" s="11"/>
      <c r="CG83" s="10"/>
      <c r="CH83" s="11"/>
      <c r="CI83" s="10"/>
      <c r="CJ83" s="11"/>
      <c r="CK83" s="10"/>
      <c r="CL83" s="7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92"/>
        <v>0</v>
      </c>
      <c r="DA83" s="11"/>
      <c r="DB83" s="10"/>
      <c r="DC83" s="11"/>
      <c r="DD83" s="10"/>
      <c r="DE83" s="11"/>
      <c r="DF83" s="10"/>
      <c r="DG83" s="7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93"/>
        <v>0</v>
      </c>
      <c r="DV83" s="11"/>
      <c r="DW83" s="10"/>
      <c r="DX83" s="11"/>
      <c r="DY83" s="10"/>
      <c r="DZ83" s="11"/>
      <c r="EA83" s="10"/>
      <c r="EB83" s="7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94"/>
        <v>0</v>
      </c>
    </row>
    <row r="84" spans="1:146" ht="12.75">
      <c r="A84" s="20">
        <v>7</v>
      </c>
      <c r="B84" s="20">
        <v>1</v>
      </c>
      <c r="C84" s="20"/>
      <c r="D84" s="6" t="s">
        <v>175</v>
      </c>
      <c r="E84" s="3" t="s">
        <v>176</v>
      </c>
      <c r="F84" s="6">
        <f t="shared" si="75"/>
        <v>0</v>
      </c>
      <c r="G84" s="6">
        <f t="shared" si="76"/>
        <v>2</v>
      </c>
      <c r="H84" s="6">
        <f t="shared" si="77"/>
        <v>30</v>
      </c>
      <c r="I84" s="6">
        <f t="shared" si="78"/>
        <v>15</v>
      </c>
      <c r="J84" s="6">
        <f t="shared" si="79"/>
        <v>0</v>
      </c>
      <c r="K84" s="6">
        <f t="shared" si="80"/>
        <v>0</v>
      </c>
      <c r="L84" s="6">
        <f t="shared" si="81"/>
        <v>0</v>
      </c>
      <c r="M84" s="6">
        <f t="shared" si="82"/>
        <v>15</v>
      </c>
      <c r="N84" s="6">
        <f t="shared" si="83"/>
        <v>0</v>
      </c>
      <c r="O84" s="6">
        <f t="shared" si="84"/>
        <v>0</v>
      </c>
      <c r="P84" s="6">
        <f t="shared" si="85"/>
        <v>0</v>
      </c>
      <c r="Q84" s="6">
        <f t="shared" si="86"/>
        <v>0</v>
      </c>
      <c r="R84" s="7">
        <f t="shared" si="87"/>
        <v>2</v>
      </c>
      <c r="S84" s="7">
        <f t="shared" si="88"/>
        <v>1</v>
      </c>
      <c r="T84" s="7">
        <v>1.2</v>
      </c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89"/>
        <v>0</v>
      </c>
      <c r="AP84" s="11"/>
      <c r="AQ84" s="10"/>
      <c r="AR84" s="11"/>
      <c r="AS84" s="10"/>
      <c r="AT84" s="11"/>
      <c r="AU84" s="10"/>
      <c r="AV84" s="7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0"/>
        <v>0</v>
      </c>
      <c r="BK84" s="11">
        <v>15</v>
      </c>
      <c r="BL84" s="10" t="s">
        <v>57</v>
      </c>
      <c r="BM84" s="11"/>
      <c r="BN84" s="10"/>
      <c r="BO84" s="11"/>
      <c r="BP84" s="10"/>
      <c r="BQ84" s="7">
        <v>1</v>
      </c>
      <c r="BR84" s="11"/>
      <c r="BS84" s="10"/>
      <c r="BT84" s="11">
        <v>15</v>
      </c>
      <c r="BU84" s="10" t="s">
        <v>57</v>
      </c>
      <c r="BV84" s="11"/>
      <c r="BW84" s="10"/>
      <c r="BX84" s="11"/>
      <c r="BY84" s="10"/>
      <c r="BZ84" s="11"/>
      <c r="CA84" s="10"/>
      <c r="CB84" s="11"/>
      <c r="CC84" s="10"/>
      <c r="CD84" s="7">
        <v>1</v>
      </c>
      <c r="CE84" s="7">
        <f t="shared" si="91"/>
        <v>2</v>
      </c>
      <c r="CF84" s="11"/>
      <c r="CG84" s="10"/>
      <c r="CH84" s="11"/>
      <c r="CI84" s="10"/>
      <c r="CJ84" s="11"/>
      <c r="CK84" s="10"/>
      <c r="CL84" s="7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92"/>
        <v>0</v>
      </c>
      <c r="DA84" s="11"/>
      <c r="DB84" s="10"/>
      <c r="DC84" s="11"/>
      <c r="DD84" s="10"/>
      <c r="DE84" s="11"/>
      <c r="DF84" s="10"/>
      <c r="DG84" s="7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93"/>
        <v>0</v>
      </c>
      <c r="DV84" s="11"/>
      <c r="DW84" s="10"/>
      <c r="DX84" s="11"/>
      <c r="DY84" s="10"/>
      <c r="DZ84" s="11"/>
      <c r="EA84" s="10"/>
      <c r="EB84" s="7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94"/>
        <v>0</v>
      </c>
    </row>
    <row r="85" spans="1:146" ht="12.75">
      <c r="A85" s="20">
        <v>8</v>
      </c>
      <c r="B85" s="20">
        <v>1</v>
      </c>
      <c r="C85" s="20"/>
      <c r="D85" s="6" t="s">
        <v>177</v>
      </c>
      <c r="E85" s="3" t="s">
        <v>178</v>
      </c>
      <c r="F85" s="6">
        <f t="shared" si="75"/>
        <v>0</v>
      </c>
      <c r="G85" s="6">
        <f t="shared" si="76"/>
        <v>2</v>
      </c>
      <c r="H85" s="6">
        <f t="shared" si="77"/>
        <v>30</v>
      </c>
      <c r="I85" s="6">
        <f t="shared" si="78"/>
        <v>15</v>
      </c>
      <c r="J85" s="6">
        <f t="shared" si="79"/>
        <v>0</v>
      </c>
      <c r="K85" s="6">
        <f t="shared" si="80"/>
        <v>0</v>
      </c>
      <c r="L85" s="6">
        <f t="shared" si="81"/>
        <v>0</v>
      </c>
      <c r="M85" s="6">
        <f t="shared" si="82"/>
        <v>15</v>
      </c>
      <c r="N85" s="6">
        <f t="shared" si="83"/>
        <v>0</v>
      </c>
      <c r="O85" s="6">
        <f t="shared" si="84"/>
        <v>0</v>
      </c>
      <c r="P85" s="6">
        <f t="shared" si="85"/>
        <v>0</v>
      </c>
      <c r="Q85" s="6">
        <f t="shared" si="86"/>
        <v>0</v>
      </c>
      <c r="R85" s="7">
        <f t="shared" si="87"/>
        <v>2</v>
      </c>
      <c r="S85" s="7">
        <f t="shared" si="88"/>
        <v>1</v>
      </c>
      <c r="T85" s="7">
        <v>1.2</v>
      </c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89"/>
        <v>0</v>
      </c>
      <c r="AP85" s="11"/>
      <c r="AQ85" s="10"/>
      <c r="AR85" s="11"/>
      <c r="AS85" s="10"/>
      <c r="AT85" s="11"/>
      <c r="AU85" s="10"/>
      <c r="AV85" s="7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0"/>
        <v>0</v>
      </c>
      <c r="BK85" s="11"/>
      <c r="BL85" s="10"/>
      <c r="BM85" s="11"/>
      <c r="BN85" s="10"/>
      <c r="BO85" s="11"/>
      <c r="BP85" s="10"/>
      <c r="BQ85" s="7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91"/>
        <v>0</v>
      </c>
      <c r="CF85" s="11"/>
      <c r="CG85" s="10"/>
      <c r="CH85" s="11"/>
      <c r="CI85" s="10"/>
      <c r="CJ85" s="11"/>
      <c r="CK85" s="10"/>
      <c r="CL85" s="7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2"/>
        <v>0</v>
      </c>
      <c r="DA85" s="11">
        <v>15</v>
      </c>
      <c r="DB85" s="10" t="s">
        <v>57</v>
      </c>
      <c r="DC85" s="11"/>
      <c r="DD85" s="10"/>
      <c r="DE85" s="11"/>
      <c r="DF85" s="10"/>
      <c r="DG85" s="7">
        <v>1</v>
      </c>
      <c r="DH85" s="11"/>
      <c r="DI85" s="10"/>
      <c r="DJ85" s="11">
        <v>15</v>
      </c>
      <c r="DK85" s="10" t="s">
        <v>57</v>
      </c>
      <c r="DL85" s="11"/>
      <c r="DM85" s="10"/>
      <c r="DN85" s="11"/>
      <c r="DO85" s="10"/>
      <c r="DP85" s="11"/>
      <c r="DQ85" s="10"/>
      <c r="DR85" s="11"/>
      <c r="DS85" s="10"/>
      <c r="DT85" s="7">
        <v>1</v>
      </c>
      <c r="DU85" s="7">
        <f t="shared" si="93"/>
        <v>2</v>
      </c>
      <c r="DV85" s="11"/>
      <c r="DW85" s="10"/>
      <c r="DX85" s="11"/>
      <c r="DY85" s="10"/>
      <c r="DZ85" s="11"/>
      <c r="EA85" s="10"/>
      <c r="EB85" s="7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94"/>
        <v>0</v>
      </c>
    </row>
    <row r="86" spans="1:146" ht="12.75">
      <c r="A86" s="20">
        <v>8</v>
      </c>
      <c r="B86" s="20">
        <v>1</v>
      </c>
      <c r="C86" s="20"/>
      <c r="D86" s="6" t="s">
        <v>179</v>
      </c>
      <c r="E86" s="3" t="s">
        <v>180</v>
      </c>
      <c r="F86" s="6">
        <f t="shared" si="75"/>
        <v>0</v>
      </c>
      <c r="G86" s="6">
        <f t="shared" si="76"/>
        <v>2</v>
      </c>
      <c r="H86" s="6">
        <f t="shared" si="77"/>
        <v>30</v>
      </c>
      <c r="I86" s="6">
        <f t="shared" si="78"/>
        <v>15</v>
      </c>
      <c r="J86" s="6">
        <f t="shared" si="79"/>
        <v>0</v>
      </c>
      <c r="K86" s="6">
        <f t="shared" si="80"/>
        <v>0</v>
      </c>
      <c r="L86" s="6">
        <f t="shared" si="81"/>
        <v>0</v>
      </c>
      <c r="M86" s="6">
        <f t="shared" si="82"/>
        <v>15</v>
      </c>
      <c r="N86" s="6">
        <f t="shared" si="83"/>
        <v>0</v>
      </c>
      <c r="O86" s="6">
        <f t="shared" si="84"/>
        <v>0</v>
      </c>
      <c r="P86" s="6">
        <f t="shared" si="85"/>
        <v>0</v>
      </c>
      <c r="Q86" s="6">
        <f t="shared" si="86"/>
        <v>0</v>
      </c>
      <c r="R86" s="7">
        <f t="shared" si="87"/>
        <v>2</v>
      </c>
      <c r="S86" s="7">
        <f t="shared" si="88"/>
        <v>1</v>
      </c>
      <c r="T86" s="7">
        <v>1.2</v>
      </c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89"/>
        <v>0</v>
      </c>
      <c r="AP86" s="11"/>
      <c r="AQ86" s="10"/>
      <c r="AR86" s="11"/>
      <c r="AS86" s="10"/>
      <c r="AT86" s="11"/>
      <c r="AU86" s="10"/>
      <c r="AV86" s="7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0"/>
        <v>0</v>
      </c>
      <c r="BK86" s="11"/>
      <c r="BL86" s="10"/>
      <c r="BM86" s="11"/>
      <c r="BN86" s="10"/>
      <c r="BO86" s="11"/>
      <c r="BP86" s="10"/>
      <c r="BQ86" s="7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91"/>
        <v>0</v>
      </c>
      <c r="CF86" s="11"/>
      <c r="CG86" s="10"/>
      <c r="CH86" s="11"/>
      <c r="CI86" s="10"/>
      <c r="CJ86" s="11"/>
      <c r="CK86" s="10"/>
      <c r="CL86" s="7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92"/>
        <v>0</v>
      </c>
      <c r="DA86" s="11">
        <v>15</v>
      </c>
      <c r="DB86" s="10" t="s">
        <v>57</v>
      </c>
      <c r="DC86" s="11"/>
      <c r="DD86" s="10"/>
      <c r="DE86" s="11"/>
      <c r="DF86" s="10"/>
      <c r="DG86" s="7">
        <v>1</v>
      </c>
      <c r="DH86" s="11"/>
      <c r="DI86" s="10"/>
      <c r="DJ86" s="11">
        <v>15</v>
      </c>
      <c r="DK86" s="10" t="s">
        <v>57</v>
      </c>
      <c r="DL86" s="11"/>
      <c r="DM86" s="10"/>
      <c r="DN86" s="11"/>
      <c r="DO86" s="10"/>
      <c r="DP86" s="11"/>
      <c r="DQ86" s="10"/>
      <c r="DR86" s="11"/>
      <c r="DS86" s="10"/>
      <c r="DT86" s="7">
        <v>1</v>
      </c>
      <c r="DU86" s="7">
        <f t="shared" si="93"/>
        <v>2</v>
      </c>
      <c r="DV86" s="11"/>
      <c r="DW86" s="10"/>
      <c r="DX86" s="11"/>
      <c r="DY86" s="10"/>
      <c r="DZ86" s="11"/>
      <c r="EA86" s="10"/>
      <c r="EB86" s="7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94"/>
        <v>0</v>
      </c>
    </row>
    <row r="87" spans="1:146" ht="12.75">
      <c r="A87" s="20">
        <v>9</v>
      </c>
      <c r="B87" s="20">
        <v>1</v>
      </c>
      <c r="C87" s="20"/>
      <c r="D87" s="6" t="s">
        <v>181</v>
      </c>
      <c r="E87" s="3" t="s">
        <v>182</v>
      </c>
      <c r="F87" s="6">
        <f t="shared" si="75"/>
        <v>0</v>
      </c>
      <c r="G87" s="6">
        <f t="shared" si="76"/>
        <v>2</v>
      </c>
      <c r="H87" s="6">
        <f t="shared" si="77"/>
        <v>30</v>
      </c>
      <c r="I87" s="6">
        <f t="shared" si="78"/>
        <v>15</v>
      </c>
      <c r="J87" s="6">
        <f t="shared" si="79"/>
        <v>0</v>
      </c>
      <c r="K87" s="6">
        <f t="shared" si="80"/>
        <v>0</v>
      </c>
      <c r="L87" s="6">
        <f t="shared" si="81"/>
        <v>0</v>
      </c>
      <c r="M87" s="6">
        <f t="shared" si="82"/>
        <v>15</v>
      </c>
      <c r="N87" s="6">
        <f t="shared" si="83"/>
        <v>0</v>
      </c>
      <c r="O87" s="6">
        <f t="shared" si="84"/>
        <v>0</v>
      </c>
      <c r="P87" s="6">
        <f t="shared" si="85"/>
        <v>0</v>
      </c>
      <c r="Q87" s="6">
        <f t="shared" si="86"/>
        <v>0</v>
      </c>
      <c r="R87" s="7">
        <f t="shared" si="87"/>
        <v>2</v>
      </c>
      <c r="S87" s="7">
        <f t="shared" si="88"/>
        <v>1</v>
      </c>
      <c r="T87" s="7">
        <v>1.2</v>
      </c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89"/>
        <v>0</v>
      </c>
      <c r="AP87" s="11"/>
      <c r="AQ87" s="10"/>
      <c r="AR87" s="11"/>
      <c r="AS87" s="10"/>
      <c r="AT87" s="11"/>
      <c r="AU87" s="10"/>
      <c r="AV87" s="7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0"/>
        <v>0</v>
      </c>
      <c r="BK87" s="11"/>
      <c r="BL87" s="10"/>
      <c r="BM87" s="11"/>
      <c r="BN87" s="10"/>
      <c r="BO87" s="11"/>
      <c r="BP87" s="10"/>
      <c r="BQ87" s="7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91"/>
        <v>0</v>
      </c>
      <c r="CF87" s="11"/>
      <c r="CG87" s="10"/>
      <c r="CH87" s="11"/>
      <c r="CI87" s="10"/>
      <c r="CJ87" s="11"/>
      <c r="CK87" s="10"/>
      <c r="CL87" s="7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92"/>
        <v>0</v>
      </c>
      <c r="DA87" s="11">
        <v>15</v>
      </c>
      <c r="DB87" s="10" t="s">
        <v>57</v>
      </c>
      <c r="DC87" s="11"/>
      <c r="DD87" s="10"/>
      <c r="DE87" s="11"/>
      <c r="DF87" s="10"/>
      <c r="DG87" s="7">
        <v>1</v>
      </c>
      <c r="DH87" s="11"/>
      <c r="DI87" s="10"/>
      <c r="DJ87" s="11">
        <v>15</v>
      </c>
      <c r="DK87" s="10" t="s">
        <v>57</v>
      </c>
      <c r="DL87" s="11"/>
      <c r="DM87" s="10"/>
      <c r="DN87" s="11"/>
      <c r="DO87" s="10"/>
      <c r="DP87" s="11"/>
      <c r="DQ87" s="10"/>
      <c r="DR87" s="11"/>
      <c r="DS87" s="10"/>
      <c r="DT87" s="7">
        <v>1</v>
      </c>
      <c r="DU87" s="7">
        <f t="shared" si="93"/>
        <v>2</v>
      </c>
      <c r="DV87" s="11"/>
      <c r="DW87" s="10"/>
      <c r="DX87" s="11"/>
      <c r="DY87" s="10"/>
      <c r="DZ87" s="11"/>
      <c r="EA87" s="10"/>
      <c r="EB87" s="7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94"/>
        <v>0</v>
      </c>
    </row>
    <row r="88" spans="1:146" ht="12.75">
      <c r="A88" s="20">
        <v>9</v>
      </c>
      <c r="B88" s="20">
        <v>1</v>
      </c>
      <c r="C88" s="20"/>
      <c r="D88" s="6" t="s">
        <v>183</v>
      </c>
      <c r="E88" s="3" t="s">
        <v>184</v>
      </c>
      <c r="F88" s="6">
        <f t="shared" si="75"/>
        <v>0</v>
      </c>
      <c r="G88" s="6">
        <f t="shared" si="76"/>
        <v>2</v>
      </c>
      <c r="H88" s="6">
        <f t="shared" si="77"/>
        <v>30</v>
      </c>
      <c r="I88" s="6">
        <f t="shared" si="78"/>
        <v>15</v>
      </c>
      <c r="J88" s="6">
        <f t="shared" si="79"/>
        <v>0</v>
      </c>
      <c r="K88" s="6">
        <f t="shared" si="80"/>
        <v>0</v>
      </c>
      <c r="L88" s="6">
        <f t="shared" si="81"/>
        <v>0</v>
      </c>
      <c r="M88" s="6">
        <f t="shared" si="82"/>
        <v>15</v>
      </c>
      <c r="N88" s="6">
        <f t="shared" si="83"/>
        <v>0</v>
      </c>
      <c r="O88" s="6">
        <f t="shared" si="84"/>
        <v>0</v>
      </c>
      <c r="P88" s="6">
        <f t="shared" si="85"/>
        <v>0</v>
      </c>
      <c r="Q88" s="6">
        <f t="shared" si="86"/>
        <v>0</v>
      </c>
      <c r="R88" s="7">
        <f t="shared" si="87"/>
        <v>2</v>
      </c>
      <c r="S88" s="7">
        <f t="shared" si="88"/>
        <v>1</v>
      </c>
      <c r="T88" s="7">
        <v>1.2</v>
      </c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89"/>
        <v>0</v>
      </c>
      <c r="AP88" s="11"/>
      <c r="AQ88" s="10"/>
      <c r="AR88" s="11"/>
      <c r="AS88" s="10"/>
      <c r="AT88" s="11"/>
      <c r="AU88" s="10"/>
      <c r="AV88" s="7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0"/>
        <v>0</v>
      </c>
      <c r="BK88" s="11"/>
      <c r="BL88" s="10"/>
      <c r="BM88" s="11"/>
      <c r="BN88" s="10"/>
      <c r="BO88" s="11"/>
      <c r="BP88" s="10"/>
      <c r="BQ88" s="7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91"/>
        <v>0</v>
      </c>
      <c r="CF88" s="11"/>
      <c r="CG88" s="10"/>
      <c r="CH88" s="11"/>
      <c r="CI88" s="10"/>
      <c r="CJ88" s="11"/>
      <c r="CK88" s="10"/>
      <c r="CL88" s="7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92"/>
        <v>0</v>
      </c>
      <c r="DA88" s="11">
        <v>15</v>
      </c>
      <c r="DB88" s="10" t="s">
        <v>57</v>
      </c>
      <c r="DC88" s="11"/>
      <c r="DD88" s="10"/>
      <c r="DE88" s="11"/>
      <c r="DF88" s="10"/>
      <c r="DG88" s="7">
        <v>1</v>
      </c>
      <c r="DH88" s="11"/>
      <c r="DI88" s="10"/>
      <c r="DJ88" s="11">
        <v>15</v>
      </c>
      <c r="DK88" s="10" t="s">
        <v>57</v>
      </c>
      <c r="DL88" s="11"/>
      <c r="DM88" s="10"/>
      <c r="DN88" s="11"/>
      <c r="DO88" s="10"/>
      <c r="DP88" s="11"/>
      <c r="DQ88" s="10"/>
      <c r="DR88" s="11"/>
      <c r="DS88" s="10"/>
      <c r="DT88" s="7">
        <v>1</v>
      </c>
      <c r="DU88" s="7">
        <f t="shared" si="93"/>
        <v>2</v>
      </c>
      <c r="DV88" s="11"/>
      <c r="DW88" s="10"/>
      <c r="DX88" s="11"/>
      <c r="DY88" s="10"/>
      <c r="DZ88" s="11"/>
      <c r="EA88" s="10"/>
      <c r="EB88" s="7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94"/>
        <v>0</v>
      </c>
    </row>
    <row r="89" spans="1:146" ht="12.75">
      <c r="A89" s="20">
        <v>10</v>
      </c>
      <c r="B89" s="20">
        <v>1</v>
      </c>
      <c r="C89" s="20"/>
      <c r="D89" s="6" t="s">
        <v>229</v>
      </c>
      <c r="E89" s="3" t="s">
        <v>230</v>
      </c>
      <c r="F89" s="6">
        <f t="shared" si="75"/>
        <v>0</v>
      </c>
      <c r="G89" s="6">
        <f t="shared" si="76"/>
        <v>2</v>
      </c>
      <c r="H89" s="6">
        <f t="shared" si="77"/>
        <v>30</v>
      </c>
      <c r="I89" s="6">
        <f t="shared" si="78"/>
        <v>15</v>
      </c>
      <c r="J89" s="6">
        <f t="shared" si="79"/>
        <v>0</v>
      </c>
      <c r="K89" s="6">
        <f t="shared" si="80"/>
        <v>0</v>
      </c>
      <c r="L89" s="6">
        <f t="shared" si="81"/>
        <v>0</v>
      </c>
      <c r="M89" s="6">
        <f t="shared" si="82"/>
        <v>15</v>
      </c>
      <c r="N89" s="6">
        <f t="shared" si="83"/>
        <v>0</v>
      </c>
      <c r="O89" s="6">
        <f t="shared" si="84"/>
        <v>0</v>
      </c>
      <c r="P89" s="6">
        <f t="shared" si="85"/>
        <v>0</v>
      </c>
      <c r="Q89" s="6">
        <f t="shared" si="86"/>
        <v>0</v>
      </c>
      <c r="R89" s="7">
        <f t="shared" si="87"/>
        <v>2</v>
      </c>
      <c r="S89" s="7">
        <f t="shared" si="88"/>
        <v>1</v>
      </c>
      <c r="T89" s="7">
        <v>1.2</v>
      </c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89"/>
        <v>0</v>
      </c>
      <c r="AP89" s="11"/>
      <c r="AQ89" s="10"/>
      <c r="AR89" s="11"/>
      <c r="AS89" s="10"/>
      <c r="AT89" s="11"/>
      <c r="AU89" s="10"/>
      <c r="AV89" s="7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0"/>
        <v>0</v>
      </c>
      <c r="BK89" s="11"/>
      <c r="BL89" s="10"/>
      <c r="BM89" s="11"/>
      <c r="BN89" s="10"/>
      <c r="BO89" s="11"/>
      <c r="BP89" s="10"/>
      <c r="BQ89" s="7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91"/>
        <v>0</v>
      </c>
      <c r="CF89" s="11"/>
      <c r="CG89" s="10"/>
      <c r="CH89" s="11"/>
      <c r="CI89" s="10"/>
      <c r="CJ89" s="11"/>
      <c r="CK89" s="10"/>
      <c r="CL89" s="7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92"/>
        <v>0</v>
      </c>
      <c r="DA89" s="11"/>
      <c r="DB89" s="10"/>
      <c r="DC89" s="11"/>
      <c r="DD89" s="10"/>
      <c r="DE89" s="11"/>
      <c r="DF89" s="10"/>
      <c r="DG89" s="7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93"/>
        <v>0</v>
      </c>
      <c r="DV89" s="11">
        <v>15</v>
      </c>
      <c r="DW89" s="10" t="s">
        <v>57</v>
      </c>
      <c r="DX89" s="11"/>
      <c r="DY89" s="10"/>
      <c r="DZ89" s="11"/>
      <c r="EA89" s="10"/>
      <c r="EB89" s="7">
        <v>1</v>
      </c>
      <c r="EC89" s="11"/>
      <c r="ED89" s="10"/>
      <c r="EE89" s="11">
        <v>15</v>
      </c>
      <c r="EF89" s="10" t="s">
        <v>57</v>
      </c>
      <c r="EG89" s="11"/>
      <c r="EH89" s="10"/>
      <c r="EI89" s="11"/>
      <c r="EJ89" s="10"/>
      <c r="EK89" s="11"/>
      <c r="EL89" s="10"/>
      <c r="EM89" s="11"/>
      <c r="EN89" s="10"/>
      <c r="EO89" s="7">
        <v>1</v>
      </c>
      <c r="EP89" s="7">
        <f t="shared" si="94"/>
        <v>2</v>
      </c>
    </row>
    <row r="90" spans="1:146" ht="12.75">
      <c r="A90" s="20">
        <v>10</v>
      </c>
      <c r="B90" s="20">
        <v>1</v>
      </c>
      <c r="C90" s="20"/>
      <c r="D90" s="6" t="s">
        <v>231</v>
      </c>
      <c r="E90" s="3" t="s">
        <v>232</v>
      </c>
      <c r="F90" s="6">
        <f t="shared" si="75"/>
        <v>0</v>
      </c>
      <c r="G90" s="6">
        <f t="shared" si="76"/>
        <v>2</v>
      </c>
      <c r="H90" s="6">
        <f t="shared" si="77"/>
        <v>30</v>
      </c>
      <c r="I90" s="6">
        <f t="shared" si="78"/>
        <v>15</v>
      </c>
      <c r="J90" s="6">
        <f t="shared" si="79"/>
        <v>0</v>
      </c>
      <c r="K90" s="6">
        <f t="shared" si="80"/>
        <v>0</v>
      </c>
      <c r="L90" s="6">
        <f t="shared" si="81"/>
        <v>0</v>
      </c>
      <c r="M90" s="6">
        <f t="shared" si="82"/>
        <v>15</v>
      </c>
      <c r="N90" s="6">
        <f t="shared" si="83"/>
        <v>0</v>
      </c>
      <c r="O90" s="6">
        <f t="shared" si="84"/>
        <v>0</v>
      </c>
      <c r="P90" s="6">
        <f t="shared" si="85"/>
        <v>0</v>
      </c>
      <c r="Q90" s="6">
        <f t="shared" si="86"/>
        <v>0</v>
      </c>
      <c r="R90" s="7">
        <f t="shared" si="87"/>
        <v>2</v>
      </c>
      <c r="S90" s="7">
        <f t="shared" si="88"/>
        <v>1</v>
      </c>
      <c r="T90" s="7">
        <v>1.2</v>
      </c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89"/>
        <v>0</v>
      </c>
      <c r="AP90" s="11"/>
      <c r="AQ90" s="10"/>
      <c r="AR90" s="11"/>
      <c r="AS90" s="10"/>
      <c r="AT90" s="11"/>
      <c r="AU90" s="10"/>
      <c r="AV90" s="7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0"/>
        <v>0</v>
      </c>
      <c r="BK90" s="11"/>
      <c r="BL90" s="10"/>
      <c r="BM90" s="11"/>
      <c r="BN90" s="10"/>
      <c r="BO90" s="11"/>
      <c r="BP90" s="10"/>
      <c r="BQ90" s="7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91"/>
        <v>0</v>
      </c>
      <c r="CF90" s="11"/>
      <c r="CG90" s="10"/>
      <c r="CH90" s="11"/>
      <c r="CI90" s="10"/>
      <c r="CJ90" s="11"/>
      <c r="CK90" s="10"/>
      <c r="CL90" s="7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92"/>
        <v>0</v>
      </c>
      <c r="DA90" s="11"/>
      <c r="DB90" s="10"/>
      <c r="DC90" s="11"/>
      <c r="DD90" s="10"/>
      <c r="DE90" s="11"/>
      <c r="DF90" s="10"/>
      <c r="DG90" s="7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93"/>
        <v>0</v>
      </c>
      <c r="DV90" s="11">
        <v>15</v>
      </c>
      <c r="DW90" s="10" t="s">
        <v>57</v>
      </c>
      <c r="DX90" s="11"/>
      <c r="DY90" s="10"/>
      <c r="DZ90" s="11"/>
      <c r="EA90" s="10"/>
      <c r="EB90" s="7">
        <v>1</v>
      </c>
      <c r="EC90" s="11"/>
      <c r="ED90" s="10"/>
      <c r="EE90" s="11">
        <v>15</v>
      </c>
      <c r="EF90" s="10" t="s">
        <v>57</v>
      </c>
      <c r="EG90" s="11"/>
      <c r="EH90" s="10"/>
      <c r="EI90" s="11"/>
      <c r="EJ90" s="10"/>
      <c r="EK90" s="11"/>
      <c r="EL90" s="10"/>
      <c r="EM90" s="11"/>
      <c r="EN90" s="10"/>
      <c r="EO90" s="7">
        <v>1</v>
      </c>
      <c r="EP90" s="7">
        <f t="shared" si="94"/>
        <v>2</v>
      </c>
    </row>
    <row r="91" spans="1:146" ht="19.5" customHeight="1">
      <c r="A91" s="19" t="s">
        <v>189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9"/>
      <c r="EP91" s="13"/>
    </row>
    <row r="92" spans="1:146" ht="12.75">
      <c r="A92" s="6"/>
      <c r="B92" s="6"/>
      <c r="C92" s="6"/>
      <c r="D92" s="6" t="s">
        <v>190</v>
      </c>
      <c r="E92" s="3" t="s">
        <v>191</v>
      </c>
      <c r="F92" s="6">
        <f>COUNTIF(U92:EN92,"e")</f>
        <v>0</v>
      </c>
      <c r="G92" s="6">
        <f>COUNTIF(U92:EN92,"z")</f>
        <v>1</v>
      </c>
      <c r="H92" s="6">
        <f>SUM(I92:Q92)</f>
        <v>120</v>
      </c>
      <c r="I92" s="6">
        <f>U92+AP92+BK92+CF92+DA92+DV92</f>
        <v>0</v>
      </c>
      <c r="J92" s="6">
        <f>W92+AR92+BM92+CH92+DC92+DX92</f>
        <v>0</v>
      </c>
      <c r="K92" s="6">
        <f>Y92+AT92+BO92+CJ92+DE92+DZ92</f>
        <v>0</v>
      </c>
      <c r="L92" s="6">
        <f>AB92+AW92+BR92+CM92+DH92+EC92</f>
        <v>0</v>
      </c>
      <c r="M92" s="6">
        <f>AD92+AY92+BT92+CO92+DJ92+EE92</f>
        <v>0</v>
      </c>
      <c r="N92" s="6">
        <f>AF92+BA92+BV92+CQ92+DL92+EG92</f>
        <v>0</v>
      </c>
      <c r="O92" s="6">
        <f>AH92+BC92+BX92+CS92+DN92+EI92</f>
        <v>0</v>
      </c>
      <c r="P92" s="6">
        <f>AJ92+BE92+BZ92+CU92+DP92+EK92</f>
        <v>120</v>
      </c>
      <c r="Q92" s="6">
        <f>AL92+BG92+CB92+CW92+DR92+EM92</f>
        <v>0</v>
      </c>
      <c r="R92" s="7">
        <f>AO92+BJ92+CE92+CZ92+DU92+EP92</f>
        <v>4</v>
      </c>
      <c r="S92" s="7">
        <f>AN92+BI92+CD92+CY92+DT92+EO92</f>
        <v>4</v>
      </c>
      <c r="T92" s="7">
        <v>0</v>
      </c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>AA92+AN92</f>
        <v>0</v>
      </c>
      <c r="AP92" s="11"/>
      <c r="AQ92" s="10"/>
      <c r="AR92" s="11"/>
      <c r="AS92" s="10"/>
      <c r="AT92" s="11"/>
      <c r="AU92" s="10"/>
      <c r="AV92" s="7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>AV92+BI92</f>
        <v>0</v>
      </c>
      <c r="BK92" s="11"/>
      <c r="BL92" s="10"/>
      <c r="BM92" s="11"/>
      <c r="BN92" s="10"/>
      <c r="BO92" s="11"/>
      <c r="BP92" s="10"/>
      <c r="BQ92" s="7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>BQ92+CD92</f>
        <v>0</v>
      </c>
      <c r="CF92" s="11"/>
      <c r="CG92" s="10"/>
      <c r="CH92" s="11"/>
      <c r="CI92" s="10"/>
      <c r="CJ92" s="11"/>
      <c r="CK92" s="10"/>
      <c r="CL92" s="7"/>
      <c r="CM92" s="11"/>
      <c r="CN92" s="10"/>
      <c r="CO92" s="11"/>
      <c r="CP92" s="10"/>
      <c r="CQ92" s="11"/>
      <c r="CR92" s="10"/>
      <c r="CS92" s="11"/>
      <c r="CT92" s="10"/>
      <c r="CU92" s="11">
        <v>120</v>
      </c>
      <c r="CV92" s="10" t="s">
        <v>57</v>
      </c>
      <c r="CW92" s="11"/>
      <c r="CX92" s="10"/>
      <c r="CY92" s="7">
        <v>4</v>
      </c>
      <c r="CZ92" s="7">
        <f>CL92+CY92</f>
        <v>4</v>
      </c>
      <c r="DA92" s="11"/>
      <c r="DB92" s="10"/>
      <c r="DC92" s="11"/>
      <c r="DD92" s="10"/>
      <c r="DE92" s="11"/>
      <c r="DF92" s="10"/>
      <c r="DG92" s="7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>DG92+DT92</f>
        <v>0</v>
      </c>
      <c r="DV92" s="11"/>
      <c r="DW92" s="10"/>
      <c r="DX92" s="11"/>
      <c r="DY92" s="10"/>
      <c r="DZ92" s="11"/>
      <c r="EA92" s="10"/>
      <c r="EB92" s="7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>EB92+EO92</f>
        <v>0</v>
      </c>
    </row>
    <row r="93" spans="1:146" ht="15.75" customHeight="1">
      <c r="A93" s="6"/>
      <c r="B93" s="6"/>
      <c r="C93" s="6"/>
      <c r="D93" s="6"/>
      <c r="E93" s="6" t="s">
        <v>84</v>
      </c>
      <c r="F93" s="6">
        <f aca="true" t="shared" si="95" ref="F93:AK93">SUM(F92:F92)</f>
        <v>0</v>
      </c>
      <c r="G93" s="6">
        <f t="shared" si="95"/>
        <v>1</v>
      </c>
      <c r="H93" s="6">
        <f t="shared" si="95"/>
        <v>120</v>
      </c>
      <c r="I93" s="6">
        <f t="shared" si="95"/>
        <v>0</v>
      </c>
      <c r="J93" s="6">
        <f t="shared" si="95"/>
        <v>0</v>
      </c>
      <c r="K93" s="6">
        <f t="shared" si="95"/>
        <v>0</v>
      </c>
      <c r="L93" s="6">
        <f t="shared" si="95"/>
        <v>0</v>
      </c>
      <c r="M93" s="6">
        <f t="shared" si="95"/>
        <v>0</v>
      </c>
      <c r="N93" s="6">
        <f t="shared" si="95"/>
        <v>0</v>
      </c>
      <c r="O93" s="6">
        <f t="shared" si="95"/>
        <v>0</v>
      </c>
      <c r="P93" s="6">
        <f t="shared" si="95"/>
        <v>120</v>
      </c>
      <c r="Q93" s="6">
        <f t="shared" si="95"/>
        <v>0</v>
      </c>
      <c r="R93" s="7">
        <f t="shared" si="95"/>
        <v>4</v>
      </c>
      <c r="S93" s="7">
        <f t="shared" si="95"/>
        <v>4</v>
      </c>
      <c r="T93" s="7">
        <f t="shared" si="95"/>
        <v>0</v>
      </c>
      <c r="U93" s="11">
        <f t="shared" si="95"/>
        <v>0</v>
      </c>
      <c r="V93" s="10">
        <f t="shared" si="95"/>
        <v>0</v>
      </c>
      <c r="W93" s="11">
        <f t="shared" si="95"/>
        <v>0</v>
      </c>
      <c r="X93" s="10">
        <f t="shared" si="95"/>
        <v>0</v>
      </c>
      <c r="Y93" s="11">
        <f t="shared" si="95"/>
        <v>0</v>
      </c>
      <c r="Z93" s="10">
        <f t="shared" si="95"/>
        <v>0</v>
      </c>
      <c r="AA93" s="7">
        <f t="shared" si="95"/>
        <v>0</v>
      </c>
      <c r="AB93" s="11">
        <f t="shared" si="95"/>
        <v>0</v>
      </c>
      <c r="AC93" s="10">
        <f t="shared" si="95"/>
        <v>0</v>
      </c>
      <c r="AD93" s="11">
        <f t="shared" si="95"/>
        <v>0</v>
      </c>
      <c r="AE93" s="10">
        <f t="shared" si="95"/>
        <v>0</v>
      </c>
      <c r="AF93" s="11">
        <f t="shared" si="95"/>
        <v>0</v>
      </c>
      <c r="AG93" s="10">
        <f t="shared" si="95"/>
        <v>0</v>
      </c>
      <c r="AH93" s="11">
        <f t="shared" si="95"/>
        <v>0</v>
      </c>
      <c r="AI93" s="10">
        <f t="shared" si="95"/>
        <v>0</v>
      </c>
      <c r="AJ93" s="11">
        <f t="shared" si="95"/>
        <v>0</v>
      </c>
      <c r="AK93" s="10">
        <f t="shared" si="95"/>
        <v>0</v>
      </c>
      <c r="AL93" s="11">
        <f aca="true" t="shared" si="96" ref="AL93:BQ93">SUM(AL92:AL92)</f>
        <v>0</v>
      </c>
      <c r="AM93" s="10">
        <f t="shared" si="96"/>
        <v>0</v>
      </c>
      <c r="AN93" s="7">
        <f t="shared" si="96"/>
        <v>0</v>
      </c>
      <c r="AO93" s="7">
        <f t="shared" si="96"/>
        <v>0</v>
      </c>
      <c r="AP93" s="11">
        <f t="shared" si="96"/>
        <v>0</v>
      </c>
      <c r="AQ93" s="10">
        <f t="shared" si="96"/>
        <v>0</v>
      </c>
      <c r="AR93" s="11">
        <f t="shared" si="96"/>
        <v>0</v>
      </c>
      <c r="AS93" s="10">
        <f t="shared" si="96"/>
        <v>0</v>
      </c>
      <c r="AT93" s="11">
        <f t="shared" si="96"/>
        <v>0</v>
      </c>
      <c r="AU93" s="10">
        <f t="shared" si="96"/>
        <v>0</v>
      </c>
      <c r="AV93" s="7">
        <f t="shared" si="96"/>
        <v>0</v>
      </c>
      <c r="AW93" s="11">
        <f t="shared" si="96"/>
        <v>0</v>
      </c>
      <c r="AX93" s="10">
        <f t="shared" si="96"/>
        <v>0</v>
      </c>
      <c r="AY93" s="11">
        <f t="shared" si="96"/>
        <v>0</v>
      </c>
      <c r="AZ93" s="10">
        <f t="shared" si="96"/>
        <v>0</v>
      </c>
      <c r="BA93" s="11">
        <f t="shared" si="96"/>
        <v>0</v>
      </c>
      <c r="BB93" s="10">
        <f t="shared" si="96"/>
        <v>0</v>
      </c>
      <c r="BC93" s="11">
        <f t="shared" si="96"/>
        <v>0</v>
      </c>
      <c r="BD93" s="10">
        <f t="shared" si="96"/>
        <v>0</v>
      </c>
      <c r="BE93" s="11">
        <f t="shared" si="96"/>
        <v>0</v>
      </c>
      <c r="BF93" s="10">
        <f t="shared" si="96"/>
        <v>0</v>
      </c>
      <c r="BG93" s="11">
        <f t="shared" si="96"/>
        <v>0</v>
      </c>
      <c r="BH93" s="10">
        <f t="shared" si="96"/>
        <v>0</v>
      </c>
      <c r="BI93" s="7">
        <f t="shared" si="96"/>
        <v>0</v>
      </c>
      <c r="BJ93" s="7">
        <f t="shared" si="96"/>
        <v>0</v>
      </c>
      <c r="BK93" s="11">
        <f t="shared" si="96"/>
        <v>0</v>
      </c>
      <c r="BL93" s="10">
        <f t="shared" si="96"/>
        <v>0</v>
      </c>
      <c r="BM93" s="11">
        <f t="shared" si="96"/>
        <v>0</v>
      </c>
      <c r="BN93" s="10">
        <f t="shared" si="96"/>
        <v>0</v>
      </c>
      <c r="BO93" s="11">
        <f t="shared" si="96"/>
        <v>0</v>
      </c>
      <c r="BP93" s="10">
        <f t="shared" si="96"/>
        <v>0</v>
      </c>
      <c r="BQ93" s="7">
        <f t="shared" si="96"/>
        <v>0</v>
      </c>
      <c r="BR93" s="11">
        <f aca="true" t="shared" si="97" ref="BR93:CW93">SUM(BR92:BR92)</f>
        <v>0</v>
      </c>
      <c r="BS93" s="10">
        <f t="shared" si="97"/>
        <v>0</v>
      </c>
      <c r="BT93" s="11">
        <f t="shared" si="97"/>
        <v>0</v>
      </c>
      <c r="BU93" s="10">
        <f t="shared" si="97"/>
        <v>0</v>
      </c>
      <c r="BV93" s="11">
        <f t="shared" si="97"/>
        <v>0</v>
      </c>
      <c r="BW93" s="10">
        <f t="shared" si="97"/>
        <v>0</v>
      </c>
      <c r="BX93" s="11">
        <f t="shared" si="97"/>
        <v>0</v>
      </c>
      <c r="BY93" s="10">
        <f t="shared" si="97"/>
        <v>0</v>
      </c>
      <c r="BZ93" s="11">
        <f t="shared" si="97"/>
        <v>0</v>
      </c>
      <c r="CA93" s="10">
        <f t="shared" si="97"/>
        <v>0</v>
      </c>
      <c r="CB93" s="11">
        <f t="shared" si="97"/>
        <v>0</v>
      </c>
      <c r="CC93" s="10">
        <f t="shared" si="97"/>
        <v>0</v>
      </c>
      <c r="CD93" s="7">
        <f t="shared" si="97"/>
        <v>0</v>
      </c>
      <c r="CE93" s="7">
        <f t="shared" si="97"/>
        <v>0</v>
      </c>
      <c r="CF93" s="11">
        <f t="shared" si="97"/>
        <v>0</v>
      </c>
      <c r="CG93" s="10">
        <f t="shared" si="97"/>
        <v>0</v>
      </c>
      <c r="CH93" s="11">
        <f t="shared" si="97"/>
        <v>0</v>
      </c>
      <c r="CI93" s="10">
        <f t="shared" si="97"/>
        <v>0</v>
      </c>
      <c r="CJ93" s="11">
        <f t="shared" si="97"/>
        <v>0</v>
      </c>
      <c r="CK93" s="10">
        <f t="shared" si="97"/>
        <v>0</v>
      </c>
      <c r="CL93" s="7">
        <f t="shared" si="97"/>
        <v>0</v>
      </c>
      <c r="CM93" s="11">
        <f t="shared" si="97"/>
        <v>0</v>
      </c>
      <c r="CN93" s="10">
        <f t="shared" si="97"/>
        <v>0</v>
      </c>
      <c r="CO93" s="11">
        <f t="shared" si="97"/>
        <v>0</v>
      </c>
      <c r="CP93" s="10">
        <f t="shared" si="97"/>
        <v>0</v>
      </c>
      <c r="CQ93" s="11">
        <f t="shared" si="97"/>
        <v>0</v>
      </c>
      <c r="CR93" s="10">
        <f t="shared" si="97"/>
        <v>0</v>
      </c>
      <c r="CS93" s="11">
        <f t="shared" si="97"/>
        <v>0</v>
      </c>
      <c r="CT93" s="10">
        <f t="shared" si="97"/>
        <v>0</v>
      </c>
      <c r="CU93" s="11">
        <f t="shared" si="97"/>
        <v>120</v>
      </c>
      <c r="CV93" s="10">
        <f t="shared" si="97"/>
        <v>0</v>
      </c>
      <c r="CW93" s="11">
        <f t="shared" si="97"/>
        <v>0</v>
      </c>
      <c r="CX93" s="10">
        <f aca="true" t="shared" si="98" ref="CX93:EC93">SUM(CX92:CX92)</f>
        <v>0</v>
      </c>
      <c r="CY93" s="7">
        <f t="shared" si="98"/>
        <v>4</v>
      </c>
      <c r="CZ93" s="7">
        <f t="shared" si="98"/>
        <v>4</v>
      </c>
      <c r="DA93" s="11">
        <f t="shared" si="98"/>
        <v>0</v>
      </c>
      <c r="DB93" s="10">
        <f t="shared" si="98"/>
        <v>0</v>
      </c>
      <c r="DC93" s="11">
        <f t="shared" si="98"/>
        <v>0</v>
      </c>
      <c r="DD93" s="10">
        <f t="shared" si="98"/>
        <v>0</v>
      </c>
      <c r="DE93" s="11">
        <f t="shared" si="98"/>
        <v>0</v>
      </c>
      <c r="DF93" s="10">
        <f t="shared" si="98"/>
        <v>0</v>
      </c>
      <c r="DG93" s="7">
        <f t="shared" si="98"/>
        <v>0</v>
      </c>
      <c r="DH93" s="11">
        <f t="shared" si="98"/>
        <v>0</v>
      </c>
      <c r="DI93" s="10">
        <f t="shared" si="98"/>
        <v>0</v>
      </c>
      <c r="DJ93" s="11">
        <f t="shared" si="98"/>
        <v>0</v>
      </c>
      <c r="DK93" s="10">
        <f t="shared" si="98"/>
        <v>0</v>
      </c>
      <c r="DL93" s="11">
        <f t="shared" si="98"/>
        <v>0</v>
      </c>
      <c r="DM93" s="10">
        <f t="shared" si="98"/>
        <v>0</v>
      </c>
      <c r="DN93" s="11">
        <f t="shared" si="98"/>
        <v>0</v>
      </c>
      <c r="DO93" s="10">
        <f t="shared" si="98"/>
        <v>0</v>
      </c>
      <c r="DP93" s="11">
        <f t="shared" si="98"/>
        <v>0</v>
      </c>
      <c r="DQ93" s="10">
        <f t="shared" si="98"/>
        <v>0</v>
      </c>
      <c r="DR93" s="11">
        <f t="shared" si="98"/>
        <v>0</v>
      </c>
      <c r="DS93" s="10">
        <f t="shared" si="98"/>
        <v>0</v>
      </c>
      <c r="DT93" s="7">
        <f t="shared" si="98"/>
        <v>0</v>
      </c>
      <c r="DU93" s="7">
        <f t="shared" si="98"/>
        <v>0</v>
      </c>
      <c r="DV93" s="11">
        <f t="shared" si="98"/>
        <v>0</v>
      </c>
      <c r="DW93" s="10">
        <f t="shared" si="98"/>
        <v>0</v>
      </c>
      <c r="DX93" s="11">
        <f t="shared" si="98"/>
        <v>0</v>
      </c>
      <c r="DY93" s="10">
        <f t="shared" si="98"/>
        <v>0</v>
      </c>
      <c r="DZ93" s="11">
        <f t="shared" si="98"/>
        <v>0</v>
      </c>
      <c r="EA93" s="10">
        <f t="shared" si="98"/>
        <v>0</v>
      </c>
      <c r="EB93" s="7">
        <f t="shared" si="98"/>
        <v>0</v>
      </c>
      <c r="EC93" s="11">
        <f t="shared" si="98"/>
        <v>0</v>
      </c>
      <c r="ED93" s="10">
        <f aca="true" t="shared" si="99" ref="ED93:EP93">SUM(ED92:ED92)</f>
        <v>0</v>
      </c>
      <c r="EE93" s="11">
        <f t="shared" si="99"/>
        <v>0</v>
      </c>
      <c r="EF93" s="10">
        <f t="shared" si="99"/>
        <v>0</v>
      </c>
      <c r="EG93" s="11">
        <f t="shared" si="99"/>
        <v>0</v>
      </c>
      <c r="EH93" s="10">
        <f t="shared" si="99"/>
        <v>0</v>
      </c>
      <c r="EI93" s="11">
        <f t="shared" si="99"/>
        <v>0</v>
      </c>
      <c r="EJ93" s="10">
        <f t="shared" si="99"/>
        <v>0</v>
      </c>
      <c r="EK93" s="11">
        <f t="shared" si="99"/>
        <v>0</v>
      </c>
      <c r="EL93" s="10">
        <f t="shared" si="99"/>
        <v>0</v>
      </c>
      <c r="EM93" s="11">
        <f t="shared" si="99"/>
        <v>0</v>
      </c>
      <c r="EN93" s="10">
        <f t="shared" si="99"/>
        <v>0</v>
      </c>
      <c r="EO93" s="7">
        <f t="shared" si="99"/>
        <v>0</v>
      </c>
      <c r="EP93" s="7">
        <f t="shared" si="99"/>
        <v>0</v>
      </c>
    </row>
    <row r="94" spans="1:146" ht="19.5" customHeight="1">
      <c r="A94" s="19" t="s">
        <v>192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9"/>
      <c r="EP94" s="13"/>
    </row>
    <row r="95" spans="1:146" ht="12.75">
      <c r="A95" s="6"/>
      <c r="B95" s="6"/>
      <c r="C95" s="6"/>
      <c r="D95" s="6" t="s">
        <v>193</v>
      </c>
      <c r="E95" s="3" t="s">
        <v>194</v>
      </c>
      <c r="F95" s="6">
        <f>COUNTIF(U95:EN95,"e")</f>
        <v>0</v>
      </c>
      <c r="G95" s="6">
        <f>COUNTIF(U95:EN95,"z")</f>
        <v>1</v>
      </c>
      <c r="H95" s="6">
        <f>SUM(I95:Q95)</f>
        <v>2</v>
      </c>
      <c r="I95" s="6">
        <f>U95+AP95+BK95+CF95+DA95+DV95</f>
        <v>2</v>
      </c>
      <c r="J95" s="6">
        <f>W95+AR95+BM95+CH95+DC95+DX95</f>
        <v>0</v>
      </c>
      <c r="K95" s="6">
        <f>Y95+AT95+BO95+CJ95+DE95+DZ95</f>
        <v>0</v>
      </c>
      <c r="L95" s="6">
        <f>AB95+AW95+BR95+CM95+DH95+EC95</f>
        <v>0</v>
      </c>
      <c r="M95" s="6">
        <f>AD95+AY95+BT95+CO95+DJ95+EE95</f>
        <v>0</v>
      </c>
      <c r="N95" s="6">
        <f>AF95+BA95+BV95+CQ95+DL95+EG95</f>
        <v>0</v>
      </c>
      <c r="O95" s="6">
        <f>AH95+BC95+BX95+CS95+DN95+EI95</f>
        <v>0</v>
      </c>
      <c r="P95" s="6">
        <f>AJ95+BE95+BZ95+CU95+DP95+EK95</f>
        <v>0</v>
      </c>
      <c r="Q95" s="6">
        <f>AL95+BG95+CB95+CW95+DR95+EM95</f>
        <v>0</v>
      </c>
      <c r="R95" s="7">
        <f>AO95+BJ95+CE95+CZ95+DU95+EP95</f>
        <v>0</v>
      </c>
      <c r="S95" s="7">
        <f>AN95+BI95+CD95+CY95+DT95+EO95</f>
        <v>0</v>
      </c>
      <c r="T95" s="7">
        <v>0</v>
      </c>
      <c r="U95" s="11">
        <v>2</v>
      </c>
      <c r="V95" s="10" t="s">
        <v>57</v>
      </c>
      <c r="W95" s="11"/>
      <c r="X95" s="10"/>
      <c r="Y95" s="11"/>
      <c r="Z95" s="10"/>
      <c r="AA95" s="7">
        <v>0</v>
      </c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>AA95+AN95</f>
        <v>0</v>
      </c>
      <c r="AP95" s="11"/>
      <c r="AQ95" s="10"/>
      <c r="AR95" s="11"/>
      <c r="AS95" s="10"/>
      <c r="AT95" s="11"/>
      <c r="AU95" s="10"/>
      <c r="AV95" s="7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>AV95+BI95</f>
        <v>0</v>
      </c>
      <c r="BK95" s="11"/>
      <c r="BL95" s="10"/>
      <c r="BM95" s="11"/>
      <c r="BN95" s="10"/>
      <c r="BO95" s="11"/>
      <c r="BP95" s="10"/>
      <c r="BQ95" s="7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>BQ95+CD95</f>
        <v>0</v>
      </c>
      <c r="CF95" s="11"/>
      <c r="CG95" s="10"/>
      <c r="CH95" s="11"/>
      <c r="CI95" s="10"/>
      <c r="CJ95" s="11"/>
      <c r="CK95" s="10"/>
      <c r="CL95" s="7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>CL95+CY95</f>
        <v>0</v>
      </c>
      <c r="DA95" s="11"/>
      <c r="DB95" s="10"/>
      <c r="DC95" s="11"/>
      <c r="DD95" s="10"/>
      <c r="DE95" s="11"/>
      <c r="DF95" s="10"/>
      <c r="DG95" s="7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>DG95+DT95</f>
        <v>0</v>
      </c>
      <c r="DV95" s="11"/>
      <c r="DW95" s="10"/>
      <c r="DX95" s="11"/>
      <c r="DY95" s="10"/>
      <c r="DZ95" s="11"/>
      <c r="EA95" s="10"/>
      <c r="EB95" s="7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>EB95+EO95</f>
        <v>0</v>
      </c>
    </row>
    <row r="96" spans="1:146" ht="12.75">
      <c r="A96" s="6"/>
      <c r="B96" s="6"/>
      <c r="C96" s="6"/>
      <c r="D96" s="6" t="s">
        <v>195</v>
      </c>
      <c r="E96" s="3" t="s">
        <v>196</v>
      </c>
      <c r="F96" s="6">
        <f>COUNTIF(U96:EN96,"e")</f>
        <v>0</v>
      </c>
      <c r="G96" s="6">
        <f>COUNTIF(U96:EN96,"z")</f>
        <v>1</v>
      </c>
      <c r="H96" s="6">
        <f>SUM(I96:Q96)</f>
        <v>4</v>
      </c>
      <c r="I96" s="6">
        <f>U96+AP96+BK96+CF96+DA96+DV96</f>
        <v>4</v>
      </c>
      <c r="J96" s="6">
        <f>W96+AR96+BM96+CH96+DC96+DX96</f>
        <v>0</v>
      </c>
      <c r="K96" s="6">
        <f>Y96+AT96+BO96+CJ96+DE96+DZ96</f>
        <v>0</v>
      </c>
      <c r="L96" s="6">
        <f>AB96+AW96+BR96+CM96+DH96+EC96</f>
        <v>0</v>
      </c>
      <c r="M96" s="6">
        <f>AD96+AY96+BT96+CO96+DJ96+EE96</f>
        <v>0</v>
      </c>
      <c r="N96" s="6">
        <f>AF96+BA96+BV96+CQ96+DL96+EG96</f>
        <v>0</v>
      </c>
      <c r="O96" s="6">
        <f>AH96+BC96+BX96+CS96+DN96+EI96</f>
        <v>0</v>
      </c>
      <c r="P96" s="6">
        <f>AJ96+BE96+BZ96+CU96+DP96+EK96</f>
        <v>0</v>
      </c>
      <c r="Q96" s="6">
        <f>AL96+BG96+CB96+CW96+DR96+EM96</f>
        <v>0</v>
      </c>
      <c r="R96" s="7">
        <f>AO96+BJ96+CE96+CZ96+DU96+EP96</f>
        <v>0</v>
      </c>
      <c r="S96" s="7">
        <f>AN96+BI96+CD96+CY96+DT96+EO96</f>
        <v>0</v>
      </c>
      <c r="T96" s="7">
        <v>0</v>
      </c>
      <c r="U96" s="11">
        <v>4</v>
      </c>
      <c r="V96" s="10" t="s">
        <v>57</v>
      </c>
      <c r="W96" s="11"/>
      <c r="X96" s="10"/>
      <c r="Y96" s="11"/>
      <c r="Z96" s="10"/>
      <c r="AA96" s="7">
        <v>0</v>
      </c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>AA96+AN96</f>
        <v>0</v>
      </c>
      <c r="AP96" s="11"/>
      <c r="AQ96" s="10"/>
      <c r="AR96" s="11"/>
      <c r="AS96" s="10"/>
      <c r="AT96" s="11"/>
      <c r="AU96" s="10"/>
      <c r="AV96" s="7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>AV96+BI96</f>
        <v>0</v>
      </c>
      <c r="BK96" s="11"/>
      <c r="BL96" s="10"/>
      <c r="BM96" s="11"/>
      <c r="BN96" s="10"/>
      <c r="BO96" s="11"/>
      <c r="BP96" s="10"/>
      <c r="BQ96" s="7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>BQ96+CD96</f>
        <v>0</v>
      </c>
      <c r="CF96" s="11"/>
      <c r="CG96" s="10"/>
      <c r="CH96" s="11"/>
      <c r="CI96" s="10"/>
      <c r="CJ96" s="11"/>
      <c r="CK96" s="10"/>
      <c r="CL96" s="7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>CL96+CY96</f>
        <v>0</v>
      </c>
      <c r="DA96" s="11"/>
      <c r="DB96" s="10"/>
      <c r="DC96" s="11"/>
      <c r="DD96" s="10"/>
      <c r="DE96" s="11"/>
      <c r="DF96" s="10"/>
      <c r="DG96" s="7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>DG96+DT96</f>
        <v>0</v>
      </c>
      <c r="DV96" s="11"/>
      <c r="DW96" s="10"/>
      <c r="DX96" s="11"/>
      <c r="DY96" s="10"/>
      <c r="DZ96" s="11"/>
      <c r="EA96" s="10"/>
      <c r="EB96" s="7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>EB96+EO96</f>
        <v>0</v>
      </c>
    </row>
    <row r="97" spans="1:146" ht="12.75">
      <c r="A97" s="6"/>
      <c r="B97" s="6"/>
      <c r="C97" s="6"/>
      <c r="D97" s="6" t="s">
        <v>197</v>
      </c>
      <c r="E97" s="3" t="s">
        <v>198</v>
      </c>
      <c r="F97" s="6">
        <f>COUNTIF(U97:EN97,"e")</f>
        <v>0</v>
      </c>
      <c r="G97" s="6">
        <f>COUNTIF(U97:EN97,"z")</f>
        <v>1</v>
      </c>
      <c r="H97" s="6">
        <f>SUM(I97:Q97)</f>
        <v>3</v>
      </c>
      <c r="I97" s="6">
        <f>U97+AP97+BK97+CF97+DA97+DV97</f>
        <v>3</v>
      </c>
      <c r="J97" s="6">
        <f>W97+AR97+BM97+CH97+DC97+DX97</f>
        <v>0</v>
      </c>
      <c r="K97" s="6">
        <f>Y97+AT97+BO97+CJ97+DE97+DZ97</f>
        <v>0</v>
      </c>
      <c r="L97" s="6">
        <f>AB97+AW97+BR97+CM97+DH97+EC97</f>
        <v>0</v>
      </c>
      <c r="M97" s="6">
        <f>AD97+AY97+BT97+CO97+DJ97+EE97</f>
        <v>0</v>
      </c>
      <c r="N97" s="6">
        <f>AF97+BA97+BV97+CQ97+DL97+EG97</f>
        <v>0</v>
      </c>
      <c r="O97" s="6">
        <f>AH97+BC97+BX97+CS97+DN97+EI97</f>
        <v>0</v>
      </c>
      <c r="P97" s="6">
        <f>AJ97+BE97+BZ97+CU97+DP97+EK97</f>
        <v>0</v>
      </c>
      <c r="Q97" s="6">
        <f>AL97+BG97+CB97+CW97+DR97+EM97</f>
        <v>0</v>
      </c>
      <c r="R97" s="7">
        <f>AO97+BJ97+CE97+CZ97+DU97+EP97</f>
        <v>0</v>
      </c>
      <c r="S97" s="7">
        <f>AN97+BI97+CD97+CY97+DT97+EO97</f>
        <v>0</v>
      </c>
      <c r="T97" s="7">
        <v>0</v>
      </c>
      <c r="U97" s="11">
        <v>3</v>
      </c>
      <c r="V97" s="10" t="s">
        <v>57</v>
      </c>
      <c r="W97" s="11"/>
      <c r="X97" s="10"/>
      <c r="Y97" s="11"/>
      <c r="Z97" s="10"/>
      <c r="AA97" s="7">
        <v>0</v>
      </c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>AA97+AN97</f>
        <v>0</v>
      </c>
      <c r="AP97" s="11"/>
      <c r="AQ97" s="10"/>
      <c r="AR97" s="11"/>
      <c r="AS97" s="10"/>
      <c r="AT97" s="11"/>
      <c r="AU97" s="10"/>
      <c r="AV97" s="7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>AV97+BI97</f>
        <v>0</v>
      </c>
      <c r="BK97" s="11"/>
      <c r="BL97" s="10"/>
      <c r="BM97" s="11"/>
      <c r="BN97" s="10"/>
      <c r="BO97" s="11"/>
      <c r="BP97" s="10"/>
      <c r="BQ97" s="7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>BQ97+CD97</f>
        <v>0</v>
      </c>
      <c r="CF97" s="11"/>
      <c r="CG97" s="10"/>
      <c r="CH97" s="11"/>
      <c r="CI97" s="10"/>
      <c r="CJ97" s="11"/>
      <c r="CK97" s="10"/>
      <c r="CL97" s="7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>CL97+CY97</f>
        <v>0</v>
      </c>
      <c r="DA97" s="11"/>
      <c r="DB97" s="10"/>
      <c r="DC97" s="11"/>
      <c r="DD97" s="10"/>
      <c r="DE97" s="11"/>
      <c r="DF97" s="10"/>
      <c r="DG97" s="7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>DG97+DT97</f>
        <v>0</v>
      </c>
      <c r="DV97" s="11"/>
      <c r="DW97" s="10"/>
      <c r="DX97" s="11"/>
      <c r="DY97" s="10"/>
      <c r="DZ97" s="11"/>
      <c r="EA97" s="10"/>
      <c r="EB97" s="7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>EB97+EO97</f>
        <v>0</v>
      </c>
    </row>
    <row r="98" spans="1:146" ht="12.75">
      <c r="A98" s="6"/>
      <c r="B98" s="6"/>
      <c r="C98" s="6"/>
      <c r="D98" s="6" t="s">
        <v>199</v>
      </c>
      <c r="E98" s="3" t="s">
        <v>200</v>
      </c>
      <c r="F98" s="6">
        <f>COUNTIF(U98:EN98,"e")</f>
        <v>0</v>
      </c>
      <c r="G98" s="6">
        <f>COUNTIF(U98:EN98,"z")</f>
        <v>1</v>
      </c>
      <c r="H98" s="6">
        <f>SUM(I98:Q98)</f>
        <v>2</v>
      </c>
      <c r="I98" s="6">
        <f>U98+AP98+BK98+CF98+DA98+DV98</f>
        <v>2</v>
      </c>
      <c r="J98" s="6">
        <f>W98+AR98+BM98+CH98+DC98+DX98</f>
        <v>0</v>
      </c>
      <c r="K98" s="6">
        <f>Y98+AT98+BO98+CJ98+DE98+DZ98</f>
        <v>0</v>
      </c>
      <c r="L98" s="6">
        <f>AB98+AW98+BR98+CM98+DH98+EC98</f>
        <v>0</v>
      </c>
      <c r="M98" s="6">
        <f>AD98+AY98+BT98+CO98+DJ98+EE98</f>
        <v>0</v>
      </c>
      <c r="N98" s="6">
        <f>AF98+BA98+BV98+CQ98+DL98+EG98</f>
        <v>0</v>
      </c>
      <c r="O98" s="6">
        <f>AH98+BC98+BX98+CS98+DN98+EI98</f>
        <v>0</v>
      </c>
      <c r="P98" s="6">
        <f>AJ98+BE98+BZ98+CU98+DP98+EK98</f>
        <v>0</v>
      </c>
      <c r="Q98" s="6">
        <f>AL98+BG98+CB98+CW98+DR98+EM98</f>
        <v>0</v>
      </c>
      <c r="R98" s="7">
        <f>AO98+BJ98+CE98+CZ98+DU98+EP98</f>
        <v>0</v>
      </c>
      <c r="S98" s="7">
        <f>AN98+BI98+CD98+CY98+DT98+EO98</f>
        <v>0</v>
      </c>
      <c r="T98" s="7">
        <v>0</v>
      </c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>AA98+AN98</f>
        <v>0</v>
      </c>
      <c r="AP98" s="11"/>
      <c r="AQ98" s="10"/>
      <c r="AR98" s="11"/>
      <c r="AS98" s="10"/>
      <c r="AT98" s="11"/>
      <c r="AU98" s="10"/>
      <c r="AV98" s="7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>AV98+BI98</f>
        <v>0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>BQ98+CD98</f>
        <v>0</v>
      </c>
      <c r="CF98" s="11"/>
      <c r="CG98" s="10"/>
      <c r="CH98" s="11"/>
      <c r="CI98" s="10"/>
      <c r="CJ98" s="11"/>
      <c r="CK98" s="10"/>
      <c r="CL98" s="7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>CL98+CY98</f>
        <v>0</v>
      </c>
      <c r="DA98" s="11"/>
      <c r="DB98" s="10"/>
      <c r="DC98" s="11"/>
      <c r="DD98" s="10"/>
      <c r="DE98" s="11"/>
      <c r="DF98" s="10"/>
      <c r="DG98" s="7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>DG98+DT98</f>
        <v>0</v>
      </c>
      <c r="DV98" s="11">
        <v>2</v>
      </c>
      <c r="DW98" s="10" t="s">
        <v>57</v>
      </c>
      <c r="DX98" s="11"/>
      <c r="DY98" s="10"/>
      <c r="DZ98" s="11"/>
      <c r="EA98" s="10"/>
      <c r="EB98" s="7">
        <v>0</v>
      </c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>EB98+EO98</f>
        <v>0</v>
      </c>
    </row>
    <row r="99" spans="1:146" ht="15.75" customHeight="1">
      <c r="A99" s="6"/>
      <c r="B99" s="6"/>
      <c r="C99" s="6"/>
      <c r="D99" s="6"/>
      <c r="E99" s="6" t="s">
        <v>84</v>
      </c>
      <c r="F99" s="6">
        <f aca="true" t="shared" si="100" ref="F99:AK99">SUM(F95:F98)</f>
        <v>0</v>
      </c>
      <c r="G99" s="6">
        <f t="shared" si="100"/>
        <v>4</v>
      </c>
      <c r="H99" s="6">
        <f t="shared" si="100"/>
        <v>11</v>
      </c>
      <c r="I99" s="6">
        <f t="shared" si="100"/>
        <v>11</v>
      </c>
      <c r="J99" s="6">
        <f t="shared" si="100"/>
        <v>0</v>
      </c>
      <c r="K99" s="6">
        <f t="shared" si="100"/>
        <v>0</v>
      </c>
      <c r="L99" s="6">
        <f t="shared" si="100"/>
        <v>0</v>
      </c>
      <c r="M99" s="6">
        <f t="shared" si="100"/>
        <v>0</v>
      </c>
      <c r="N99" s="6">
        <f t="shared" si="100"/>
        <v>0</v>
      </c>
      <c r="O99" s="6">
        <f t="shared" si="100"/>
        <v>0</v>
      </c>
      <c r="P99" s="6">
        <f t="shared" si="100"/>
        <v>0</v>
      </c>
      <c r="Q99" s="6">
        <f t="shared" si="100"/>
        <v>0</v>
      </c>
      <c r="R99" s="7">
        <f t="shared" si="100"/>
        <v>0</v>
      </c>
      <c r="S99" s="7">
        <f t="shared" si="100"/>
        <v>0</v>
      </c>
      <c r="T99" s="7">
        <f t="shared" si="100"/>
        <v>0</v>
      </c>
      <c r="U99" s="11">
        <f t="shared" si="100"/>
        <v>9</v>
      </c>
      <c r="V99" s="10">
        <f t="shared" si="100"/>
        <v>0</v>
      </c>
      <c r="W99" s="11">
        <f t="shared" si="100"/>
        <v>0</v>
      </c>
      <c r="X99" s="10">
        <f t="shared" si="100"/>
        <v>0</v>
      </c>
      <c r="Y99" s="11">
        <f t="shared" si="100"/>
        <v>0</v>
      </c>
      <c r="Z99" s="10">
        <f t="shared" si="100"/>
        <v>0</v>
      </c>
      <c r="AA99" s="7">
        <f t="shared" si="100"/>
        <v>0</v>
      </c>
      <c r="AB99" s="11">
        <f t="shared" si="100"/>
        <v>0</v>
      </c>
      <c r="AC99" s="10">
        <f t="shared" si="100"/>
        <v>0</v>
      </c>
      <c r="AD99" s="11">
        <f t="shared" si="100"/>
        <v>0</v>
      </c>
      <c r="AE99" s="10">
        <f t="shared" si="100"/>
        <v>0</v>
      </c>
      <c r="AF99" s="11">
        <f t="shared" si="100"/>
        <v>0</v>
      </c>
      <c r="AG99" s="10">
        <f t="shared" si="100"/>
        <v>0</v>
      </c>
      <c r="AH99" s="11">
        <f t="shared" si="100"/>
        <v>0</v>
      </c>
      <c r="AI99" s="10">
        <f t="shared" si="100"/>
        <v>0</v>
      </c>
      <c r="AJ99" s="11">
        <f t="shared" si="100"/>
        <v>0</v>
      </c>
      <c r="AK99" s="10">
        <f t="shared" si="100"/>
        <v>0</v>
      </c>
      <c r="AL99" s="11">
        <f aca="true" t="shared" si="101" ref="AL99:BQ99">SUM(AL95:AL98)</f>
        <v>0</v>
      </c>
      <c r="AM99" s="10">
        <f t="shared" si="101"/>
        <v>0</v>
      </c>
      <c r="AN99" s="7">
        <f t="shared" si="101"/>
        <v>0</v>
      </c>
      <c r="AO99" s="7">
        <f t="shared" si="101"/>
        <v>0</v>
      </c>
      <c r="AP99" s="11">
        <f t="shared" si="101"/>
        <v>0</v>
      </c>
      <c r="AQ99" s="10">
        <f t="shared" si="101"/>
        <v>0</v>
      </c>
      <c r="AR99" s="11">
        <f t="shared" si="101"/>
        <v>0</v>
      </c>
      <c r="AS99" s="10">
        <f t="shared" si="101"/>
        <v>0</v>
      </c>
      <c r="AT99" s="11">
        <f t="shared" si="101"/>
        <v>0</v>
      </c>
      <c r="AU99" s="10">
        <f t="shared" si="101"/>
        <v>0</v>
      </c>
      <c r="AV99" s="7">
        <f t="shared" si="101"/>
        <v>0</v>
      </c>
      <c r="AW99" s="11">
        <f t="shared" si="101"/>
        <v>0</v>
      </c>
      <c r="AX99" s="10">
        <f t="shared" si="101"/>
        <v>0</v>
      </c>
      <c r="AY99" s="11">
        <f t="shared" si="101"/>
        <v>0</v>
      </c>
      <c r="AZ99" s="10">
        <f t="shared" si="101"/>
        <v>0</v>
      </c>
      <c r="BA99" s="11">
        <f t="shared" si="101"/>
        <v>0</v>
      </c>
      <c r="BB99" s="10">
        <f t="shared" si="101"/>
        <v>0</v>
      </c>
      <c r="BC99" s="11">
        <f t="shared" si="101"/>
        <v>0</v>
      </c>
      <c r="BD99" s="10">
        <f t="shared" si="101"/>
        <v>0</v>
      </c>
      <c r="BE99" s="11">
        <f t="shared" si="101"/>
        <v>0</v>
      </c>
      <c r="BF99" s="10">
        <f t="shared" si="101"/>
        <v>0</v>
      </c>
      <c r="BG99" s="11">
        <f t="shared" si="101"/>
        <v>0</v>
      </c>
      <c r="BH99" s="10">
        <f t="shared" si="101"/>
        <v>0</v>
      </c>
      <c r="BI99" s="7">
        <f t="shared" si="101"/>
        <v>0</v>
      </c>
      <c r="BJ99" s="7">
        <f t="shared" si="101"/>
        <v>0</v>
      </c>
      <c r="BK99" s="11">
        <f t="shared" si="101"/>
        <v>0</v>
      </c>
      <c r="BL99" s="10">
        <f t="shared" si="101"/>
        <v>0</v>
      </c>
      <c r="BM99" s="11">
        <f t="shared" si="101"/>
        <v>0</v>
      </c>
      <c r="BN99" s="10">
        <f t="shared" si="101"/>
        <v>0</v>
      </c>
      <c r="BO99" s="11">
        <f t="shared" si="101"/>
        <v>0</v>
      </c>
      <c r="BP99" s="10">
        <f t="shared" si="101"/>
        <v>0</v>
      </c>
      <c r="BQ99" s="7">
        <f t="shared" si="101"/>
        <v>0</v>
      </c>
      <c r="BR99" s="11">
        <f aca="true" t="shared" si="102" ref="BR99:CW99">SUM(BR95:BR98)</f>
        <v>0</v>
      </c>
      <c r="BS99" s="10">
        <f t="shared" si="102"/>
        <v>0</v>
      </c>
      <c r="BT99" s="11">
        <f t="shared" si="102"/>
        <v>0</v>
      </c>
      <c r="BU99" s="10">
        <f t="shared" si="102"/>
        <v>0</v>
      </c>
      <c r="BV99" s="11">
        <f t="shared" si="102"/>
        <v>0</v>
      </c>
      <c r="BW99" s="10">
        <f t="shared" si="102"/>
        <v>0</v>
      </c>
      <c r="BX99" s="11">
        <f t="shared" si="102"/>
        <v>0</v>
      </c>
      <c r="BY99" s="10">
        <f t="shared" si="102"/>
        <v>0</v>
      </c>
      <c r="BZ99" s="11">
        <f t="shared" si="102"/>
        <v>0</v>
      </c>
      <c r="CA99" s="10">
        <f t="shared" si="102"/>
        <v>0</v>
      </c>
      <c r="CB99" s="11">
        <f t="shared" si="102"/>
        <v>0</v>
      </c>
      <c r="CC99" s="10">
        <f t="shared" si="102"/>
        <v>0</v>
      </c>
      <c r="CD99" s="7">
        <f t="shared" si="102"/>
        <v>0</v>
      </c>
      <c r="CE99" s="7">
        <f t="shared" si="102"/>
        <v>0</v>
      </c>
      <c r="CF99" s="11">
        <f t="shared" si="102"/>
        <v>0</v>
      </c>
      <c r="CG99" s="10">
        <f t="shared" si="102"/>
        <v>0</v>
      </c>
      <c r="CH99" s="11">
        <f t="shared" si="102"/>
        <v>0</v>
      </c>
      <c r="CI99" s="10">
        <f t="shared" si="102"/>
        <v>0</v>
      </c>
      <c r="CJ99" s="11">
        <f t="shared" si="102"/>
        <v>0</v>
      </c>
      <c r="CK99" s="10">
        <f t="shared" si="102"/>
        <v>0</v>
      </c>
      <c r="CL99" s="7">
        <f t="shared" si="102"/>
        <v>0</v>
      </c>
      <c r="CM99" s="11">
        <f t="shared" si="102"/>
        <v>0</v>
      </c>
      <c r="CN99" s="10">
        <f t="shared" si="102"/>
        <v>0</v>
      </c>
      <c r="CO99" s="11">
        <f t="shared" si="102"/>
        <v>0</v>
      </c>
      <c r="CP99" s="10">
        <f t="shared" si="102"/>
        <v>0</v>
      </c>
      <c r="CQ99" s="11">
        <f t="shared" si="102"/>
        <v>0</v>
      </c>
      <c r="CR99" s="10">
        <f t="shared" si="102"/>
        <v>0</v>
      </c>
      <c r="CS99" s="11">
        <f t="shared" si="102"/>
        <v>0</v>
      </c>
      <c r="CT99" s="10">
        <f t="shared" si="102"/>
        <v>0</v>
      </c>
      <c r="CU99" s="11">
        <f t="shared" si="102"/>
        <v>0</v>
      </c>
      <c r="CV99" s="10">
        <f t="shared" si="102"/>
        <v>0</v>
      </c>
      <c r="CW99" s="11">
        <f t="shared" si="102"/>
        <v>0</v>
      </c>
      <c r="CX99" s="10">
        <f aca="true" t="shared" si="103" ref="CX99:EC99">SUM(CX95:CX98)</f>
        <v>0</v>
      </c>
      <c r="CY99" s="7">
        <f t="shared" si="103"/>
        <v>0</v>
      </c>
      <c r="CZ99" s="7">
        <f t="shared" si="103"/>
        <v>0</v>
      </c>
      <c r="DA99" s="11">
        <f t="shared" si="103"/>
        <v>0</v>
      </c>
      <c r="DB99" s="10">
        <f t="shared" si="103"/>
        <v>0</v>
      </c>
      <c r="DC99" s="11">
        <f t="shared" si="103"/>
        <v>0</v>
      </c>
      <c r="DD99" s="10">
        <f t="shared" si="103"/>
        <v>0</v>
      </c>
      <c r="DE99" s="11">
        <f t="shared" si="103"/>
        <v>0</v>
      </c>
      <c r="DF99" s="10">
        <f t="shared" si="103"/>
        <v>0</v>
      </c>
      <c r="DG99" s="7">
        <f t="shared" si="103"/>
        <v>0</v>
      </c>
      <c r="DH99" s="11">
        <f t="shared" si="103"/>
        <v>0</v>
      </c>
      <c r="DI99" s="10">
        <f t="shared" si="103"/>
        <v>0</v>
      </c>
      <c r="DJ99" s="11">
        <f t="shared" si="103"/>
        <v>0</v>
      </c>
      <c r="DK99" s="10">
        <f t="shared" si="103"/>
        <v>0</v>
      </c>
      <c r="DL99" s="11">
        <f t="shared" si="103"/>
        <v>0</v>
      </c>
      <c r="DM99" s="10">
        <f t="shared" si="103"/>
        <v>0</v>
      </c>
      <c r="DN99" s="11">
        <f t="shared" si="103"/>
        <v>0</v>
      </c>
      <c r="DO99" s="10">
        <f t="shared" si="103"/>
        <v>0</v>
      </c>
      <c r="DP99" s="11">
        <f t="shared" si="103"/>
        <v>0</v>
      </c>
      <c r="DQ99" s="10">
        <f t="shared" si="103"/>
        <v>0</v>
      </c>
      <c r="DR99" s="11">
        <f t="shared" si="103"/>
        <v>0</v>
      </c>
      <c r="DS99" s="10">
        <f t="shared" si="103"/>
        <v>0</v>
      </c>
      <c r="DT99" s="7">
        <f t="shared" si="103"/>
        <v>0</v>
      </c>
      <c r="DU99" s="7">
        <f t="shared" si="103"/>
        <v>0</v>
      </c>
      <c r="DV99" s="11">
        <f t="shared" si="103"/>
        <v>2</v>
      </c>
      <c r="DW99" s="10">
        <f t="shared" si="103"/>
        <v>0</v>
      </c>
      <c r="DX99" s="11">
        <f t="shared" si="103"/>
        <v>0</v>
      </c>
      <c r="DY99" s="10">
        <f t="shared" si="103"/>
        <v>0</v>
      </c>
      <c r="DZ99" s="11">
        <f t="shared" si="103"/>
        <v>0</v>
      </c>
      <c r="EA99" s="10">
        <f t="shared" si="103"/>
        <v>0</v>
      </c>
      <c r="EB99" s="7">
        <f t="shared" si="103"/>
        <v>0</v>
      </c>
      <c r="EC99" s="11">
        <f t="shared" si="103"/>
        <v>0</v>
      </c>
      <c r="ED99" s="10">
        <f aca="true" t="shared" si="104" ref="ED99:EP99">SUM(ED95:ED98)</f>
        <v>0</v>
      </c>
      <c r="EE99" s="11">
        <f t="shared" si="104"/>
        <v>0</v>
      </c>
      <c r="EF99" s="10">
        <f t="shared" si="104"/>
        <v>0</v>
      </c>
      <c r="EG99" s="11">
        <f t="shared" si="104"/>
        <v>0</v>
      </c>
      <c r="EH99" s="10">
        <f t="shared" si="104"/>
        <v>0</v>
      </c>
      <c r="EI99" s="11">
        <f t="shared" si="104"/>
        <v>0</v>
      </c>
      <c r="EJ99" s="10">
        <f t="shared" si="104"/>
        <v>0</v>
      </c>
      <c r="EK99" s="11">
        <f t="shared" si="104"/>
        <v>0</v>
      </c>
      <c r="EL99" s="10">
        <f t="shared" si="104"/>
        <v>0</v>
      </c>
      <c r="EM99" s="11">
        <f t="shared" si="104"/>
        <v>0</v>
      </c>
      <c r="EN99" s="10">
        <f t="shared" si="104"/>
        <v>0</v>
      </c>
      <c r="EO99" s="7">
        <f t="shared" si="104"/>
        <v>0</v>
      </c>
      <c r="EP99" s="7">
        <f t="shared" si="104"/>
        <v>0</v>
      </c>
    </row>
    <row r="100" spans="1:146" ht="19.5" customHeight="1">
      <c r="A100" s="19" t="s">
        <v>201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9"/>
      <c r="EP100" s="13"/>
    </row>
    <row r="101" spans="1:146" ht="12.75">
      <c r="A101" s="6"/>
      <c r="B101" s="6"/>
      <c r="C101" s="6"/>
      <c r="D101" s="6" t="s">
        <v>202</v>
      </c>
      <c r="E101" s="3" t="s">
        <v>203</v>
      </c>
      <c r="F101" s="6">
        <f>COUNTIF(U101:EN101,"e")</f>
        <v>0</v>
      </c>
      <c r="G101" s="6">
        <f>COUNTIF(U101:EN101,"z")</f>
        <v>2</v>
      </c>
      <c r="H101" s="6">
        <f>SUM(I101:Q101)</f>
        <v>30</v>
      </c>
      <c r="I101" s="6">
        <f>U101+AP101+BK101+CF101+DA101+DV101</f>
        <v>15</v>
      </c>
      <c r="J101" s="6">
        <f>W101+AR101+BM101+CH101+DC101+DX101</f>
        <v>0</v>
      </c>
      <c r="K101" s="6">
        <f>Y101+AT101+BO101+CJ101+DE101+DZ101</f>
        <v>0</v>
      </c>
      <c r="L101" s="6">
        <f>AB101+AW101+BR101+CM101+DH101+EC101</f>
        <v>0</v>
      </c>
      <c r="M101" s="6">
        <f>AD101+AY101+BT101+CO101+DJ101+EE101</f>
        <v>15</v>
      </c>
      <c r="N101" s="6">
        <f>AF101+BA101+BV101+CQ101+DL101+EG101</f>
        <v>0</v>
      </c>
      <c r="O101" s="6">
        <f>AH101+BC101+BX101+CS101+DN101+EI101</f>
        <v>0</v>
      </c>
      <c r="P101" s="6">
        <f>AJ101+BE101+BZ101+CU101+DP101+EK101</f>
        <v>0</v>
      </c>
      <c r="Q101" s="6">
        <f>AL101+BG101+CB101+CW101+DR101+EM101</f>
        <v>0</v>
      </c>
      <c r="R101" s="7">
        <f>AO101+BJ101+CE101+CZ101+DU101+EP101</f>
        <v>0</v>
      </c>
      <c r="S101" s="7">
        <f>AN101+BI101+CD101+CY101+DT101+EO101</f>
        <v>0</v>
      </c>
      <c r="T101" s="7">
        <v>0</v>
      </c>
      <c r="U101" s="11">
        <v>15</v>
      </c>
      <c r="V101" s="10" t="s">
        <v>57</v>
      </c>
      <c r="W101" s="11"/>
      <c r="X101" s="10"/>
      <c r="Y101" s="11"/>
      <c r="Z101" s="10"/>
      <c r="AA101" s="7">
        <v>0</v>
      </c>
      <c r="AB101" s="11"/>
      <c r="AC101" s="10"/>
      <c r="AD101" s="11">
        <v>15</v>
      </c>
      <c r="AE101" s="10" t="s">
        <v>57</v>
      </c>
      <c r="AF101" s="11"/>
      <c r="AG101" s="10"/>
      <c r="AH101" s="11"/>
      <c r="AI101" s="10"/>
      <c r="AJ101" s="11"/>
      <c r="AK101" s="10"/>
      <c r="AL101" s="11"/>
      <c r="AM101" s="10"/>
      <c r="AN101" s="7">
        <v>0</v>
      </c>
      <c r="AO101" s="7">
        <f>AA101+AN101</f>
        <v>0</v>
      </c>
      <c r="AP101" s="11"/>
      <c r="AQ101" s="10"/>
      <c r="AR101" s="11"/>
      <c r="AS101" s="10"/>
      <c r="AT101" s="11"/>
      <c r="AU101" s="10"/>
      <c r="AV101" s="7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>AV101+BI101</f>
        <v>0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>BQ101+CD101</f>
        <v>0</v>
      </c>
      <c r="CF101" s="11"/>
      <c r="CG101" s="10"/>
      <c r="CH101" s="11"/>
      <c r="CI101" s="10"/>
      <c r="CJ101" s="11"/>
      <c r="CK101" s="10"/>
      <c r="CL101" s="7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>CL101+CY101</f>
        <v>0</v>
      </c>
      <c r="DA101" s="11"/>
      <c r="DB101" s="10"/>
      <c r="DC101" s="11"/>
      <c r="DD101" s="10"/>
      <c r="DE101" s="11"/>
      <c r="DF101" s="10"/>
      <c r="DG101" s="7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>DG101+DT101</f>
        <v>0</v>
      </c>
      <c r="DV101" s="11"/>
      <c r="DW101" s="10"/>
      <c r="DX101" s="11"/>
      <c r="DY101" s="10"/>
      <c r="DZ101" s="11"/>
      <c r="EA101" s="10"/>
      <c r="EB101" s="7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>EB101+EO101</f>
        <v>0</v>
      </c>
    </row>
    <row r="102" spans="1:146" ht="15.75" customHeight="1">
      <c r="A102" s="6"/>
      <c r="B102" s="6"/>
      <c r="C102" s="6"/>
      <c r="D102" s="6"/>
      <c r="E102" s="6" t="s">
        <v>84</v>
      </c>
      <c r="F102" s="6">
        <f aca="true" t="shared" si="105" ref="F102:AK102">SUM(F101:F101)</f>
        <v>0</v>
      </c>
      <c r="G102" s="6">
        <f t="shared" si="105"/>
        <v>2</v>
      </c>
      <c r="H102" s="6">
        <f t="shared" si="105"/>
        <v>30</v>
      </c>
      <c r="I102" s="6">
        <f t="shared" si="105"/>
        <v>15</v>
      </c>
      <c r="J102" s="6">
        <f t="shared" si="105"/>
        <v>0</v>
      </c>
      <c r="K102" s="6">
        <f t="shared" si="105"/>
        <v>0</v>
      </c>
      <c r="L102" s="6">
        <f t="shared" si="105"/>
        <v>0</v>
      </c>
      <c r="M102" s="6">
        <f t="shared" si="105"/>
        <v>15</v>
      </c>
      <c r="N102" s="6">
        <f t="shared" si="105"/>
        <v>0</v>
      </c>
      <c r="O102" s="6">
        <f t="shared" si="105"/>
        <v>0</v>
      </c>
      <c r="P102" s="6">
        <f t="shared" si="105"/>
        <v>0</v>
      </c>
      <c r="Q102" s="6">
        <f t="shared" si="105"/>
        <v>0</v>
      </c>
      <c r="R102" s="7">
        <f t="shared" si="105"/>
        <v>0</v>
      </c>
      <c r="S102" s="7">
        <f t="shared" si="105"/>
        <v>0</v>
      </c>
      <c r="T102" s="7">
        <f t="shared" si="105"/>
        <v>0</v>
      </c>
      <c r="U102" s="11">
        <f t="shared" si="105"/>
        <v>15</v>
      </c>
      <c r="V102" s="10">
        <f t="shared" si="105"/>
        <v>0</v>
      </c>
      <c r="W102" s="11">
        <f t="shared" si="105"/>
        <v>0</v>
      </c>
      <c r="X102" s="10">
        <f t="shared" si="105"/>
        <v>0</v>
      </c>
      <c r="Y102" s="11">
        <f t="shared" si="105"/>
        <v>0</v>
      </c>
      <c r="Z102" s="10">
        <f t="shared" si="105"/>
        <v>0</v>
      </c>
      <c r="AA102" s="7">
        <f t="shared" si="105"/>
        <v>0</v>
      </c>
      <c r="AB102" s="11">
        <f t="shared" si="105"/>
        <v>0</v>
      </c>
      <c r="AC102" s="10">
        <f t="shared" si="105"/>
        <v>0</v>
      </c>
      <c r="AD102" s="11">
        <f t="shared" si="105"/>
        <v>15</v>
      </c>
      <c r="AE102" s="10">
        <f t="shared" si="105"/>
        <v>0</v>
      </c>
      <c r="AF102" s="11">
        <f t="shared" si="105"/>
        <v>0</v>
      </c>
      <c r="AG102" s="10">
        <f t="shared" si="105"/>
        <v>0</v>
      </c>
      <c r="AH102" s="11">
        <f t="shared" si="105"/>
        <v>0</v>
      </c>
      <c r="AI102" s="10">
        <f t="shared" si="105"/>
        <v>0</v>
      </c>
      <c r="AJ102" s="11">
        <f t="shared" si="105"/>
        <v>0</v>
      </c>
      <c r="AK102" s="10">
        <f t="shared" si="105"/>
        <v>0</v>
      </c>
      <c r="AL102" s="11">
        <f aca="true" t="shared" si="106" ref="AL102:BQ102">SUM(AL101:AL101)</f>
        <v>0</v>
      </c>
      <c r="AM102" s="10">
        <f t="shared" si="106"/>
        <v>0</v>
      </c>
      <c r="AN102" s="7">
        <f t="shared" si="106"/>
        <v>0</v>
      </c>
      <c r="AO102" s="7">
        <f t="shared" si="106"/>
        <v>0</v>
      </c>
      <c r="AP102" s="11">
        <f t="shared" si="106"/>
        <v>0</v>
      </c>
      <c r="AQ102" s="10">
        <f t="shared" si="106"/>
        <v>0</v>
      </c>
      <c r="AR102" s="11">
        <f t="shared" si="106"/>
        <v>0</v>
      </c>
      <c r="AS102" s="10">
        <f t="shared" si="106"/>
        <v>0</v>
      </c>
      <c r="AT102" s="11">
        <f t="shared" si="106"/>
        <v>0</v>
      </c>
      <c r="AU102" s="10">
        <f t="shared" si="106"/>
        <v>0</v>
      </c>
      <c r="AV102" s="7">
        <f t="shared" si="106"/>
        <v>0</v>
      </c>
      <c r="AW102" s="11">
        <f t="shared" si="106"/>
        <v>0</v>
      </c>
      <c r="AX102" s="10">
        <f t="shared" si="106"/>
        <v>0</v>
      </c>
      <c r="AY102" s="11">
        <f t="shared" si="106"/>
        <v>0</v>
      </c>
      <c r="AZ102" s="10">
        <f t="shared" si="106"/>
        <v>0</v>
      </c>
      <c r="BA102" s="11">
        <f t="shared" si="106"/>
        <v>0</v>
      </c>
      <c r="BB102" s="10">
        <f t="shared" si="106"/>
        <v>0</v>
      </c>
      <c r="BC102" s="11">
        <f t="shared" si="106"/>
        <v>0</v>
      </c>
      <c r="BD102" s="10">
        <f t="shared" si="106"/>
        <v>0</v>
      </c>
      <c r="BE102" s="11">
        <f t="shared" si="106"/>
        <v>0</v>
      </c>
      <c r="BF102" s="10">
        <f t="shared" si="106"/>
        <v>0</v>
      </c>
      <c r="BG102" s="11">
        <f t="shared" si="106"/>
        <v>0</v>
      </c>
      <c r="BH102" s="10">
        <f t="shared" si="106"/>
        <v>0</v>
      </c>
      <c r="BI102" s="7">
        <f t="shared" si="106"/>
        <v>0</v>
      </c>
      <c r="BJ102" s="7">
        <f t="shared" si="106"/>
        <v>0</v>
      </c>
      <c r="BK102" s="11">
        <f t="shared" si="106"/>
        <v>0</v>
      </c>
      <c r="BL102" s="10">
        <f t="shared" si="106"/>
        <v>0</v>
      </c>
      <c r="BM102" s="11">
        <f t="shared" si="106"/>
        <v>0</v>
      </c>
      <c r="BN102" s="10">
        <f t="shared" si="106"/>
        <v>0</v>
      </c>
      <c r="BO102" s="11">
        <f t="shared" si="106"/>
        <v>0</v>
      </c>
      <c r="BP102" s="10">
        <f t="shared" si="106"/>
        <v>0</v>
      </c>
      <c r="BQ102" s="7">
        <f t="shared" si="106"/>
        <v>0</v>
      </c>
      <c r="BR102" s="11">
        <f aca="true" t="shared" si="107" ref="BR102:CW102">SUM(BR101:BR101)</f>
        <v>0</v>
      </c>
      <c r="BS102" s="10">
        <f t="shared" si="107"/>
        <v>0</v>
      </c>
      <c r="BT102" s="11">
        <f t="shared" si="107"/>
        <v>0</v>
      </c>
      <c r="BU102" s="10">
        <f t="shared" si="107"/>
        <v>0</v>
      </c>
      <c r="BV102" s="11">
        <f t="shared" si="107"/>
        <v>0</v>
      </c>
      <c r="BW102" s="10">
        <f t="shared" si="107"/>
        <v>0</v>
      </c>
      <c r="BX102" s="11">
        <f t="shared" si="107"/>
        <v>0</v>
      </c>
      <c r="BY102" s="10">
        <f t="shared" si="107"/>
        <v>0</v>
      </c>
      <c r="BZ102" s="11">
        <f t="shared" si="107"/>
        <v>0</v>
      </c>
      <c r="CA102" s="10">
        <f t="shared" si="107"/>
        <v>0</v>
      </c>
      <c r="CB102" s="11">
        <f t="shared" si="107"/>
        <v>0</v>
      </c>
      <c r="CC102" s="10">
        <f t="shared" si="107"/>
        <v>0</v>
      </c>
      <c r="CD102" s="7">
        <f t="shared" si="107"/>
        <v>0</v>
      </c>
      <c r="CE102" s="7">
        <f t="shared" si="107"/>
        <v>0</v>
      </c>
      <c r="CF102" s="11">
        <f t="shared" si="107"/>
        <v>0</v>
      </c>
      <c r="CG102" s="10">
        <f t="shared" si="107"/>
        <v>0</v>
      </c>
      <c r="CH102" s="11">
        <f t="shared" si="107"/>
        <v>0</v>
      </c>
      <c r="CI102" s="10">
        <f t="shared" si="107"/>
        <v>0</v>
      </c>
      <c r="CJ102" s="11">
        <f t="shared" si="107"/>
        <v>0</v>
      </c>
      <c r="CK102" s="10">
        <f t="shared" si="107"/>
        <v>0</v>
      </c>
      <c r="CL102" s="7">
        <f t="shared" si="107"/>
        <v>0</v>
      </c>
      <c r="CM102" s="11">
        <f t="shared" si="107"/>
        <v>0</v>
      </c>
      <c r="CN102" s="10">
        <f t="shared" si="107"/>
        <v>0</v>
      </c>
      <c r="CO102" s="11">
        <f t="shared" si="107"/>
        <v>0</v>
      </c>
      <c r="CP102" s="10">
        <f t="shared" si="107"/>
        <v>0</v>
      </c>
      <c r="CQ102" s="11">
        <f t="shared" si="107"/>
        <v>0</v>
      </c>
      <c r="CR102" s="10">
        <f t="shared" si="107"/>
        <v>0</v>
      </c>
      <c r="CS102" s="11">
        <f t="shared" si="107"/>
        <v>0</v>
      </c>
      <c r="CT102" s="10">
        <f t="shared" si="107"/>
        <v>0</v>
      </c>
      <c r="CU102" s="11">
        <f t="shared" si="107"/>
        <v>0</v>
      </c>
      <c r="CV102" s="10">
        <f t="shared" si="107"/>
        <v>0</v>
      </c>
      <c r="CW102" s="11">
        <f t="shared" si="107"/>
        <v>0</v>
      </c>
      <c r="CX102" s="10">
        <f aca="true" t="shared" si="108" ref="CX102:EC102">SUM(CX101:CX101)</f>
        <v>0</v>
      </c>
      <c r="CY102" s="7">
        <f t="shared" si="108"/>
        <v>0</v>
      </c>
      <c r="CZ102" s="7">
        <f t="shared" si="108"/>
        <v>0</v>
      </c>
      <c r="DA102" s="11">
        <f t="shared" si="108"/>
        <v>0</v>
      </c>
      <c r="DB102" s="10">
        <f t="shared" si="108"/>
        <v>0</v>
      </c>
      <c r="DC102" s="11">
        <f t="shared" si="108"/>
        <v>0</v>
      </c>
      <c r="DD102" s="10">
        <f t="shared" si="108"/>
        <v>0</v>
      </c>
      <c r="DE102" s="11">
        <f t="shared" si="108"/>
        <v>0</v>
      </c>
      <c r="DF102" s="10">
        <f t="shared" si="108"/>
        <v>0</v>
      </c>
      <c r="DG102" s="7">
        <f t="shared" si="108"/>
        <v>0</v>
      </c>
      <c r="DH102" s="11">
        <f t="shared" si="108"/>
        <v>0</v>
      </c>
      <c r="DI102" s="10">
        <f t="shared" si="108"/>
        <v>0</v>
      </c>
      <c r="DJ102" s="11">
        <f t="shared" si="108"/>
        <v>0</v>
      </c>
      <c r="DK102" s="10">
        <f t="shared" si="108"/>
        <v>0</v>
      </c>
      <c r="DL102" s="11">
        <f t="shared" si="108"/>
        <v>0</v>
      </c>
      <c r="DM102" s="10">
        <f t="shared" si="108"/>
        <v>0</v>
      </c>
      <c r="DN102" s="11">
        <f t="shared" si="108"/>
        <v>0</v>
      </c>
      <c r="DO102" s="10">
        <f t="shared" si="108"/>
        <v>0</v>
      </c>
      <c r="DP102" s="11">
        <f t="shared" si="108"/>
        <v>0</v>
      </c>
      <c r="DQ102" s="10">
        <f t="shared" si="108"/>
        <v>0</v>
      </c>
      <c r="DR102" s="11">
        <f t="shared" si="108"/>
        <v>0</v>
      </c>
      <c r="DS102" s="10">
        <f t="shared" si="108"/>
        <v>0</v>
      </c>
      <c r="DT102" s="7">
        <f t="shared" si="108"/>
        <v>0</v>
      </c>
      <c r="DU102" s="7">
        <f t="shared" si="108"/>
        <v>0</v>
      </c>
      <c r="DV102" s="11">
        <f t="shared" si="108"/>
        <v>0</v>
      </c>
      <c r="DW102" s="10">
        <f t="shared" si="108"/>
        <v>0</v>
      </c>
      <c r="DX102" s="11">
        <f t="shared" si="108"/>
        <v>0</v>
      </c>
      <c r="DY102" s="10">
        <f t="shared" si="108"/>
        <v>0</v>
      </c>
      <c r="DZ102" s="11">
        <f t="shared" si="108"/>
        <v>0</v>
      </c>
      <c r="EA102" s="10">
        <f t="shared" si="108"/>
        <v>0</v>
      </c>
      <c r="EB102" s="7">
        <f t="shared" si="108"/>
        <v>0</v>
      </c>
      <c r="EC102" s="11">
        <f t="shared" si="108"/>
        <v>0</v>
      </c>
      <c r="ED102" s="10">
        <f aca="true" t="shared" si="109" ref="ED102:EP102">SUM(ED101:ED101)</f>
        <v>0</v>
      </c>
      <c r="EE102" s="11">
        <f t="shared" si="109"/>
        <v>0</v>
      </c>
      <c r="EF102" s="10">
        <f t="shared" si="109"/>
        <v>0</v>
      </c>
      <c r="EG102" s="11">
        <f t="shared" si="109"/>
        <v>0</v>
      </c>
      <c r="EH102" s="10">
        <f t="shared" si="109"/>
        <v>0</v>
      </c>
      <c r="EI102" s="11">
        <f t="shared" si="109"/>
        <v>0</v>
      </c>
      <c r="EJ102" s="10">
        <f t="shared" si="109"/>
        <v>0</v>
      </c>
      <c r="EK102" s="11">
        <f t="shared" si="109"/>
        <v>0</v>
      </c>
      <c r="EL102" s="10">
        <f t="shared" si="109"/>
        <v>0</v>
      </c>
      <c r="EM102" s="11">
        <f t="shared" si="109"/>
        <v>0</v>
      </c>
      <c r="EN102" s="10">
        <f t="shared" si="109"/>
        <v>0</v>
      </c>
      <c r="EO102" s="7">
        <f t="shared" si="109"/>
        <v>0</v>
      </c>
      <c r="EP102" s="7">
        <f t="shared" si="109"/>
        <v>0</v>
      </c>
    </row>
    <row r="103" spans="1:146" ht="19.5" customHeight="1">
      <c r="A103" s="6"/>
      <c r="B103" s="6"/>
      <c r="C103" s="6"/>
      <c r="D103" s="6"/>
      <c r="E103" s="8" t="s">
        <v>204</v>
      </c>
      <c r="F103" s="6">
        <f>F31+F59+F69+F93+F99</f>
        <v>12</v>
      </c>
      <c r="G103" s="6">
        <f>G31+G59+G69+G93+G99</f>
        <v>80</v>
      </c>
      <c r="H103" s="6">
        <f aca="true" t="shared" si="110" ref="H103:Q103">H31+H59+H69+H99</f>
        <v>2256</v>
      </c>
      <c r="I103" s="6">
        <f t="shared" si="110"/>
        <v>1041</v>
      </c>
      <c r="J103" s="6">
        <f t="shared" si="110"/>
        <v>15</v>
      </c>
      <c r="K103" s="6">
        <f t="shared" si="110"/>
        <v>15</v>
      </c>
      <c r="L103" s="6">
        <f t="shared" si="110"/>
        <v>5</v>
      </c>
      <c r="M103" s="6">
        <f t="shared" si="110"/>
        <v>970</v>
      </c>
      <c r="N103" s="6">
        <f t="shared" si="110"/>
        <v>150</v>
      </c>
      <c r="O103" s="6">
        <f t="shared" si="110"/>
        <v>0</v>
      </c>
      <c r="P103" s="6">
        <f t="shared" si="110"/>
        <v>0</v>
      </c>
      <c r="Q103" s="6">
        <f t="shared" si="110"/>
        <v>60</v>
      </c>
      <c r="R103" s="7">
        <f>R31+R59+R69+R93+R99</f>
        <v>180</v>
      </c>
      <c r="S103" s="7">
        <f>S31+S59+S69+S93+S99</f>
        <v>90</v>
      </c>
      <c r="T103" s="7">
        <f>T31+T59+T69+T93+T99</f>
        <v>90.4</v>
      </c>
      <c r="U103" s="11">
        <f aca="true" t="shared" si="111" ref="U103:Z103">U31+U59+U69+U99</f>
        <v>204</v>
      </c>
      <c r="V103" s="10">
        <f t="shared" si="111"/>
        <v>0</v>
      </c>
      <c r="W103" s="11">
        <f t="shared" si="111"/>
        <v>15</v>
      </c>
      <c r="X103" s="10">
        <f t="shared" si="111"/>
        <v>0</v>
      </c>
      <c r="Y103" s="11">
        <f t="shared" si="111"/>
        <v>0</v>
      </c>
      <c r="Z103" s="10">
        <f t="shared" si="111"/>
        <v>0</v>
      </c>
      <c r="AA103" s="7">
        <f>AA31+AA59+AA69+AA93+AA99</f>
        <v>19</v>
      </c>
      <c r="AB103" s="11">
        <f aca="true" t="shared" si="112" ref="AB103:AM103">AB31+AB59+AB69+AB99</f>
        <v>0</v>
      </c>
      <c r="AC103" s="10">
        <f t="shared" si="112"/>
        <v>0</v>
      </c>
      <c r="AD103" s="11">
        <f t="shared" si="112"/>
        <v>165</v>
      </c>
      <c r="AE103" s="10">
        <f t="shared" si="112"/>
        <v>0</v>
      </c>
      <c r="AF103" s="11">
        <f t="shared" si="112"/>
        <v>0</v>
      </c>
      <c r="AG103" s="10">
        <f t="shared" si="112"/>
        <v>0</v>
      </c>
      <c r="AH103" s="11">
        <f t="shared" si="112"/>
        <v>0</v>
      </c>
      <c r="AI103" s="10">
        <f t="shared" si="112"/>
        <v>0</v>
      </c>
      <c r="AJ103" s="11">
        <f t="shared" si="112"/>
        <v>0</v>
      </c>
      <c r="AK103" s="10">
        <f t="shared" si="112"/>
        <v>0</v>
      </c>
      <c r="AL103" s="11">
        <f t="shared" si="112"/>
        <v>0</v>
      </c>
      <c r="AM103" s="10">
        <f t="shared" si="112"/>
        <v>0</v>
      </c>
      <c r="AN103" s="7">
        <f>AN31+AN59+AN69+AN93+AN99</f>
        <v>11</v>
      </c>
      <c r="AO103" s="7">
        <f>AO31+AO59+AO69+AO93+AO99</f>
        <v>30</v>
      </c>
      <c r="AP103" s="11">
        <f aca="true" t="shared" si="113" ref="AP103:AU103">AP31+AP59+AP69+AP99</f>
        <v>195</v>
      </c>
      <c r="AQ103" s="10">
        <f t="shared" si="113"/>
        <v>0</v>
      </c>
      <c r="AR103" s="11">
        <f t="shared" si="113"/>
        <v>0</v>
      </c>
      <c r="AS103" s="10">
        <f t="shared" si="113"/>
        <v>0</v>
      </c>
      <c r="AT103" s="11">
        <f t="shared" si="113"/>
        <v>0</v>
      </c>
      <c r="AU103" s="10">
        <f t="shared" si="113"/>
        <v>0</v>
      </c>
      <c r="AV103" s="7">
        <f>AV31+AV59+AV69+AV93+AV99</f>
        <v>18</v>
      </c>
      <c r="AW103" s="11">
        <f aca="true" t="shared" si="114" ref="AW103:BH103">AW31+AW59+AW69+AW99</f>
        <v>0</v>
      </c>
      <c r="AX103" s="10">
        <f t="shared" si="114"/>
        <v>0</v>
      </c>
      <c r="AY103" s="11">
        <f t="shared" si="114"/>
        <v>165</v>
      </c>
      <c r="AZ103" s="10">
        <f t="shared" si="114"/>
        <v>0</v>
      </c>
      <c r="BA103" s="11">
        <f t="shared" si="114"/>
        <v>0</v>
      </c>
      <c r="BB103" s="10">
        <f t="shared" si="114"/>
        <v>0</v>
      </c>
      <c r="BC103" s="11">
        <f t="shared" si="114"/>
        <v>0</v>
      </c>
      <c r="BD103" s="10">
        <f t="shared" si="114"/>
        <v>0</v>
      </c>
      <c r="BE103" s="11">
        <f t="shared" si="114"/>
        <v>0</v>
      </c>
      <c r="BF103" s="10">
        <f t="shared" si="114"/>
        <v>0</v>
      </c>
      <c r="BG103" s="11">
        <f t="shared" si="114"/>
        <v>0</v>
      </c>
      <c r="BH103" s="10">
        <f t="shared" si="114"/>
        <v>0</v>
      </c>
      <c r="BI103" s="7">
        <f>BI31+BI59+BI69+BI93+BI99</f>
        <v>12</v>
      </c>
      <c r="BJ103" s="7">
        <f>BJ31+BJ59+BJ69+BJ93+BJ99</f>
        <v>30</v>
      </c>
      <c r="BK103" s="11">
        <f aca="true" t="shared" si="115" ref="BK103:BP103">BK31+BK59+BK69+BK99</f>
        <v>185</v>
      </c>
      <c r="BL103" s="10">
        <f t="shared" si="115"/>
        <v>0</v>
      </c>
      <c r="BM103" s="11">
        <f t="shared" si="115"/>
        <v>0</v>
      </c>
      <c r="BN103" s="10">
        <f t="shared" si="115"/>
        <v>0</v>
      </c>
      <c r="BO103" s="11">
        <f t="shared" si="115"/>
        <v>0</v>
      </c>
      <c r="BP103" s="10">
        <f t="shared" si="115"/>
        <v>0</v>
      </c>
      <c r="BQ103" s="7">
        <f>BQ31+BQ59+BQ69+BQ93+BQ99</f>
        <v>16</v>
      </c>
      <c r="BR103" s="11">
        <f aca="true" t="shared" si="116" ref="BR103:CC103">BR31+BR59+BR69+BR99</f>
        <v>0</v>
      </c>
      <c r="BS103" s="10">
        <f t="shared" si="116"/>
        <v>0</v>
      </c>
      <c r="BT103" s="11">
        <f t="shared" si="116"/>
        <v>170</v>
      </c>
      <c r="BU103" s="10">
        <f t="shared" si="116"/>
        <v>0</v>
      </c>
      <c r="BV103" s="11">
        <f t="shared" si="116"/>
        <v>30</v>
      </c>
      <c r="BW103" s="10">
        <f t="shared" si="116"/>
        <v>0</v>
      </c>
      <c r="BX103" s="11">
        <f t="shared" si="116"/>
        <v>0</v>
      </c>
      <c r="BY103" s="10">
        <f t="shared" si="116"/>
        <v>0</v>
      </c>
      <c r="BZ103" s="11">
        <f t="shared" si="116"/>
        <v>0</v>
      </c>
      <c r="CA103" s="10">
        <f t="shared" si="116"/>
        <v>0</v>
      </c>
      <c r="CB103" s="11">
        <f t="shared" si="116"/>
        <v>30</v>
      </c>
      <c r="CC103" s="10">
        <f t="shared" si="116"/>
        <v>0</v>
      </c>
      <c r="CD103" s="7">
        <f>CD31+CD59+CD69+CD93+CD99</f>
        <v>14</v>
      </c>
      <c r="CE103" s="7">
        <f>CE31+CE59+CE69+CE93+CE99</f>
        <v>30</v>
      </c>
      <c r="CF103" s="11">
        <f aca="true" t="shared" si="117" ref="CF103:CK103">CF31+CF59+CF69+CF99</f>
        <v>140</v>
      </c>
      <c r="CG103" s="10">
        <f t="shared" si="117"/>
        <v>0</v>
      </c>
      <c r="CH103" s="11">
        <f t="shared" si="117"/>
        <v>0</v>
      </c>
      <c r="CI103" s="10">
        <f t="shared" si="117"/>
        <v>0</v>
      </c>
      <c r="CJ103" s="11">
        <f t="shared" si="117"/>
        <v>0</v>
      </c>
      <c r="CK103" s="10">
        <f t="shared" si="117"/>
        <v>0</v>
      </c>
      <c r="CL103" s="7">
        <f>CL31+CL59+CL69+CL93+CL99</f>
        <v>12</v>
      </c>
      <c r="CM103" s="11">
        <f aca="true" t="shared" si="118" ref="CM103:CX103">CM31+CM59+CM69+CM99</f>
        <v>0</v>
      </c>
      <c r="CN103" s="10">
        <f t="shared" si="118"/>
        <v>0</v>
      </c>
      <c r="CO103" s="11">
        <f t="shared" si="118"/>
        <v>170</v>
      </c>
      <c r="CP103" s="10">
        <f t="shared" si="118"/>
        <v>0</v>
      </c>
      <c r="CQ103" s="11">
        <f t="shared" si="118"/>
        <v>60</v>
      </c>
      <c r="CR103" s="10">
        <f t="shared" si="118"/>
        <v>0</v>
      </c>
      <c r="CS103" s="11">
        <f t="shared" si="118"/>
        <v>0</v>
      </c>
      <c r="CT103" s="10">
        <f t="shared" si="118"/>
        <v>0</v>
      </c>
      <c r="CU103" s="11">
        <f t="shared" si="118"/>
        <v>0</v>
      </c>
      <c r="CV103" s="10">
        <f t="shared" si="118"/>
        <v>0</v>
      </c>
      <c r="CW103" s="11">
        <f t="shared" si="118"/>
        <v>30</v>
      </c>
      <c r="CX103" s="10">
        <f t="shared" si="118"/>
        <v>0</v>
      </c>
      <c r="CY103" s="7">
        <f>CY31+CY59+CY69+CY93+CY99</f>
        <v>18</v>
      </c>
      <c r="CZ103" s="7">
        <f>CZ31+CZ59+CZ69+CZ93+CZ99</f>
        <v>30</v>
      </c>
      <c r="DA103" s="11">
        <f aca="true" t="shared" si="119" ref="DA103:DF103">DA31+DA59+DA69+DA99</f>
        <v>170</v>
      </c>
      <c r="DB103" s="10">
        <f t="shared" si="119"/>
        <v>0</v>
      </c>
      <c r="DC103" s="11">
        <f t="shared" si="119"/>
        <v>0</v>
      </c>
      <c r="DD103" s="10">
        <f t="shared" si="119"/>
        <v>0</v>
      </c>
      <c r="DE103" s="11">
        <f t="shared" si="119"/>
        <v>15</v>
      </c>
      <c r="DF103" s="10">
        <f t="shared" si="119"/>
        <v>0</v>
      </c>
      <c r="DG103" s="7">
        <f>DG31+DG59+DG69+DG93+DG99</f>
        <v>14</v>
      </c>
      <c r="DH103" s="11">
        <f aca="true" t="shared" si="120" ref="DH103:DS103">DH31+DH59+DH69+DH99</f>
        <v>5</v>
      </c>
      <c r="DI103" s="10">
        <f t="shared" si="120"/>
        <v>0</v>
      </c>
      <c r="DJ103" s="11">
        <f t="shared" si="120"/>
        <v>165</v>
      </c>
      <c r="DK103" s="10">
        <f t="shared" si="120"/>
        <v>0</v>
      </c>
      <c r="DL103" s="11">
        <f t="shared" si="120"/>
        <v>60</v>
      </c>
      <c r="DM103" s="10">
        <f t="shared" si="120"/>
        <v>0</v>
      </c>
      <c r="DN103" s="11">
        <f t="shared" si="120"/>
        <v>0</v>
      </c>
      <c r="DO103" s="10">
        <f t="shared" si="120"/>
        <v>0</v>
      </c>
      <c r="DP103" s="11">
        <f t="shared" si="120"/>
        <v>0</v>
      </c>
      <c r="DQ103" s="10">
        <f t="shared" si="120"/>
        <v>0</v>
      </c>
      <c r="DR103" s="11">
        <f t="shared" si="120"/>
        <v>0</v>
      </c>
      <c r="DS103" s="10">
        <f t="shared" si="120"/>
        <v>0</v>
      </c>
      <c r="DT103" s="7">
        <f>DT31+DT59+DT69+DT93+DT99</f>
        <v>16</v>
      </c>
      <c r="DU103" s="7">
        <f>DU31+DU59+DU69+DU93+DU99</f>
        <v>30</v>
      </c>
      <c r="DV103" s="11">
        <f aca="true" t="shared" si="121" ref="DV103:EA103">DV31+DV59+DV69+DV99</f>
        <v>147</v>
      </c>
      <c r="DW103" s="10">
        <f t="shared" si="121"/>
        <v>0</v>
      </c>
      <c r="DX103" s="11">
        <f t="shared" si="121"/>
        <v>0</v>
      </c>
      <c r="DY103" s="10">
        <f t="shared" si="121"/>
        <v>0</v>
      </c>
      <c r="DZ103" s="11">
        <f t="shared" si="121"/>
        <v>0</v>
      </c>
      <c r="EA103" s="10">
        <f t="shared" si="121"/>
        <v>0</v>
      </c>
      <c r="EB103" s="7">
        <f>EB31+EB59+EB69+EB93+EB99</f>
        <v>11</v>
      </c>
      <c r="EC103" s="11">
        <f aca="true" t="shared" si="122" ref="EC103:EN103">EC31+EC59+EC69+EC99</f>
        <v>0</v>
      </c>
      <c r="ED103" s="10">
        <f t="shared" si="122"/>
        <v>0</v>
      </c>
      <c r="EE103" s="11">
        <f t="shared" si="122"/>
        <v>135</v>
      </c>
      <c r="EF103" s="10">
        <f t="shared" si="122"/>
        <v>0</v>
      </c>
      <c r="EG103" s="11">
        <f t="shared" si="122"/>
        <v>0</v>
      </c>
      <c r="EH103" s="10">
        <f t="shared" si="122"/>
        <v>0</v>
      </c>
      <c r="EI103" s="11">
        <f t="shared" si="122"/>
        <v>0</v>
      </c>
      <c r="EJ103" s="10">
        <f t="shared" si="122"/>
        <v>0</v>
      </c>
      <c r="EK103" s="11">
        <f t="shared" si="122"/>
        <v>0</v>
      </c>
      <c r="EL103" s="10">
        <f t="shared" si="122"/>
        <v>0</v>
      </c>
      <c r="EM103" s="11">
        <f t="shared" si="122"/>
        <v>0</v>
      </c>
      <c r="EN103" s="10">
        <f t="shared" si="122"/>
        <v>0</v>
      </c>
      <c r="EO103" s="7">
        <f>EO31+EO59+EO69+EO93+EO99</f>
        <v>19</v>
      </c>
      <c r="EP103" s="7">
        <f>EP31+EP59+EP69+EP93+EP99</f>
        <v>30</v>
      </c>
    </row>
    <row r="105" spans="4:5" ht="12.75">
      <c r="D105" s="3" t="s">
        <v>22</v>
      </c>
      <c r="E105" s="3" t="s">
        <v>205</v>
      </c>
    </row>
    <row r="106" spans="4:5" ht="12.75">
      <c r="D106" s="3" t="s">
        <v>26</v>
      </c>
      <c r="E106" s="3" t="s">
        <v>206</v>
      </c>
    </row>
    <row r="107" spans="4:5" ht="12.75">
      <c r="D107" s="21" t="s">
        <v>32</v>
      </c>
      <c r="E107" s="21"/>
    </row>
    <row r="108" spans="4:5" ht="12.75">
      <c r="D108" s="3" t="s">
        <v>34</v>
      </c>
      <c r="E108" s="3" t="s">
        <v>207</v>
      </c>
    </row>
    <row r="109" spans="4:5" ht="12.75">
      <c r="D109" s="3" t="s">
        <v>35</v>
      </c>
      <c r="E109" s="3" t="s">
        <v>208</v>
      </c>
    </row>
    <row r="110" spans="4:5" ht="12.75">
      <c r="D110" s="3" t="s">
        <v>36</v>
      </c>
      <c r="E110" s="3" t="s">
        <v>209</v>
      </c>
    </row>
    <row r="111" spans="4:29" ht="12.75">
      <c r="D111" s="21" t="s">
        <v>33</v>
      </c>
      <c r="E111" s="21"/>
      <c r="M111" s="9"/>
      <c r="U111" s="9"/>
      <c r="AC111" s="9"/>
    </row>
    <row r="112" spans="4:5" ht="12.75">
      <c r="D112" s="3" t="s">
        <v>35</v>
      </c>
      <c r="E112" s="3" t="s">
        <v>208</v>
      </c>
    </row>
    <row r="113" spans="4:5" ht="12.75">
      <c r="D113" s="3" t="s">
        <v>36</v>
      </c>
      <c r="E113" s="3" t="s">
        <v>209</v>
      </c>
    </row>
    <row r="114" spans="4:5" ht="12.75">
      <c r="D114" s="3" t="s">
        <v>37</v>
      </c>
      <c r="E114" s="3" t="s">
        <v>210</v>
      </c>
    </row>
    <row r="115" spans="4:5" ht="12.75">
      <c r="D115" s="3" t="s">
        <v>38</v>
      </c>
      <c r="E115" s="3" t="s">
        <v>211</v>
      </c>
    </row>
    <row r="116" spans="4:5" ht="12.75">
      <c r="D116" s="3" t="s">
        <v>39</v>
      </c>
      <c r="E116" s="3" t="s">
        <v>212</v>
      </c>
    </row>
    <row r="117" spans="4:5" ht="12.75">
      <c r="D117" s="3" t="s">
        <v>40</v>
      </c>
      <c r="E117" s="3" t="s">
        <v>213</v>
      </c>
    </row>
  </sheetData>
  <sheetProtection/>
  <mergeCells count="147">
    <mergeCell ref="D107:E107"/>
    <mergeCell ref="D111:E111"/>
    <mergeCell ref="C89:C90"/>
    <mergeCell ref="A89:A90"/>
    <mergeCell ref="B89:B90"/>
    <mergeCell ref="A91:EP91"/>
    <mergeCell ref="A94:EP94"/>
    <mergeCell ref="A100:EP100"/>
    <mergeCell ref="C85:C86"/>
    <mergeCell ref="A85:A86"/>
    <mergeCell ref="B85:B86"/>
    <mergeCell ref="C87:C88"/>
    <mergeCell ref="A87:A88"/>
    <mergeCell ref="B87:B88"/>
    <mergeCell ref="C81:C82"/>
    <mergeCell ref="A81:A82"/>
    <mergeCell ref="B81:B82"/>
    <mergeCell ref="C83:C84"/>
    <mergeCell ref="A83:A84"/>
    <mergeCell ref="B83:B84"/>
    <mergeCell ref="C77:C78"/>
    <mergeCell ref="A77:A78"/>
    <mergeCell ref="B77:B78"/>
    <mergeCell ref="C79:C80"/>
    <mergeCell ref="A79:A80"/>
    <mergeCell ref="B79:B80"/>
    <mergeCell ref="C73:C74"/>
    <mergeCell ref="A73:A74"/>
    <mergeCell ref="B73:B74"/>
    <mergeCell ref="C75:C76"/>
    <mergeCell ref="A75:A76"/>
    <mergeCell ref="B75:B76"/>
    <mergeCell ref="A32:EP32"/>
    <mergeCell ref="A60:EP60"/>
    <mergeCell ref="A70:EP70"/>
    <mergeCell ref="C71:C72"/>
    <mergeCell ref="A71:A72"/>
    <mergeCell ref="B71:B72"/>
    <mergeCell ref="EI15:EJ15"/>
    <mergeCell ref="EK15:EL15"/>
    <mergeCell ref="EM15:EN15"/>
    <mergeCell ref="EO14:EO15"/>
    <mergeCell ref="EP14:EP15"/>
    <mergeCell ref="A16:EP16"/>
    <mergeCell ref="DL15:DM15"/>
    <mergeCell ref="DN15:DO15"/>
    <mergeCell ref="DP15:DQ15"/>
    <mergeCell ref="DR15:DS15"/>
    <mergeCell ref="DV13:EP13"/>
    <mergeCell ref="DV14:EA14"/>
    <mergeCell ref="DV15:DW15"/>
    <mergeCell ref="DX15:DY15"/>
    <mergeCell ref="DZ15:EA15"/>
    <mergeCell ref="EB14:EB15"/>
    <mergeCell ref="EC14:EN14"/>
    <mergeCell ref="EC15:ED15"/>
    <mergeCell ref="EE15:EF15"/>
    <mergeCell ref="EG15:EH15"/>
    <mergeCell ref="DT14:DT15"/>
    <mergeCell ref="DU14:DU15"/>
    <mergeCell ref="DA12:EP12"/>
    <mergeCell ref="DA13:DU13"/>
    <mergeCell ref="DA14:DF14"/>
    <mergeCell ref="DA15:DB15"/>
    <mergeCell ref="DC15:DD15"/>
    <mergeCell ref="DE15:DF15"/>
    <mergeCell ref="DG14:DG15"/>
    <mergeCell ref="DH14:DS14"/>
    <mergeCell ref="DH15:DI15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K14"/>
    <mergeCell ref="CF15:CG15"/>
    <mergeCell ref="CH15:CI15"/>
    <mergeCell ref="CJ15:CK15"/>
    <mergeCell ref="CL14:CL15"/>
    <mergeCell ref="CM14:CX14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P14"/>
    <mergeCell ref="BK15:BL15"/>
    <mergeCell ref="BM15:BN15"/>
    <mergeCell ref="BO15:BP15"/>
    <mergeCell ref="BQ14:BQ15"/>
    <mergeCell ref="BR14:CC14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U14"/>
    <mergeCell ref="AP15:AQ15"/>
    <mergeCell ref="AR15:AS15"/>
    <mergeCell ref="AT15:AU15"/>
    <mergeCell ref="AV14:AV15"/>
    <mergeCell ref="AW14:BH14"/>
    <mergeCell ref="AW15:AX15"/>
    <mergeCell ref="Y15:Z15"/>
    <mergeCell ref="AA14:AA15"/>
    <mergeCell ref="AB14:AM14"/>
    <mergeCell ref="AB15:AC15"/>
    <mergeCell ref="AD15:AE15"/>
    <mergeCell ref="AF15:AG15"/>
    <mergeCell ref="AH15:AI15"/>
    <mergeCell ref="AJ15:AK15"/>
    <mergeCell ref="AL15:AM15"/>
    <mergeCell ref="I14:K14"/>
    <mergeCell ref="L14:Q14"/>
    <mergeCell ref="R12:R15"/>
    <mergeCell ref="S12:S15"/>
    <mergeCell ref="T12:T15"/>
    <mergeCell ref="U12:BJ12"/>
    <mergeCell ref="U13:AO13"/>
    <mergeCell ref="U14:Z14"/>
    <mergeCell ref="U15:V15"/>
    <mergeCell ref="W15:X15"/>
    <mergeCell ref="A11:EO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rintOptions/>
  <pageMargins left="0.75" right="0.75" top="1" bottom="1" header="0.5" footer="0.5"/>
  <pageSetup fitToHeight="1" fitToWidth="1" horizontalDpi="600" verticalDpi="600" orientation="landscape" paperSize="8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zut</dc:creator>
  <cp:keywords/>
  <dc:description/>
  <cp:lastModifiedBy>Justyna Żuk-Błaszyk</cp:lastModifiedBy>
  <cp:lastPrinted>2024-02-28T07:19:41Z</cp:lastPrinted>
  <dcterms:created xsi:type="dcterms:W3CDTF">2024-02-19T08:12:54Z</dcterms:created>
  <dcterms:modified xsi:type="dcterms:W3CDTF">2024-02-28T07:22:25Z</dcterms:modified>
  <cp:category/>
  <cp:version/>
  <cp:contentType/>
  <cp:contentStatus/>
</cp:coreProperties>
</file>