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rgetyka odnawialnych źródeł " sheetId="1" r:id="rId1"/>
    <sheet name="technologie jądrowe i wodorowe" sheetId="2" r:id="rId2"/>
    <sheet name="zarządzanie energią i środowisk" sheetId="3" r:id="rId3"/>
  </sheets>
  <definedNames/>
  <calcPr fullCalcOnLoad="1"/>
</workbook>
</file>

<file path=xl/sharedStrings.xml><?xml version="1.0" encoding="utf-8"?>
<sst xmlns="http://schemas.openxmlformats.org/spreadsheetml/2006/main" count="921" uniqueCount="196">
  <si>
    <t>Wydział Inżynierii Mechanicznej i Mechatroniki</t>
  </si>
  <si>
    <t>Nazwa kierunku studiów</t>
  </si>
  <si>
    <t>Energetyka</t>
  </si>
  <si>
    <t>Dziedziny nauki</t>
  </si>
  <si>
    <t>dziedzina nauk inżynieryjno-technicznych</t>
  </si>
  <si>
    <t>Dyscypliny naukowe</t>
  </si>
  <si>
    <t>inżynieria mechaniczna (85%), inżynieria środowiska, górnictwo i energetyka (15%)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</si>
  <si>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</si>
  <si>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</si>
  <si>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</si>
  <si>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</si>
  <si>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</si>
  <si>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</si>
  <si>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2022/2023</t>
  </si>
  <si>
    <t>Specjalność/specjalizacja</t>
  </si>
  <si>
    <t>energetyka odnawialnych źródeł energii</t>
  </si>
  <si>
    <t>Obowiązuje od 2022-10-01</t>
  </si>
  <si>
    <t>Kod planu studiów</t>
  </si>
  <si>
    <t>ENE_2A_N_2022_2023_ZL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</si>
  <si>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</si>
  <si>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</si>
  <si>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</si>
  <si>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</si>
  <si>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</si>
  <si>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</si>
  <si>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</si>
  <si>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</si>
  <si>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</si>
  <si>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</si>
  <si>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</si>
  <si>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</si>
  <si>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</si>
  <si>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</si>
  <si>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</si>
  <si>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</si>
  <si>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</si>
  <si>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</si>
  <si>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P</t>
  </si>
  <si>
    <t>LK</t>
  </si>
  <si>
    <t>PD</t>
  </si>
  <si>
    <t>PR</t>
  </si>
  <si>
    <t>SD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</si>
  <si>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</si>
  <si>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</si>
  <si>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</si>
  <si>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</si>
  <si>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</si>
  <si>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</si>
  <si>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</si>
  <si>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</si>
  <si>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</si>
  <si>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</si>
  <si>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</si>
  <si>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</si>
  <si>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</si>
  <si>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</si>
  <si>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</si>
  <si>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</si>
  <si>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</si>
  <si>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</si>
  <si>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Blok obieralny 2</t>
  </si>
  <si>
    <t>A04</t>
  </si>
  <si>
    <t>BHP</t>
  </si>
  <si>
    <t>A05</t>
  </si>
  <si>
    <t>Zarządzanie i przedsiębiorczość</t>
  </si>
  <si>
    <t>A06</t>
  </si>
  <si>
    <t>Komunikacja społeczna i techniki negocjacji</t>
  </si>
  <si>
    <t>Razem</t>
  </si>
  <si>
    <t>Moduły/Przedmioty kształcenia podstawowego</t>
  </si>
  <si>
    <t>B01</t>
  </si>
  <si>
    <t>Fizyka jądrowa</t>
  </si>
  <si>
    <t>B02</t>
  </si>
  <si>
    <t>Zaawansowane materiały konstrukcyjne</t>
  </si>
  <si>
    <t>B03</t>
  </si>
  <si>
    <t>Metody numeryczne</t>
  </si>
  <si>
    <t>Moduły/Przedmioty kształcenia kierunkowego</t>
  </si>
  <si>
    <t>C01</t>
  </si>
  <si>
    <t>Zaawansowana termodynamika</t>
  </si>
  <si>
    <t>C02</t>
  </si>
  <si>
    <t>Zaawansowana wymiana ciepła</t>
  </si>
  <si>
    <t>C03</t>
  </si>
  <si>
    <t>Systemy elektroenergetyczne</t>
  </si>
  <si>
    <t>C04</t>
  </si>
  <si>
    <t>Regulacje prawne na rynku energii</t>
  </si>
  <si>
    <t>C05</t>
  </si>
  <si>
    <t>Magazynowanie energii i technologie perspektywiczne</t>
  </si>
  <si>
    <t>C06</t>
  </si>
  <si>
    <t>Aspekty ochrony środowiska w konwersji energii</t>
  </si>
  <si>
    <t>C07</t>
  </si>
  <si>
    <t>Rachunek ekonomiczny w energetyce</t>
  </si>
  <si>
    <t>C08</t>
  </si>
  <si>
    <t>Analiza cyklu życia urządzeń i systemów energetycznych</t>
  </si>
  <si>
    <t>C09</t>
  </si>
  <si>
    <t>Seminarium</t>
  </si>
  <si>
    <t>Blok obieralny 4</t>
  </si>
  <si>
    <t>Moduły/Przedmioty specjalnościowe</t>
  </si>
  <si>
    <t>technologie jądrowe i wodorowe</t>
  </si>
  <si>
    <t>zarządzanie energią i środowiskiem</t>
  </si>
  <si>
    <t>EOZE/01</t>
  </si>
  <si>
    <t>Zaawansowana grafika inżynierska</t>
  </si>
  <si>
    <t>EOZE/02</t>
  </si>
  <si>
    <t>Zaawansowana mechanika płynów</t>
  </si>
  <si>
    <t>EOZE/03</t>
  </si>
  <si>
    <t>Biomasa i biopaliwa</t>
  </si>
  <si>
    <t>EOZE/04</t>
  </si>
  <si>
    <t>Energetyka geotermalna</t>
  </si>
  <si>
    <t>EOZE/05</t>
  </si>
  <si>
    <t>Energetyka słoneczna</t>
  </si>
  <si>
    <t>EOZE/06</t>
  </si>
  <si>
    <t>Energetyka wiatrowa</t>
  </si>
  <si>
    <t>EOZE/07</t>
  </si>
  <si>
    <t>Technologie energetyki wodnej</t>
  </si>
  <si>
    <t>EOZE/08</t>
  </si>
  <si>
    <t>Energia odpadowa i systemy hybrydowe</t>
  </si>
  <si>
    <t>EOZE/09</t>
  </si>
  <si>
    <t>Technologie jądrowe i wodorowe</t>
  </si>
  <si>
    <t>EOZE/10</t>
  </si>
  <si>
    <t>Metody numeryczne w energetyce</t>
  </si>
  <si>
    <t>EOZE/11</t>
  </si>
  <si>
    <t>Zintegrowane laboratorium OZE</t>
  </si>
  <si>
    <t>Moduły/Przedmioty obieralne</t>
  </si>
  <si>
    <t>A01-A</t>
  </si>
  <si>
    <t>Język angielski I</t>
  </si>
  <si>
    <t>A01-N</t>
  </si>
  <si>
    <t>Język niemiecki I</t>
  </si>
  <si>
    <t>A03-1</t>
  </si>
  <si>
    <t>Instytucje i mechanizmy funkcjonowania Unii Europejskiej</t>
  </si>
  <si>
    <t>A03-2</t>
  </si>
  <si>
    <t>Socjologiczne aspekty ochrony środowiska</t>
  </si>
  <si>
    <t>A03-3</t>
  </si>
  <si>
    <t>Socjologia społeczeństwa informacyjnego</t>
  </si>
  <si>
    <t>C10</t>
  </si>
  <si>
    <t>Praca dyplomowa magisterska</t>
  </si>
  <si>
    <t>P1</t>
  </si>
  <si>
    <t>Praktyka programowa</t>
  </si>
  <si>
    <t>Praktyki zawodowe</t>
  </si>
  <si>
    <t>Blok obieralny 3</t>
  </si>
  <si>
    <t>Przedmioty jednorazowe</t>
  </si>
  <si>
    <t>E01</t>
  </si>
  <si>
    <t>Podstawy informacji naukowej</t>
  </si>
  <si>
    <t>E02</t>
  </si>
  <si>
    <t>Szkolenie BHP i p.poż.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</si>
  <si>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</si>
  <si>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</si>
  <si>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</si>
  <si>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</si>
  <si>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</si>
  <si>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</si>
  <si>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</si>
  <si>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lektorat</t>
  </si>
  <si>
    <t>praca dyplomowa</t>
  </si>
  <si>
    <t>praktyki</t>
  </si>
  <si>
    <t>seminaria dyplomowe</t>
  </si>
  <si>
    <t>zajęcia terenowe</t>
  </si>
  <si>
    <t>TJiW/01</t>
  </si>
  <si>
    <t>TJiW/02</t>
  </si>
  <si>
    <t>TJiW/03</t>
  </si>
  <si>
    <t>TJiW/04</t>
  </si>
  <si>
    <t>Technologie produkcji, magazynowania i wykorzystania wodoru</t>
  </si>
  <si>
    <t>TJiW/05</t>
  </si>
  <si>
    <t>Współczesne reaktory jądrowe</t>
  </si>
  <si>
    <t>TJiW/06</t>
  </si>
  <si>
    <t>Energetyka termojądrowa</t>
  </si>
  <si>
    <t>TJiW/07</t>
  </si>
  <si>
    <t>Cykl paliwowy w energetyce jądrowej</t>
  </si>
  <si>
    <t>TJiW/08</t>
  </si>
  <si>
    <t>Bezpieczeństwo w energetyce jądrowej i wodorowej</t>
  </si>
  <si>
    <t>TJiW/09</t>
  </si>
  <si>
    <t>Zajęcia terenowe</t>
  </si>
  <si>
    <t>TJiW/10</t>
  </si>
  <si>
    <t>Materiały dla energetyki jądrowej i wodorowej</t>
  </si>
  <si>
    <t>TJiW/12</t>
  </si>
  <si>
    <t>Zautomatyzowane utrzymanie ruchu w energetyce</t>
  </si>
  <si>
    <t>TJiW/13</t>
  </si>
  <si>
    <t>Układy poligeneracyjne na bazie reaktorów jądrowych</t>
  </si>
  <si>
    <t>ZEiŚ/01</t>
  </si>
  <si>
    <t>Planowanie w energetyce</t>
  </si>
  <si>
    <t>ZEiŚ/02</t>
  </si>
  <si>
    <t>Podstawy gospodarki energetycznej</t>
  </si>
  <si>
    <t>ZEiŚ/03</t>
  </si>
  <si>
    <t>Auditing energetyczny</t>
  </si>
  <si>
    <t>ZEiŚ/04</t>
  </si>
  <si>
    <t>Certyfikacja energetyczna i ocena efektywności energetycznej</t>
  </si>
  <si>
    <t>ZEiŚ/05</t>
  </si>
  <si>
    <t>Certyfikacja środowiskowa i ocena efektywności środowiskowej</t>
  </si>
  <si>
    <t>ZEiŚ/06</t>
  </si>
  <si>
    <t>Systemy zarządzania energią</t>
  </si>
  <si>
    <t>ZEiŚ/07</t>
  </si>
  <si>
    <t>Podstawy projektowania w energetyce</t>
  </si>
  <si>
    <t>ZEiŚ/08</t>
  </si>
  <si>
    <t>Systemy zarządzania środowiskowego</t>
  </si>
  <si>
    <t>ZEiŚ/09</t>
  </si>
  <si>
    <t>Zintegrowane systemy energetyczne</t>
  </si>
  <si>
    <t>ZEiŚ/10</t>
  </si>
  <si>
    <t>Zintegrowane laboratorium ZEiŚ</t>
  </si>
  <si>
    <t>Załącznik nr 2 do Uchwały nr 139 Senatu ZUT w Szczecinie z dnia 30 maja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</si>
</sst>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0</xdr:row>
      <xdr:rowOff>0</xdr:rowOff>
    </xdr:from>
    <xdr:to>
      <xdr:col>93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065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0</xdr:row>
      <xdr:rowOff>0</xdr:rowOff>
    </xdr:from>
    <xdr:to>
      <xdr:col>93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065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0</xdr:row>
      <xdr:rowOff>0</xdr:rowOff>
    </xdr:from>
    <xdr:to>
      <xdr:col>93</xdr:col>
      <xdr:colOff>76200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06575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6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8515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7" ht="12.75">
      <c r="E7" t="s">
        <v>11</v>
      </c>
      <c r="F7" s="1" t="s">
        <v>12</v>
      </c>
      <c r="BE7" t="s">
        <v>13</v>
      </c>
    </row>
    <row r="8" spans="5:57" ht="12.75">
      <c r="E8" t="s">
        <v>14</v>
      </c>
      <c r="F8" s="1" t="s">
        <v>15</v>
      </c>
      <c r="BE8" t="s">
        <v>16</v>
      </c>
    </row>
    <row r="9" spans="5:57" ht="12.75">
      <c r="E9" t="s">
        <v>17</v>
      </c>
      <c r="F9" s="1" t="s">
        <v>18</v>
      </c>
      <c r="BE9" t="s">
        <v>195</v>
      </c>
    </row>
    <row r="11" spans="1:130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43</v>
      </c>
      <c r="V12" s="20" t="s">
        <v>44</v>
      </c>
      <c r="W12" s="20" t="s">
        <v>45</v>
      </c>
      <c r="X12" s="18" t="s">
        <v>46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 t="s">
        <v>51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</row>
    <row r="13" spans="1:13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20"/>
      <c r="W13" s="20"/>
      <c r="X13" s="18" t="s">
        <v>47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 t="s">
        <v>50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 t="s">
        <v>52</v>
      </c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53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</row>
    <row r="14" spans="1:13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6"/>
      <c r="T14" s="16"/>
      <c r="U14" s="20"/>
      <c r="V14" s="20"/>
      <c r="W14" s="20"/>
      <c r="X14" s="19" t="s">
        <v>32</v>
      </c>
      <c r="Y14" s="19"/>
      <c r="Z14" s="19"/>
      <c r="AA14" s="19"/>
      <c r="AB14" s="19"/>
      <c r="AC14" s="19"/>
      <c r="AD14" s="19"/>
      <c r="AE14" s="19"/>
      <c r="AF14" s="17" t="s">
        <v>48</v>
      </c>
      <c r="AG14" s="19" t="s">
        <v>33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 t="s">
        <v>48</v>
      </c>
      <c r="AX14" s="17" t="s">
        <v>49</v>
      </c>
      <c r="AY14" s="19" t="s">
        <v>32</v>
      </c>
      <c r="AZ14" s="19"/>
      <c r="BA14" s="19"/>
      <c r="BB14" s="19"/>
      <c r="BC14" s="19"/>
      <c r="BD14" s="19"/>
      <c r="BE14" s="19"/>
      <c r="BF14" s="19"/>
      <c r="BG14" s="17" t="s">
        <v>48</v>
      </c>
      <c r="BH14" s="19" t="s">
        <v>33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7" t="s">
        <v>48</v>
      </c>
      <c r="BY14" s="17" t="s">
        <v>49</v>
      </c>
      <c r="BZ14" s="19" t="s">
        <v>32</v>
      </c>
      <c r="CA14" s="19"/>
      <c r="CB14" s="19"/>
      <c r="CC14" s="19"/>
      <c r="CD14" s="19"/>
      <c r="CE14" s="19"/>
      <c r="CF14" s="19"/>
      <c r="CG14" s="19"/>
      <c r="CH14" s="17" t="s">
        <v>48</v>
      </c>
      <c r="CI14" s="19" t="s">
        <v>33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7" t="s">
        <v>48</v>
      </c>
      <c r="DJ14" s="19" t="s">
        <v>33</v>
      </c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7" t="s">
        <v>48</v>
      </c>
      <c r="EA14" s="17" t="s">
        <v>49</v>
      </c>
    </row>
    <row r="15" spans="1:13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36</v>
      </c>
      <c r="O15" s="5" t="s">
        <v>38</v>
      </c>
      <c r="P15" s="5" t="s">
        <v>37</v>
      </c>
      <c r="Q15" s="5" t="s">
        <v>39</v>
      </c>
      <c r="R15" s="5" t="s">
        <v>40</v>
      </c>
      <c r="S15" s="5" t="s">
        <v>41</v>
      </c>
      <c r="T15" s="5" t="s">
        <v>42</v>
      </c>
      <c r="U15" s="20"/>
      <c r="V15" s="20"/>
      <c r="W15" s="20"/>
      <c r="X15" s="16" t="s">
        <v>34</v>
      </c>
      <c r="Y15" s="16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7"/>
      <c r="AG15" s="16" t="s">
        <v>35</v>
      </c>
      <c r="AH15" s="16"/>
      <c r="AI15" s="16" t="s">
        <v>36</v>
      </c>
      <c r="AJ15" s="16"/>
      <c r="AK15" s="16" t="s">
        <v>38</v>
      </c>
      <c r="AL15" s="16"/>
      <c r="AM15" s="16" t="s">
        <v>37</v>
      </c>
      <c r="AN15" s="16"/>
      <c r="AO15" s="16" t="s">
        <v>39</v>
      </c>
      <c r="AP15" s="16"/>
      <c r="AQ15" s="16" t="s">
        <v>40</v>
      </c>
      <c r="AR15" s="16"/>
      <c r="AS15" s="16" t="s">
        <v>41</v>
      </c>
      <c r="AT15" s="16"/>
      <c r="AU15" s="16" t="s">
        <v>42</v>
      </c>
      <c r="AV15" s="16"/>
      <c r="AW15" s="17"/>
      <c r="AX15" s="17"/>
      <c r="AY15" s="16" t="s">
        <v>34</v>
      </c>
      <c r="AZ15" s="16"/>
      <c r="BA15" s="16" t="s">
        <v>35</v>
      </c>
      <c r="BB15" s="16"/>
      <c r="BC15" s="16" t="s">
        <v>36</v>
      </c>
      <c r="BD15" s="16"/>
      <c r="BE15" s="16" t="s">
        <v>37</v>
      </c>
      <c r="BF15" s="16"/>
      <c r="BG15" s="17"/>
      <c r="BH15" s="16" t="s">
        <v>35</v>
      </c>
      <c r="BI15" s="16"/>
      <c r="BJ15" s="16" t="s">
        <v>36</v>
      </c>
      <c r="BK15" s="16"/>
      <c r="BL15" s="16" t="s">
        <v>38</v>
      </c>
      <c r="BM15" s="16"/>
      <c r="BN15" s="16" t="s">
        <v>37</v>
      </c>
      <c r="BO15" s="16"/>
      <c r="BP15" s="16" t="s">
        <v>39</v>
      </c>
      <c r="BQ15" s="16"/>
      <c r="BR15" s="16" t="s">
        <v>40</v>
      </c>
      <c r="BS15" s="16"/>
      <c r="BT15" s="16" t="s">
        <v>41</v>
      </c>
      <c r="BU15" s="16"/>
      <c r="BV15" s="16" t="s">
        <v>42</v>
      </c>
      <c r="BW15" s="16"/>
      <c r="BX15" s="17"/>
      <c r="BY15" s="17"/>
      <c r="BZ15" s="16" t="s">
        <v>34</v>
      </c>
      <c r="CA15" s="16"/>
      <c r="CB15" s="16" t="s">
        <v>35</v>
      </c>
      <c r="CC15" s="16"/>
      <c r="CD15" s="16" t="s">
        <v>36</v>
      </c>
      <c r="CE15" s="16"/>
      <c r="CF15" s="16" t="s">
        <v>37</v>
      </c>
      <c r="CG15" s="16"/>
      <c r="CH15" s="17"/>
      <c r="CI15" s="16" t="s">
        <v>35</v>
      </c>
      <c r="CJ15" s="16"/>
      <c r="CK15" s="16" t="s">
        <v>36</v>
      </c>
      <c r="CL15" s="16"/>
      <c r="CM15" s="16" t="s">
        <v>38</v>
      </c>
      <c r="CN15" s="16"/>
      <c r="CO15" s="16" t="s">
        <v>37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7"/>
      <c r="DJ15" s="16" t="s">
        <v>35</v>
      </c>
      <c r="DK15" s="16"/>
      <c r="DL15" s="16" t="s">
        <v>36</v>
      </c>
      <c r="DM15" s="16"/>
      <c r="DN15" s="16" t="s">
        <v>38</v>
      </c>
      <c r="DO15" s="16"/>
      <c r="DP15" s="16" t="s">
        <v>37</v>
      </c>
      <c r="DQ15" s="16"/>
      <c r="DR15" s="16" t="s">
        <v>39</v>
      </c>
      <c r="DS15" s="16"/>
      <c r="DT15" s="16" t="s">
        <v>40</v>
      </c>
      <c r="DU15" s="16"/>
      <c r="DV15" s="16" t="s">
        <v>41</v>
      </c>
      <c r="DW15" s="16"/>
      <c r="DX15" s="16" t="s">
        <v>42</v>
      </c>
      <c r="DY15" s="16"/>
      <c r="DZ15" s="17"/>
      <c r="EA15" s="17"/>
    </row>
    <row r="16" spans="1:131" ht="19.5" customHeight="1">
      <c r="A16" s="12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2"/>
      <c r="EA16" s="13"/>
    </row>
    <row r="17" spans="1:131" ht="12.75">
      <c r="A17" s="6">
        <v>1</v>
      </c>
      <c r="B17" s="6">
        <v>1</v>
      </c>
      <c r="C17" s="6"/>
      <c r="D17" s="6"/>
      <c r="E17" s="3" t="s">
        <v>55</v>
      </c>
      <c r="F17" s="6">
        <f>$B$17*COUNTIF(X17:DY17,"e")</f>
        <v>1</v>
      </c>
      <c r="G17" s="6">
        <f>$B$17*COUNTIF(X17:DY17,"z")</f>
        <v>0</v>
      </c>
      <c r="H17" s="6">
        <f aca="true" t="shared" si="0" ref="H17:H22">SUM(I17:T17)</f>
        <v>20</v>
      </c>
      <c r="I17" s="6">
        <f aca="true" t="shared" si="1" ref="I17:I22">X17+AY17+BZ17+DA17</f>
        <v>0</v>
      </c>
      <c r="J17" s="6">
        <f aca="true" t="shared" si="2" ref="J17:J22">Z17+BA17+CB17+DC17</f>
        <v>0</v>
      </c>
      <c r="K17" s="6">
        <f aca="true" t="shared" si="3" ref="K17:K22">AB17+BC17+CD17+DE17</f>
        <v>0</v>
      </c>
      <c r="L17" s="6">
        <f aca="true" t="shared" si="4" ref="L17:L22">AD17+BE17+CF17+DG17</f>
        <v>0</v>
      </c>
      <c r="M17" s="6">
        <f aca="true" t="shared" si="5" ref="M17:M22">AG17+BH17+CI17+DJ17</f>
        <v>0</v>
      </c>
      <c r="N17" s="6">
        <f aca="true" t="shared" si="6" ref="N17:N22">AI17+BJ17+CK17+DL17</f>
        <v>0</v>
      </c>
      <c r="O17" s="6">
        <f aca="true" t="shared" si="7" ref="O17:O22">AK17+BL17+CM17+DN17</f>
        <v>20</v>
      </c>
      <c r="P17" s="6">
        <f aca="true" t="shared" si="8" ref="P17:P22">AM17+BN17+CO17+DP17</f>
        <v>0</v>
      </c>
      <c r="Q17" s="6">
        <f aca="true" t="shared" si="9" ref="Q17:Q22">AO17+BP17+CQ17+DR17</f>
        <v>0</v>
      </c>
      <c r="R17" s="6">
        <f aca="true" t="shared" si="10" ref="R17:R22">AQ17+BR17+CS17+DT17</f>
        <v>0</v>
      </c>
      <c r="S17" s="6">
        <f aca="true" t="shared" si="11" ref="S17:S22">AS17+BT17+CU17+DV17</f>
        <v>0</v>
      </c>
      <c r="T17" s="6">
        <f aca="true" t="shared" si="12" ref="T17:T22">AU17+BV17+CW17+DX17</f>
        <v>0</v>
      </c>
      <c r="U17" s="7">
        <f aca="true" t="shared" si="13" ref="U17:U22">AX17+BY17+CZ17+EA17</f>
        <v>3</v>
      </c>
      <c r="V17" s="7">
        <f aca="true" t="shared" si="14" ref="V17:V22">AW17+BX17+CY17+DZ17</f>
        <v>3</v>
      </c>
      <c r="W17" s="7">
        <f>$B$17*0.8</f>
        <v>0.8</v>
      </c>
      <c r="X17" s="11"/>
      <c r="Y17" s="10"/>
      <c r="Z17" s="11"/>
      <c r="AA17" s="10"/>
      <c r="AB17" s="11"/>
      <c r="AC17" s="10"/>
      <c r="AD17" s="11"/>
      <c r="AE17" s="10"/>
      <c r="AF17" s="7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7"/>
      <c r="AX17" s="7">
        <f aca="true" t="shared" si="15" ref="AX17:AX22">AF17+AW17</f>
        <v>0</v>
      </c>
      <c r="AY17" s="11"/>
      <c r="AZ17" s="10"/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>
        <f>$B$17*20</f>
        <v>20</v>
      </c>
      <c r="BM17" s="10" t="s">
        <v>56</v>
      </c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7">
        <f>$B$17*3</f>
        <v>3</v>
      </c>
      <c r="BY17" s="7">
        <f aca="true" t="shared" si="16" ref="BY17:BY22">BG17+BX17</f>
        <v>3</v>
      </c>
      <c r="BZ17" s="11"/>
      <c r="CA17" s="10"/>
      <c r="CB17" s="11"/>
      <c r="CC17" s="10"/>
      <c r="CD17" s="11"/>
      <c r="CE17" s="10"/>
      <c r="CF17" s="11"/>
      <c r="CG17" s="10"/>
      <c r="CH17" s="7"/>
      <c r="CI17" s="11"/>
      <c r="CJ17" s="10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22">CH17+CY17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22">DI17+DZ17</f>
        <v>0</v>
      </c>
    </row>
    <row r="18" spans="1:131" ht="12.75">
      <c r="A18" s="6"/>
      <c r="B18" s="6"/>
      <c r="C18" s="6"/>
      <c r="D18" s="6" t="s">
        <v>58</v>
      </c>
      <c r="E18" s="3" t="s">
        <v>59</v>
      </c>
      <c r="F18" s="6">
        <f>COUNTIF(X18:DY18,"e")</f>
        <v>0</v>
      </c>
      <c r="G18" s="6">
        <f>COUNTIF(X18:DY18,"z")</f>
        <v>1</v>
      </c>
      <c r="H18" s="6">
        <f t="shared" si="0"/>
        <v>10</v>
      </c>
      <c r="I18" s="6">
        <f t="shared" si="1"/>
        <v>0</v>
      </c>
      <c r="J18" s="6">
        <f t="shared" si="2"/>
        <v>10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1</v>
      </c>
      <c r="V18" s="7">
        <f t="shared" si="14"/>
        <v>0</v>
      </c>
      <c r="W18" s="7">
        <v>0.4</v>
      </c>
      <c r="X18" s="11"/>
      <c r="Y18" s="10"/>
      <c r="Z18" s="11">
        <v>10</v>
      </c>
      <c r="AA18" s="10" t="s">
        <v>57</v>
      </c>
      <c r="AB18" s="11"/>
      <c r="AC18" s="10"/>
      <c r="AD18" s="11"/>
      <c r="AE18" s="10"/>
      <c r="AF18" s="7">
        <v>1</v>
      </c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1</v>
      </c>
      <c r="AY18" s="11"/>
      <c r="AZ18" s="10"/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0</v>
      </c>
      <c r="BZ18" s="11"/>
      <c r="CA18" s="10"/>
      <c r="CB18" s="11"/>
      <c r="CC18" s="10"/>
      <c r="CD18" s="11"/>
      <c r="CE18" s="10"/>
      <c r="CF18" s="11"/>
      <c r="CG18" s="10"/>
      <c r="CH18" s="7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</row>
    <row r="19" spans="1:131" ht="12.75">
      <c r="A19" s="6">
        <v>2</v>
      </c>
      <c r="B19" s="6">
        <v>1</v>
      </c>
      <c r="C19" s="6"/>
      <c r="D19" s="6"/>
      <c r="E19" s="3" t="s">
        <v>60</v>
      </c>
      <c r="F19" s="6">
        <f>$B$19*COUNTIF(X19:DY19,"e")</f>
        <v>0</v>
      </c>
      <c r="G19" s="6">
        <f>$B$19*COUNTIF(X19:DY19,"z")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1</v>
      </c>
      <c r="V19" s="7">
        <f t="shared" si="14"/>
        <v>0</v>
      </c>
      <c r="W19" s="7">
        <f>$B$19*0.4</f>
        <v>0.4</v>
      </c>
      <c r="X19" s="11"/>
      <c r="Y19" s="10"/>
      <c r="Z19" s="11"/>
      <c r="AA19" s="10"/>
      <c r="AB19" s="11"/>
      <c r="AC19" s="10"/>
      <c r="AD19" s="11"/>
      <c r="AE19" s="10"/>
      <c r="AF19" s="7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0</v>
      </c>
      <c r="AY19" s="11"/>
      <c r="AZ19" s="10"/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>
        <f>$B$19*10</f>
        <v>10</v>
      </c>
      <c r="CA19" s="10" t="s">
        <v>57</v>
      </c>
      <c r="CB19" s="11"/>
      <c r="CC19" s="10"/>
      <c r="CD19" s="11"/>
      <c r="CE19" s="10"/>
      <c r="CF19" s="11"/>
      <c r="CG19" s="10"/>
      <c r="CH19" s="7">
        <f>$B$19*1</f>
        <v>1</v>
      </c>
      <c r="CI19" s="11"/>
      <c r="CJ19" s="10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1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</row>
    <row r="20" spans="1:131" ht="12.75">
      <c r="A20" s="6"/>
      <c r="B20" s="6"/>
      <c r="C20" s="6"/>
      <c r="D20" s="6" t="s">
        <v>61</v>
      </c>
      <c r="E20" s="3" t="s">
        <v>62</v>
      </c>
      <c r="F20" s="6">
        <f>COUNTIF(X20:DY20,"e")</f>
        <v>0</v>
      </c>
      <c r="G20" s="6">
        <f>COUNTIF(X20:DY20,"z")</f>
        <v>1</v>
      </c>
      <c r="H20" s="6">
        <f t="shared" si="0"/>
        <v>4</v>
      </c>
      <c r="I20" s="6">
        <f t="shared" si="1"/>
        <v>4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1</v>
      </c>
      <c r="V20" s="7">
        <f t="shared" si="14"/>
        <v>0</v>
      </c>
      <c r="W20" s="7">
        <v>0.2</v>
      </c>
      <c r="X20" s="11">
        <v>4</v>
      </c>
      <c r="Y20" s="10" t="s">
        <v>57</v>
      </c>
      <c r="Z20" s="11"/>
      <c r="AA20" s="10"/>
      <c r="AB20" s="11"/>
      <c r="AC20" s="10"/>
      <c r="AD20" s="11"/>
      <c r="AE20" s="10"/>
      <c r="AF20" s="7">
        <v>1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1</v>
      </c>
      <c r="AY20" s="11"/>
      <c r="AZ20" s="10"/>
      <c r="BA20" s="11"/>
      <c r="BB20" s="10"/>
      <c r="BC20" s="11"/>
      <c r="BD20" s="10"/>
      <c r="BE20" s="11"/>
      <c r="BF20" s="10"/>
      <c r="BG20" s="7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/>
      <c r="CG20" s="10"/>
      <c r="CH20" s="7"/>
      <c r="CI20" s="11"/>
      <c r="CJ20" s="10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</row>
    <row r="21" spans="1:131" ht="12.75">
      <c r="A21" s="6"/>
      <c r="B21" s="6"/>
      <c r="C21" s="6"/>
      <c r="D21" s="6" t="s">
        <v>63</v>
      </c>
      <c r="E21" s="3" t="s">
        <v>64</v>
      </c>
      <c r="F21" s="6">
        <f>COUNTIF(X21:DY21,"e")</f>
        <v>0</v>
      </c>
      <c r="G21" s="6">
        <f>COUNTIF(X21:DY21,"z")</f>
        <v>1</v>
      </c>
      <c r="H21" s="6">
        <f t="shared" si="0"/>
        <v>8</v>
      </c>
      <c r="I21" s="6">
        <f t="shared" si="1"/>
        <v>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1</v>
      </c>
      <c r="V21" s="7">
        <f t="shared" si="14"/>
        <v>0</v>
      </c>
      <c r="W21" s="7">
        <v>0.32</v>
      </c>
      <c r="X21" s="11"/>
      <c r="Y21" s="10"/>
      <c r="Z21" s="11"/>
      <c r="AA21" s="10"/>
      <c r="AB21" s="11"/>
      <c r="AC21" s="10"/>
      <c r="AD21" s="11"/>
      <c r="AE21" s="10"/>
      <c r="AF21" s="7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>
        <v>8</v>
      </c>
      <c r="AZ21" s="10" t="s">
        <v>57</v>
      </c>
      <c r="BA21" s="11"/>
      <c r="BB21" s="10"/>
      <c r="BC21" s="11"/>
      <c r="BD21" s="10"/>
      <c r="BE21" s="11"/>
      <c r="BF21" s="10"/>
      <c r="BG21" s="7">
        <v>1</v>
      </c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1</v>
      </c>
      <c r="BZ21" s="11"/>
      <c r="CA21" s="10"/>
      <c r="CB21" s="11"/>
      <c r="CC21" s="10"/>
      <c r="CD21" s="11"/>
      <c r="CE21" s="10"/>
      <c r="CF21" s="11"/>
      <c r="CG21" s="10"/>
      <c r="CH21" s="7"/>
      <c r="CI21" s="11"/>
      <c r="CJ21" s="10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</row>
    <row r="22" spans="1:131" ht="12.75">
      <c r="A22" s="6"/>
      <c r="B22" s="6"/>
      <c r="C22" s="6"/>
      <c r="D22" s="6" t="s">
        <v>65</v>
      </c>
      <c r="E22" s="3" t="s">
        <v>66</v>
      </c>
      <c r="F22" s="6">
        <f>COUNTIF(X22:DY22,"e")</f>
        <v>0</v>
      </c>
      <c r="G22" s="6">
        <f>COUNTIF(X22:DY22,"z")</f>
        <v>2</v>
      </c>
      <c r="H22" s="6">
        <f t="shared" si="0"/>
        <v>18</v>
      </c>
      <c r="I22" s="6">
        <f t="shared" si="1"/>
        <v>10</v>
      </c>
      <c r="J22" s="6">
        <f t="shared" si="2"/>
        <v>8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2</v>
      </c>
      <c r="V22" s="7">
        <f t="shared" si="14"/>
        <v>0</v>
      </c>
      <c r="W22" s="7">
        <v>0.72</v>
      </c>
      <c r="X22" s="11">
        <v>10</v>
      </c>
      <c r="Y22" s="10" t="s">
        <v>57</v>
      </c>
      <c r="Z22" s="11">
        <v>8</v>
      </c>
      <c r="AA22" s="10" t="s">
        <v>57</v>
      </c>
      <c r="AB22" s="11"/>
      <c r="AC22" s="10"/>
      <c r="AD22" s="11"/>
      <c r="AE22" s="10"/>
      <c r="AF22" s="7">
        <v>2</v>
      </c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2</v>
      </c>
      <c r="AY22" s="11"/>
      <c r="AZ22" s="10"/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7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0</v>
      </c>
    </row>
    <row r="23" spans="1:131" ht="15.75" customHeight="1">
      <c r="A23" s="6"/>
      <c r="B23" s="6"/>
      <c r="C23" s="6"/>
      <c r="D23" s="6"/>
      <c r="E23" s="6" t="s">
        <v>67</v>
      </c>
      <c r="F23" s="6">
        <f aca="true" t="shared" si="19" ref="F23:AK23">SUM(F17:F22)</f>
        <v>1</v>
      </c>
      <c r="G23" s="6">
        <f t="shared" si="19"/>
        <v>6</v>
      </c>
      <c r="H23" s="6">
        <f t="shared" si="19"/>
        <v>70</v>
      </c>
      <c r="I23" s="6">
        <f t="shared" si="19"/>
        <v>32</v>
      </c>
      <c r="J23" s="6">
        <f t="shared" si="19"/>
        <v>18</v>
      </c>
      <c r="K23" s="6">
        <f t="shared" si="19"/>
        <v>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20</v>
      </c>
      <c r="P23" s="6">
        <f t="shared" si="19"/>
        <v>0</v>
      </c>
      <c r="Q23" s="6">
        <f t="shared" si="19"/>
        <v>0</v>
      </c>
      <c r="R23" s="6">
        <f t="shared" si="19"/>
        <v>0</v>
      </c>
      <c r="S23" s="6">
        <f t="shared" si="19"/>
        <v>0</v>
      </c>
      <c r="T23" s="6">
        <f t="shared" si="19"/>
        <v>0</v>
      </c>
      <c r="U23" s="7">
        <f t="shared" si="19"/>
        <v>9</v>
      </c>
      <c r="V23" s="7">
        <f t="shared" si="19"/>
        <v>3</v>
      </c>
      <c r="W23" s="7">
        <f t="shared" si="19"/>
        <v>2.84</v>
      </c>
      <c r="X23" s="11">
        <f t="shared" si="19"/>
        <v>14</v>
      </c>
      <c r="Y23" s="10">
        <f t="shared" si="19"/>
        <v>0</v>
      </c>
      <c r="Z23" s="11">
        <f t="shared" si="19"/>
        <v>18</v>
      </c>
      <c r="AA23" s="10">
        <f t="shared" si="19"/>
        <v>0</v>
      </c>
      <c r="AB23" s="11">
        <f t="shared" si="19"/>
        <v>0</v>
      </c>
      <c r="AC23" s="10">
        <f t="shared" si="19"/>
        <v>0</v>
      </c>
      <c r="AD23" s="11">
        <f t="shared" si="19"/>
        <v>0</v>
      </c>
      <c r="AE23" s="10">
        <f t="shared" si="19"/>
        <v>0</v>
      </c>
      <c r="AF23" s="7">
        <f t="shared" si="19"/>
        <v>4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11">
        <f t="shared" si="19"/>
        <v>0</v>
      </c>
      <c r="AL23" s="10">
        <f aca="true" t="shared" si="20" ref="AL23:BQ23">SUM(AL17:AL22)</f>
        <v>0</v>
      </c>
      <c r="AM23" s="11">
        <f t="shared" si="20"/>
        <v>0</v>
      </c>
      <c r="AN23" s="10">
        <f t="shared" si="20"/>
        <v>0</v>
      </c>
      <c r="AO23" s="11">
        <f t="shared" si="20"/>
        <v>0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11">
        <f t="shared" si="20"/>
        <v>0</v>
      </c>
      <c r="AV23" s="10">
        <f t="shared" si="20"/>
        <v>0</v>
      </c>
      <c r="AW23" s="7">
        <f t="shared" si="20"/>
        <v>0</v>
      </c>
      <c r="AX23" s="7">
        <f t="shared" si="20"/>
        <v>4</v>
      </c>
      <c r="AY23" s="11">
        <f t="shared" si="20"/>
        <v>8</v>
      </c>
      <c r="AZ23" s="10">
        <f t="shared" si="20"/>
        <v>0</v>
      </c>
      <c r="BA23" s="11">
        <f t="shared" si="20"/>
        <v>0</v>
      </c>
      <c r="BB23" s="10">
        <f t="shared" si="20"/>
        <v>0</v>
      </c>
      <c r="BC23" s="11">
        <f t="shared" si="20"/>
        <v>0</v>
      </c>
      <c r="BD23" s="10">
        <f t="shared" si="20"/>
        <v>0</v>
      </c>
      <c r="BE23" s="11">
        <f t="shared" si="20"/>
        <v>0</v>
      </c>
      <c r="BF23" s="10">
        <f t="shared" si="20"/>
        <v>0</v>
      </c>
      <c r="BG23" s="7">
        <f t="shared" si="20"/>
        <v>1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20</v>
      </c>
      <c r="BM23" s="10">
        <f t="shared" si="20"/>
        <v>0</v>
      </c>
      <c r="BN23" s="11">
        <f t="shared" si="20"/>
        <v>0</v>
      </c>
      <c r="BO23" s="10">
        <f t="shared" si="20"/>
        <v>0</v>
      </c>
      <c r="BP23" s="11">
        <f t="shared" si="20"/>
        <v>0</v>
      </c>
      <c r="BQ23" s="10">
        <f t="shared" si="20"/>
        <v>0</v>
      </c>
      <c r="BR23" s="11">
        <f aca="true" t="shared" si="21" ref="BR23:CW23">SUM(BR17:BR22)</f>
        <v>0</v>
      </c>
      <c r="BS23" s="10">
        <f t="shared" si="21"/>
        <v>0</v>
      </c>
      <c r="BT23" s="11">
        <f t="shared" si="21"/>
        <v>0</v>
      </c>
      <c r="BU23" s="10">
        <f t="shared" si="21"/>
        <v>0</v>
      </c>
      <c r="BV23" s="11">
        <f t="shared" si="21"/>
        <v>0</v>
      </c>
      <c r="BW23" s="10">
        <f t="shared" si="21"/>
        <v>0</v>
      </c>
      <c r="BX23" s="7">
        <f t="shared" si="21"/>
        <v>3</v>
      </c>
      <c r="BY23" s="7">
        <f t="shared" si="21"/>
        <v>4</v>
      </c>
      <c r="BZ23" s="11">
        <f t="shared" si="21"/>
        <v>10</v>
      </c>
      <c r="CA23" s="10">
        <f t="shared" si="21"/>
        <v>0</v>
      </c>
      <c r="CB23" s="11">
        <f t="shared" si="21"/>
        <v>0</v>
      </c>
      <c r="CC23" s="10">
        <f t="shared" si="21"/>
        <v>0</v>
      </c>
      <c r="CD23" s="11">
        <f t="shared" si="21"/>
        <v>0</v>
      </c>
      <c r="CE23" s="10">
        <f t="shared" si="21"/>
        <v>0</v>
      </c>
      <c r="CF23" s="11">
        <f t="shared" si="21"/>
        <v>0</v>
      </c>
      <c r="CG23" s="10">
        <f t="shared" si="21"/>
        <v>0</v>
      </c>
      <c r="CH23" s="7">
        <f t="shared" si="21"/>
        <v>1</v>
      </c>
      <c r="CI23" s="11">
        <f t="shared" si="21"/>
        <v>0</v>
      </c>
      <c r="CJ23" s="10">
        <f t="shared" si="21"/>
        <v>0</v>
      </c>
      <c r="CK23" s="11">
        <f t="shared" si="21"/>
        <v>0</v>
      </c>
      <c r="CL23" s="10">
        <f t="shared" si="21"/>
        <v>0</v>
      </c>
      <c r="CM23" s="11">
        <f t="shared" si="21"/>
        <v>0</v>
      </c>
      <c r="CN23" s="10">
        <f t="shared" si="21"/>
        <v>0</v>
      </c>
      <c r="CO23" s="11">
        <f t="shared" si="21"/>
        <v>0</v>
      </c>
      <c r="CP23" s="10">
        <f t="shared" si="21"/>
        <v>0</v>
      </c>
      <c r="CQ23" s="11">
        <f t="shared" si="21"/>
        <v>0</v>
      </c>
      <c r="CR23" s="10">
        <f t="shared" si="21"/>
        <v>0</v>
      </c>
      <c r="CS23" s="11">
        <f t="shared" si="21"/>
        <v>0</v>
      </c>
      <c r="CT23" s="10">
        <f t="shared" si="21"/>
        <v>0</v>
      </c>
      <c r="CU23" s="11">
        <f t="shared" si="21"/>
        <v>0</v>
      </c>
      <c r="CV23" s="10">
        <f t="shared" si="21"/>
        <v>0</v>
      </c>
      <c r="CW23" s="11">
        <f t="shared" si="21"/>
        <v>0</v>
      </c>
      <c r="CX23" s="10">
        <f aca="true" t="shared" si="22" ref="CX23:EA23">SUM(CX17:CX22)</f>
        <v>0</v>
      </c>
      <c r="CY23" s="7">
        <f t="shared" si="22"/>
        <v>0</v>
      </c>
      <c r="CZ23" s="7">
        <f t="shared" si="22"/>
        <v>1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11">
        <f t="shared" si="22"/>
        <v>0</v>
      </c>
      <c r="DK23" s="10">
        <f t="shared" si="22"/>
        <v>0</v>
      </c>
      <c r="DL23" s="11">
        <f t="shared" si="22"/>
        <v>0</v>
      </c>
      <c r="DM23" s="10">
        <f t="shared" si="22"/>
        <v>0</v>
      </c>
      <c r="DN23" s="11">
        <f t="shared" si="22"/>
        <v>0</v>
      </c>
      <c r="DO23" s="10">
        <f t="shared" si="22"/>
        <v>0</v>
      </c>
      <c r="DP23" s="11">
        <f t="shared" si="22"/>
        <v>0</v>
      </c>
      <c r="DQ23" s="10">
        <f t="shared" si="22"/>
        <v>0</v>
      </c>
      <c r="DR23" s="11">
        <f t="shared" si="22"/>
        <v>0</v>
      </c>
      <c r="DS23" s="10">
        <f t="shared" si="22"/>
        <v>0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7">
        <f t="shared" si="22"/>
        <v>0</v>
      </c>
      <c r="EA23" s="7">
        <f t="shared" si="22"/>
        <v>0</v>
      </c>
    </row>
    <row r="24" spans="1:131" ht="19.5" customHeight="1">
      <c r="A24" s="12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2"/>
      <c r="EA24" s="13"/>
    </row>
    <row r="25" spans="1:131" ht="12.75">
      <c r="A25" s="6"/>
      <c r="B25" s="6"/>
      <c r="C25" s="6"/>
      <c r="D25" s="6" t="s">
        <v>69</v>
      </c>
      <c r="E25" s="3" t="s">
        <v>70</v>
      </c>
      <c r="F25" s="6">
        <f>COUNTIF(X25:DY25,"e")</f>
        <v>0</v>
      </c>
      <c r="G25" s="6">
        <f>COUNTIF(X25:DY25,"z")</f>
        <v>2</v>
      </c>
      <c r="H25" s="6">
        <f>SUM(I25:T25)</f>
        <v>20</v>
      </c>
      <c r="I25" s="6">
        <f>X25+AY25+BZ25+DA25</f>
        <v>10</v>
      </c>
      <c r="J25" s="6">
        <f>Z25+BA25+CB25+DC25</f>
        <v>10</v>
      </c>
      <c r="K25" s="6">
        <f>AB25+BC25+CD25+DE25</f>
        <v>0</v>
      </c>
      <c r="L25" s="6">
        <f>AD25+BE25+CF25+DG25</f>
        <v>0</v>
      </c>
      <c r="M25" s="6">
        <f>AG25+BH25+CI25+DJ25</f>
        <v>0</v>
      </c>
      <c r="N25" s="6">
        <f>AI25+BJ25+CK25+DL25</f>
        <v>0</v>
      </c>
      <c r="O25" s="6">
        <f>AK25+BL25+CM25+DN25</f>
        <v>0</v>
      </c>
      <c r="P25" s="6">
        <f>AM25+BN25+CO25+DP25</f>
        <v>0</v>
      </c>
      <c r="Q25" s="6">
        <f>AO25+BP25+CQ25+DR25</f>
        <v>0</v>
      </c>
      <c r="R25" s="6">
        <f>AQ25+BR25+CS25+DT25</f>
        <v>0</v>
      </c>
      <c r="S25" s="6">
        <f>AS25+BT25+CU25+DV25</f>
        <v>0</v>
      </c>
      <c r="T25" s="6">
        <f>AU25+BV25+CW25+DX25</f>
        <v>0</v>
      </c>
      <c r="U25" s="7">
        <f>AX25+BY25+CZ25+EA25</f>
        <v>2</v>
      </c>
      <c r="V25" s="7">
        <f>AW25+BX25+CY25+DZ25</f>
        <v>0</v>
      </c>
      <c r="W25" s="7">
        <v>0.8</v>
      </c>
      <c r="X25" s="11">
        <v>10</v>
      </c>
      <c r="Y25" s="10" t="s">
        <v>57</v>
      </c>
      <c r="Z25" s="11">
        <v>10</v>
      </c>
      <c r="AA25" s="10" t="s">
        <v>57</v>
      </c>
      <c r="AB25" s="11"/>
      <c r="AC25" s="10"/>
      <c r="AD25" s="11"/>
      <c r="AE25" s="10"/>
      <c r="AF25" s="7">
        <v>2</v>
      </c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>AF25+AW25</f>
        <v>2</v>
      </c>
      <c r="AY25" s="11"/>
      <c r="AZ25" s="10"/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>BG25+BX25</f>
        <v>0</v>
      </c>
      <c r="BZ25" s="11"/>
      <c r="CA25" s="10"/>
      <c r="CB25" s="11"/>
      <c r="CC25" s="10"/>
      <c r="CD25" s="11"/>
      <c r="CE25" s="10"/>
      <c r="CF25" s="11"/>
      <c r="CG25" s="10"/>
      <c r="CH25" s="7"/>
      <c r="CI25" s="11"/>
      <c r="CJ25" s="10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CH25+CY25</f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7"/>
      <c r="EA25" s="7">
        <f>DI25+DZ25</f>
        <v>0</v>
      </c>
    </row>
    <row r="26" spans="1:131" ht="12.75">
      <c r="A26" s="6"/>
      <c r="B26" s="6"/>
      <c r="C26" s="6"/>
      <c r="D26" s="6" t="s">
        <v>71</v>
      </c>
      <c r="E26" s="3" t="s">
        <v>72</v>
      </c>
      <c r="F26" s="6">
        <f>COUNTIF(X26:DY26,"e")</f>
        <v>0</v>
      </c>
      <c r="G26" s="6">
        <f>COUNTIF(X26:DY26,"z")</f>
        <v>2</v>
      </c>
      <c r="H26" s="6">
        <f>SUM(I26:T26)</f>
        <v>22</v>
      </c>
      <c r="I26" s="6">
        <f>X26+AY26+BZ26+DA26</f>
        <v>12</v>
      </c>
      <c r="J26" s="6">
        <f>Z26+BA26+CB26+DC26</f>
        <v>0</v>
      </c>
      <c r="K26" s="6">
        <f>AB26+BC26+CD26+DE26</f>
        <v>0</v>
      </c>
      <c r="L26" s="6">
        <f>AD26+BE26+CF26+DG26</f>
        <v>0</v>
      </c>
      <c r="M26" s="6">
        <f>AG26+BH26+CI26+DJ26</f>
        <v>0</v>
      </c>
      <c r="N26" s="6">
        <f>AI26+BJ26+CK26+DL26</f>
        <v>10</v>
      </c>
      <c r="O26" s="6">
        <f>AK26+BL26+CM26+DN26</f>
        <v>0</v>
      </c>
      <c r="P26" s="6">
        <f>AM26+BN26+CO26+DP26</f>
        <v>0</v>
      </c>
      <c r="Q26" s="6">
        <f>AO26+BP26+CQ26+DR26</f>
        <v>0</v>
      </c>
      <c r="R26" s="6">
        <f>AQ26+BR26+CS26+DT26</f>
        <v>0</v>
      </c>
      <c r="S26" s="6">
        <f>AS26+BT26+CU26+DV26</f>
        <v>0</v>
      </c>
      <c r="T26" s="6">
        <f>AU26+BV26+CW26+DX26</f>
        <v>0</v>
      </c>
      <c r="U26" s="7">
        <f>AX26+BY26+CZ26+EA26</f>
        <v>2</v>
      </c>
      <c r="V26" s="7">
        <f>AW26+BX26+CY26+DZ26</f>
        <v>1</v>
      </c>
      <c r="W26" s="7">
        <v>0.88</v>
      </c>
      <c r="X26" s="11">
        <v>12</v>
      </c>
      <c r="Y26" s="10" t="s">
        <v>57</v>
      </c>
      <c r="Z26" s="11"/>
      <c r="AA26" s="10"/>
      <c r="AB26" s="11"/>
      <c r="AC26" s="10"/>
      <c r="AD26" s="11"/>
      <c r="AE26" s="10"/>
      <c r="AF26" s="7">
        <v>1</v>
      </c>
      <c r="AG26" s="11"/>
      <c r="AH26" s="10"/>
      <c r="AI26" s="11">
        <v>10</v>
      </c>
      <c r="AJ26" s="10" t="s">
        <v>57</v>
      </c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>
        <v>1</v>
      </c>
      <c r="AX26" s="7">
        <f>AF26+AW26</f>
        <v>2</v>
      </c>
      <c r="AY26" s="11"/>
      <c r="AZ26" s="10"/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>BG26+BX26</f>
        <v>0</v>
      </c>
      <c r="BZ26" s="11"/>
      <c r="CA26" s="10"/>
      <c r="CB26" s="11"/>
      <c r="CC26" s="10"/>
      <c r="CD26" s="11"/>
      <c r="CE26" s="10"/>
      <c r="CF26" s="11"/>
      <c r="CG26" s="10"/>
      <c r="CH26" s="7"/>
      <c r="CI26" s="11"/>
      <c r="CJ26" s="10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CH26+CY26</f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>DI26+DZ26</f>
        <v>0</v>
      </c>
    </row>
    <row r="27" spans="1:131" ht="12.75">
      <c r="A27" s="6"/>
      <c r="B27" s="6"/>
      <c r="C27" s="6"/>
      <c r="D27" s="6" t="s">
        <v>73</v>
      </c>
      <c r="E27" s="3" t="s">
        <v>74</v>
      </c>
      <c r="F27" s="6">
        <f>COUNTIF(X27:DY27,"e")</f>
        <v>0</v>
      </c>
      <c r="G27" s="6">
        <f>COUNTIF(X27:DY27,"z")</f>
        <v>2</v>
      </c>
      <c r="H27" s="6">
        <f>SUM(I27:T27)</f>
        <v>40</v>
      </c>
      <c r="I27" s="6">
        <f>X27+AY27+BZ27+DA27</f>
        <v>20</v>
      </c>
      <c r="J27" s="6">
        <f>Z27+BA27+CB27+DC27</f>
        <v>0</v>
      </c>
      <c r="K27" s="6">
        <f>AB27+BC27+CD27+DE27</f>
        <v>0</v>
      </c>
      <c r="L27" s="6">
        <f>AD27+BE27+CF27+DG27</f>
        <v>0</v>
      </c>
      <c r="M27" s="6">
        <f>AG27+BH27+CI27+DJ27</f>
        <v>0</v>
      </c>
      <c r="N27" s="6">
        <f>AI27+BJ27+CK27+DL27</f>
        <v>20</v>
      </c>
      <c r="O27" s="6">
        <f>AK27+BL27+CM27+DN27</f>
        <v>0</v>
      </c>
      <c r="P27" s="6">
        <f>AM27+BN27+CO27+DP27</f>
        <v>0</v>
      </c>
      <c r="Q27" s="6">
        <f>AO27+BP27+CQ27+DR27</f>
        <v>0</v>
      </c>
      <c r="R27" s="6">
        <f>AQ27+BR27+CS27+DT27</f>
        <v>0</v>
      </c>
      <c r="S27" s="6">
        <f>AS27+BT27+CU27+DV27</f>
        <v>0</v>
      </c>
      <c r="T27" s="6">
        <f>AU27+BV27+CW27+DX27</f>
        <v>0</v>
      </c>
      <c r="U27" s="7">
        <f>AX27+BY27+CZ27+EA27</f>
        <v>3</v>
      </c>
      <c r="V27" s="7">
        <f>AW27+BX27+CY27+DZ27</f>
        <v>1.5</v>
      </c>
      <c r="W27" s="7">
        <v>1.4</v>
      </c>
      <c r="X27" s="11">
        <v>20</v>
      </c>
      <c r="Y27" s="10" t="s">
        <v>57</v>
      </c>
      <c r="Z27" s="11"/>
      <c r="AA27" s="10"/>
      <c r="AB27" s="11"/>
      <c r="AC27" s="10"/>
      <c r="AD27" s="11"/>
      <c r="AE27" s="10"/>
      <c r="AF27" s="7">
        <v>1.5</v>
      </c>
      <c r="AG27" s="11"/>
      <c r="AH27" s="10"/>
      <c r="AI27" s="11">
        <v>20</v>
      </c>
      <c r="AJ27" s="10" t="s">
        <v>57</v>
      </c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>
        <v>1.5</v>
      </c>
      <c r="AX27" s="7">
        <f>AF27+AW27</f>
        <v>3</v>
      </c>
      <c r="AY27" s="11"/>
      <c r="AZ27" s="10"/>
      <c r="BA27" s="11"/>
      <c r="BB27" s="10"/>
      <c r="BC27" s="11"/>
      <c r="BD27" s="10"/>
      <c r="BE27" s="11"/>
      <c r="BF27" s="10"/>
      <c r="BG27" s="7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>BG27+BX27</f>
        <v>0</v>
      </c>
      <c r="BZ27" s="11"/>
      <c r="CA27" s="10"/>
      <c r="CB27" s="11"/>
      <c r="CC27" s="10"/>
      <c r="CD27" s="11"/>
      <c r="CE27" s="10"/>
      <c r="CF27" s="11"/>
      <c r="CG27" s="10"/>
      <c r="CH27" s="7"/>
      <c r="CI27" s="11"/>
      <c r="CJ27" s="10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CH27+CY27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>DI27+DZ27</f>
        <v>0</v>
      </c>
    </row>
    <row r="28" spans="1:131" ht="15.75" customHeight="1">
      <c r="A28" s="6"/>
      <c r="B28" s="6"/>
      <c r="C28" s="6"/>
      <c r="D28" s="6"/>
      <c r="E28" s="6" t="s">
        <v>67</v>
      </c>
      <c r="F28" s="6">
        <f aca="true" t="shared" si="23" ref="F28:AK28">SUM(F25:F27)</f>
        <v>0</v>
      </c>
      <c r="G28" s="6">
        <f t="shared" si="23"/>
        <v>6</v>
      </c>
      <c r="H28" s="6">
        <f t="shared" si="23"/>
        <v>82</v>
      </c>
      <c r="I28" s="6">
        <f t="shared" si="23"/>
        <v>42</v>
      </c>
      <c r="J28" s="6">
        <f t="shared" si="23"/>
        <v>10</v>
      </c>
      <c r="K28" s="6">
        <f t="shared" si="23"/>
        <v>0</v>
      </c>
      <c r="L28" s="6">
        <f t="shared" si="23"/>
        <v>0</v>
      </c>
      <c r="M28" s="6">
        <f t="shared" si="23"/>
        <v>0</v>
      </c>
      <c r="N28" s="6">
        <f t="shared" si="23"/>
        <v>30</v>
      </c>
      <c r="O28" s="6">
        <f t="shared" si="23"/>
        <v>0</v>
      </c>
      <c r="P28" s="6">
        <f t="shared" si="23"/>
        <v>0</v>
      </c>
      <c r="Q28" s="6">
        <f t="shared" si="23"/>
        <v>0</v>
      </c>
      <c r="R28" s="6">
        <f t="shared" si="23"/>
        <v>0</v>
      </c>
      <c r="S28" s="6">
        <f t="shared" si="23"/>
        <v>0</v>
      </c>
      <c r="T28" s="6">
        <f t="shared" si="23"/>
        <v>0</v>
      </c>
      <c r="U28" s="7">
        <f t="shared" si="23"/>
        <v>7</v>
      </c>
      <c r="V28" s="7">
        <f t="shared" si="23"/>
        <v>2.5</v>
      </c>
      <c r="W28" s="7">
        <f t="shared" si="23"/>
        <v>3.08</v>
      </c>
      <c r="X28" s="11">
        <f t="shared" si="23"/>
        <v>42</v>
      </c>
      <c r="Y28" s="10">
        <f t="shared" si="23"/>
        <v>0</v>
      </c>
      <c r="Z28" s="11">
        <f t="shared" si="23"/>
        <v>10</v>
      </c>
      <c r="AA28" s="10">
        <f t="shared" si="23"/>
        <v>0</v>
      </c>
      <c r="AB28" s="11">
        <f t="shared" si="23"/>
        <v>0</v>
      </c>
      <c r="AC28" s="10">
        <f t="shared" si="23"/>
        <v>0</v>
      </c>
      <c r="AD28" s="11">
        <f t="shared" si="23"/>
        <v>0</v>
      </c>
      <c r="AE28" s="10">
        <f t="shared" si="23"/>
        <v>0</v>
      </c>
      <c r="AF28" s="7">
        <f t="shared" si="23"/>
        <v>4.5</v>
      </c>
      <c r="AG28" s="11">
        <f t="shared" si="23"/>
        <v>0</v>
      </c>
      <c r="AH28" s="10">
        <f t="shared" si="23"/>
        <v>0</v>
      </c>
      <c r="AI28" s="11">
        <f t="shared" si="23"/>
        <v>30</v>
      </c>
      <c r="AJ28" s="10">
        <f t="shared" si="23"/>
        <v>0</v>
      </c>
      <c r="AK28" s="11">
        <f t="shared" si="23"/>
        <v>0</v>
      </c>
      <c r="AL28" s="10">
        <f aca="true" t="shared" si="24" ref="AL28:BQ28">SUM(AL25:AL27)</f>
        <v>0</v>
      </c>
      <c r="AM28" s="11">
        <f t="shared" si="24"/>
        <v>0</v>
      </c>
      <c r="AN28" s="10">
        <f t="shared" si="24"/>
        <v>0</v>
      </c>
      <c r="AO28" s="11">
        <f t="shared" si="24"/>
        <v>0</v>
      </c>
      <c r="AP28" s="10">
        <f t="shared" si="24"/>
        <v>0</v>
      </c>
      <c r="AQ28" s="11">
        <f t="shared" si="24"/>
        <v>0</v>
      </c>
      <c r="AR28" s="10">
        <f t="shared" si="24"/>
        <v>0</v>
      </c>
      <c r="AS28" s="11">
        <f t="shared" si="24"/>
        <v>0</v>
      </c>
      <c r="AT28" s="10">
        <f t="shared" si="24"/>
        <v>0</v>
      </c>
      <c r="AU28" s="11">
        <f t="shared" si="24"/>
        <v>0</v>
      </c>
      <c r="AV28" s="10">
        <f t="shared" si="24"/>
        <v>0</v>
      </c>
      <c r="AW28" s="7">
        <f t="shared" si="24"/>
        <v>2.5</v>
      </c>
      <c r="AX28" s="7">
        <f t="shared" si="24"/>
        <v>7</v>
      </c>
      <c r="AY28" s="11">
        <f t="shared" si="24"/>
        <v>0</v>
      </c>
      <c r="AZ28" s="10">
        <f t="shared" si="24"/>
        <v>0</v>
      </c>
      <c r="BA28" s="11">
        <f t="shared" si="24"/>
        <v>0</v>
      </c>
      <c r="BB28" s="10">
        <f t="shared" si="24"/>
        <v>0</v>
      </c>
      <c r="BC28" s="11">
        <f t="shared" si="24"/>
        <v>0</v>
      </c>
      <c r="BD28" s="10">
        <f t="shared" si="24"/>
        <v>0</v>
      </c>
      <c r="BE28" s="11">
        <f t="shared" si="24"/>
        <v>0</v>
      </c>
      <c r="BF28" s="10">
        <f t="shared" si="24"/>
        <v>0</v>
      </c>
      <c r="BG28" s="7">
        <f t="shared" si="24"/>
        <v>0</v>
      </c>
      <c r="BH28" s="11">
        <f t="shared" si="24"/>
        <v>0</v>
      </c>
      <c r="BI28" s="10">
        <f t="shared" si="24"/>
        <v>0</v>
      </c>
      <c r="BJ28" s="11">
        <f t="shared" si="24"/>
        <v>0</v>
      </c>
      <c r="BK28" s="10">
        <f t="shared" si="24"/>
        <v>0</v>
      </c>
      <c r="BL28" s="11">
        <f t="shared" si="24"/>
        <v>0</v>
      </c>
      <c r="BM28" s="10">
        <f t="shared" si="24"/>
        <v>0</v>
      </c>
      <c r="BN28" s="11">
        <f t="shared" si="24"/>
        <v>0</v>
      </c>
      <c r="BO28" s="10">
        <f t="shared" si="24"/>
        <v>0</v>
      </c>
      <c r="BP28" s="11">
        <f t="shared" si="24"/>
        <v>0</v>
      </c>
      <c r="BQ28" s="10">
        <f t="shared" si="24"/>
        <v>0</v>
      </c>
      <c r="BR28" s="11">
        <f aca="true" t="shared" si="25" ref="BR28:CW28">SUM(BR25:BR27)</f>
        <v>0</v>
      </c>
      <c r="BS28" s="10">
        <f t="shared" si="25"/>
        <v>0</v>
      </c>
      <c r="BT28" s="11">
        <f t="shared" si="25"/>
        <v>0</v>
      </c>
      <c r="BU28" s="10">
        <f t="shared" si="25"/>
        <v>0</v>
      </c>
      <c r="BV28" s="11">
        <f t="shared" si="25"/>
        <v>0</v>
      </c>
      <c r="BW28" s="10">
        <f t="shared" si="25"/>
        <v>0</v>
      </c>
      <c r="BX28" s="7">
        <f t="shared" si="25"/>
        <v>0</v>
      </c>
      <c r="BY28" s="7">
        <f t="shared" si="25"/>
        <v>0</v>
      </c>
      <c r="BZ28" s="11">
        <f t="shared" si="25"/>
        <v>0</v>
      </c>
      <c r="CA28" s="10">
        <f t="shared" si="25"/>
        <v>0</v>
      </c>
      <c r="CB28" s="11">
        <f t="shared" si="25"/>
        <v>0</v>
      </c>
      <c r="CC28" s="10">
        <f t="shared" si="25"/>
        <v>0</v>
      </c>
      <c r="CD28" s="11">
        <f t="shared" si="25"/>
        <v>0</v>
      </c>
      <c r="CE28" s="10">
        <f t="shared" si="25"/>
        <v>0</v>
      </c>
      <c r="CF28" s="11">
        <f t="shared" si="25"/>
        <v>0</v>
      </c>
      <c r="CG28" s="10">
        <f t="shared" si="25"/>
        <v>0</v>
      </c>
      <c r="CH28" s="7">
        <f t="shared" si="25"/>
        <v>0</v>
      </c>
      <c r="CI28" s="11">
        <f t="shared" si="25"/>
        <v>0</v>
      </c>
      <c r="CJ28" s="10">
        <f t="shared" si="25"/>
        <v>0</v>
      </c>
      <c r="CK28" s="11">
        <f t="shared" si="25"/>
        <v>0</v>
      </c>
      <c r="CL28" s="10">
        <f t="shared" si="25"/>
        <v>0</v>
      </c>
      <c r="CM28" s="11">
        <f t="shared" si="25"/>
        <v>0</v>
      </c>
      <c r="CN28" s="10">
        <f t="shared" si="25"/>
        <v>0</v>
      </c>
      <c r="CO28" s="11">
        <f t="shared" si="25"/>
        <v>0</v>
      </c>
      <c r="CP28" s="10">
        <f t="shared" si="25"/>
        <v>0</v>
      </c>
      <c r="CQ28" s="11">
        <f t="shared" si="25"/>
        <v>0</v>
      </c>
      <c r="CR28" s="10">
        <f t="shared" si="25"/>
        <v>0</v>
      </c>
      <c r="CS28" s="11">
        <f t="shared" si="25"/>
        <v>0</v>
      </c>
      <c r="CT28" s="10">
        <f t="shared" si="25"/>
        <v>0</v>
      </c>
      <c r="CU28" s="11">
        <f t="shared" si="25"/>
        <v>0</v>
      </c>
      <c r="CV28" s="10">
        <f t="shared" si="25"/>
        <v>0</v>
      </c>
      <c r="CW28" s="11">
        <f t="shared" si="25"/>
        <v>0</v>
      </c>
      <c r="CX28" s="10">
        <f aca="true" t="shared" si="26" ref="CX28:EA28">SUM(CX25:CX27)</f>
        <v>0</v>
      </c>
      <c r="CY28" s="7">
        <f t="shared" si="26"/>
        <v>0</v>
      </c>
      <c r="CZ28" s="7">
        <f t="shared" si="26"/>
        <v>0</v>
      </c>
      <c r="DA28" s="11">
        <f t="shared" si="26"/>
        <v>0</v>
      </c>
      <c r="DB28" s="10">
        <f t="shared" si="26"/>
        <v>0</v>
      </c>
      <c r="DC28" s="11">
        <f t="shared" si="26"/>
        <v>0</v>
      </c>
      <c r="DD28" s="10">
        <f t="shared" si="26"/>
        <v>0</v>
      </c>
      <c r="DE28" s="11">
        <f t="shared" si="26"/>
        <v>0</v>
      </c>
      <c r="DF28" s="10">
        <f t="shared" si="26"/>
        <v>0</v>
      </c>
      <c r="DG28" s="11">
        <f t="shared" si="26"/>
        <v>0</v>
      </c>
      <c r="DH28" s="10">
        <f t="shared" si="26"/>
        <v>0</v>
      </c>
      <c r="DI28" s="7">
        <f t="shared" si="26"/>
        <v>0</v>
      </c>
      <c r="DJ28" s="11">
        <f t="shared" si="26"/>
        <v>0</v>
      </c>
      <c r="DK28" s="10">
        <f t="shared" si="26"/>
        <v>0</v>
      </c>
      <c r="DL28" s="11">
        <f t="shared" si="26"/>
        <v>0</v>
      </c>
      <c r="DM28" s="10">
        <f t="shared" si="26"/>
        <v>0</v>
      </c>
      <c r="DN28" s="11">
        <f t="shared" si="26"/>
        <v>0</v>
      </c>
      <c r="DO28" s="10">
        <f t="shared" si="26"/>
        <v>0</v>
      </c>
      <c r="DP28" s="11">
        <f t="shared" si="26"/>
        <v>0</v>
      </c>
      <c r="DQ28" s="10">
        <f t="shared" si="26"/>
        <v>0</v>
      </c>
      <c r="DR28" s="11">
        <f t="shared" si="26"/>
        <v>0</v>
      </c>
      <c r="DS28" s="10">
        <f t="shared" si="26"/>
        <v>0</v>
      </c>
      <c r="DT28" s="11">
        <f t="shared" si="26"/>
        <v>0</v>
      </c>
      <c r="DU28" s="10">
        <f t="shared" si="26"/>
        <v>0</v>
      </c>
      <c r="DV28" s="11">
        <f t="shared" si="26"/>
        <v>0</v>
      </c>
      <c r="DW28" s="10">
        <f t="shared" si="26"/>
        <v>0</v>
      </c>
      <c r="DX28" s="11">
        <f t="shared" si="26"/>
        <v>0</v>
      </c>
      <c r="DY28" s="10">
        <f t="shared" si="26"/>
        <v>0</v>
      </c>
      <c r="DZ28" s="7">
        <f t="shared" si="26"/>
        <v>0</v>
      </c>
      <c r="EA28" s="7">
        <f t="shared" si="26"/>
        <v>0</v>
      </c>
    </row>
    <row r="29" spans="1:131" ht="19.5" customHeight="1">
      <c r="A29" s="12" t="s">
        <v>75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2"/>
      <c r="EA29" s="13"/>
    </row>
    <row r="30" spans="1:131" ht="12.75">
      <c r="A30" s="6"/>
      <c r="B30" s="6"/>
      <c r="C30" s="6"/>
      <c r="D30" s="6" t="s">
        <v>76</v>
      </c>
      <c r="E30" s="3" t="s">
        <v>77</v>
      </c>
      <c r="F30" s="6">
        <f aca="true" t="shared" si="27" ref="F30:F38">COUNTIF(X30:DY30,"e")</f>
        <v>1</v>
      </c>
      <c r="G30" s="6">
        <f aca="true" t="shared" si="28" ref="G30:G38">COUNTIF(X30:DY30,"z")</f>
        <v>1</v>
      </c>
      <c r="H30" s="6">
        <f aca="true" t="shared" si="29" ref="H30:H39">SUM(I30:T30)</f>
        <v>35</v>
      </c>
      <c r="I30" s="6">
        <f aca="true" t="shared" si="30" ref="I30:I39">X30+AY30+BZ30+DA30</f>
        <v>15</v>
      </c>
      <c r="J30" s="6">
        <f aca="true" t="shared" si="31" ref="J30:J39">Z30+BA30+CB30+DC30</f>
        <v>20</v>
      </c>
      <c r="K30" s="6">
        <f aca="true" t="shared" si="32" ref="K30:K39">AB30+BC30+CD30+DE30</f>
        <v>0</v>
      </c>
      <c r="L30" s="6">
        <f aca="true" t="shared" si="33" ref="L30:L39">AD30+BE30+CF30+DG30</f>
        <v>0</v>
      </c>
      <c r="M30" s="6">
        <f aca="true" t="shared" si="34" ref="M30:M39">AG30+BH30+CI30+DJ30</f>
        <v>0</v>
      </c>
      <c r="N30" s="6">
        <f aca="true" t="shared" si="35" ref="N30:N39">AI30+BJ30+CK30+DL30</f>
        <v>0</v>
      </c>
      <c r="O30" s="6">
        <f aca="true" t="shared" si="36" ref="O30:O39">AK30+BL30+CM30+DN30</f>
        <v>0</v>
      </c>
      <c r="P30" s="6">
        <f aca="true" t="shared" si="37" ref="P30:P39">AM30+BN30+CO30+DP30</f>
        <v>0</v>
      </c>
      <c r="Q30" s="6">
        <f aca="true" t="shared" si="38" ref="Q30:Q39">AO30+BP30+CQ30+DR30</f>
        <v>0</v>
      </c>
      <c r="R30" s="6">
        <f aca="true" t="shared" si="39" ref="R30:R39">AQ30+BR30+CS30+DT30</f>
        <v>0</v>
      </c>
      <c r="S30" s="6">
        <f aca="true" t="shared" si="40" ref="S30:S39">AS30+BT30+CU30+DV30</f>
        <v>0</v>
      </c>
      <c r="T30" s="6">
        <f aca="true" t="shared" si="41" ref="T30:T39">AU30+BV30+CW30+DX30</f>
        <v>0</v>
      </c>
      <c r="U30" s="7">
        <f aca="true" t="shared" si="42" ref="U30:U39">AX30+BY30+CZ30+EA30</f>
        <v>3</v>
      </c>
      <c r="V30" s="7">
        <f aca="true" t="shared" si="43" ref="V30:V39">AW30+BX30+CY30+DZ30</f>
        <v>0</v>
      </c>
      <c r="W30" s="7">
        <v>1.4</v>
      </c>
      <c r="X30" s="11">
        <v>15</v>
      </c>
      <c r="Y30" s="10" t="s">
        <v>56</v>
      </c>
      <c r="Z30" s="11">
        <v>20</v>
      </c>
      <c r="AA30" s="10" t="s">
        <v>57</v>
      </c>
      <c r="AB30" s="11"/>
      <c r="AC30" s="10"/>
      <c r="AD30" s="11"/>
      <c r="AE30" s="10"/>
      <c r="AF30" s="7">
        <v>3</v>
      </c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7">
        <f aca="true" t="shared" si="44" ref="AX30:AX39">AF30+AW30</f>
        <v>3</v>
      </c>
      <c r="AY30" s="11"/>
      <c r="AZ30" s="10"/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7"/>
      <c r="BY30" s="7">
        <f aca="true" t="shared" si="45" ref="BY30:BY39">BG30+BX30</f>
        <v>0</v>
      </c>
      <c r="BZ30" s="11"/>
      <c r="CA30" s="10"/>
      <c r="CB30" s="11"/>
      <c r="CC30" s="10"/>
      <c r="CD30" s="11"/>
      <c r="CE30" s="10"/>
      <c r="CF30" s="11"/>
      <c r="CG30" s="10"/>
      <c r="CH30" s="7"/>
      <c r="CI30" s="11"/>
      <c r="CJ30" s="10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aca="true" t="shared" si="46" ref="CZ30:CZ39">CH30+CY30</f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7"/>
      <c r="EA30" s="7">
        <f aca="true" t="shared" si="47" ref="EA30:EA39">DI30+DZ30</f>
        <v>0</v>
      </c>
    </row>
    <row r="31" spans="1:131" ht="12.75">
      <c r="A31" s="6"/>
      <c r="B31" s="6"/>
      <c r="C31" s="6"/>
      <c r="D31" s="6" t="s">
        <v>78</v>
      </c>
      <c r="E31" s="3" t="s">
        <v>79</v>
      </c>
      <c r="F31" s="6">
        <f t="shared" si="27"/>
        <v>1</v>
      </c>
      <c r="G31" s="6">
        <f t="shared" si="28"/>
        <v>1</v>
      </c>
      <c r="H31" s="6">
        <f t="shared" si="29"/>
        <v>30</v>
      </c>
      <c r="I31" s="6">
        <f t="shared" si="30"/>
        <v>15</v>
      </c>
      <c r="J31" s="6">
        <f t="shared" si="31"/>
        <v>15</v>
      </c>
      <c r="K31" s="6">
        <f t="shared" si="32"/>
        <v>0</v>
      </c>
      <c r="L31" s="6">
        <f t="shared" si="33"/>
        <v>0</v>
      </c>
      <c r="M31" s="6">
        <f t="shared" si="34"/>
        <v>0</v>
      </c>
      <c r="N31" s="6">
        <f t="shared" si="35"/>
        <v>0</v>
      </c>
      <c r="O31" s="6">
        <f t="shared" si="36"/>
        <v>0</v>
      </c>
      <c r="P31" s="6">
        <f t="shared" si="37"/>
        <v>0</v>
      </c>
      <c r="Q31" s="6">
        <f t="shared" si="38"/>
        <v>0</v>
      </c>
      <c r="R31" s="6">
        <f t="shared" si="39"/>
        <v>0</v>
      </c>
      <c r="S31" s="6">
        <f t="shared" si="40"/>
        <v>0</v>
      </c>
      <c r="T31" s="6">
        <f t="shared" si="41"/>
        <v>0</v>
      </c>
      <c r="U31" s="7">
        <f t="shared" si="42"/>
        <v>3</v>
      </c>
      <c r="V31" s="7">
        <f t="shared" si="43"/>
        <v>0</v>
      </c>
      <c r="W31" s="7">
        <v>1.2</v>
      </c>
      <c r="X31" s="11"/>
      <c r="Y31" s="10"/>
      <c r="Z31" s="11"/>
      <c r="AA31" s="10"/>
      <c r="AB31" s="11"/>
      <c r="AC31" s="10"/>
      <c r="AD31" s="11"/>
      <c r="AE31" s="10"/>
      <c r="AF31" s="7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7"/>
      <c r="AX31" s="7">
        <f t="shared" si="44"/>
        <v>0</v>
      </c>
      <c r="AY31" s="11">
        <v>15</v>
      </c>
      <c r="AZ31" s="10" t="s">
        <v>56</v>
      </c>
      <c r="BA31" s="11">
        <v>15</v>
      </c>
      <c r="BB31" s="10" t="s">
        <v>57</v>
      </c>
      <c r="BC31" s="11"/>
      <c r="BD31" s="10"/>
      <c r="BE31" s="11"/>
      <c r="BF31" s="10"/>
      <c r="BG31" s="7">
        <v>3</v>
      </c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7"/>
      <c r="BY31" s="7">
        <f t="shared" si="45"/>
        <v>3</v>
      </c>
      <c r="BZ31" s="11"/>
      <c r="CA31" s="10"/>
      <c r="CB31" s="11"/>
      <c r="CC31" s="10"/>
      <c r="CD31" s="11"/>
      <c r="CE31" s="10"/>
      <c r="CF31" s="11"/>
      <c r="CG31" s="10"/>
      <c r="CH31" s="7"/>
      <c r="CI31" s="11"/>
      <c r="CJ31" s="10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6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7"/>
      <c r="EA31" s="7">
        <f t="shared" si="47"/>
        <v>0</v>
      </c>
    </row>
    <row r="32" spans="1:131" ht="12.75">
      <c r="A32" s="6"/>
      <c r="B32" s="6"/>
      <c r="C32" s="6"/>
      <c r="D32" s="6" t="s">
        <v>80</v>
      </c>
      <c r="E32" s="3" t="s">
        <v>81</v>
      </c>
      <c r="F32" s="6">
        <f t="shared" si="27"/>
        <v>0</v>
      </c>
      <c r="G32" s="6">
        <f t="shared" si="28"/>
        <v>3</v>
      </c>
      <c r="H32" s="6">
        <f t="shared" si="29"/>
        <v>30</v>
      </c>
      <c r="I32" s="6">
        <f t="shared" si="30"/>
        <v>10</v>
      </c>
      <c r="J32" s="6">
        <f t="shared" si="31"/>
        <v>10</v>
      </c>
      <c r="K32" s="6">
        <f t="shared" si="32"/>
        <v>0</v>
      </c>
      <c r="L32" s="6">
        <f t="shared" si="33"/>
        <v>0</v>
      </c>
      <c r="M32" s="6">
        <f t="shared" si="34"/>
        <v>0</v>
      </c>
      <c r="N32" s="6">
        <f t="shared" si="35"/>
        <v>10</v>
      </c>
      <c r="O32" s="6">
        <f t="shared" si="36"/>
        <v>0</v>
      </c>
      <c r="P32" s="6">
        <f t="shared" si="37"/>
        <v>0</v>
      </c>
      <c r="Q32" s="6">
        <f t="shared" si="38"/>
        <v>0</v>
      </c>
      <c r="R32" s="6">
        <f t="shared" si="39"/>
        <v>0</v>
      </c>
      <c r="S32" s="6">
        <f t="shared" si="40"/>
        <v>0</v>
      </c>
      <c r="T32" s="6">
        <f t="shared" si="41"/>
        <v>0</v>
      </c>
      <c r="U32" s="7">
        <f t="shared" si="42"/>
        <v>3</v>
      </c>
      <c r="V32" s="7">
        <f t="shared" si="43"/>
        <v>1</v>
      </c>
      <c r="W32" s="7">
        <v>1.2</v>
      </c>
      <c r="X32" s="11"/>
      <c r="Y32" s="10"/>
      <c r="Z32" s="11"/>
      <c r="AA32" s="10"/>
      <c r="AB32" s="11"/>
      <c r="AC32" s="10"/>
      <c r="AD32" s="11"/>
      <c r="AE32" s="10"/>
      <c r="AF32" s="7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t="shared" si="44"/>
        <v>0</v>
      </c>
      <c r="AY32" s="11">
        <v>10</v>
      </c>
      <c r="AZ32" s="10" t="s">
        <v>57</v>
      </c>
      <c r="BA32" s="11">
        <v>10</v>
      </c>
      <c r="BB32" s="10" t="s">
        <v>57</v>
      </c>
      <c r="BC32" s="11"/>
      <c r="BD32" s="10"/>
      <c r="BE32" s="11"/>
      <c r="BF32" s="10"/>
      <c r="BG32" s="7">
        <v>2</v>
      </c>
      <c r="BH32" s="11"/>
      <c r="BI32" s="10"/>
      <c r="BJ32" s="11">
        <v>10</v>
      </c>
      <c r="BK32" s="10" t="s">
        <v>57</v>
      </c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7">
        <v>1</v>
      </c>
      <c r="BY32" s="7">
        <f t="shared" si="45"/>
        <v>3</v>
      </c>
      <c r="BZ32" s="11"/>
      <c r="CA32" s="10"/>
      <c r="CB32" s="11"/>
      <c r="CC32" s="10"/>
      <c r="CD32" s="11"/>
      <c r="CE32" s="10"/>
      <c r="CF32" s="11"/>
      <c r="CG32" s="10"/>
      <c r="CH32" s="7"/>
      <c r="CI32" s="11"/>
      <c r="CJ32" s="10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6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t="shared" si="47"/>
        <v>0</v>
      </c>
    </row>
    <row r="33" spans="1:131" ht="12.75">
      <c r="A33" s="6"/>
      <c r="B33" s="6"/>
      <c r="C33" s="6"/>
      <c r="D33" s="6" t="s">
        <v>82</v>
      </c>
      <c r="E33" s="3" t="s">
        <v>83</v>
      </c>
      <c r="F33" s="6">
        <f t="shared" si="27"/>
        <v>0</v>
      </c>
      <c r="G33" s="6">
        <f t="shared" si="28"/>
        <v>1</v>
      </c>
      <c r="H33" s="6">
        <f t="shared" si="29"/>
        <v>10</v>
      </c>
      <c r="I33" s="6">
        <f t="shared" si="30"/>
        <v>10</v>
      </c>
      <c r="J33" s="6">
        <f t="shared" si="31"/>
        <v>0</v>
      </c>
      <c r="K33" s="6">
        <f t="shared" si="32"/>
        <v>0</v>
      </c>
      <c r="L33" s="6">
        <f t="shared" si="33"/>
        <v>0</v>
      </c>
      <c r="M33" s="6">
        <f t="shared" si="34"/>
        <v>0</v>
      </c>
      <c r="N33" s="6">
        <f t="shared" si="35"/>
        <v>0</v>
      </c>
      <c r="O33" s="6">
        <f t="shared" si="36"/>
        <v>0</v>
      </c>
      <c r="P33" s="6">
        <f t="shared" si="37"/>
        <v>0</v>
      </c>
      <c r="Q33" s="6">
        <f t="shared" si="38"/>
        <v>0</v>
      </c>
      <c r="R33" s="6">
        <f t="shared" si="39"/>
        <v>0</v>
      </c>
      <c r="S33" s="6">
        <f t="shared" si="40"/>
        <v>0</v>
      </c>
      <c r="T33" s="6">
        <f t="shared" si="41"/>
        <v>0</v>
      </c>
      <c r="U33" s="7">
        <f t="shared" si="42"/>
        <v>1</v>
      </c>
      <c r="V33" s="7">
        <f t="shared" si="43"/>
        <v>0</v>
      </c>
      <c r="W33" s="7">
        <v>0.4</v>
      </c>
      <c r="X33" s="11"/>
      <c r="Y33" s="10"/>
      <c r="Z33" s="11"/>
      <c r="AA33" s="10"/>
      <c r="AB33" s="11"/>
      <c r="AC33" s="10"/>
      <c r="AD33" s="11"/>
      <c r="AE33" s="10"/>
      <c r="AF33" s="7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44"/>
        <v>0</v>
      </c>
      <c r="AY33" s="11"/>
      <c r="AZ33" s="10"/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45"/>
        <v>0</v>
      </c>
      <c r="BZ33" s="11"/>
      <c r="CA33" s="10"/>
      <c r="CB33" s="11"/>
      <c r="CC33" s="10"/>
      <c r="CD33" s="11"/>
      <c r="CE33" s="10"/>
      <c r="CF33" s="11"/>
      <c r="CG33" s="10"/>
      <c r="CH33" s="7"/>
      <c r="CI33" s="11"/>
      <c r="CJ33" s="10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6"/>
        <v>0</v>
      </c>
      <c r="DA33" s="11">
        <v>10</v>
      </c>
      <c r="DB33" s="10" t="s">
        <v>57</v>
      </c>
      <c r="DC33" s="11"/>
      <c r="DD33" s="10"/>
      <c r="DE33" s="11"/>
      <c r="DF33" s="10"/>
      <c r="DG33" s="11"/>
      <c r="DH33" s="10"/>
      <c r="DI33" s="7">
        <v>1</v>
      </c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47"/>
        <v>1</v>
      </c>
    </row>
    <row r="34" spans="1:131" ht="12.75">
      <c r="A34" s="6"/>
      <c r="B34" s="6"/>
      <c r="C34" s="6"/>
      <c r="D34" s="6" t="s">
        <v>84</v>
      </c>
      <c r="E34" s="3" t="s">
        <v>85</v>
      </c>
      <c r="F34" s="6">
        <f t="shared" si="27"/>
        <v>1</v>
      </c>
      <c r="G34" s="6">
        <f t="shared" si="28"/>
        <v>2</v>
      </c>
      <c r="H34" s="6">
        <f t="shared" si="29"/>
        <v>36</v>
      </c>
      <c r="I34" s="6">
        <f t="shared" si="30"/>
        <v>20</v>
      </c>
      <c r="J34" s="6">
        <f t="shared" si="31"/>
        <v>8</v>
      </c>
      <c r="K34" s="6">
        <f t="shared" si="32"/>
        <v>0</v>
      </c>
      <c r="L34" s="6">
        <f t="shared" si="33"/>
        <v>8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3</v>
      </c>
      <c r="V34" s="7">
        <f t="shared" si="43"/>
        <v>0</v>
      </c>
      <c r="W34" s="7">
        <v>1.44</v>
      </c>
      <c r="X34" s="11"/>
      <c r="Y34" s="10"/>
      <c r="Z34" s="11"/>
      <c r="AA34" s="10"/>
      <c r="AB34" s="11"/>
      <c r="AC34" s="10"/>
      <c r="AD34" s="11"/>
      <c r="AE34" s="10"/>
      <c r="AF34" s="7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7"/>
      <c r="AX34" s="7">
        <f t="shared" si="44"/>
        <v>0</v>
      </c>
      <c r="AY34" s="11">
        <v>20</v>
      </c>
      <c r="AZ34" s="10" t="s">
        <v>56</v>
      </c>
      <c r="BA34" s="11">
        <v>8</v>
      </c>
      <c r="BB34" s="10" t="s">
        <v>57</v>
      </c>
      <c r="BC34" s="11"/>
      <c r="BD34" s="10"/>
      <c r="BE34" s="11">
        <v>8</v>
      </c>
      <c r="BF34" s="10" t="s">
        <v>57</v>
      </c>
      <c r="BG34" s="7">
        <v>3</v>
      </c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3</v>
      </c>
      <c r="BZ34" s="11"/>
      <c r="CA34" s="10"/>
      <c r="CB34" s="11"/>
      <c r="CC34" s="10"/>
      <c r="CD34" s="11"/>
      <c r="CE34" s="10"/>
      <c r="CF34" s="11"/>
      <c r="CG34" s="10"/>
      <c r="CH34" s="7"/>
      <c r="CI34" s="11"/>
      <c r="CJ34" s="10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</row>
    <row r="35" spans="1:131" ht="12.75">
      <c r="A35" s="6"/>
      <c r="B35" s="6"/>
      <c r="C35" s="6"/>
      <c r="D35" s="6" t="s">
        <v>86</v>
      </c>
      <c r="E35" s="3" t="s">
        <v>87</v>
      </c>
      <c r="F35" s="6">
        <f t="shared" si="27"/>
        <v>0</v>
      </c>
      <c r="G35" s="6">
        <f t="shared" si="28"/>
        <v>2</v>
      </c>
      <c r="H35" s="6">
        <f t="shared" si="29"/>
        <v>20</v>
      </c>
      <c r="I35" s="6">
        <f t="shared" si="30"/>
        <v>10</v>
      </c>
      <c r="J35" s="6">
        <f t="shared" si="31"/>
        <v>10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2</v>
      </c>
      <c r="V35" s="7">
        <f t="shared" si="43"/>
        <v>0</v>
      </c>
      <c r="W35" s="7">
        <v>0.8</v>
      </c>
      <c r="X35" s="11"/>
      <c r="Y35" s="10"/>
      <c r="Z35" s="11"/>
      <c r="AA35" s="10"/>
      <c r="AB35" s="11"/>
      <c r="AC35" s="10"/>
      <c r="AD35" s="11"/>
      <c r="AE35" s="10"/>
      <c r="AF35" s="7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10</v>
      </c>
      <c r="AZ35" s="10" t="s">
        <v>57</v>
      </c>
      <c r="BA35" s="11">
        <v>10</v>
      </c>
      <c r="BB35" s="10" t="s">
        <v>57</v>
      </c>
      <c r="BC35" s="11"/>
      <c r="BD35" s="10"/>
      <c r="BE35" s="11"/>
      <c r="BF35" s="10"/>
      <c r="BG35" s="7">
        <v>2</v>
      </c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7"/>
      <c r="BY35" s="7">
        <f t="shared" si="45"/>
        <v>2</v>
      </c>
      <c r="BZ35" s="11"/>
      <c r="CA35" s="10"/>
      <c r="CB35" s="11"/>
      <c r="CC35" s="10"/>
      <c r="CD35" s="11"/>
      <c r="CE35" s="10"/>
      <c r="CF35" s="11"/>
      <c r="CG35" s="10"/>
      <c r="CH35" s="7"/>
      <c r="CI35" s="11"/>
      <c r="CJ35" s="10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</row>
    <row r="36" spans="1:131" ht="12.75">
      <c r="A36" s="6"/>
      <c r="B36" s="6"/>
      <c r="C36" s="6"/>
      <c r="D36" s="6" t="s">
        <v>88</v>
      </c>
      <c r="E36" s="3" t="s">
        <v>89</v>
      </c>
      <c r="F36" s="6">
        <f t="shared" si="27"/>
        <v>0</v>
      </c>
      <c r="G36" s="6">
        <f t="shared" si="28"/>
        <v>1</v>
      </c>
      <c r="H36" s="6">
        <f t="shared" si="29"/>
        <v>10</v>
      </c>
      <c r="I36" s="6">
        <f t="shared" si="30"/>
        <v>10</v>
      </c>
      <c r="J36" s="6">
        <f t="shared" si="31"/>
        <v>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6">
        <f t="shared" si="38"/>
        <v>0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1</v>
      </c>
      <c r="V36" s="7">
        <f t="shared" si="43"/>
        <v>0</v>
      </c>
      <c r="W36" s="7">
        <v>0.4</v>
      </c>
      <c r="X36" s="11"/>
      <c r="Y36" s="10"/>
      <c r="Z36" s="11"/>
      <c r="AA36" s="10"/>
      <c r="AB36" s="11"/>
      <c r="AC36" s="10"/>
      <c r="AD36" s="11"/>
      <c r="AE36" s="10"/>
      <c r="AF36" s="7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7"/>
      <c r="AX36" s="7">
        <f t="shared" si="44"/>
        <v>0</v>
      </c>
      <c r="AY36" s="11"/>
      <c r="AZ36" s="10"/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>
        <v>10</v>
      </c>
      <c r="CA36" s="10" t="s">
        <v>57</v>
      </c>
      <c r="CB36" s="11"/>
      <c r="CC36" s="10"/>
      <c r="CD36" s="11"/>
      <c r="CE36" s="10"/>
      <c r="CF36" s="11"/>
      <c r="CG36" s="10"/>
      <c r="CH36" s="7">
        <v>1</v>
      </c>
      <c r="CI36" s="11"/>
      <c r="CJ36" s="10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1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</row>
    <row r="37" spans="1:131" ht="12.75">
      <c r="A37" s="6"/>
      <c r="B37" s="6"/>
      <c r="C37" s="6"/>
      <c r="D37" s="6" t="s">
        <v>90</v>
      </c>
      <c r="E37" s="3" t="s">
        <v>91</v>
      </c>
      <c r="F37" s="6">
        <f t="shared" si="27"/>
        <v>0</v>
      </c>
      <c r="G37" s="6">
        <f t="shared" si="28"/>
        <v>1</v>
      </c>
      <c r="H37" s="6">
        <f t="shared" si="29"/>
        <v>10</v>
      </c>
      <c r="I37" s="6">
        <f t="shared" si="30"/>
        <v>10</v>
      </c>
      <c r="J37" s="6">
        <f t="shared" si="31"/>
        <v>0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0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1</v>
      </c>
      <c r="V37" s="7">
        <f t="shared" si="43"/>
        <v>0</v>
      </c>
      <c r="W37" s="7">
        <v>0.4</v>
      </c>
      <c r="X37" s="11"/>
      <c r="Y37" s="10"/>
      <c r="Z37" s="11"/>
      <c r="AA37" s="10"/>
      <c r="AB37" s="11"/>
      <c r="AC37" s="10"/>
      <c r="AD37" s="11"/>
      <c r="AE37" s="10"/>
      <c r="AF37" s="7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10</v>
      </c>
      <c r="AZ37" s="10" t="s">
        <v>57</v>
      </c>
      <c r="BA37" s="11"/>
      <c r="BB37" s="10"/>
      <c r="BC37" s="11"/>
      <c r="BD37" s="10"/>
      <c r="BE37" s="11"/>
      <c r="BF37" s="10"/>
      <c r="BG37" s="7">
        <v>1</v>
      </c>
      <c r="BH37" s="11"/>
      <c r="BI37" s="10"/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7"/>
      <c r="BY37" s="7">
        <f t="shared" si="45"/>
        <v>1</v>
      </c>
      <c r="BZ37" s="11"/>
      <c r="CA37" s="10"/>
      <c r="CB37" s="11"/>
      <c r="CC37" s="10"/>
      <c r="CD37" s="11"/>
      <c r="CE37" s="10"/>
      <c r="CF37" s="11"/>
      <c r="CG37" s="10"/>
      <c r="CH37" s="7"/>
      <c r="CI37" s="11"/>
      <c r="CJ37" s="10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</row>
    <row r="38" spans="1:131" ht="12.75">
      <c r="A38" s="6"/>
      <c r="B38" s="6"/>
      <c r="C38" s="6"/>
      <c r="D38" s="6" t="s">
        <v>92</v>
      </c>
      <c r="E38" s="3" t="s">
        <v>93</v>
      </c>
      <c r="F38" s="6">
        <f t="shared" si="27"/>
        <v>0</v>
      </c>
      <c r="G38" s="6">
        <f t="shared" si="28"/>
        <v>1</v>
      </c>
      <c r="H38" s="6">
        <f t="shared" si="29"/>
        <v>10</v>
      </c>
      <c r="I38" s="6">
        <f t="shared" si="30"/>
        <v>0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10</v>
      </c>
      <c r="T38" s="6">
        <f t="shared" si="41"/>
        <v>0</v>
      </c>
      <c r="U38" s="7">
        <f t="shared" si="42"/>
        <v>2</v>
      </c>
      <c r="V38" s="7">
        <f t="shared" si="43"/>
        <v>2</v>
      </c>
      <c r="W38" s="7">
        <v>0.4</v>
      </c>
      <c r="X38" s="11"/>
      <c r="Y38" s="10"/>
      <c r="Z38" s="11"/>
      <c r="AA38" s="10"/>
      <c r="AB38" s="11"/>
      <c r="AC38" s="10"/>
      <c r="AD38" s="11"/>
      <c r="AE38" s="10"/>
      <c r="AF38" s="7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0</v>
      </c>
      <c r="AY38" s="11"/>
      <c r="AZ38" s="10"/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/>
      <c r="CA38" s="10"/>
      <c r="CB38" s="11"/>
      <c r="CC38" s="10"/>
      <c r="CD38" s="11"/>
      <c r="CE38" s="10"/>
      <c r="CF38" s="11"/>
      <c r="CG38" s="10"/>
      <c r="CH38" s="7"/>
      <c r="CI38" s="11"/>
      <c r="CJ38" s="10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11"/>
      <c r="DU38" s="10"/>
      <c r="DV38" s="11">
        <v>10</v>
      </c>
      <c r="DW38" s="10" t="s">
        <v>57</v>
      </c>
      <c r="DX38" s="11"/>
      <c r="DY38" s="10"/>
      <c r="DZ38" s="7">
        <v>2</v>
      </c>
      <c r="EA38" s="7">
        <f t="shared" si="47"/>
        <v>2</v>
      </c>
    </row>
    <row r="39" spans="1:131" ht="12.75">
      <c r="A39" s="6">
        <v>4</v>
      </c>
      <c r="B39" s="6">
        <v>1</v>
      </c>
      <c r="C39" s="6"/>
      <c r="D39" s="6"/>
      <c r="E39" s="3" t="s">
        <v>94</v>
      </c>
      <c r="F39" s="6">
        <f>$B$39*COUNTIF(X39:DY39,"e")</f>
        <v>1</v>
      </c>
      <c r="G39" s="6">
        <f>$B$39*COUNTIF(X39:DY39,"z")</f>
        <v>0</v>
      </c>
      <c r="H39" s="6">
        <f t="shared" si="29"/>
        <v>0</v>
      </c>
      <c r="I39" s="6">
        <f t="shared" si="30"/>
        <v>0</v>
      </c>
      <c r="J39" s="6">
        <f t="shared" si="31"/>
        <v>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20</v>
      </c>
      <c r="V39" s="7">
        <f t="shared" si="43"/>
        <v>20</v>
      </c>
      <c r="W39" s="7">
        <f>$B$39*0.5</f>
        <v>0.5</v>
      </c>
      <c r="X39" s="11"/>
      <c r="Y39" s="10"/>
      <c r="Z39" s="11"/>
      <c r="AA39" s="10"/>
      <c r="AB39" s="11"/>
      <c r="AC39" s="10"/>
      <c r="AD39" s="11"/>
      <c r="AE39" s="10"/>
      <c r="AF39" s="7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/>
      <c r="AZ39" s="10"/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0</v>
      </c>
      <c r="BZ39" s="11"/>
      <c r="CA39" s="10"/>
      <c r="CB39" s="11"/>
      <c r="CC39" s="10"/>
      <c r="CD39" s="11"/>
      <c r="CE39" s="10"/>
      <c r="CF39" s="11"/>
      <c r="CG39" s="10"/>
      <c r="CH39" s="7"/>
      <c r="CI39" s="11"/>
      <c r="CJ39" s="10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>
        <f>$B$39*0</f>
        <v>0</v>
      </c>
      <c r="DS39" s="10" t="s">
        <v>56</v>
      </c>
      <c r="DT39" s="11"/>
      <c r="DU39" s="10"/>
      <c r="DV39" s="11"/>
      <c r="DW39" s="10"/>
      <c r="DX39" s="11"/>
      <c r="DY39" s="10"/>
      <c r="DZ39" s="7">
        <f>$B$39*20</f>
        <v>20</v>
      </c>
      <c r="EA39" s="7">
        <f t="shared" si="47"/>
        <v>20</v>
      </c>
    </row>
    <row r="40" spans="1:131" ht="15.75" customHeight="1">
      <c r="A40" s="6"/>
      <c r="B40" s="6"/>
      <c r="C40" s="6"/>
      <c r="D40" s="6"/>
      <c r="E40" s="6" t="s">
        <v>67</v>
      </c>
      <c r="F40" s="6">
        <f aca="true" t="shared" si="48" ref="F40:AK40">SUM(F30:F39)</f>
        <v>4</v>
      </c>
      <c r="G40" s="6">
        <f t="shared" si="48"/>
        <v>13</v>
      </c>
      <c r="H40" s="6">
        <f t="shared" si="48"/>
        <v>191</v>
      </c>
      <c r="I40" s="6">
        <f t="shared" si="48"/>
        <v>100</v>
      </c>
      <c r="J40" s="6">
        <f t="shared" si="48"/>
        <v>63</v>
      </c>
      <c r="K40" s="6">
        <f t="shared" si="48"/>
        <v>0</v>
      </c>
      <c r="L40" s="6">
        <f t="shared" si="48"/>
        <v>8</v>
      </c>
      <c r="M40" s="6">
        <f t="shared" si="48"/>
        <v>0</v>
      </c>
      <c r="N40" s="6">
        <f t="shared" si="48"/>
        <v>10</v>
      </c>
      <c r="O40" s="6">
        <f t="shared" si="48"/>
        <v>0</v>
      </c>
      <c r="P40" s="6">
        <f t="shared" si="48"/>
        <v>0</v>
      </c>
      <c r="Q40" s="6">
        <f t="shared" si="48"/>
        <v>0</v>
      </c>
      <c r="R40" s="6">
        <f t="shared" si="48"/>
        <v>0</v>
      </c>
      <c r="S40" s="6">
        <f t="shared" si="48"/>
        <v>10</v>
      </c>
      <c r="T40" s="6">
        <f t="shared" si="48"/>
        <v>0</v>
      </c>
      <c r="U40" s="7">
        <f t="shared" si="48"/>
        <v>39</v>
      </c>
      <c r="V40" s="7">
        <f t="shared" si="48"/>
        <v>23</v>
      </c>
      <c r="W40" s="7">
        <f t="shared" si="48"/>
        <v>8.14</v>
      </c>
      <c r="X40" s="11">
        <f t="shared" si="48"/>
        <v>15</v>
      </c>
      <c r="Y40" s="10">
        <f t="shared" si="48"/>
        <v>0</v>
      </c>
      <c r="Z40" s="11">
        <f t="shared" si="48"/>
        <v>20</v>
      </c>
      <c r="AA40" s="10">
        <f t="shared" si="48"/>
        <v>0</v>
      </c>
      <c r="AB40" s="11">
        <f t="shared" si="48"/>
        <v>0</v>
      </c>
      <c r="AC40" s="10">
        <f t="shared" si="48"/>
        <v>0</v>
      </c>
      <c r="AD40" s="11">
        <f t="shared" si="48"/>
        <v>0</v>
      </c>
      <c r="AE40" s="10">
        <f t="shared" si="48"/>
        <v>0</v>
      </c>
      <c r="AF40" s="7">
        <f t="shared" si="48"/>
        <v>3</v>
      </c>
      <c r="AG40" s="11">
        <f t="shared" si="48"/>
        <v>0</v>
      </c>
      <c r="AH40" s="10">
        <f t="shared" si="48"/>
        <v>0</v>
      </c>
      <c r="AI40" s="11">
        <f t="shared" si="48"/>
        <v>0</v>
      </c>
      <c r="AJ40" s="10">
        <f t="shared" si="48"/>
        <v>0</v>
      </c>
      <c r="AK40" s="11">
        <f t="shared" si="48"/>
        <v>0</v>
      </c>
      <c r="AL40" s="10">
        <f aca="true" t="shared" si="49" ref="AL40:BQ40">SUM(AL30:AL39)</f>
        <v>0</v>
      </c>
      <c r="AM40" s="11">
        <f t="shared" si="49"/>
        <v>0</v>
      </c>
      <c r="AN40" s="10">
        <f t="shared" si="49"/>
        <v>0</v>
      </c>
      <c r="AO40" s="11">
        <f t="shared" si="49"/>
        <v>0</v>
      </c>
      <c r="AP40" s="10">
        <f t="shared" si="49"/>
        <v>0</v>
      </c>
      <c r="AQ40" s="11">
        <f t="shared" si="49"/>
        <v>0</v>
      </c>
      <c r="AR40" s="10">
        <f t="shared" si="49"/>
        <v>0</v>
      </c>
      <c r="AS40" s="11">
        <f t="shared" si="49"/>
        <v>0</v>
      </c>
      <c r="AT40" s="10">
        <f t="shared" si="49"/>
        <v>0</v>
      </c>
      <c r="AU40" s="11">
        <f t="shared" si="49"/>
        <v>0</v>
      </c>
      <c r="AV40" s="10">
        <f t="shared" si="49"/>
        <v>0</v>
      </c>
      <c r="AW40" s="7">
        <f t="shared" si="49"/>
        <v>0</v>
      </c>
      <c r="AX40" s="7">
        <f t="shared" si="49"/>
        <v>3</v>
      </c>
      <c r="AY40" s="11">
        <f t="shared" si="49"/>
        <v>65</v>
      </c>
      <c r="AZ40" s="10">
        <f t="shared" si="49"/>
        <v>0</v>
      </c>
      <c r="BA40" s="11">
        <f t="shared" si="49"/>
        <v>43</v>
      </c>
      <c r="BB40" s="10">
        <f t="shared" si="49"/>
        <v>0</v>
      </c>
      <c r="BC40" s="11">
        <f t="shared" si="49"/>
        <v>0</v>
      </c>
      <c r="BD40" s="10">
        <f t="shared" si="49"/>
        <v>0</v>
      </c>
      <c r="BE40" s="11">
        <f t="shared" si="49"/>
        <v>8</v>
      </c>
      <c r="BF40" s="10">
        <f t="shared" si="49"/>
        <v>0</v>
      </c>
      <c r="BG40" s="7">
        <f t="shared" si="49"/>
        <v>11</v>
      </c>
      <c r="BH40" s="11">
        <f t="shared" si="49"/>
        <v>0</v>
      </c>
      <c r="BI40" s="10">
        <f t="shared" si="49"/>
        <v>0</v>
      </c>
      <c r="BJ40" s="11">
        <f t="shared" si="49"/>
        <v>10</v>
      </c>
      <c r="BK40" s="10">
        <f t="shared" si="49"/>
        <v>0</v>
      </c>
      <c r="BL40" s="11">
        <f t="shared" si="49"/>
        <v>0</v>
      </c>
      <c r="BM40" s="10">
        <f t="shared" si="49"/>
        <v>0</v>
      </c>
      <c r="BN40" s="11">
        <f t="shared" si="49"/>
        <v>0</v>
      </c>
      <c r="BO40" s="10">
        <f t="shared" si="49"/>
        <v>0</v>
      </c>
      <c r="BP40" s="11">
        <f t="shared" si="49"/>
        <v>0</v>
      </c>
      <c r="BQ40" s="10">
        <f t="shared" si="49"/>
        <v>0</v>
      </c>
      <c r="BR40" s="11">
        <f aca="true" t="shared" si="50" ref="BR40:CW40">SUM(BR30:BR39)</f>
        <v>0</v>
      </c>
      <c r="BS40" s="10">
        <f t="shared" si="50"/>
        <v>0</v>
      </c>
      <c r="BT40" s="11">
        <f t="shared" si="50"/>
        <v>0</v>
      </c>
      <c r="BU40" s="10">
        <f t="shared" si="50"/>
        <v>0</v>
      </c>
      <c r="BV40" s="11">
        <f t="shared" si="50"/>
        <v>0</v>
      </c>
      <c r="BW40" s="10">
        <f t="shared" si="50"/>
        <v>0</v>
      </c>
      <c r="BX40" s="7">
        <f t="shared" si="50"/>
        <v>1</v>
      </c>
      <c r="BY40" s="7">
        <f t="shared" si="50"/>
        <v>12</v>
      </c>
      <c r="BZ40" s="11">
        <f t="shared" si="50"/>
        <v>10</v>
      </c>
      <c r="CA40" s="10">
        <f t="shared" si="50"/>
        <v>0</v>
      </c>
      <c r="CB40" s="11">
        <f t="shared" si="50"/>
        <v>0</v>
      </c>
      <c r="CC40" s="10">
        <f t="shared" si="50"/>
        <v>0</v>
      </c>
      <c r="CD40" s="11">
        <f t="shared" si="50"/>
        <v>0</v>
      </c>
      <c r="CE40" s="10">
        <f t="shared" si="50"/>
        <v>0</v>
      </c>
      <c r="CF40" s="11">
        <f t="shared" si="50"/>
        <v>0</v>
      </c>
      <c r="CG40" s="10">
        <f t="shared" si="50"/>
        <v>0</v>
      </c>
      <c r="CH40" s="7">
        <f t="shared" si="50"/>
        <v>1</v>
      </c>
      <c r="CI40" s="11">
        <f t="shared" si="50"/>
        <v>0</v>
      </c>
      <c r="CJ40" s="10">
        <f t="shared" si="50"/>
        <v>0</v>
      </c>
      <c r="CK40" s="11">
        <f t="shared" si="50"/>
        <v>0</v>
      </c>
      <c r="CL40" s="10">
        <f t="shared" si="50"/>
        <v>0</v>
      </c>
      <c r="CM40" s="11">
        <f t="shared" si="50"/>
        <v>0</v>
      </c>
      <c r="CN40" s="10">
        <f t="shared" si="50"/>
        <v>0</v>
      </c>
      <c r="CO40" s="11">
        <f t="shared" si="50"/>
        <v>0</v>
      </c>
      <c r="CP40" s="10">
        <f t="shared" si="50"/>
        <v>0</v>
      </c>
      <c r="CQ40" s="11">
        <f t="shared" si="50"/>
        <v>0</v>
      </c>
      <c r="CR40" s="10">
        <f t="shared" si="50"/>
        <v>0</v>
      </c>
      <c r="CS40" s="11">
        <f t="shared" si="50"/>
        <v>0</v>
      </c>
      <c r="CT40" s="10">
        <f t="shared" si="50"/>
        <v>0</v>
      </c>
      <c r="CU40" s="11">
        <f t="shared" si="50"/>
        <v>0</v>
      </c>
      <c r="CV40" s="10">
        <f t="shared" si="50"/>
        <v>0</v>
      </c>
      <c r="CW40" s="11">
        <f t="shared" si="50"/>
        <v>0</v>
      </c>
      <c r="CX40" s="10">
        <f aca="true" t="shared" si="51" ref="CX40:EA40">SUM(CX30:CX39)</f>
        <v>0</v>
      </c>
      <c r="CY40" s="7">
        <f t="shared" si="51"/>
        <v>0</v>
      </c>
      <c r="CZ40" s="7">
        <f t="shared" si="51"/>
        <v>1</v>
      </c>
      <c r="DA40" s="11">
        <f t="shared" si="51"/>
        <v>10</v>
      </c>
      <c r="DB40" s="10">
        <f t="shared" si="51"/>
        <v>0</v>
      </c>
      <c r="DC40" s="11">
        <f t="shared" si="51"/>
        <v>0</v>
      </c>
      <c r="DD40" s="10">
        <f t="shared" si="51"/>
        <v>0</v>
      </c>
      <c r="DE40" s="11">
        <f t="shared" si="51"/>
        <v>0</v>
      </c>
      <c r="DF40" s="10">
        <f t="shared" si="51"/>
        <v>0</v>
      </c>
      <c r="DG40" s="11">
        <f t="shared" si="51"/>
        <v>0</v>
      </c>
      <c r="DH40" s="10">
        <f t="shared" si="51"/>
        <v>0</v>
      </c>
      <c r="DI40" s="7">
        <f t="shared" si="51"/>
        <v>1</v>
      </c>
      <c r="DJ40" s="11">
        <f t="shared" si="51"/>
        <v>0</v>
      </c>
      <c r="DK40" s="10">
        <f t="shared" si="51"/>
        <v>0</v>
      </c>
      <c r="DL40" s="11">
        <f t="shared" si="51"/>
        <v>0</v>
      </c>
      <c r="DM40" s="10">
        <f t="shared" si="51"/>
        <v>0</v>
      </c>
      <c r="DN40" s="11">
        <f t="shared" si="51"/>
        <v>0</v>
      </c>
      <c r="DO40" s="10">
        <f t="shared" si="51"/>
        <v>0</v>
      </c>
      <c r="DP40" s="11">
        <f t="shared" si="51"/>
        <v>0</v>
      </c>
      <c r="DQ40" s="10">
        <f t="shared" si="51"/>
        <v>0</v>
      </c>
      <c r="DR40" s="11">
        <f t="shared" si="51"/>
        <v>0</v>
      </c>
      <c r="DS40" s="10">
        <f t="shared" si="51"/>
        <v>0</v>
      </c>
      <c r="DT40" s="11">
        <f t="shared" si="51"/>
        <v>0</v>
      </c>
      <c r="DU40" s="10">
        <f t="shared" si="51"/>
        <v>0</v>
      </c>
      <c r="DV40" s="11">
        <f t="shared" si="51"/>
        <v>10</v>
      </c>
      <c r="DW40" s="10">
        <f t="shared" si="51"/>
        <v>0</v>
      </c>
      <c r="DX40" s="11">
        <f t="shared" si="51"/>
        <v>0</v>
      </c>
      <c r="DY40" s="10">
        <f t="shared" si="51"/>
        <v>0</v>
      </c>
      <c r="DZ40" s="7">
        <f t="shared" si="51"/>
        <v>22</v>
      </c>
      <c r="EA40" s="7">
        <f t="shared" si="51"/>
        <v>23</v>
      </c>
    </row>
    <row r="41" spans="1:131" ht="19.5" customHeight="1">
      <c r="A41" s="12" t="s">
        <v>95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2"/>
      <c r="EA41" s="13"/>
    </row>
    <row r="42" spans="1:131" ht="12.75">
      <c r="A42" s="6"/>
      <c r="B42" s="6"/>
      <c r="C42" s="6"/>
      <c r="D42" s="6" t="s">
        <v>98</v>
      </c>
      <c r="E42" s="3" t="s">
        <v>99</v>
      </c>
      <c r="F42" s="6">
        <f aca="true" t="shared" si="52" ref="F42:F52">COUNTIF(X42:DY42,"e")</f>
        <v>0</v>
      </c>
      <c r="G42" s="6">
        <f aca="true" t="shared" si="53" ref="G42:G52">COUNTIF(X42:DY42,"z")</f>
        <v>2</v>
      </c>
      <c r="H42" s="6">
        <f aca="true" t="shared" si="54" ref="H42:H52">SUM(I42:T42)</f>
        <v>28</v>
      </c>
      <c r="I42" s="6">
        <f aca="true" t="shared" si="55" ref="I42:I52">X42+AY42+BZ42+DA42</f>
        <v>13</v>
      </c>
      <c r="J42" s="6">
        <f aca="true" t="shared" si="56" ref="J42:J52">Z42+BA42+CB42+DC42</f>
        <v>0</v>
      </c>
      <c r="K42" s="6">
        <f aca="true" t="shared" si="57" ref="K42:K52">AB42+BC42+CD42+DE42</f>
        <v>0</v>
      </c>
      <c r="L42" s="6">
        <f aca="true" t="shared" si="58" ref="L42:L52">AD42+BE42+CF42+DG42</f>
        <v>0</v>
      </c>
      <c r="M42" s="6">
        <f aca="true" t="shared" si="59" ref="M42:M52">AG42+BH42+CI42+DJ42</f>
        <v>0</v>
      </c>
      <c r="N42" s="6">
        <f aca="true" t="shared" si="60" ref="N42:N52">AI42+BJ42+CK42+DL42</f>
        <v>15</v>
      </c>
      <c r="O42" s="6">
        <f aca="true" t="shared" si="61" ref="O42:O52">AK42+BL42+CM42+DN42</f>
        <v>0</v>
      </c>
      <c r="P42" s="6">
        <f aca="true" t="shared" si="62" ref="P42:P52">AM42+BN42+CO42+DP42</f>
        <v>0</v>
      </c>
      <c r="Q42" s="6">
        <f aca="true" t="shared" si="63" ref="Q42:Q52">AO42+BP42+CQ42+DR42</f>
        <v>0</v>
      </c>
      <c r="R42" s="6">
        <f aca="true" t="shared" si="64" ref="R42:R52">AQ42+BR42+CS42+DT42</f>
        <v>0</v>
      </c>
      <c r="S42" s="6">
        <f aca="true" t="shared" si="65" ref="S42:S52">AS42+BT42+CU42+DV42</f>
        <v>0</v>
      </c>
      <c r="T42" s="6">
        <f aca="true" t="shared" si="66" ref="T42:T52">AU42+BV42+CW42+DX42</f>
        <v>0</v>
      </c>
      <c r="U42" s="7">
        <f aca="true" t="shared" si="67" ref="U42:U52">AX42+BY42+CZ42+EA42</f>
        <v>3</v>
      </c>
      <c r="V42" s="7">
        <f aca="true" t="shared" si="68" ref="V42:V52">AW42+BX42+CY42+DZ42</f>
        <v>2</v>
      </c>
      <c r="W42" s="7">
        <v>1.12</v>
      </c>
      <c r="X42" s="11">
        <v>13</v>
      </c>
      <c r="Y42" s="10" t="s">
        <v>57</v>
      </c>
      <c r="Z42" s="11"/>
      <c r="AA42" s="10"/>
      <c r="AB42" s="11"/>
      <c r="AC42" s="10"/>
      <c r="AD42" s="11"/>
      <c r="AE42" s="10"/>
      <c r="AF42" s="7">
        <v>1</v>
      </c>
      <c r="AG42" s="11"/>
      <c r="AH42" s="10"/>
      <c r="AI42" s="11">
        <v>15</v>
      </c>
      <c r="AJ42" s="10" t="s">
        <v>57</v>
      </c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7">
        <v>2</v>
      </c>
      <c r="AX42" s="7">
        <f aca="true" t="shared" si="69" ref="AX42:AX52">AF42+AW42</f>
        <v>3</v>
      </c>
      <c r="AY42" s="11"/>
      <c r="AZ42" s="10"/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7"/>
      <c r="BY42" s="7">
        <f aca="true" t="shared" si="70" ref="BY42:BY52">BG42+BX42</f>
        <v>0</v>
      </c>
      <c r="BZ42" s="11"/>
      <c r="CA42" s="10"/>
      <c r="CB42" s="11"/>
      <c r="CC42" s="10"/>
      <c r="CD42" s="11"/>
      <c r="CE42" s="10"/>
      <c r="CF42" s="11"/>
      <c r="CG42" s="10"/>
      <c r="CH42" s="7"/>
      <c r="CI42" s="11"/>
      <c r="CJ42" s="10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aca="true" t="shared" si="71" ref="CZ42:CZ52">CH42+CY42</f>
        <v>0</v>
      </c>
      <c r="DA42" s="11"/>
      <c r="DB42" s="10"/>
      <c r="DC42" s="11"/>
      <c r="DD42" s="10"/>
      <c r="DE42" s="11"/>
      <c r="DF42" s="10"/>
      <c r="DG42" s="11"/>
      <c r="DH42" s="10"/>
      <c r="DI42" s="7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7"/>
      <c r="EA42" s="7">
        <f aca="true" t="shared" si="72" ref="EA42:EA52">DI42+DZ42</f>
        <v>0</v>
      </c>
    </row>
    <row r="43" spans="1:131" ht="12.75">
      <c r="A43" s="6"/>
      <c r="B43" s="6"/>
      <c r="C43" s="6"/>
      <c r="D43" s="6" t="s">
        <v>100</v>
      </c>
      <c r="E43" s="3" t="s">
        <v>101</v>
      </c>
      <c r="F43" s="6">
        <f t="shared" si="52"/>
        <v>0</v>
      </c>
      <c r="G43" s="6">
        <f t="shared" si="53"/>
        <v>2</v>
      </c>
      <c r="H43" s="6">
        <f t="shared" si="54"/>
        <v>20</v>
      </c>
      <c r="I43" s="6">
        <f t="shared" si="55"/>
        <v>10</v>
      </c>
      <c r="J43" s="6">
        <f t="shared" si="56"/>
        <v>0</v>
      </c>
      <c r="K43" s="6">
        <f t="shared" si="57"/>
        <v>0</v>
      </c>
      <c r="L43" s="6">
        <f t="shared" si="58"/>
        <v>0</v>
      </c>
      <c r="M43" s="6">
        <f t="shared" si="59"/>
        <v>10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6">
        <f t="shared" si="63"/>
        <v>0</v>
      </c>
      <c r="R43" s="6">
        <f t="shared" si="64"/>
        <v>0</v>
      </c>
      <c r="S43" s="6">
        <f t="shared" si="65"/>
        <v>0</v>
      </c>
      <c r="T43" s="6">
        <f t="shared" si="66"/>
        <v>0</v>
      </c>
      <c r="U43" s="7">
        <f t="shared" si="67"/>
        <v>2</v>
      </c>
      <c r="V43" s="7">
        <f t="shared" si="68"/>
        <v>1</v>
      </c>
      <c r="W43" s="7">
        <v>0.8</v>
      </c>
      <c r="X43" s="11">
        <v>10</v>
      </c>
      <c r="Y43" s="10" t="s">
        <v>57</v>
      </c>
      <c r="Z43" s="11"/>
      <c r="AA43" s="10"/>
      <c r="AB43" s="11"/>
      <c r="AC43" s="10"/>
      <c r="AD43" s="11"/>
      <c r="AE43" s="10"/>
      <c r="AF43" s="7">
        <v>1</v>
      </c>
      <c r="AG43" s="11">
        <v>10</v>
      </c>
      <c r="AH43" s="10" t="s">
        <v>57</v>
      </c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>
        <v>1</v>
      </c>
      <c r="AX43" s="7">
        <f t="shared" si="69"/>
        <v>2</v>
      </c>
      <c r="AY43" s="11"/>
      <c r="AZ43" s="10"/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7"/>
      <c r="BY43" s="7">
        <f t="shared" si="70"/>
        <v>0</v>
      </c>
      <c r="BZ43" s="11"/>
      <c r="CA43" s="10"/>
      <c r="CB43" s="11"/>
      <c r="CC43" s="10"/>
      <c r="CD43" s="11"/>
      <c r="CE43" s="10"/>
      <c r="CF43" s="11"/>
      <c r="CG43" s="10"/>
      <c r="CH43" s="7"/>
      <c r="CI43" s="11"/>
      <c r="CJ43" s="10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7"/>
      <c r="EA43" s="7">
        <f t="shared" si="72"/>
        <v>0</v>
      </c>
    </row>
    <row r="44" spans="1:131" ht="12.75">
      <c r="A44" s="6"/>
      <c r="B44" s="6"/>
      <c r="C44" s="6"/>
      <c r="D44" s="6" t="s">
        <v>102</v>
      </c>
      <c r="E44" s="3" t="s">
        <v>103</v>
      </c>
      <c r="F44" s="6">
        <f t="shared" si="52"/>
        <v>1</v>
      </c>
      <c r="G44" s="6">
        <f t="shared" si="53"/>
        <v>2</v>
      </c>
      <c r="H44" s="6">
        <f t="shared" si="54"/>
        <v>38</v>
      </c>
      <c r="I44" s="6">
        <f t="shared" si="55"/>
        <v>15</v>
      </c>
      <c r="J44" s="6">
        <f t="shared" si="56"/>
        <v>8</v>
      </c>
      <c r="K44" s="6">
        <f t="shared" si="57"/>
        <v>0</v>
      </c>
      <c r="L44" s="6">
        <f t="shared" si="58"/>
        <v>0</v>
      </c>
      <c r="M44" s="6">
        <f t="shared" si="59"/>
        <v>0</v>
      </c>
      <c r="N44" s="6">
        <f t="shared" si="60"/>
        <v>0</v>
      </c>
      <c r="O44" s="6">
        <f t="shared" si="61"/>
        <v>0</v>
      </c>
      <c r="P44" s="6">
        <f t="shared" si="62"/>
        <v>15</v>
      </c>
      <c r="Q44" s="6">
        <f t="shared" si="63"/>
        <v>0</v>
      </c>
      <c r="R44" s="6">
        <f t="shared" si="64"/>
        <v>0</v>
      </c>
      <c r="S44" s="6">
        <f t="shared" si="65"/>
        <v>0</v>
      </c>
      <c r="T44" s="6">
        <f t="shared" si="66"/>
        <v>0</v>
      </c>
      <c r="U44" s="7">
        <f t="shared" si="67"/>
        <v>4</v>
      </c>
      <c r="V44" s="7">
        <f t="shared" si="68"/>
        <v>1.5</v>
      </c>
      <c r="W44" s="7">
        <v>1.52</v>
      </c>
      <c r="X44" s="11"/>
      <c r="Y44" s="10"/>
      <c r="Z44" s="11"/>
      <c r="AA44" s="10"/>
      <c r="AB44" s="11"/>
      <c r="AC44" s="10"/>
      <c r="AD44" s="11"/>
      <c r="AE44" s="10"/>
      <c r="AF44" s="7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t="shared" si="69"/>
        <v>0</v>
      </c>
      <c r="AY44" s="11"/>
      <c r="AZ44" s="10"/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t="shared" si="70"/>
        <v>0</v>
      </c>
      <c r="BZ44" s="11">
        <v>15</v>
      </c>
      <c r="CA44" s="10" t="s">
        <v>56</v>
      </c>
      <c r="CB44" s="11">
        <v>8</v>
      </c>
      <c r="CC44" s="10" t="s">
        <v>57</v>
      </c>
      <c r="CD44" s="11"/>
      <c r="CE44" s="10"/>
      <c r="CF44" s="11"/>
      <c r="CG44" s="10"/>
      <c r="CH44" s="7">
        <v>2.5</v>
      </c>
      <c r="CI44" s="11"/>
      <c r="CJ44" s="10"/>
      <c r="CK44" s="11"/>
      <c r="CL44" s="10"/>
      <c r="CM44" s="11"/>
      <c r="CN44" s="10"/>
      <c r="CO44" s="11">
        <v>15</v>
      </c>
      <c r="CP44" s="10" t="s">
        <v>57</v>
      </c>
      <c r="CQ44" s="11"/>
      <c r="CR44" s="10"/>
      <c r="CS44" s="11"/>
      <c r="CT44" s="10"/>
      <c r="CU44" s="11"/>
      <c r="CV44" s="10"/>
      <c r="CW44" s="11"/>
      <c r="CX44" s="10"/>
      <c r="CY44" s="7">
        <v>1.5</v>
      </c>
      <c r="CZ44" s="7">
        <f t="shared" si="71"/>
        <v>4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t="shared" si="72"/>
        <v>0</v>
      </c>
    </row>
    <row r="45" spans="1:131" ht="12.75">
      <c r="A45" s="6"/>
      <c r="B45" s="6"/>
      <c r="C45" s="6"/>
      <c r="D45" s="6" t="s">
        <v>104</v>
      </c>
      <c r="E45" s="3" t="s">
        <v>105</v>
      </c>
      <c r="F45" s="6">
        <f t="shared" si="52"/>
        <v>0</v>
      </c>
      <c r="G45" s="6">
        <f t="shared" si="53"/>
        <v>2</v>
      </c>
      <c r="H45" s="6">
        <f t="shared" si="54"/>
        <v>27</v>
      </c>
      <c r="I45" s="6">
        <f t="shared" si="55"/>
        <v>15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0</v>
      </c>
      <c r="O45" s="6">
        <f t="shared" si="61"/>
        <v>0</v>
      </c>
      <c r="P45" s="6">
        <f t="shared" si="62"/>
        <v>12</v>
      </c>
      <c r="Q45" s="6">
        <f t="shared" si="63"/>
        <v>0</v>
      </c>
      <c r="R45" s="6">
        <f t="shared" si="64"/>
        <v>0</v>
      </c>
      <c r="S45" s="6">
        <f t="shared" si="65"/>
        <v>0</v>
      </c>
      <c r="T45" s="6">
        <f t="shared" si="66"/>
        <v>0</v>
      </c>
      <c r="U45" s="7">
        <f t="shared" si="67"/>
        <v>3</v>
      </c>
      <c r="V45" s="7">
        <f t="shared" si="68"/>
        <v>1.5</v>
      </c>
      <c r="W45" s="7">
        <v>1.08</v>
      </c>
      <c r="X45" s="11"/>
      <c r="Y45" s="10"/>
      <c r="Z45" s="11"/>
      <c r="AA45" s="10"/>
      <c r="AB45" s="11"/>
      <c r="AC45" s="10"/>
      <c r="AD45" s="11"/>
      <c r="AE45" s="10"/>
      <c r="AF45" s="7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69"/>
        <v>0</v>
      </c>
      <c r="AY45" s="11"/>
      <c r="AZ45" s="10"/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70"/>
        <v>0</v>
      </c>
      <c r="BZ45" s="11">
        <v>15</v>
      </c>
      <c r="CA45" s="10" t="s">
        <v>57</v>
      </c>
      <c r="CB45" s="11"/>
      <c r="CC45" s="10"/>
      <c r="CD45" s="11"/>
      <c r="CE45" s="10"/>
      <c r="CF45" s="11"/>
      <c r="CG45" s="10"/>
      <c r="CH45" s="7">
        <v>1.5</v>
      </c>
      <c r="CI45" s="11"/>
      <c r="CJ45" s="10"/>
      <c r="CK45" s="11"/>
      <c r="CL45" s="10"/>
      <c r="CM45" s="11"/>
      <c r="CN45" s="10"/>
      <c r="CO45" s="11">
        <v>12</v>
      </c>
      <c r="CP45" s="10" t="s">
        <v>57</v>
      </c>
      <c r="CQ45" s="11"/>
      <c r="CR45" s="10"/>
      <c r="CS45" s="11"/>
      <c r="CT45" s="10"/>
      <c r="CU45" s="11"/>
      <c r="CV45" s="10"/>
      <c r="CW45" s="11"/>
      <c r="CX45" s="10"/>
      <c r="CY45" s="7">
        <v>1.5</v>
      </c>
      <c r="CZ45" s="7">
        <f t="shared" si="71"/>
        <v>3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72"/>
        <v>0</v>
      </c>
    </row>
    <row r="46" spans="1:131" ht="12.75">
      <c r="A46" s="6"/>
      <c r="B46" s="6"/>
      <c r="C46" s="6"/>
      <c r="D46" s="6" t="s">
        <v>106</v>
      </c>
      <c r="E46" s="3" t="s">
        <v>107</v>
      </c>
      <c r="F46" s="6">
        <f t="shared" si="52"/>
        <v>0</v>
      </c>
      <c r="G46" s="6">
        <f t="shared" si="53"/>
        <v>2</v>
      </c>
      <c r="H46" s="6">
        <f t="shared" si="54"/>
        <v>36</v>
      </c>
      <c r="I46" s="6">
        <f t="shared" si="55"/>
        <v>18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0</v>
      </c>
      <c r="O46" s="6">
        <f t="shared" si="61"/>
        <v>0</v>
      </c>
      <c r="P46" s="6">
        <f t="shared" si="62"/>
        <v>18</v>
      </c>
      <c r="Q46" s="6">
        <f t="shared" si="63"/>
        <v>0</v>
      </c>
      <c r="R46" s="6">
        <f t="shared" si="64"/>
        <v>0</v>
      </c>
      <c r="S46" s="6">
        <f t="shared" si="65"/>
        <v>0</v>
      </c>
      <c r="T46" s="6">
        <f t="shared" si="66"/>
        <v>0</v>
      </c>
      <c r="U46" s="7">
        <f t="shared" si="67"/>
        <v>3</v>
      </c>
      <c r="V46" s="7">
        <f t="shared" si="68"/>
        <v>1.5</v>
      </c>
      <c r="W46" s="7">
        <v>1.44</v>
      </c>
      <c r="X46" s="11"/>
      <c r="Y46" s="10"/>
      <c r="Z46" s="11"/>
      <c r="AA46" s="10"/>
      <c r="AB46" s="11"/>
      <c r="AC46" s="10"/>
      <c r="AD46" s="11"/>
      <c r="AE46" s="10"/>
      <c r="AF46" s="7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69"/>
        <v>0</v>
      </c>
      <c r="AY46" s="11"/>
      <c r="AZ46" s="10"/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7"/>
      <c r="BY46" s="7">
        <f t="shared" si="70"/>
        <v>0</v>
      </c>
      <c r="BZ46" s="11">
        <v>18</v>
      </c>
      <c r="CA46" s="10" t="s">
        <v>57</v>
      </c>
      <c r="CB46" s="11"/>
      <c r="CC46" s="10"/>
      <c r="CD46" s="11"/>
      <c r="CE46" s="10"/>
      <c r="CF46" s="11"/>
      <c r="CG46" s="10"/>
      <c r="CH46" s="7">
        <v>1.5</v>
      </c>
      <c r="CI46" s="11"/>
      <c r="CJ46" s="10"/>
      <c r="CK46" s="11"/>
      <c r="CL46" s="10"/>
      <c r="CM46" s="11"/>
      <c r="CN46" s="10"/>
      <c r="CO46" s="11">
        <v>18</v>
      </c>
      <c r="CP46" s="10" t="s">
        <v>57</v>
      </c>
      <c r="CQ46" s="11"/>
      <c r="CR46" s="10"/>
      <c r="CS46" s="11"/>
      <c r="CT46" s="10"/>
      <c r="CU46" s="11"/>
      <c r="CV46" s="10"/>
      <c r="CW46" s="11"/>
      <c r="CX46" s="10"/>
      <c r="CY46" s="7">
        <v>1.5</v>
      </c>
      <c r="CZ46" s="7">
        <f t="shared" si="71"/>
        <v>3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72"/>
        <v>0</v>
      </c>
    </row>
    <row r="47" spans="1:131" ht="12.75">
      <c r="A47" s="6"/>
      <c r="B47" s="6"/>
      <c r="C47" s="6"/>
      <c r="D47" s="6" t="s">
        <v>108</v>
      </c>
      <c r="E47" s="3" t="s">
        <v>109</v>
      </c>
      <c r="F47" s="6">
        <f t="shared" si="52"/>
        <v>1</v>
      </c>
      <c r="G47" s="6">
        <f t="shared" si="53"/>
        <v>1</v>
      </c>
      <c r="H47" s="6">
        <f t="shared" si="54"/>
        <v>27</v>
      </c>
      <c r="I47" s="6">
        <f t="shared" si="55"/>
        <v>12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15</v>
      </c>
      <c r="Q47" s="6">
        <f t="shared" si="63"/>
        <v>0</v>
      </c>
      <c r="R47" s="6">
        <f t="shared" si="64"/>
        <v>0</v>
      </c>
      <c r="S47" s="6">
        <f t="shared" si="65"/>
        <v>0</v>
      </c>
      <c r="T47" s="6">
        <f t="shared" si="66"/>
        <v>0</v>
      </c>
      <c r="U47" s="7">
        <f t="shared" si="67"/>
        <v>2</v>
      </c>
      <c r="V47" s="7">
        <f t="shared" si="68"/>
        <v>1</v>
      </c>
      <c r="W47" s="7">
        <v>1.08</v>
      </c>
      <c r="X47" s="11"/>
      <c r="Y47" s="10"/>
      <c r="Z47" s="11"/>
      <c r="AA47" s="10"/>
      <c r="AB47" s="11"/>
      <c r="AC47" s="10"/>
      <c r="AD47" s="11"/>
      <c r="AE47" s="10"/>
      <c r="AF47" s="7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69"/>
        <v>0</v>
      </c>
      <c r="AY47" s="11">
        <v>12</v>
      </c>
      <c r="AZ47" s="10" t="s">
        <v>56</v>
      </c>
      <c r="BA47" s="11"/>
      <c r="BB47" s="10"/>
      <c r="BC47" s="11"/>
      <c r="BD47" s="10"/>
      <c r="BE47" s="11"/>
      <c r="BF47" s="10"/>
      <c r="BG47" s="7">
        <v>1</v>
      </c>
      <c r="BH47" s="11"/>
      <c r="BI47" s="10"/>
      <c r="BJ47" s="11"/>
      <c r="BK47" s="10"/>
      <c r="BL47" s="11"/>
      <c r="BM47" s="10"/>
      <c r="BN47" s="11">
        <v>15</v>
      </c>
      <c r="BO47" s="10" t="s">
        <v>57</v>
      </c>
      <c r="BP47" s="11"/>
      <c r="BQ47" s="10"/>
      <c r="BR47" s="11"/>
      <c r="BS47" s="10"/>
      <c r="BT47" s="11"/>
      <c r="BU47" s="10"/>
      <c r="BV47" s="11"/>
      <c r="BW47" s="10"/>
      <c r="BX47" s="7">
        <v>1</v>
      </c>
      <c r="BY47" s="7">
        <f t="shared" si="70"/>
        <v>2</v>
      </c>
      <c r="BZ47" s="11"/>
      <c r="CA47" s="10"/>
      <c r="CB47" s="11"/>
      <c r="CC47" s="10"/>
      <c r="CD47" s="11"/>
      <c r="CE47" s="10"/>
      <c r="CF47" s="11"/>
      <c r="CG47" s="10"/>
      <c r="CH47" s="7"/>
      <c r="CI47" s="11"/>
      <c r="CJ47" s="10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72"/>
        <v>0</v>
      </c>
    </row>
    <row r="48" spans="1:131" ht="12.75">
      <c r="A48" s="6"/>
      <c r="B48" s="6"/>
      <c r="C48" s="6"/>
      <c r="D48" s="6" t="s">
        <v>110</v>
      </c>
      <c r="E48" s="3" t="s">
        <v>111</v>
      </c>
      <c r="F48" s="6">
        <f t="shared" si="52"/>
        <v>0</v>
      </c>
      <c r="G48" s="6">
        <f t="shared" si="53"/>
        <v>2</v>
      </c>
      <c r="H48" s="6">
        <f t="shared" si="54"/>
        <v>27</v>
      </c>
      <c r="I48" s="6">
        <f t="shared" si="55"/>
        <v>12</v>
      </c>
      <c r="J48" s="6">
        <f t="shared" si="56"/>
        <v>15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6">
        <f t="shared" si="63"/>
        <v>0</v>
      </c>
      <c r="R48" s="6">
        <f t="shared" si="64"/>
        <v>0</v>
      </c>
      <c r="S48" s="6">
        <f t="shared" si="65"/>
        <v>0</v>
      </c>
      <c r="T48" s="6">
        <f t="shared" si="66"/>
        <v>0</v>
      </c>
      <c r="U48" s="7">
        <f t="shared" si="67"/>
        <v>2</v>
      </c>
      <c r="V48" s="7">
        <f t="shared" si="68"/>
        <v>0</v>
      </c>
      <c r="W48" s="7">
        <v>1.08</v>
      </c>
      <c r="X48" s="11"/>
      <c r="Y48" s="10"/>
      <c r="Z48" s="11"/>
      <c r="AA48" s="10"/>
      <c r="AB48" s="11"/>
      <c r="AC48" s="10"/>
      <c r="AD48" s="11"/>
      <c r="AE48" s="10"/>
      <c r="AF48" s="7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69"/>
        <v>0</v>
      </c>
      <c r="AY48" s="11">
        <v>12</v>
      </c>
      <c r="AZ48" s="10" t="s">
        <v>57</v>
      </c>
      <c r="BA48" s="11">
        <v>15</v>
      </c>
      <c r="BB48" s="10" t="s">
        <v>57</v>
      </c>
      <c r="BC48" s="11"/>
      <c r="BD48" s="10"/>
      <c r="BE48" s="11"/>
      <c r="BF48" s="10"/>
      <c r="BG48" s="7">
        <v>2</v>
      </c>
      <c r="BH48" s="11"/>
      <c r="BI48" s="10"/>
      <c r="BJ48" s="11"/>
      <c r="BK48" s="10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70"/>
        <v>2</v>
      </c>
      <c r="BZ48" s="11"/>
      <c r="CA48" s="10"/>
      <c r="CB48" s="11"/>
      <c r="CC48" s="10"/>
      <c r="CD48" s="11"/>
      <c r="CE48" s="10"/>
      <c r="CF48" s="11"/>
      <c r="CG48" s="10"/>
      <c r="CH48" s="7"/>
      <c r="CI48" s="11"/>
      <c r="CJ48" s="10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72"/>
        <v>0</v>
      </c>
    </row>
    <row r="49" spans="1:131" ht="12.75">
      <c r="A49" s="6"/>
      <c r="B49" s="6"/>
      <c r="C49" s="6"/>
      <c r="D49" s="6" t="s">
        <v>112</v>
      </c>
      <c r="E49" s="3" t="s">
        <v>113</v>
      </c>
      <c r="F49" s="6">
        <f t="shared" si="52"/>
        <v>0</v>
      </c>
      <c r="G49" s="6">
        <f t="shared" si="53"/>
        <v>3</v>
      </c>
      <c r="H49" s="6">
        <f t="shared" si="54"/>
        <v>37</v>
      </c>
      <c r="I49" s="6">
        <f t="shared" si="55"/>
        <v>12</v>
      </c>
      <c r="J49" s="6">
        <f t="shared" si="56"/>
        <v>0</v>
      </c>
      <c r="K49" s="6">
        <f t="shared" si="57"/>
        <v>0</v>
      </c>
      <c r="L49" s="6">
        <f t="shared" si="58"/>
        <v>0</v>
      </c>
      <c r="M49" s="6">
        <f t="shared" si="59"/>
        <v>0</v>
      </c>
      <c r="N49" s="6">
        <f t="shared" si="60"/>
        <v>12</v>
      </c>
      <c r="O49" s="6">
        <f t="shared" si="61"/>
        <v>0</v>
      </c>
      <c r="P49" s="6">
        <f t="shared" si="62"/>
        <v>13</v>
      </c>
      <c r="Q49" s="6">
        <f t="shared" si="63"/>
        <v>0</v>
      </c>
      <c r="R49" s="6">
        <f t="shared" si="64"/>
        <v>0</v>
      </c>
      <c r="S49" s="6">
        <f t="shared" si="65"/>
        <v>0</v>
      </c>
      <c r="T49" s="6">
        <f t="shared" si="66"/>
        <v>0</v>
      </c>
      <c r="U49" s="7">
        <f t="shared" si="67"/>
        <v>4</v>
      </c>
      <c r="V49" s="7">
        <f t="shared" si="68"/>
        <v>3</v>
      </c>
      <c r="W49" s="7">
        <v>1.48</v>
      </c>
      <c r="X49" s="11"/>
      <c r="Y49" s="10"/>
      <c r="Z49" s="11"/>
      <c r="AA49" s="10"/>
      <c r="AB49" s="11"/>
      <c r="AC49" s="10"/>
      <c r="AD49" s="11"/>
      <c r="AE49" s="10"/>
      <c r="AF49" s="7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69"/>
        <v>0</v>
      </c>
      <c r="AY49" s="11"/>
      <c r="AZ49" s="10"/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70"/>
        <v>0</v>
      </c>
      <c r="BZ49" s="11">
        <v>12</v>
      </c>
      <c r="CA49" s="10" t="s">
        <v>57</v>
      </c>
      <c r="CB49" s="11"/>
      <c r="CC49" s="10"/>
      <c r="CD49" s="11"/>
      <c r="CE49" s="10"/>
      <c r="CF49" s="11"/>
      <c r="CG49" s="10"/>
      <c r="CH49" s="7">
        <v>1</v>
      </c>
      <c r="CI49" s="11"/>
      <c r="CJ49" s="10"/>
      <c r="CK49" s="11">
        <v>12</v>
      </c>
      <c r="CL49" s="10" t="s">
        <v>57</v>
      </c>
      <c r="CM49" s="11"/>
      <c r="CN49" s="10"/>
      <c r="CO49" s="11">
        <v>13</v>
      </c>
      <c r="CP49" s="10" t="s">
        <v>57</v>
      </c>
      <c r="CQ49" s="11"/>
      <c r="CR49" s="10"/>
      <c r="CS49" s="11"/>
      <c r="CT49" s="10"/>
      <c r="CU49" s="11"/>
      <c r="CV49" s="10"/>
      <c r="CW49" s="11"/>
      <c r="CX49" s="10"/>
      <c r="CY49" s="7">
        <v>3</v>
      </c>
      <c r="CZ49" s="7">
        <f t="shared" si="71"/>
        <v>4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7"/>
      <c r="EA49" s="7">
        <f t="shared" si="72"/>
        <v>0</v>
      </c>
    </row>
    <row r="50" spans="1:131" ht="12.75">
      <c r="A50" s="6"/>
      <c r="B50" s="6"/>
      <c r="C50" s="6"/>
      <c r="D50" s="6" t="s">
        <v>114</v>
      </c>
      <c r="E50" s="3" t="s">
        <v>115</v>
      </c>
      <c r="F50" s="6">
        <f t="shared" si="52"/>
        <v>0</v>
      </c>
      <c r="G50" s="6">
        <f t="shared" si="53"/>
        <v>2</v>
      </c>
      <c r="H50" s="6">
        <f t="shared" si="54"/>
        <v>24</v>
      </c>
      <c r="I50" s="6">
        <f t="shared" si="55"/>
        <v>15</v>
      </c>
      <c r="J50" s="6">
        <f t="shared" si="56"/>
        <v>0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9</v>
      </c>
      <c r="Q50" s="6">
        <f t="shared" si="63"/>
        <v>0</v>
      </c>
      <c r="R50" s="6">
        <f t="shared" si="64"/>
        <v>0</v>
      </c>
      <c r="S50" s="6">
        <f t="shared" si="65"/>
        <v>0</v>
      </c>
      <c r="T50" s="6">
        <f t="shared" si="66"/>
        <v>0</v>
      </c>
      <c r="U50" s="7">
        <f t="shared" si="67"/>
        <v>2</v>
      </c>
      <c r="V50" s="7">
        <f t="shared" si="68"/>
        <v>0.8</v>
      </c>
      <c r="W50" s="7">
        <v>0.96</v>
      </c>
      <c r="X50" s="11"/>
      <c r="Y50" s="10"/>
      <c r="Z50" s="11"/>
      <c r="AA50" s="10"/>
      <c r="AB50" s="11"/>
      <c r="AC50" s="10"/>
      <c r="AD50" s="11"/>
      <c r="AE50" s="10"/>
      <c r="AF50" s="7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69"/>
        <v>0</v>
      </c>
      <c r="AY50" s="11">
        <v>15</v>
      </c>
      <c r="AZ50" s="10" t="s">
        <v>57</v>
      </c>
      <c r="BA50" s="11"/>
      <c r="BB50" s="10"/>
      <c r="BC50" s="11"/>
      <c r="BD50" s="10"/>
      <c r="BE50" s="11"/>
      <c r="BF50" s="10"/>
      <c r="BG50" s="7">
        <v>1.2</v>
      </c>
      <c r="BH50" s="11"/>
      <c r="BI50" s="10"/>
      <c r="BJ50" s="11"/>
      <c r="BK50" s="10"/>
      <c r="BL50" s="11"/>
      <c r="BM50" s="10"/>
      <c r="BN50" s="11">
        <v>9</v>
      </c>
      <c r="BO50" s="10" t="s">
        <v>57</v>
      </c>
      <c r="BP50" s="11"/>
      <c r="BQ50" s="10"/>
      <c r="BR50" s="11"/>
      <c r="BS50" s="10"/>
      <c r="BT50" s="11"/>
      <c r="BU50" s="10"/>
      <c r="BV50" s="11"/>
      <c r="BW50" s="10"/>
      <c r="BX50" s="7">
        <v>0.8</v>
      </c>
      <c r="BY50" s="7">
        <f t="shared" si="70"/>
        <v>2</v>
      </c>
      <c r="BZ50" s="11"/>
      <c r="CA50" s="10"/>
      <c r="CB50" s="11"/>
      <c r="CC50" s="10"/>
      <c r="CD50" s="11"/>
      <c r="CE50" s="10"/>
      <c r="CF50" s="11"/>
      <c r="CG50" s="10"/>
      <c r="CH50" s="7"/>
      <c r="CI50" s="11"/>
      <c r="CJ50" s="10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72"/>
        <v>0</v>
      </c>
    </row>
    <row r="51" spans="1:131" ht="12.75">
      <c r="A51" s="6"/>
      <c r="B51" s="6"/>
      <c r="C51" s="6"/>
      <c r="D51" s="6" t="s">
        <v>116</v>
      </c>
      <c r="E51" s="3" t="s">
        <v>117</v>
      </c>
      <c r="F51" s="6">
        <f t="shared" si="52"/>
        <v>0</v>
      </c>
      <c r="G51" s="6">
        <f t="shared" si="53"/>
        <v>2</v>
      </c>
      <c r="H51" s="6">
        <f t="shared" si="54"/>
        <v>40</v>
      </c>
      <c r="I51" s="6">
        <f t="shared" si="55"/>
        <v>10</v>
      </c>
      <c r="J51" s="6">
        <f t="shared" si="56"/>
        <v>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30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6">
        <f t="shared" si="64"/>
        <v>0</v>
      </c>
      <c r="S51" s="6">
        <f t="shared" si="65"/>
        <v>0</v>
      </c>
      <c r="T51" s="6">
        <f t="shared" si="66"/>
        <v>0</v>
      </c>
      <c r="U51" s="7">
        <f t="shared" si="67"/>
        <v>3</v>
      </c>
      <c r="V51" s="7">
        <f t="shared" si="68"/>
        <v>2.2</v>
      </c>
      <c r="W51" s="7">
        <v>1.6</v>
      </c>
      <c r="X51" s="11"/>
      <c r="Y51" s="10"/>
      <c r="Z51" s="11"/>
      <c r="AA51" s="10"/>
      <c r="AB51" s="11"/>
      <c r="AC51" s="10"/>
      <c r="AD51" s="11"/>
      <c r="AE51" s="10"/>
      <c r="AF51" s="7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69"/>
        <v>0</v>
      </c>
      <c r="AY51" s="11"/>
      <c r="AZ51" s="10"/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70"/>
        <v>0</v>
      </c>
      <c r="BZ51" s="11">
        <v>10</v>
      </c>
      <c r="CA51" s="10" t="s">
        <v>57</v>
      </c>
      <c r="CB51" s="11"/>
      <c r="CC51" s="10"/>
      <c r="CD51" s="11"/>
      <c r="CE51" s="10"/>
      <c r="CF51" s="11"/>
      <c r="CG51" s="10"/>
      <c r="CH51" s="7">
        <v>0.8</v>
      </c>
      <c r="CI51" s="11"/>
      <c r="CJ51" s="10"/>
      <c r="CK51" s="11">
        <v>30</v>
      </c>
      <c r="CL51" s="10" t="s">
        <v>57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2.2</v>
      </c>
      <c r="CZ51" s="7">
        <f t="shared" si="71"/>
        <v>3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72"/>
        <v>0</v>
      </c>
    </row>
    <row r="52" spans="1:131" ht="12.75">
      <c r="A52" s="6"/>
      <c r="B52" s="6"/>
      <c r="C52" s="6"/>
      <c r="D52" s="6" t="s">
        <v>118</v>
      </c>
      <c r="E52" s="3" t="s">
        <v>119</v>
      </c>
      <c r="F52" s="6">
        <f t="shared" si="52"/>
        <v>0</v>
      </c>
      <c r="G52" s="6">
        <f t="shared" si="53"/>
        <v>1</v>
      </c>
      <c r="H52" s="6">
        <f t="shared" si="54"/>
        <v>30</v>
      </c>
      <c r="I52" s="6">
        <f t="shared" si="55"/>
        <v>0</v>
      </c>
      <c r="J52" s="6">
        <f t="shared" si="56"/>
        <v>0</v>
      </c>
      <c r="K52" s="6">
        <f t="shared" si="57"/>
        <v>30</v>
      </c>
      <c r="L52" s="6">
        <f t="shared" si="58"/>
        <v>0</v>
      </c>
      <c r="M52" s="6">
        <f t="shared" si="59"/>
        <v>0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6">
        <f t="shared" si="64"/>
        <v>0</v>
      </c>
      <c r="S52" s="6">
        <f t="shared" si="65"/>
        <v>0</v>
      </c>
      <c r="T52" s="6">
        <f t="shared" si="66"/>
        <v>0</v>
      </c>
      <c r="U52" s="7">
        <f t="shared" si="67"/>
        <v>3</v>
      </c>
      <c r="V52" s="7">
        <f t="shared" si="68"/>
        <v>0</v>
      </c>
      <c r="W52" s="7">
        <v>1.2</v>
      </c>
      <c r="X52" s="11"/>
      <c r="Y52" s="10"/>
      <c r="Z52" s="11"/>
      <c r="AA52" s="10"/>
      <c r="AB52" s="11"/>
      <c r="AC52" s="10"/>
      <c r="AD52" s="11"/>
      <c r="AE52" s="10"/>
      <c r="AF52" s="7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si="69"/>
        <v>0</v>
      </c>
      <c r="AY52" s="11"/>
      <c r="AZ52" s="10"/>
      <c r="BA52" s="11"/>
      <c r="BB52" s="10"/>
      <c r="BC52" s="11"/>
      <c r="BD52" s="10"/>
      <c r="BE52" s="11"/>
      <c r="BF52" s="10"/>
      <c r="BG52" s="7"/>
      <c r="BH52" s="11"/>
      <c r="BI52" s="10"/>
      <c r="BJ52" s="11"/>
      <c r="BK52" s="10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si="70"/>
        <v>0</v>
      </c>
      <c r="BZ52" s="11"/>
      <c r="CA52" s="10"/>
      <c r="CB52" s="11"/>
      <c r="CC52" s="10"/>
      <c r="CD52" s="11">
        <v>30</v>
      </c>
      <c r="CE52" s="10" t="s">
        <v>57</v>
      </c>
      <c r="CF52" s="11"/>
      <c r="CG52" s="10"/>
      <c r="CH52" s="7">
        <v>3</v>
      </c>
      <c r="CI52" s="11"/>
      <c r="CJ52" s="10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3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si="72"/>
        <v>0</v>
      </c>
    </row>
    <row r="53" spans="1:131" ht="15.75" customHeight="1">
      <c r="A53" s="6"/>
      <c r="B53" s="6"/>
      <c r="C53" s="6"/>
      <c r="D53" s="6"/>
      <c r="E53" s="6" t="s">
        <v>67</v>
      </c>
      <c r="F53" s="6">
        <f aca="true" t="shared" si="73" ref="F53:AK53">SUM(F42:F52)</f>
        <v>2</v>
      </c>
      <c r="G53" s="6">
        <f t="shared" si="73"/>
        <v>21</v>
      </c>
      <c r="H53" s="6">
        <f t="shared" si="73"/>
        <v>334</v>
      </c>
      <c r="I53" s="6">
        <f t="shared" si="73"/>
        <v>132</v>
      </c>
      <c r="J53" s="6">
        <f t="shared" si="73"/>
        <v>23</v>
      </c>
      <c r="K53" s="6">
        <f t="shared" si="73"/>
        <v>30</v>
      </c>
      <c r="L53" s="6">
        <f t="shared" si="73"/>
        <v>0</v>
      </c>
      <c r="M53" s="6">
        <f t="shared" si="73"/>
        <v>10</v>
      </c>
      <c r="N53" s="6">
        <f t="shared" si="73"/>
        <v>57</v>
      </c>
      <c r="O53" s="6">
        <f t="shared" si="73"/>
        <v>0</v>
      </c>
      <c r="P53" s="6">
        <f t="shared" si="73"/>
        <v>82</v>
      </c>
      <c r="Q53" s="6">
        <f t="shared" si="73"/>
        <v>0</v>
      </c>
      <c r="R53" s="6">
        <f t="shared" si="73"/>
        <v>0</v>
      </c>
      <c r="S53" s="6">
        <f t="shared" si="73"/>
        <v>0</v>
      </c>
      <c r="T53" s="6">
        <f t="shared" si="73"/>
        <v>0</v>
      </c>
      <c r="U53" s="7">
        <f t="shared" si="73"/>
        <v>31</v>
      </c>
      <c r="V53" s="7">
        <f t="shared" si="73"/>
        <v>14.5</v>
      </c>
      <c r="W53" s="7">
        <f t="shared" si="73"/>
        <v>13.360000000000001</v>
      </c>
      <c r="X53" s="11">
        <f t="shared" si="73"/>
        <v>23</v>
      </c>
      <c r="Y53" s="10">
        <f t="shared" si="73"/>
        <v>0</v>
      </c>
      <c r="Z53" s="11">
        <f t="shared" si="73"/>
        <v>0</v>
      </c>
      <c r="AA53" s="10">
        <f t="shared" si="73"/>
        <v>0</v>
      </c>
      <c r="AB53" s="11">
        <f t="shared" si="73"/>
        <v>0</v>
      </c>
      <c r="AC53" s="10">
        <f t="shared" si="73"/>
        <v>0</v>
      </c>
      <c r="AD53" s="11">
        <f t="shared" si="73"/>
        <v>0</v>
      </c>
      <c r="AE53" s="10">
        <f t="shared" si="73"/>
        <v>0</v>
      </c>
      <c r="AF53" s="7">
        <f t="shared" si="73"/>
        <v>2</v>
      </c>
      <c r="AG53" s="11">
        <f t="shared" si="73"/>
        <v>10</v>
      </c>
      <c r="AH53" s="10">
        <f t="shared" si="73"/>
        <v>0</v>
      </c>
      <c r="AI53" s="11">
        <f t="shared" si="73"/>
        <v>15</v>
      </c>
      <c r="AJ53" s="10">
        <f t="shared" si="73"/>
        <v>0</v>
      </c>
      <c r="AK53" s="11">
        <f t="shared" si="73"/>
        <v>0</v>
      </c>
      <c r="AL53" s="10">
        <f aca="true" t="shared" si="74" ref="AL53:BQ53">SUM(AL42:AL52)</f>
        <v>0</v>
      </c>
      <c r="AM53" s="11">
        <f t="shared" si="74"/>
        <v>0</v>
      </c>
      <c r="AN53" s="10">
        <f t="shared" si="74"/>
        <v>0</v>
      </c>
      <c r="AO53" s="11">
        <f t="shared" si="74"/>
        <v>0</v>
      </c>
      <c r="AP53" s="10">
        <f t="shared" si="74"/>
        <v>0</v>
      </c>
      <c r="AQ53" s="11">
        <f t="shared" si="74"/>
        <v>0</v>
      </c>
      <c r="AR53" s="10">
        <f t="shared" si="74"/>
        <v>0</v>
      </c>
      <c r="AS53" s="11">
        <f t="shared" si="74"/>
        <v>0</v>
      </c>
      <c r="AT53" s="10">
        <f t="shared" si="74"/>
        <v>0</v>
      </c>
      <c r="AU53" s="11">
        <f t="shared" si="74"/>
        <v>0</v>
      </c>
      <c r="AV53" s="10">
        <f t="shared" si="74"/>
        <v>0</v>
      </c>
      <c r="AW53" s="7">
        <f t="shared" si="74"/>
        <v>3</v>
      </c>
      <c r="AX53" s="7">
        <f t="shared" si="74"/>
        <v>5</v>
      </c>
      <c r="AY53" s="11">
        <f t="shared" si="74"/>
        <v>39</v>
      </c>
      <c r="AZ53" s="10">
        <f t="shared" si="74"/>
        <v>0</v>
      </c>
      <c r="BA53" s="11">
        <f t="shared" si="74"/>
        <v>15</v>
      </c>
      <c r="BB53" s="10">
        <f t="shared" si="74"/>
        <v>0</v>
      </c>
      <c r="BC53" s="11">
        <f t="shared" si="74"/>
        <v>0</v>
      </c>
      <c r="BD53" s="10">
        <f t="shared" si="74"/>
        <v>0</v>
      </c>
      <c r="BE53" s="11">
        <f t="shared" si="74"/>
        <v>0</v>
      </c>
      <c r="BF53" s="10">
        <f t="shared" si="74"/>
        <v>0</v>
      </c>
      <c r="BG53" s="7">
        <f t="shared" si="74"/>
        <v>4.2</v>
      </c>
      <c r="BH53" s="11">
        <f t="shared" si="74"/>
        <v>0</v>
      </c>
      <c r="BI53" s="10">
        <f t="shared" si="74"/>
        <v>0</v>
      </c>
      <c r="BJ53" s="11">
        <f t="shared" si="74"/>
        <v>0</v>
      </c>
      <c r="BK53" s="10">
        <f t="shared" si="74"/>
        <v>0</v>
      </c>
      <c r="BL53" s="11">
        <f t="shared" si="74"/>
        <v>0</v>
      </c>
      <c r="BM53" s="10">
        <f t="shared" si="74"/>
        <v>0</v>
      </c>
      <c r="BN53" s="11">
        <f t="shared" si="74"/>
        <v>24</v>
      </c>
      <c r="BO53" s="10">
        <f t="shared" si="74"/>
        <v>0</v>
      </c>
      <c r="BP53" s="11">
        <f t="shared" si="74"/>
        <v>0</v>
      </c>
      <c r="BQ53" s="10">
        <f t="shared" si="74"/>
        <v>0</v>
      </c>
      <c r="BR53" s="11">
        <f aca="true" t="shared" si="75" ref="BR53:CW53">SUM(BR42:BR52)</f>
        <v>0</v>
      </c>
      <c r="BS53" s="10">
        <f t="shared" si="75"/>
        <v>0</v>
      </c>
      <c r="BT53" s="11">
        <f t="shared" si="75"/>
        <v>0</v>
      </c>
      <c r="BU53" s="10">
        <f t="shared" si="75"/>
        <v>0</v>
      </c>
      <c r="BV53" s="11">
        <f t="shared" si="75"/>
        <v>0</v>
      </c>
      <c r="BW53" s="10">
        <f t="shared" si="75"/>
        <v>0</v>
      </c>
      <c r="BX53" s="7">
        <f t="shared" si="75"/>
        <v>1.8</v>
      </c>
      <c r="BY53" s="7">
        <f t="shared" si="75"/>
        <v>6</v>
      </c>
      <c r="BZ53" s="11">
        <f t="shared" si="75"/>
        <v>70</v>
      </c>
      <c r="CA53" s="10">
        <f t="shared" si="75"/>
        <v>0</v>
      </c>
      <c r="CB53" s="11">
        <f t="shared" si="75"/>
        <v>8</v>
      </c>
      <c r="CC53" s="10">
        <f t="shared" si="75"/>
        <v>0</v>
      </c>
      <c r="CD53" s="11">
        <f t="shared" si="75"/>
        <v>30</v>
      </c>
      <c r="CE53" s="10">
        <f t="shared" si="75"/>
        <v>0</v>
      </c>
      <c r="CF53" s="11">
        <f t="shared" si="75"/>
        <v>0</v>
      </c>
      <c r="CG53" s="10">
        <f t="shared" si="75"/>
        <v>0</v>
      </c>
      <c r="CH53" s="7">
        <f t="shared" si="75"/>
        <v>10.3</v>
      </c>
      <c r="CI53" s="11">
        <f t="shared" si="75"/>
        <v>0</v>
      </c>
      <c r="CJ53" s="10">
        <f t="shared" si="75"/>
        <v>0</v>
      </c>
      <c r="CK53" s="11">
        <f t="shared" si="75"/>
        <v>42</v>
      </c>
      <c r="CL53" s="10">
        <f t="shared" si="75"/>
        <v>0</v>
      </c>
      <c r="CM53" s="11">
        <f t="shared" si="75"/>
        <v>0</v>
      </c>
      <c r="CN53" s="10">
        <f t="shared" si="75"/>
        <v>0</v>
      </c>
      <c r="CO53" s="11">
        <f t="shared" si="75"/>
        <v>58</v>
      </c>
      <c r="CP53" s="10">
        <f t="shared" si="75"/>
        <v>0</v>
      </c>
      <c r="CQ53" s="11">
        <f t="shared" si="75"/>
        <v>0</v>
      </c>
      <c r="CR53" s="10">
        <f t="shared" si="75"/>
        <v>0</v>
      </c>
      <c r="CS53" s="11">
        <f t="shared" si="75"/>
        <v>0</v>
      </c>
      <c r="CT53" s="10">
        <f t="shared" si="75"/>
        <v>0</v>
      </c>
      <c r="CU53" s="11">
        <f t="shared" si="75"/>
        <v>0</v>
      </c>
      <c r="CV53" s="10">
        <f t="shared" si="75"/>
        <v>0</v>
      </c>
      <c r="CW53" s="11">
        <f t="shared" si="75"/>
        <v>0</v>
      </c>
      <c r="CX53" s="10">
        <f aca="true" t="shared" si="76" ref="CX53:EA53">SUM(CX42:CX52)</f>
        <v>0</v>
      </c>
      <c r="CY53" s="7">
        <f t="shared" si="76"/>
        <v>9.7</v>
      </c>
      <c r="CZ53" s="7">
        <f t="shared" si="76"/>
        <v>20</v>
      </c>
      <c r="DA53" s="11">
        <f t="shared" si="76"/>
        <v>0</v>
      </c>
      <c r="DB53" s="10">
        <f t="shared" si="76"/>
        <v>0</v>
      </c>
      <c r="DC53" s="11">
        <f t="shared" si="76"/>
        <v>0</v>
      </c>
      <c r="DD53" s="10">
        <f t="shared" si="76"/>
        <v>0</v>
      </c>
      <c r="DE53" s="11">
        <f t="shared" si="76"/>
        <v>0</v>
      </c>
      <c r="DF53" s="10">
        <f t="shared" si="76"/>
        <v>0</v>
      </c>
      <c r="DG53" s="11">
        <f t="shared" si="76"/>
        <v>0</v>
      </c>
      <c r="DH53" s="10">
        <f t="shared" si="76"/>
        <v>0</v>
      </c>
      <c r="DI53" s="7">
        <f t="shared" si="76"/>
        <v>0</v>
      </c>
      <c r="DJ53" s="11">
        <f t="shared" si="76"/>
        <v>0</v>
      </c>
      <c r="DK53" s="10">
        <f t="shared" si="76"/>
        <v>0</v>
      </c>
      <c r="DL53" s="11">
        <f t="shared" si="76"/>
        <v>0</v>
      </c>
      <c r="DM53" s="10">
        <f t="shared" si="76"/>
        <v>0</v>
      </c>
      <c r="DN53" s="11">
        <f t="shared" si="76"/>
        <v>0</v>
      </c>
      <c r="DO53" s="10">
        <f t="shared" si="76"/>
        <v>0</v>
      </c>
      <c r="DP53" s="11">
        <f t="shared" si="76"/>
        <v>0</v>
      </c>
      <c r="DQ53" s="10">
        <f t="shared" si="76"/>
        <v>0</v>
      </c>
      <c r="DR53" s="11">
        <f t="shared" si="76"/>
        <v>0</v>
      </c>
      <c r="DS53" s="10">
        <f t="shared" si="76"/>
        <v>0</v>
      </c>
      <c r="DT53" s="11">
        <f t="shared" si="76"/>
        <v>0</v>
      </c>
      <c r="DU53" s="10">
        <f t="shared" si="76"/>
        <v>0</v>
      </c>
      <c r="DV53" s="11">
        <f t="shared" si="76"/>
        <v>0</v>
      </c>
      <c r="DW53" s="10">
        <f t="shared" si="76"/>
        <v>0</v>
      </c>
      <c r="DX53" s="11">
        <f t="shared" si="76"/>
        <v>0</v>
      </c>
      <c r="DY53" s="10">
        <f t="shared" si="76"/>
        <v>0</v>
      </c>
      <c r="DZ53" s="7">
        <f t="shared" si="76"/>
        <v>0</v>
      </c>
      <c r="EA53" s="7">
        <f t="shared" si="76"/>
        <v>0</v>
      </c>
    </row>
    <row r="54" spans="1:131" ht="19.5" customHeight="1">
      <c r="A54" s="12" t="s">
        <v>120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2"/>
      <c r="EA54" s="13"/>
    </row>
    <row r="55" spans="1:131" ht="12.75">
      <c r="A55" s="15">
        <v>1</v>
      </c>
      <c r="B55" s="15">
        <v>1</v>
      </c>
      <c r="C55" s="15"/>
      <c r="D55" s="6" t="s">
        <v>121</v>
      </c>
      <c r="E55" s="3" t="s">
        <v>122</v>
      </c>
      <c r="F55" s="6">
        <f aca="true" t="shared" si="77" ref="F55:F61">COUNTIF(X55:DY55,"e")</f>
        <v>1</v>
      </c>
      <c r="G55" s="6">
        <f aca="true" t="shared" si="78" ref="G55:G61">COUNTIF(X55:DY55,"z")</f>
        <v>0</v>
      </c>
      <c r="H55" s="6">
        <f aca="true" t="shared" si="79" ref="H55:H61">SUM(I55:T55)</f>
        <v>20</v>
      </c>
      <c r="I55" s="6">
        <f aca="true" t="shared" si="80" ref="I55:I61">X55+AY55+BZ55+DA55</f>
        <v>0</v>
      </c>
      <c r="J55" s="6">
        <f aca="true" t="shared" si="81" ref="J55:J61">Z55+BA55+CB55+DC55</f>
        <v>0</v>
      </c>
      <c r="K55" s="6">
        <f aca="true" t="shared" si="82" ref="K55:K61">AB55+BC55+CD55+DE55</f>
        <v>0</v>
      </c>
      <c r="L55" s="6">
        <f aca="true" t="shared" si="83" ref="L55:L61">AD55+BE55+CF55+DG55</f>
        <v>0</v>
      </c>
      <c r="M55" s="6">
        <f aca="true" t="shared" si="84" ref="M55:M61">AG55+BH55+CI55+DJ55</f>
        <v>0</v>
      </c>
      <c r="N55" s="6">
        <f aca="true" t="shared" si="85" ref="N55:N61">AI55+BJ55+CK55+DL55</f>
        <v>0</v>
      </c>
      <c r="O55" s="6">
        <f aca="true" t="shared" si="86" ref="O55:O61">AK55+BL55+CM55+DN55</f>
        <v>20</v>
      </c>
      <c r="P55" s="6">
        <f aca="true" t="shared" si="87" ref="P55:P61">AM55+BN55+CO55+DP55</f>
        <v>0</v>
      </c>
      <c r="Q55" s="6">
        <f aca="true" t="shared" si="88" ref="Q55:Q61">AO55+BP55+CQ55+DR55</f>
        <v>0</v>
      </c>
      <c r="R55" s="6">
        <f aca="true" t="shared" si="89" ref="R55:R61">AQ55+BR55+CS55+DT55</f>
        <v>0</v>
      </c>
      <c r="S55" s="6">
        <f aca="true" t="shared" si="90" ref="S55:S61">AS55+BT55+CU55+DV55</f>
        <v>0</v>
      </c>
      <c r="T55" s="6">
        <f aca="true" t="shared" si="91" ref="T55:T61">AU55+BV55+CW55+DX55</f>
        <v>0</v>
      </c>
      <c r="U55" s="7">
        <f aca="true" t="shared" si="92" ref="U55:U61">AX55+BY55+CZ55+EA55</f>
        <v>3</v>
      </c>
      <c r="V55" s="7">
        <f aca="true" t="shared" si="93" ref="V55:V61">AW55+BX55+CY55+DZ55</f>
        <v>3</v>
      </c>
      <c r="W55" s="7">
        <v>0.8</v>
      </c>
      <c r="X55" s="11"/>
      <c r="Y55" s="10"/>
      <c r="Z55" s="11"/>
      <c r="AA55" s="10"/>
      <c r="AB55" s="11"/>
      <c r="AC55" s="10"/>
      <c r="AD55" s="11"/>
      <c r="AE55" s="10"/>
      <c r="AF55" s="7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aca="true" t="shared" si="94" ref="AX55:AX61">AF55+AW55</f>
        <v>0</v>
      </c>
      <c r="AY55" s="11"/>
      <c r="AZ55" s="10"/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>
        <v>20</v>
      </c>
      <c r="BM55" s="10" t="s">
        <v>56</v>
      </c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7">
        <v>3</v>
      </c>
      <c r="BY55" s="7">
        <f aca="true" t="shared" si="95" ref="BY55:BY61">BG55+BX55</f>
        <v>3</v>
      </c>
      <c r="BZ55" s="11"/>
      <c r="CA55" s="10"/>
      <c r="CB55" s="11"/>
      <c r="CC55" s="10"/>
      <c r="CD55" s="11"/>
      <c r="CE55" s="10"/>
      <c r="CF55" s="11"/>
      <c r="CG55" s="10"/>
      <c r="CH55" s="7"/>
      <c r="CI55" s="11"/>
      <c r="CJ55" s="10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aca="true" t="shared" si="96" ref="CZ55:CZ61">CH55+CY55</f>
        <v>0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aca="true" t="shared" si="97" ref="EA55:EA61">DI55+DZ55</f>
        <v>0</v>
      </c>
    </row>
    <row r="56" spans="1:131" ht="12.75">
      <c r="A56" s="15">
        <v>1</v>
      </c>
      <c r="B56" s="15">
        <v>1</v>
      </c>
      <c r="C56" s="15"/>
      <c r="D56" s="6" t="s">
        <v>123</v>
      </c>
      <c r="E56" s="3" t="s">
        <v>124</v>
      </c>
      <c r="F56" s="6">
        <f t="shared" si="77"/>
        <v>1</v>
      </c>
      <c r="G56" s="6">
        <f t="shared" si="78"/>
        <v>0</v>
      </c>
      <c r="H56" s="6">
        <f t="shared" si="79"/>
        <v>20</v>
      </c>
      <c r="I56" s="6">
        <f t="shared" si="80"/>
        <v>0</v>
      </c>
      <c r="J56" s="6">
        <f t="shared" si="81"/>
        <v>0</v>
      </c>
      <c r="K56" s="6">
        <f t="shared" si="82"/>
        <v>0</v>
      </c>
      <c r="L56" s="6">
        <f t="shared" si="83"/>
        <v>0</v>
      </c>
      <c r="M56" s="6">
        <f t="shared" si="84"/>
        <v>0</v>
      </c>
      <c r="N56" s="6">
        <f t="shared" si="85"/>
        <v>0</v>
      </c>
      <c r="O56" s="6">
        <f t="shared" si="86"/>
        <v>20</v>
      </c>
      <c r="P56" s="6">
        <f t="shared" si="87"/>
        <v>0</v>
      </c>
      <c r="Q56" s="6">
        <f t="shared" si="88"/>
        <v>0</v>
      </c>
      <c r="R56" s="6">
        <f t="shared" si="89"/>
        <v>0</v>
      </c>
      <c r="S56" s="6">
        <f t="shared" si="90"/>
        <v>0</v>
      </c>
      <c r="T56" s="6">
        <f t="shared" si="91"/>
        <v>0</v>
      </c>
      <c r="U56" s="7">
        <f t="shared" si="92"/>
        <v>3</v>
      </c>
      <c r="V56" s="7">
        <f t="shared" si="93"/>
        <v>3</v>
      </c>
      <c r="W56" s="7">
        <v>0.8</v>
      </c>
      <c r="X56" s="11"/>
      <c r="Y56" s="10"/>
      <c r="Z56" s="11"/>
      <c r="AA56" s="10"/>
      <c r="AB56" s="11"/>
      <c r="AC56" s="10"/>
      <c r="AD56" s="11"/>
      <c r="AE56" s="10"/>
      <c r="AF56" s="7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94"/>
        <v>0</v>
      </c>
      <c r="AY56" s="11"/>
      <c r="AZ56" s="10"/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>
        <v>20</v>
      </c>
      <c r="BM56" s="10" t="s">
        <v>56</v>
      </c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7">
        <v>3</v>
      </c>
      <c r="BY56" s="7">
        <f t="shared" si="95"/>
        <v>3</v>
      </c>
      <c r="BZ56" s="11"/>
      <c r="CA56" s="10"/>
      <c r="CB56" s="11"/>
      <c r="CC56" s="10"/>
      <c r="CD56" s="11"/>
      <c r="CE56" s="10"/>
      <c r="CF56" s="11"/>
      <c r="CG56" s="10"/>
      <c r="CH56" s="7"/>
      <c r="CI56" s="11"/>
      <c r="CJ56" s="10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96"/>
        <v>0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t="shared" si="97"/>
        <v>0</v>
      </c>
    </row>
    <row r="57" spans="1:131" ht="12.75">
      <c r="A57" s="15">
        <v>2</v>
      </c>
      <c r="B57" s="15">
        <v>1</v>
      </c>
      <c r="C57" s="15"/>
      <c r="D57" s="6" t="s">
        <v>125</v>
      </c>
      <c r="E57" s="3" t="s">
        <v>126</v>
      </c>
      <c r="F57" s="6">
        <f t="shared" si="77"/>
        <v>0</v>
      </c>
      <c r="G57" s="6">
        <f t="shared" si="78"/>
        <v>1</v>
      </c>
      <c r="H57" s="6">
        <f t="shared" si="79"/>
        <v>10</v>
      </c>
      <c r="I57" s="6">
        <f t="shared" si="80"/>
        <v>10</v>
      </c>
      <c r="J57" s="6">
        <f t="shared" si="81"/>
        <v>0</v>
      </c>
      <c r="K57" s="6">
        <f t="shared" si="82"/>
        <v>0</v>
      </c>
      <c r="L57" s="6">
        <f t="shared" si="83"/>
        <v>0</v>
      </c>
      <c r="M57" s="6">
        <f t="shared" si="84"/>
        <v>0</v>
      </c>
      <c r="N57" s="6">
        <f t="shared" si="85"/>
        <v>0</v>
      </c>
      <c r="O57" s="6">
        <f t="shared" si="86"/>
        <v>0</v>
      </c>
      <c r="P57" s="6">
        <f t="shared" si="87"/>
        <v>0</v>
      </c>
      <c r="Q57" s="6">
        <f t="shared" si="88"/>
        <v>0</v>
      </c>
      <c r="R57" s="6">
        <f t="shared" si="89"/>
        <v>0</v>
      </c>
      <c r="S57" s="6">
        <f t="shared" si="90"/>
        <v>0</v>
      </c>
      <c r="T57" s="6">
        <f t="shared" si="91"/>
        <v>0</v>
      </c>
      <c r="U57" s="7">
        <f t="shared" si="92"/>
        <v>1</v>
      </c>
      <c r="V57" s="7">
        <f t="shared" si="93"/>
        <v>0</v>
      </c>
      <c r="W57" s="7">
        <v>0.4</v>
      </c>
      <c r="X57" s="11"/>
      <c r="Y57" s="10"/>
      <c r="Z57" s="11"/>
      <c r="AA57" s="10"/>
      <c r="AB57" s="11"/>
      <c r="AC57" s="10"/>
      <c r="AD57" s="11"/>
      <c r="AE57" s="10"/>
      <c r="AF57" s="7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94"/>
        <v>0</v>
      </c>
      <c r="AY57" s="11"/>
      <c r="AZ57" s="10"/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95"/>
        <v>0</v>
      </c>
      <c r="BZ57" s="11">
        <v>10</v>
      </c>
      <c r="CA57" s="10" t="s">
        <v>57</v>
      </c>
      <c r="CB57" s="11"/>
      <c r="CC57" s="10"/>
      <c r="CD57" s="11"/>
      <c r="CE57" s="10"/>
      <c r="CF57" s="11"/>
      <c r="CG57" s="10"/>
      <c r="CH57" s="7">
        <v>1</v>
      </c>
      <c r="CI57" s="11"/>
      <c r="CJ57" s="10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96"/>
        <v>1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97"/>
        <v>0</v>
      </c>
    </row>
    <row r="58" spans="1:131" ht="12.75">
      <c r="A58" s="15">
        <v>2</v>
      </c>
      <c r="B58" s="15">
        <v>1</v>
      </c>
      <c r="C58" s="15"/>
      <c r="D58" s="6" t="s">
        <v>127</v>
      </c>
      <c r="E58" s="3" t="s">
        <v>128</v>
      </c>
      <c r="F58" s="6">
        <f t="shared" si="77"/>
        <v>0</v>
      </c>
      <c r="G58" s="6">
        <f t="shared" si="78"/>
        <v>1</v>
      </c>
      <c r="H58" s="6">
        <f t="shared" si="79"/>
        <v>10</v>
      </c>
      <c r="I58" s="6">
        <f t="shared" si="80"/>
        <v>10</v>
      </c>
      <c r="J58" s="6">
        <f t="shared" si="81"/>
        <v>0</v>
      </c>
      <c r="K58" s="6">
        <f t="shared" si="82"/>
        <v>0</v>
      </c>
      <c r="L58" s="6">
        <f t="shared" si="83"/>
        <v>0</v>
      </c>
      <c r="M58" s="6">
        <f t="shared" si="84"/>
        <v>0</v>
      </c>
      <c r="N58" s="6">
        <f t="shared" si="85"/>
        <v>0</v>
      </c>
      <c r="O58" s="6">
        <f t="shared" si="86"/>
        <v>0</v>
      </c>
      <c r="P58" s="6">
        <f t="shared" si="87"/>
        <v>0</v>
      </c>
      <c r="Q58" s="6">
        <f t="shared" si="88"/>
        <v>0</v>
      </c>
      <c r="R58" s="6">
        <f t="shared" si="89"/>
        <v>0</v>
      </c>
      <c r="S58" s="6">
        <f t="shared" si="90"/>
        <v>0</v>
      </c>
      <c r="T58" s="6">
        <f t="shared" si="91"/>
        <v>0</v>
      </c>
      <c r="U58" s="7">
        <f t="shared" si="92"/>
        <v>1</v>
      </c>
      <c r="V58" s="7">
        <f t="shared" si="93"/>
        <v>0</v>
      </c>
      <c r="W58" s="7">
        <v>0.4</v>
      </c>
      <c r="X58" s="11"/>
      <c r="Y58" s="10"/>
      <c r="Z58" s="11"/>
      <c r="AA58" s="10"/>
      <c r="AB58" s="11"/>
      <c r="AC58" s="10"/>
      <c r="AD58" s="11"/>
      <c r="AE58" s="10"/>
      <c r="AF58" s="7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94"/>
        <v>0</v>
      </c>
      <c r="AY58" s="11"/>
      <c r="AZ58" s="10"/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95"/>
        <v>0</v>
      </c>
      <c r="BZ58" s="11">
        <v>10</v>
      </c>
      <c r="CA58" s="10" t="s">
        <v>57</v>
      </c>
      <c r="CB58" s="11"/>
      <c r="CC58" s="10"/>
      <c r="CD58" s="11"/>
      <c r="CE58" s="10"/>
      <c r="CF58" s="11"/>
      <c r="CG58" s="10"/>
      <c r="CH58" s="7">
        <v>1</v>
      </c>
      <c r="CI58" s="11"/>
      <c r="CJ58" s="10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96"/>
        <v>1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97"/>
        <v>0</v>
      </c>
    </row>
    <row r="59" spans="1:131" ht="12.75">
      <c r="A59" s="15">
        <v>2</v>
      </c>
      <c r="B59" s="15">
        <v>1</v>
      </c>
      <c r="C59" s="15"/>
      <c r="D59" s="6" t="s">
        <v>129</v>
      </c>
      <c r="E59" s="3" t="s">
        <v>130</v>
      </c>
      <c r="F59" s="6">
        <f t="shared" si="77"/>
        <v>0</v>
      </c>
      <c r="G59" s="6">
        <f t="shared" si="78"/>
        <v>1</v>
      </c>
      <c r="H59" s="6">
        <f t="shared" si="79"/>
        <v>10</v>
      </c>
      <c r="I59" s="6">
        <f t="shared" si="80"/>
        <v>10</v>
      </c>
      <c r="J59" s="6">
        <f t="shared" si="81"/>
        <v>0</v>
      </c>
      <c r="K59" s="6">
        <f t="shared" si="82"/>
        <v>0</v>
      </c>
      <c r="L59" s="6">
        <f t="shared" si="83"/>
        <v>0</v>
      </c>
      <c r="M59" s="6">
        <f t="shared" si="84"/>
        <v>0</v>
      </c>
      <c r="N59" s="6">
        <f t="shared" si="85"/>
        <v>0</v>
      </c>
      <c r="O59" s="6">
        <f t="shared" si="86"/>
        <v>0</v>
      </c>
      <c r="P59" s="6">
        <f t="shared" si="87"/>
        <v>0</v>
      </c>
      <c r="Q59" s="6">
        <f t="shared" si="88"/>
        <v>0</v>
      </c>
      <c r="R59" s="6">
        <f t="shared" si="89"/>
        <v>0</v>
      </c>
      <c r="S59" s="6">
        <f t="shared" si="90"/>
        <v>0</v>
      </c>
      <c r="T59" s="6">
        <f t="shared" si="91"/>
        <v>0</v>
      </c>
      <c r="U59" s="7">
        <f t="shared" si="92"/>
        <v>1</v>
      </c>
      <c r="V59" s="7">
        <f t="shared" si="93"/>
        <v>0</v>
      </c>
      <c r="W59" s="7">
        <v>0.4</v>
      </c>
      <c r="X59" s="11"/>
      <c r="Y59" s="10"/>
      <c r="Z59" s="11"/>
      <c r="AA59" s="10"/>
      <c r="AB59" s="11"/>
      <c r="AC59" s="10"/>
      <c r="AD59" s="11"/>
      <c r="AE59" s="10"/>
      <c r="AF59" s="7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94"/>
        <v>0</v>
      </c>
      <c r="AY59" s="11"/>
      <c r="AZ59" s="10"/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95"/>
        <v>0</v>
      </c>
      <c r="BZ59" s="11">
        <v>10</v>
      </c>
      <c r="CA59" s="10" t="s">
        <v>57</v>
      </c>
      <c r="CB59" s="11"/>
      <c r="CC59" s="10"/>
      <c r="CD59" s="11"/>
      <c r="CE59" s="10"/>
      <c r="CF59" s="11"/>
      <c r="CG59" s="10"/>
      <c r="CH59" s="7">
        <v>1</v>
      </c>
      <c r="CI59" s="11"/>
      <c r="CJ59" s="10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96"/>
        <v>1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7"/>
      <c r="EA59" s="7">
        <f t="shared" si="97"/>
        <v>0</v>
      </c>
    </row>
    <row r="60" spans="1:131" ht="12.75">
      <c r="A60" s="6">
        <v>4</v>
      </c>
      <c r="B60" s="6">
        <v>1</v>
      </c>
      <c r="C60" s="6"/>
      <c r="D60" s="6" t="s">
        <v>131</v>
      </c>
      <c r="E60" s="3" t="s">
        <v>132</v>
      </c>
      <c r="F60" s="6">
        <f t="shared" si="77"/>
        <v>1</v>
      </c>
      <c r="G60" s="6">
        <f t="shared" si="78"/>
        <v>0</v>
      </c>
      <c r="H60" s="6">
        <f t="shared" si="79"/>
        <v>0</v>
      </c>
      <c r="I60" s="6">
        <f t="shared" si="80"/>
        <v>0</v>
      </c>
      <c r="J60" s="6">
        <f t="shared" si="81"/>
        <v>0</v>
      </c>
      <c r="K60" s="6">
        <f t="shared" si="82"/>
        <v>0</v>
      </c>
      <c r="L60" s="6">
        <f t="shared" si="83"/>
        <v>0</v>
      </c>
      <c r="M60" s="6">
        <f t="shared" si="84"/>
        <v>0</v>
      </c>
      <c r="N60" s="6">
        <f t="shared" si="85"/>
        <v>0</v>
      </c>
      <c r="O60" s="6">
        <f t="shared" si="86"/>
        <v>0</v>
      </c>
      <c r="P60" s="6">
        <f t="shared" si="87"/>
        <v>0</v>
      </c>
      <c r="Q60" s="6">
        <f t="shared" si="88"/>
        <v>0</v>
      </c>
      <c r="R60" s="6">
        <f t="shared" si="89"/>
        <v>0</v>
      </c>
      <c r="S60" s="6">
        <f t="shared" si="90"/>
        <v>0</v>
      </c>
      <c r="T60" s="6">
        <f t="shared" si="91"/>
        <v>0</v>
      </c>
      <c r="U60" s="7">
        <f t="shared" si="92"/>
        <v>20</v>
      </c>
      <c r="V60" s="7">
        <f t="shared" si="93"/>
        <v>20</v>
      </c>
      <c r="W60" s="7">
        <v>0.5</v>
      </c>
      <c r="X60" s="11"/>
      <c r="Y60" s="10"/>
      <c r="Z60" s="11"/>
      <c r="AA60" s="10"/>
      <c r="AB60" s="11"/>
      <c r="AC60" s="10"/>
      <c r="AD60" s="11"/>
      <c r="AE60" s="10"/>
      <c r="AF60" s="7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94"/>
        <v>0</v>
      </c>
      <c r="AY60" s="11"/>
      <c r="AZ60" s="10"/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95"/>
        <v>0</v>
      </c>
      <c r="BZ60" s="11"/>
      <c r="CA60" s="10"/>
      <c r="CB60" s="11"/>
      <c r="CC60" s="10"/>
      <c r="CD60" s="11"/>
      <c r="CE60" s="10"/>
      <c r="CF60" s="11"/>
      <c r="CG60" s="10"/>
      <c r="CH60" s="7"/>
      <c r="CI60" s="11"/>
      <c r="CJ60" s="10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96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>
        <v>0</v>
      </c>
      <c r="DS60" s="10" t="s">
        <v>56</v>
      </c>
      <c r="DT60" s="11"/>
      <c r="DU60" s="10"/>
      <c r="DV60" s="11"/>
      <c r="DW60" s="10"/>
      <c r="DX60" s="11"/>
      <c r="DY60" s="10"/>
      <c r="DZ60" s="7">
        <v>20</v>
      </c>
      <c r="EA60" s="7">
        <f t="shared" si="97"/>
        <v>20</v>
      </c>
    </row>
    <row r="61" spans="1:131" ht="12.75">
      <c r="A61" s="6">
        <v>3</v>
      </c>
      <c r="B61" s="6">
        <v>1</v>
      </c>
      <c r="C61" s="6"/>
      <c r="D61" s="6" t="s">
        <v>133</v>
      </c>
      <c r="E61" s="3" t="s">
        <v>134</v>
      </c>
      <c r="F61" s="6">
        <f t="shared" si="77"/>
        <v>0</v>
      </c>
      <c r="G61" s="6">
        <f t="shared" si="78"/>
        <v>1</v>
      </c>
      <c r="H61" s="6">
        <f t="shared" si="79"/>
        <v>120</v>
      </c>
      <c r="I61" s="6">
        <f t="shared" si="80"/>
        <v>0</v>
      </c>
      <c r="J61" s="6">
        <f t="shared" si="81"/>
        <v>0</v>
      </c>
      <c r="K61" s="6">
        <f t="shared" si="82"/>
        <v>0</v>
      </c>
      <c r="L61" s="6">
        <f t="shared" si="83"/>
        <v>0</v>
      </c>
      <c r="M61" s="6">
        <f t="shared" si="84"/>
        <v>0</v>
      </c>
      <c r="N61" s="6">
        <f t="shared" si="85"/>
        <v>0</v>
      </c>
      <c r="O61" s="6">
        <f t="shared" si="86"/>
        <v>0</v>
      </c>
      <c r="P61" s="6">
        <f t="shared" si="87"/>
        <v>0</v>
      </c>
      <c r="Q61" s="6">
        <f t="shared" si="88"/>
        <v>0</v>
      </c>
      <c r="R61" s="6">
        <f t="shared" si="89"/>
        <v>120</v>
      </c>
      <c r="S61" s="6">
        <f t="shared" si="90"/>
        <v>0</v>
      </c>
      <c r="T61" s="6">
        <f t="shared" si="91"/>
        <v>0</v>
      </c>
      <c r="U61" s="7">
        <f t="shared" si="92"/>
        <v>4</v>
      </c>
      <c r="V61" s="7">
        <f t="shared" si="93"/>
        <v>4</v>
      </c>
      <c r="W61" s="7">
        <v>0</v>
      </c>
      <c r="X61" s="11"/>
      <c r="Y61" s="10"/>
      <c r="Z61" s="11"/>
      <c r="AA61" s="10"/>
      <c r="AB61" s="11"/>
      <c r="AC61" s="10"/>
      <c r="AD61" s="11"/>
      <c r="AE61" s="10"/>
      <c r="AF61" s="7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11">
        <v>120</v>
      </c>
      <c r="AR61" s="10" t="s">
        <v>57</v>
      </c>
      <c r="AS61" s="11"/>
      <c r="AT61" s="10"/>
      <c r="AU61" s="11"/>
      <c r="AV61" s="10"/>
      <c r="AW61" s="7">
        <v>4</v>
      </c>
      <c r="AX61" s="7">
        <f t="shared" si="94"/>
        <v>4</v>
      </c>
      <c r="AY61" s="11"/>
      <c r="AZ61" s="10"/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95"/>
        <v>0</v>
      </c>
      <c r="BZ61" s="11"/>
      <c r="CA61" s="10"/>
      <c r="CB61" s="11"/>
      <c r="CC61" s="10"/>
      <c r="CD61" s="11"/>
      <c r="CE61" s="10"/>
      <c r="CF61" s="11"/>
      <c r="CG61" s="10"/>
      <c r="CH61" s="7"/>
      <c r="CI61" s="11"/>
      <c r="CJ61" s="10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96"/>
        <v>0</v>
      </c>
      <c r="DA61" s="11"/>
      <c r="DB61" s="10"/>
      <c r="DC61" s="11"/>
      <c r="DD61" s="10"/>
      <c r="DE61" s="11"/>
      <c r="DF61" s="10"/>
      <c r="DG61" s="11"/>
      <c r="DH61" s="10"/>
      <c r="DI61" s="7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11"/>
      <c r="DU61" s="10"/>
      <c r="DV61" s="11"/>
      <c r="DW61" s="10"/>
      <c r="DX61" s="11"/>
      <c r="DY61" s="10"/>
      <c r="DZ61" s="7"/>
      <c r="EA61" s="7">
        <f t="shared" si="97"/>
        <v>0</v>
      </c>
    </row>
    <row r="62" spans="1:131" ht="19.5" customHeight="1">
      <c r="A62" s="12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2"/>
      <c r="EA62" s="13"/>
    </row>
    <row r="63" spans="1:131" ht="12.75">
      <c r="A63" s="6">
        <v>3</v>
      </c>
      <c r="B63" s="6">
        <v>1</v>
      </c>
      <c r="C63" s="6"/>
      <c r="D63" s="6"/>
      <c r="E63" s="3" t="s">
        <v>136</v>
      </c>
      <c r="F63" s="6">
        <f>$B$63*COUNTIF(X63:DY63,"e")</f>
        <v>0</v>
      </c>
      <c r="G63" s="6">
        <f>$B$63*COUNTIF(X63:DY63,"z")</f>
        <v>1</v>
      </c>
      <c r="H63" s="6">
        <f>SUM(I63:T63)</f>
        <v>120</v>
      </c>
      <c r="I63" s="6">
        <f>X63+AY63+BZ63+DA63</f>
        <v>0</v>
      </c>
      <c r="J63" s="6">
        <f>Z63+BA63+CB63+DC63</f>
        <v>0</v>
      </c>
      <c r="K63" s="6">
        <f>AB63+BC63+CD63+DE63</f>
        <v>0</v>
      </c>
      <c r="L63" s="6">
        <f>AD63+BE63+CF63+DG63</f>
        <v>0</v>
      </c>
      <c r="M63" s="6">
        <f>AG63+BH63+CI63+DJ63</f>
        <v>0</v>
      </c>
      <c r="N63" s="6">
        <f>AI63+BJ63+CK63+DL63</f>
        <v>0</v>
      </c>
      <c r="O63" s="6">
        <f>AK63+BL63+CM63+DN63</f>
        <v>0</v>
      </c>
      <c r="P63" s="6">
        <f>AM63+BN63+CO63+DP63</f>
        <v>0</v>
      </c>
      <c r="Q63" s="6">
        <f>AO63+BP63+CQ63+DR63</f>
        <v>0</v>
      </c>
      <c r="R63" s="6">
        <f>AQ63+BR63+CS63+DT63</f>
        <v>120</v>
      </c>
      <c r="S63" s="6">
        <f>AS63+BT63+CU63+DV63</f>
        <v>0</v>
      </c>
      <c r="T63" s="6">
        <f>AU63+BV63+CW63+DX63</f>
        <v>0</v>
      </c>
      <c r="U63" s="7">
        <f>AX63+BY63+CZ63+EA63</f>
        <v>4</v>
      </c>
      <c r="V63" s="7">
        <f>AW63+BX63+CY63+DZ63</f>
        <v>4</v>
      </c>
      <c r="W63" s="7">
        <f>$B$63*0</f>
        <v>0</v>
      </c>
      <c r="X63" s="11"/>
      <c r="Y63" s="10"/>
      <c r="Z63" s="11"/>
      <c r="AA63" s="10"/>
      <c r="AB63" s="11"/>
      <c r="AC63" s="10"/>
      <c r="AD63" s="11"/>
      <c r="AE63" s="10"/>
      <c r="AF63" s="7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11">
        <f>$B$63*120</f>
        <v>120</v>
      </c>
      <c r="AR63" s="10" t="s">
        <v>57</v>
      </c>
      <c r="AS63" s="11"/>
      <c r="AT63" s="10"/>
      <c r="AU63" s="11"/>
      <c r="AV63" s="10"/>
      <c r="AW63" s="7">
        <f>$B$63*4</f>
        <v>4</v>
      </c>
      <c r="AX63" s="7">
        <f>AF63+AW63</f>
        <v>4</v>
      </c>
      <c r="AY63" s="11"/>
      <c r="AZ63" s="10"/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11"/>
      <c r="BQ63" s="10"/>
      <c r="BR63" s="11"/>
      <c r="BS63" s="10"/>
      <c r="BT63" s="11"/>
      <c r="BU63" s="10"/>
      <c r="BV63" s="11"/>
      <c r="BW63" s="10"/>
      <c r="BX63" s="7"/>
      <c r="BY63" s="7">
        <f>BG63+BX63</f>
        <v>0</v>
      </c>
      <c r="BZ63" s="11"/>
      <c r="CA63" s="10"/>
      <c r="CB63" s="11"/>
      <c r="CC63" s="10"/>
      <c r="CD63" s="11"/>
      <c r="CE63" s="10"/>
      <c r="CF63" s="11"/>
      <c r="CG63" s="10"/>
      <c r="CH63" s="7"/>
      <c r="CI63" s="11"/>
      <c r="CJ63" s="10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CH63+CY63</f>
        <v>0</v>
      </c>
      <c r="DA63" s="11"/>
      <c r="DB63" s="10"/>
      <c r="DC63" s="11"/>
      <c r="DD63" s="10"/>
      <c r="DE63" s="11"/>
      <c r="DF63" s="10"/>
      <c r="DG63" s="11"/>
      <c r="DH63" s="10"/>
      <c r="DI63" s="7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11"/>
      <c r="DU63" s="10"/>
      <c r="DV63" s="11"/>
      <c r="DW63" s="10"/>
      <c r="DX63" s="11"/>
      <c r="DY63" s="10"/>
      <c r="DZ63" s="7"/>
      <c r="EA63" s="7">
        <f>DI63+DZ63</f>
        <v>0</v>
      </c>
    </row>
    <row r="64" spans="1:131" ht="15.75" customHeight="1">
      <c r="A64" s="6"/>
      <c r="B64" s="6"/>
      <c r="C64" s="6"/>
      <c r="D64" s="6"/>
      <c r="E64" s="6" t="s">
        <v>67</v>
      </c>
      <c r="F64" s="6">
        <f aca="true" t="shared" si="98" ref="F64:AK64">SUM(F63:F63)</f>
        <v>0</v>
      </c>
      <c r="G64" s="6">
        <f t="shared" si="98"/>
        <v>1</v>
      </c>
      <c r="H64" s="6">
        <f t="shared" si="98"/>
        <v>120</v>
      </c>
      <c r="I64" s="6">
        <f t="shared" si="98"/>
        <v>0</v>
      </c>
      <c r="J64" s="6">
        <f t="shared" si="98"/>
        <v>0</v>
      </c>
      <c r="K64" s="6">
        <f t="shared" si="98"/>
        <v>0</v>
      </c>
      <c r="L64" s="6">
        <f t="shared" si="98"/>
        <v>0</v>
      </c>
      <c r="M64" s="6">
        <f t="shared" si="98"/>
        <v>0</v>
      </c>
      <c r="N64" s="6">
        <f t="shared" si="98"/>
        <v>0</v>
      </c>
      <c r="O64" s="6">
        <f t="shared" si="98"/>
        <v>0</v>
      </c>
      <c r="P64" s="6">
        <f t="shared" si="98"/>
        <v>0</v>
      </c>
      <c r="Q64" s="6">
        <f t="shared" si="98"/>
        <v>0</v>
      </c>
      <c r="R64" s="6">
        <f t="shared" si="98"/>
        <v>120</v>
      </c>
      <c r="S64" s="6">
        <f t="shared" si="98"/>
        <v>0</v>
      </c>
      <c r="T64" s="6">
        <f t="shared" si="98"/>
        <v>0</v>
      </c>
      <c r="U64" s="7">
        <f t="shared" si="98"/>
        <v>4</v>
      </c>
      <c r="V64" s="7">
        <f t="shared" si="98"/>
        <v>4</v>
      </c>
      <c r="W64" s="7">
        <f t="shared" si="98"/>
        <v>0</v>
      </c>
      <c r="X64" s="11">
        <f t="shared" si="98"/>
        <v>0</v>
      </c>
      <c r="Y64" s="10">
        <f t="shared" si="98"/>
        <v>0</v>
      </c>
      <c r="Z64" s="11">
        <f t="shared" si="98"/>
        <v>0</v>
      </c>
      <c r="AA64" s="10">
        <f t="shared" si="98"/>
        <v>0</v>
      </c>
      <c r="AB64" s="11">
        <f t="shared" si="98"/>
        <v>0</v>
      </c>
      <c r="AC64" s="10">
        <f t="shared" si="98"/>
        <v>0</v>
      </c>
      <c r="AD64" s="11">
        <f t="shared" si="98"/>
        <v>0</v>
      </c>
      <c r="AE64" s="10">
        <f t="shared" si="98"/>
        <v>0</v>
      </c>
      <c r="AF64" s="7">
        <f t="shared" si="98"/>
        <v>0</v>
      </c>
      <c r="AG64" s="11">
        <f t="shared" si="98"/>
        <v>0</v>
      </c>
      <c r="AH64" s="10">
        <f t="shared" si="98"/>
        <v>0</v>
      </c>
      <c r="AI64" s="11">
        <f t="shared" si="98"/>
        <v>0</v>
      </c>
      <c r="AJ64" s="10">
        <f t="shared" si="98"/>
        <v>0</v>
      </c>
      <c r="AK64" s="11">
        <f t="shared" si="98"/>
        <v>0</v>
      </c>
      <c r="AL64" s="10">
        <f aca="true" t="shared" si="99" ref="AL64:BQ64">SUM(AL63:AL63)</f>
        <v>0</v>
      </c>
      <c r="AM64" s="11">
        <f t="shared" si="99"/>
        <v>0</v>
      </c>
      <c r="AN64" s="10">
        <f t="shared" si="99"/>
        <v>0</v>
      </c>
      <c r="AO64" s="11">
        <f t="shared" si="99"/>
        <v>0</v>
      </c>
      <c r="AP64" s="10">
        <f t="shared" si="99"/>
        <v>0</v>
      </c>
      <c r="AQ64" s="11">
        <f t="shared" si="99"/>
        <v>120</v>
      </c>
      <c r="AR64" s="10">
        <f t="shared" si="99"/>
        <v>0</v>
      </c>
      <c r="AS64" s="11">
        <f t="shared" si="99"/>
        <v>0</v>
      </c>
      <c r="AT64" s="10">
        <f t="shared" si="99"/>
        <v>0</v>
      </c>
      <c r="AU64" s="11">
        <f t="shared" si="99"/>
        <v>0</v>
      </c>
      <c r="AV64" s="10">
        <f t="shared" si="99"/>
        <v>0</v>
      </c>
      <c r="AW64" s="7">
        <f t="shared" si="99"/>
        <v>4</v>
      </c>
      <c r="AX64" s="7">
        <f t="shared" si="99"/>
        <v>4</v>
      </c>
      <c r="AY64" s="11">
        <f t="shared" si="99"/>
        <v>0</v>
      </c>
      <c r="AZ64" s="10">
        <f t="shared" si="99"/>
        <v>0</v>
      </c>
      <c r="BA64" s="11">
        <f t="shared" si="99"/>
        <v>0</v>
      </c>
      <c r="BB64" s="10">
        <f t="shared" si="99"/>
        <v>0</v>
      </c>
      <c r="BC64" s="11">
        <f t="shared" si="99"/>
        <v>0</v>
      </c>
      <c r="BD64" s="10">
        <f t="shared" si="99"/>
        <v>0</v>
      </c>
      <c r="BE64" s="11">
        <f t="shared" si="99"/>
        <v>0</v>
      </c>
      <c r="BF64" s="10">
        <f t="shared" si="99"/>
        <v>0</v>
      </c>
      <c r="BG64" s="7">
        <f t="shared" si="99"/>
        <v>0</v>
      </c>
      <c r="BH64" s="11">
        <f t="shared" si="99"/>
        <v>0</v>
      </c>
      <c r="BI64" s="10">
        <f t="shared" si="99"/>
        <v>0</v>
      </c>
      <c r="BJ64" s="11">
        <f t="shared" si="99"/>
        <v>0</v>
      </c>
      <c r="BK64" s="10">
        <f t="shared" si="99"/>
        <v>0</v>
      </c>
      <c r="BL64" s="11">
        <f t="shared" si="99"/>
        <v>0</v>
      </c>
      <c r="BM64" s="10">
        <f t="shared" si="99"/>
        <v>0</v>
      </c>
      <c r="BN64" s="11">
        <f t="shared" si="99"/>
        <v>0</v>
      </c>
      <c r="BO64" s="10">
        <f t="shared" si="99"/>
        <v>0</v>
      </c>
      <c r="BP64" s="11">
        <f t="shared" si="99"/>
        <v>0</v>
      </c>
      <c r="BQ64" s="10">
        <f t="shared" si="99"/>
        <v>0</v>
      </c>
      <c r="BR64" s="11">
        <f aca="true" t="shared" si="100" ref="BR64:CW64">SUM(BR63:BR63)</f>
        <v>0</v>
      </c>
      <c r="BS64" s="10">
        <f t="shared" si="100"/>
        <v>0</v>
      </c>
      <c r="BT64" s="11">
        <f t="shared" si="100"/>
        <v>0</v>
      </c>
      <c r="BU64" s="10">
        <f t="shared" si="100"/>
        <v>0</v>
      </c>
      <c r="BV64" s="11">
        <f t="shared" si="100"/>
        <v>0</v>
      </c>
      <c r="BW64" s="10">
        <f t="shared" si="100"/>
        <v>0</v>
      </c>
      <c r="BX64" s="7">
        <f t="shared" si="100"/>
        <v>0</v>
      </c>
      <c r="BY64" s="7">
        <f t="shared" si="100"/>
        <v>0</v>
      </c>
      <c r="BZ64" s="11">
        <f t="shared" si="100"/>
        <v>0</v>
      </c>
      <c r="CA64" s="10">
        <f t="shared" si="100"/>
        <v>0</v>
      </c>
      <c r="CB64" s="11">
        <f t="shared" si="100"/>
        <v>0</v>
      </c>
      <c r="CC64" s="10">
        <f t="shared" si="100"/>
        <v>0</v>
      </c>
      <c r="CD64" s="11">
        <f t="shared" si="100"/>
        <v>0</v>
      </c>
      <c r="CE64" s="10">
        <f t="shared" si="100"/>
        <v>0</v>
      </c>
      <c r="CF64" s="11">
        <f t="shared" si="100"/>
        <v>0</v>
      </c>
      <c r="CG64" s="10">
        <f t="shared" si="100"/>
        <v>0</v>
      </c>
      <c r="CH64" s="7">
        <f t="shared" si="100"/>
        <v>0</v>
      </c>
      <c r="CI64" s="11">
        <f t="shared" si="100"/>
        <v>0</v>
      </c>
      <c r="CJ64" s="10">
        <f t="shared" si="100"/>
        <v>0</v>
      </c>
      <c r="CK64" s="11">
        <f t="shared" si="100"/>
        <v>0</v>
      </c>
      <c r="CL64" s="10">
        <f t="shared" si="100"/>
        <v>0</v>
      </c>
      <c r="CM64" s="11">
        <f t="shared" si="100"/>
        <v>0</v>
      </c>
      <c r="CN64" s="10">
        <f t="shared" si="100"/>
        <v>0</v>
      </c>
      <c r="CO64" s="11">
        <f t="shared" si="100"/>
        <v>0</v>
      </c>
      <c r="CP64" s="10">
        <f t="shared" si="100"/>
        <v>0</v>
      </c>
      <c r="CQ64" s="11">
        <f t="shared" si="100"/>
        <v>0</v>
      </c>
      <c r="CR64" s="10">
        <f t="shared" si="100"/>
        <v>0</v>
      </c>
      <c r="CS64" s="11">
        <f t="shared" si="100"/>
        <v>0</v>
      </c>
      <c r="CT64" s="10">
        <f t="shared" si="100"/>
        <v>0</v>
      </c>
      <c r="CU64" s="11">
        <f t="shared" si="100"/>
        <v>0</v>
      </c>
      <c r="CV64" s="10">
        <f t="shared" si="100"/>
        <v>0</v>
      </c>
      <c r="CW64" s="11">
        <f t="shared" si="100"/>
        <v>0</v>
      </c>
      <c r="CX64" s="10">
        <f aca="true" t="shared" si="101" ref="CX64:EA64">SUM(CX63:CX63)</f>
        <v>0</v>
      </c>
      <c r="CY64" s="7">
        <f t="shared" si="101"/>
        <v>0</v>
      </c>
      <c r="CZ64" s="7">
        <f t="shared" si="101"/>
        <v>0</v>
      </c>
      <c r="DA64" s="11">
        <f t="shared" si="101"/>
        <v>0</v>
      </c>
      <c r="DB64" s="10">
        <f t="shared" si="101"/>
        <v>0</v>
      </c>
      <c r="DC64" s="11">
        <f t="shared" si="101"/>
        <v>0</v>
      </c>
      <c r="DD64" s="10">
        <f t="shared" si="101"/>
        <v>0</v>
      </c>
      <c r="DE64" s="11">
        <f t="shared" si="101"/>
        <v>0</v>
      </c>
      <c r="DF64" s="10">
        <f t="shared" si="101"/>
        <v>0</v>
      </c>
      <c r="DG64" s="11">
        <f t="shared" si="101"/>
        <v>0</v>
      </c>
      <c r="DH64" s="10">
        <f t="shared" si="101"/>
        <v>0</v>
      </c>
      <c r="DI64" s="7">
        <f t="shared" si="101"/>
        <v>0</v>
      </c>
      <c r="DJ64" s="11">
        <f t="shared" si="101"/>
        <v>0</v>
      </c>
      <c r="DK64" s="10">
        <f t="shared" si="101"/>
        <v>0</v>
      </c>
      <c r="DL64" s="11">
        <f t="shared" si="101"/>
        <v>0</v>
      </c>
      <c r="DM64" s="10">
        <f t="shared" si="101"/>
        <v>0</v>
      </c>
      <c r="DN64" s="11">
        <f t="shared" si="101"/>
        <v>0</v>
      </c>
      <c r="DO64" s="10">
        <f t="shared" si="101"/>
        <v>0</v>
      </c>
      <c r="DP64" s="11">
        <f t="shared" si="101"/>
        <v>0</v>
      </c>
      <c r="DQ64" s="10">
        <f t="shared" si="101"/>
        <v>0</v>
      </c>
      <c r="DR64" s="11">
        <f t="shared" si="101"/>
        <v>0</v>
      </c>
      <c r="DS64" s="10">
        <f t="shared" si="101"/>
        <v>0</v>
      </c>
      <c r="DT64" s="11">
        <f t="shared" si="101"/>
        <v>0</v>
      </c>
      <c r="DU64" s="10">
        <f t="shared" si="101"/>
        <v>0</v>
      </c>
      <c r="DV64" s="11">
        <f t="shared" si="101"/>
        <v>0</v>
      </c>
      <c r="DW64" s="10">
        <f t="shared" si="101"/>
        <v>0</v>
      </c>
      <c r="DX64" s="11">
        <f t="shared" si="101"/>
        <v>0</v>
      </c>
      <c r="DY64" s="10">
        <f t="shared" si="101"/>
        <v>0</v>
      </c>
      <c r="DZ64" s="7">
        <f t="shared" si="101"/>
        <v>0</v>
      </c>
      <c r="EA64" s="7">
        <f t="shared" si="101"/>
        <v>0</v>
      </c>
    </row>
    <row r="65" spans="1:131" ht="19.5" customHeight="1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2"/>
      <c r="EA65" s="13"/>
    </row>
    <row r="66" spans="1:131" ht="12.75">
      <c r="A66" s="6"/>
      <c r="B66" s="6"/>
      <c r="C66" s="6"/>
      <c r="D66" s="6" t="s">
        <v>138</v>
      </c>
      <c r="E66" s="3" t="s">
        <v>139</v>
      </c>
      <c r="F66" s="6">
        <f>COUNTIF(X66:DY66,"e")</f>
        <v>0</v>
      </c>
      <c r="G66" s="6">
        <f>COUNTIF(X66:DY66,"z")</f>
        <v>1</v>
      </c>
      <c r="H66" s="6">
        <f>SUM(I66:T66)</f>
        <v>2</v>
      </c>
      <c r="I66" s="6">
        <f>X66+AY66+BZ66+DA66</f>
        <v>2</v>
      </c>
      <c r="J66" s="6">
        <f>Z66+BA66+CB66+DC66</f>
        <v>0</v>
      </c>
      <c r="K66" s="6">
        <f>AB66+BC66+CD66+DE66</f>
        <v>0</v>
      </c>
      <c r="L66" s="6">
        <f>AD66+BE66+CF66+DG66</f>
        <v>0</v>
      </c>
      <c r="M66" s="6">
        <f>AG66+BH66+CI66+DJ66</f>
        <v>0</v>
      </c>
      <c r="N66" s="6">
        <f>AI66+BJ66+CK66+DL66</f>
        <v>0</v>
      </c>
      <c r="O66" s="6">
        <f>AK66+BL66+CM66+DN66</f>
        <v>0</v>
      </c>
      <c r="P66" s="6">
        <f>AM66+BN66+CO66+DP66</f>
        <v>0</v>
      </c>
      <c r="Q66" s="6">
        <f>AO66+BP66+CQ66+DR66</f>
        <v>0</v>
      </c>
      <c r="R66" s="6">
        <f>AQ66+BR66+CS66+DT66</f>
        <v>0</v>
      </c>
      <c r="S66" s="6">
        <f>AS66+BT66+CU66+DV66</f>
        <v>0</v>
      </c>
      <c r="T66" s="6">
        <f>AU66+BV66+CW66+DX66</f>
        <v>0</v>
      </c>
      <c r="U66" s="7">
        <f>AX66+BY66+CZ66+EA66</f>
        <v>0</v>
      </c>
      <c r="V66" s="7">
        <f>AW66+BX66+CY66+DZ66</f>
        <v>0</v>
      </c>
      <c r="W66" s="7">
        <v>0</v>
      </c>
      <c r="X66" s="11">
        <v>2</v>
      </c>
      <c r="Y66" s="10" t="s">
        <v>57</v>
      </c>
      <c r="Z66" s="11"/>
      <c r="AA66" s="10"/>
      <c r="AB66" s="11"/>
      <c r="AC66" s="10"/>
      <c r="AD66" s="11"/>
      <c r="AE66" s="10"/>
      <c r="AF66" s="7">
        <v>0</v>
      </c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11"/>
      <c r="AR66" s="10"/>
      <c r="AS66" s="11"/>
      <c r="AT66" s="10"/>
      <c r="AU66" s="11"/>
      <c r="AV66" s="10"/>
      <c r="AW66" s="7"/>
      <c r="AX66" s="7">
        <f>AF66+AW66</f>
        <v>0</v>
      </c>
      <c r="AY66" s="11"/>
      <c r="AZ66" s="10"/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11"/>
      <c r="BQ66" s="10"/>
      <c r="BR66" s="11"/>
      <c r="BS66" s="10"/>
      <c r="BT66" s="11"/>
      <c r="BU66" s="10"/>
      <c r="BV66" s="11"/>
      <c r="BW66" s="10"/>
      <c r="BX66" s="7"/>
      <c r="BY66" s="7">
        <f>BG66+BX66</f>
        <v>0</v>
      </c>
      <c r="BZ66" s="11"/>
      <c r="CA66" s="10"/>
      <c r="CB66" s="11"/>
      <c r="CC66" s="10"/>
      <c r="CD66" s="11"/>
      <c r="CE66" s="10"/>
      <c r="CF66" s="11"/>
      <c r="CG66" s="10"/>
      <c r="CH66" s="7"/>
      <c r="CI66" s="11"/>
      <c r="CJ66" s="10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CH66+CY66</f>
        <v>0</v>
      </c>
      <c r="DA66" s="11"/>
      <c r="DB66" s="10"/>
      <c r="DC66" s="11"/>
      <c r="DD66" s="10"/>
      <c r="DE66" s="11"/>
      <c r="DF66" s="10"/>
      <c r="DG66" s="11"/>
      <c r="DH66" s="10"/>
      <c r="DI66" s="7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7"/>
      <c r="EA66" s="7">
        <f>DI66+DZ66</f>
        <v>0</v>
      </c>
    </row>
    <row r="67" spans="1:131" ht="12.75">
      <c r="A67" s="6"/>
      <c r="B67" s="6"/>
      <c r="C67" s="6"/>
      <c r="D67" s="6" t="s">
        <v>140</v>
      </c>
      <c r="E67" s="3" t="s">
        <v>141</v>
      </c>
      <c r="F67" s="6">
        <f>COUNTIF(X67:DY67,"e")</f>
        <v>0</v>
      </c>
      <c r="G67" s="6">
        <f>COUNTIF(X67:DY67,"z")</f>
        <v>1</v>
      </c>
      <c r="H67" s="6">
        <f>SUM(I67:T67)</f>
        <v>4</v>
      </c>
      <c r="I67" s="6">
        <f>X67+AY67+BZ67+DA67</f>
        <v>4</v>
      </c>
      <c r="J67" s="6">
        <f>Z67+BA67+CB67+DC67</f>
        <v>0</v>
      </c>
      <c r="K67" s="6">
        <f>AB67+BC67+CD67+DE67</f>
        <v>0</v>
      </c>
      <c r="L67" s="6">
        <f>AD67+BE67+CF67+DG67</f>
        <v>0</v>
      </c>
      <c r="M67" s="6">
        <f>AG67+BH67+CI67+DJ67</f>
        <v>0</v>
      </c>
      <c r="N67" s="6">
        <f>AI67+BJ67+CK67+DL67</f>
        <v>0</v>
      </c>
      <c r="O67" s="6">
        <f>AK67+BL67+CM67+DN67</f>
        <v>0</v>
      </c>
      <c r="P67" s="6">
        <f>AM67+BN67+CO67+DP67</f>
        <v>0</v>
      </c>
      <c r="Q67" s="6">
        <f>AO67+BP67+CQ67+DR67</f>
        <v>0</v>
      </c>
      <c r="R67" s="6">
        <f>AQ67+BR67+CS67+DT67</f>
        <v>0</v>
      </c>
      <c r="S67" s="6">
        <f>AS67+BT67+CU67+DV67</f>
        <v>0</v>
      </c>
      <c r="T67" s="6">
        <f>AU67+BV67+CW67+DX67</f>
        <v>0</v>
      </c>
      <c r="U67" s="7">
        <f>AX67+BY67+CZ67+EA67</f>
        <v>0</v>
      </c>
      <c r="V67" s="7">
        <f>AW67+BX67+CY67+DZ67</f>
        <v>0</v>
      </c>
      <c r="W67" s="7">
        <v>0</v>
      </c>
      <c r="X67" s="11">
        <v>4</v>
      </c>
      <c r="Y67" s="10" t="s">
        <v>57</v>
      </c>
      <c r="Z67" s="11"/>
      <c r="AA67" s="10"/>
      <c r="AB67" s="11"/>
      <c r="AC67" s="10"/>
      <c r="AD67" s="11"/>
      <c r="AE67" s="10"/>
      <c r="AF67" s="7">
        <v>0</v>
      </c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11"/>
      <c r="AR67" s="10"/>
      <c r="AS67" s="11"/>
      <c r="AT67" s="10"/>
      <c r="AU67" s="11"/>
      <c r="AV67" s="10"/>
      <c r="AW67" s="7"/>
      <c r="AX67" s="7">
        <f>AF67+AW67</f>
        <v>0</v>
      </c>
      <c r="AY67" s="11"/>
      <c r="AZ67" s="10"/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7"/>
      <c r="BY67" s="7">
        <f>BG67+BX67</f>
        <v>0</v>
      </c>
      <c r="BZ67" s="11"/>
      <c r="CA67" s="10"/>
      <c r="CB67" s="11"/>
      <c r="CC67" s="10"/>
      <c r="CD67" s="11"/>
      <c r="CE67" s="10"/>
      <c r="CF67" s="11"/>
      <c r="CG67" s="10"/>
      <c r="CH67" s="7"/>
      <c r="CI67" s="11"/>
      <c r="CJ67" s="10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>CH67+CY67</f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7"/>
      <c r="EA67" s="7">
        <f>DI67+DZ67</f>
        <v>0</v>
      </c>
    </row>
    <row r="68" spans="1:131" ht="15.75" customHeight="1">
      <c r="A68" s="6"/>
      <c r="B68" s="6"/>
      <c r="C68" s="6"/>
      <c r="D68" s="6"/>
      <c r="E68" s="6" t="s">
        <v>67</v>
      </c>
      <c r="F68" s="6">
        <f aca="true" t="shared" si="102" ref="F68:AK68">SUM(F66:F67)</f>
        <v>0</v>
      </c>
      <c r="G68" s="6">
        <f t="shared" si="102"/>
        <v>2</v>
      </c>
      <c r="H68" s="6">
        <f t="shared" si="102"/>
        <v>6</v>
      </c>
      <c r="I68" s="6">
        <f t="shared" si="102"/>
        <v>6</v>
      </c>
      <c r="J68" s="6">
        <f t="shared" si="102"/>
        <v>0</v>
      </c>
      <c r="K68" s="6">
        <f t="shared" si="102"/>
        <v>0</v>
      </c>
      <c r="L68" s="6">
        <f t="shared" si="102"/>
        <v>0</v>
      </c>
      <c r="M68" s="6">
        <f t="shared" si="102"/>
        <v>0</v>
      </c>
      <c r="N68" s="6">
        <f t="shared" si="102"/>
        <v>0</v>
      </c>
      <c r="O68" s="6">
        <f t="shared" si="102"/>
        <v>0</v>
      </c>
      <c r="P68" s="6">
        <f t="shared" si="102"/>
        <v>0</v>
      </c>
      <c r="Q68" s="6">
        <f t="shared" si="102"/>
        <v>0</v>
      </c>
      <c r="R68" s="6">
        <f t="shared" si="102"/>
        <v>0</v>
      </c>
      <c r="S68" s="6">
        <f t="shared" si="102"/>
        <v>0</v>
      </c>
      <c r="T68" s="6">
        <f t="shared" si="102"/>
        <v>0</v>
      </c>
      <c r="U68" s="7">
        <f t="shared" si="102"/>
        <v>0</v>
      </c>
      <c r="V68" s="7">
        <f t="shared" si="102"/>
        <v>0</v>
      </c>
      <c r="W68" s="7">
        <f t="shared" si="102"/>
        <v>0</v>
      </c>
      <c r="X68" s="11">
        <f t="shared" si="102"/>
        <v>6</v>
      </c>
      <c r="Y68" s="10">
        <f t="shared" si="102"/>
        <v>0</v>
      </c>
      <c r="Z68" s="11">
        <f t="shared" si="102"/>
        <v>0</v>
      </c>
      <c r="AA68" s="10">
        <f t="shared" si="102"/>
        <v>0</v>
      </c>
      <c r="AB68" s="11">
        <f t="shared" si="102"/>
        <v>0</v>
      </c>
      <c r="AC68" s="10">
        <f t="shared" si="102"/>
        <v>0</v>
      </c>
      <c r="AD68" s="11">
        <f t="shared" si="102"/>
        <v>0</v>
      </c>
      <c r="AE68" s="10">
        <f t="shared" si="102"/>
        <v>0</v>
      </c>
      <c r="AF68" s="7">
        <f t="shared" si="102"/>
        <v>0</v>
      </c>
      <c r="AG68" s="11">
        <f t="shared" si="102"/>
        <v>0</v>
      </c>
      <c r="AH68" s="10">
        <f t="shared" si="102"/>
        <v>0</v>
      </c>
      <c r="AI68" s="11">
        <f t="shared" si="102"/>
        <v>0</v>
      </c>
      <c r="AJ68" s="10">
        <f t="shared" si="102"/>
        <v>0</v>
      </c>
      <c r="AK68" s="11">
        <f t="shared" si="102"/>
        <v>0</v>
      </c>
      <c r="AL68" s="10">
        <f aca="true" t="shared" si="103" ref="AL68:BQ68">SUM(AL66:AL67)</f>
        <v>0</v>
      </c>
      <c r="AM68" s="11">
        <f t="shared" si="103"/>
        <v>0</v>
      </c>
      <c r="AN68" s="10">
        <f t="shared" si="103"/>
        <v>0</v>
      </c>
      <c r="AO68" s="11">
        <f t="shared" si="103"/>
        <v>0</v>
      </c>
      <c r="AP68" s="10">
        <f t="shared" si="103"/>
        <v>0</v>
      </c>
      <c r="AQ68" s="11">
        <f t="shared" si="103"/>
        <v>0</v>
      </c>
      <c r="AR68" s="10">
        <f t="shared" si="103"/>
        <v>0</v>
      </c>
      <c r="AS68" s="11">
        <f t="shared" si="103"/>
        <v>0</v>
      </c>
      <c r="AT68" s="10">
        <f t="shared" si="103"/>
        <v>0</v>
      </c>
      <c r="AU68" s="11">
        <f t="shared" si="103"/>
        <v>0</v>
      </c>
      <c r="AV68" s="10">
        <f t="shared" si="103"/>
        <v>0</v>
      </c>
      <c r="AW68" s="7">
        <f t="shared" si="103"/>
        <v>0</v>
      </c>
      <c r="AX68" s="7">
        <f t="shared" si="103"/>
        <v>0</v>
      </c>
      <c r="AY68" s="11">
        <f t="shared" si="103"/>
        <v>0</v>
      </c>
      <c r="AZ68" s="10">
        <f t="shared" si="103"/>
        <v>0</v>
      </c>
      <c r="BA68" s="11">
        <f t="shared" si="103"/>
        <v>0</v>
      </c>
      <c r="BB68" s="10">
        <f t="shared" si="103"/>
        <v>0</v>
      </c>
      <c r="BC68" s="11">
        <f t="shared" si="103"/>
        <v>0</v>
      </c>
      <c r="BD68" s="10">
        <f t="shared" si="103"/>
        <v>0</v>
      </c>
      <c r="BE68" s="11">
        <f t="shared" si="103"/>
        <v>0</v>
      </c>
      <c r="BF68" s="10">
        <f t="shared" si="103"/>
        <v>0</v>
      </c>
      <c r="BG68" s="7">
        <f t="shared" si="103"/>
        <v>0</v>
      </c>
      <c r="BH68" s="11">
        <f t="shared" si="103"/>
        <v>0</v>
      </c>
      <c r="BI68" s="10">
        <f t="shared" si="103"/>
        <v>0</v>
      </c>
      <c r="BJ68" s="11">
        <f t="shared" si="103"/>
        <v>0</v>
      </c>
      <c r="BK68" s="10">
        <f t="shared" si="103"/>
        <v>0</v>
      </c>
      <c r="BL68" s="11">
        <f t="shared" si="103"/>
        <v>0</v>
      </c>
      <c r="BM68" s="10">
        <f t="shared" si="103"/>
        <v>0</v>
      </c>
      <c r="BN68" s="11">
        <f t="shared" si="103"/>
        <v>0</v>
      </c>
      <c r="BO68" s="10">
        <f t="shared" si="103"/>
        <v>0</v>
      </c>
      <c r="BP68" s="11">
        <f t="shared" si="103"/>
        <v>0</v>
      </c>
      <c r="BQ68" s="10">
        <f t="shared" si="103"/>
        <v>0</v>
      </c>
      <c r="BR68" s="11">
        <f aca="true" t="shared" si="104" ref="BR68:CW68">SUM(BR66:BR67)</f>
        <v>0</v>
      </c>
      <c r="BS68" s="10">
        <f t="shared" si="104"/>
        <v>0</v>
      </c>
      <c r="BT68" s="11">
        <f t="shared" si="104"/>
        <v>0</v>
      </c>
      <c r="BU68" s="10">
        <f t="shared" si="104"/>
        <v>0</v>
      </c>
      <c r="BV68" s="11">
        <f t="shared" si="104"/>
        <v>0</v>
      </c>
      <c r="BW68" s="10">
        <f t="shared" si="104"/>
        <v>0</v>
      </c>
      <c r="BX68" s="7">
        <f t="shared" si="104"/>
        <v>0</v>
      </c>
      <c r="BY68" s="7">
        <f t="shared" si="104"/>
        <v>0</v>
      </c>
      <c r="BZ68" s="11">
        <f t="shared" si="104"/>
        <v>0</v>
      </c>
      <c r="CA68" s="10">
        <f t="shared" si="104"/>
        <v>0</v>
      </c>
      <c r="CB68" s="11">
        <f t="shared" si="104"/>
        <v>0</v>
      </c>
      <c r="CC68" s="10">
        <f t="shared" si="104"/>
        <v>0</v>
      </c>
      <c r="CD68" s="11">
        <f t="shared" si="104"/>
        <v>0</v>
      </c>
      <c r="CE68" s="10">
        <f t="shared" si="104"/>
        <v>0</v>
      </c>
      <c r="CF68" s="11">
        <f t="shared" si="104"/>
        <v>0</v>
      </c>
      <c r="CG68" s="10">
        <f t="shared" si="104"/>
        <v>0</v>
      </c>
      <c r="CH68" s="7">
        <f t="shared" si="104"/>
        <v>0</v>
      </c>
      <c r="CI68" s="11">
        <f t="shared" si="104"/>
        <v>0</v>
      </c>
      <c r="CJ68" s="10">
        <f t="shared" si="104"/>
        <v>0</v>
      </c>
      <c r="CK68" s="11">
        <f t="shared" si="104"/>
        <v>0</v>
      </c>
      <c r="CL68" s="10">
        <f t="shared" si="104"/>
        <v>0</v>
      </c>
      <c r="CM68" s="11">
        <f t="shared" si="104"/>
        <v>0</v>
      </c>
      <c r="CN68" s="10">
        <f t="shared" si="104"/>
        <v>0</v>
      </c>
      <c r="CO68" s="11">
        <f t="shared" si="104"/>
        <v>0</v>
      </c>
      <c r="CP68" s="10">
        <f t="shared" si="104"/>
        <v>0</v>
      </c>
      <c r="CQ68" s="11">
        <f t="shared" si="104"/>
        <v>0</v>
      </c>
      <c r="CR68" s="10">
        <f t="shared" si="104"/>
        <v>0</v>
      </c>
      <c r="CS68" s="11">
        <f t="shared" si="104"/>
        <v>0</v>
      </c>
      <c r="CT68" s="10">
        <f t="shared" si="104"/>
        <v>0</v>
      </c>
      <c r="CU68" s="11">
        <f t="shared" si="104"/>
        <v>0</v>
      </c>
      <c r="CV68" s="10">
        <f t="shared" si="104"/>
        <v>0</v>
      </c>
      <c r="CW68" s="11">
        <f t="shared" si="104"/>
        <v>0</v>
      </c>
      <c r="CX68" s="10">
        <f aca="true" t="shared" si="105" ref="CX68:EA68">SUM(CX66:CX67)</f>
        <v>0</v>
      </c>
      <c r="CY68" s="7">
        <f t="shared" si="105"/>
        <v>0</v>
      </c>
      <c r="CZ68" s="7">
        <f t="shared" si="105"/>
        <v>0</v>
      </c>
      <c r="DA68" s="11">
        <f t="shared" si="105"/>
        <v>0</v>
      </c>
      <c r="DB68" s="10">
        <f t="shared" si="105"/>
        <v>0</v>
      </c>
      <c r="DC68" s="11">
        <f t="shared" si="105"/>
        <v>0</v>
      </c>
      <c r="DD68" s="10">
        <f t="shared" si="105"/>
        <v>0</v>
      </c>
      <c r="DE68" s="11">
        <f t="shared" si="105"/>
        <v>0</v>
      </c>
      <c r="DF68" s="10">
        <f t="shared" si="105"/>
        <v>0</v>
      </c>
      <c r="DG68" s="11">
        <f t="shared" si="105"/>
        <v>0</v>
      </c>
      <c r="DH68" s="10">
        <f t="shared" si="105"/>
        <v>0</v>
      </c>
      <c r="DI68" s="7">
        <f t="shared" si="105"/>
        <v>0</v>
      </c>
      <c r="DJ68" s="11">
        <f t="shared" si="105"/>
        <v>0</v>
      </c>
      <c r="DK68" s="10">
        <f t="shared" si="105"/>
        <v>0</v>
      </c>
      <c r="DL68" s="11">
        <f t="shared" si="105"/>
        <v>0</v>
      </c>
      <c r="DM68" s="10">
        <f t="shared" si="105"/>
        <v>0</v>
      </c>
      <c r="DN68" s="11">
        <f t="shared" si="105"/>
        <v>0</v>
      </c>
      <c r="DO68" s="10">
        <f t="shared" si="105"/>
        <v>0</v>
      </c>
      <c r="DP68" s="11">
        <f t="shared" si="105"/>
        <v>0</v>
      </c>
      <c r="DQ68" s="10">
        <f t="shared" si="105"/>
        <v>0</v>
      </c>
      <c r="DR68" s="11">
        <f t="shared" si="105"/>
        <v>0</v>
      </c>
      <c r="DS68" s="10">
        <f t="shared" si="105"/>
        <v>0</v>
      </c>
      <c r="DT68" s="11">
        <f t="shared" si="105"/>
        <v>0</v>
      </c>
      <c r="DU68" s="10">
        <f t="shared" si="105"/>
        <v>0</v>
      </c>
      <c r="DV68" s="11">
        <f t="shared" si="105"/>
        <v>0</v>
      </c>
      <c r="DW68" s="10">
        <f t="shared" si="105"/>
        <v>0</v>
      </c>
      <c r="DX68" s="11">
        <f t="shared" si="105"/>
        <v>0</v>
      </c>
      <c r="DY68" s="10">
        <f t="shared" si="105"/>
        <v>0</v>
      </c>
      <c r="DZ68" s="7">
        <f t="shared" si="105"/>
        <v>0</v>
      </c>
      <c r="EA68" s="7">
        <f t="shared" si="105"/>
        <v>0</v>
      </c>
    </row>
    <row r="69" spans="1:131" ht="19.5" customHeight="1">
      <c r="A69" s="6"/>
      <c r="B69" s="6"/>
      <c r="C69" s="6"/>
      <c r="D69" s="6"/>
      <c r="E69" s="8" t="s">
        <v>142</v>
      </c>
      <c r="F69" s="6">
        <f>F23+F28+F40+F53+F64+F68</f>
        <v>7</v>
      </c>
      <c r="G69" s="6">
        <f>G23+G28+G40+G53+G64+G68</f>
        <v>49</v>
      </c>
      <c r="H69" s="6">
        <f aca="true" t="shared" si="106" ref="H69:T69">H23+H28+H40+H53+H68</f>
        <v>683</v>
      </c>
      <c r="I69" s="6">
        <f t="shared" si="106"/>
        <v>312</v>
      </c>
      <c r="J69" s="6">
        <f t="shared" si="106"/>
        <v>114</v>
      </c>
      <c r="K69" s="6">
        <f t="shared" si="106"/>
        <v>30</v>
      </c>
      <c r="L69" s="6">
        <f t="shared" si="106"/>
        <v>8</v>
      </c>
      <c r="M69" s="6">
        <f t="shared" si="106"/>
        <v>10</v>
      </c>
      <c r="N69" s="6">
        <f t="shared" si="106"/>
        <v>97</v>
      </c>
      <c r="O69" s="6">
        <f t="shared" si="106"/>
        <v>20</v>
      </c>
      <c r="P69" s="6">
        <f t="shared" si="106"/>
        <v>82</v>
      </c>
      <c r="Q69" s="6">
        <f t="shared" si="106"/>
        <v>0</v>
      </c>
      <c r="R69" s="6">
        <f t="shared" si="106"/>
        <v>0</v>
      </c>
      <c r="S69" s="6">
        <f t="shared" si="106"/>
        <v>10</v>
      </c>
      <c r="T69" s="6">
        <f t="shared" si="106"/>
        <v>0</v>
      </c>
      <c r="U69" s="7">
        <f>U23+U28+U40+U53+U64+U68</f>
        <v>90</v>
      </c>
      <c r="V69" s="7">
        <f>V23+V28+V40+V53+V64+V68</f>
        <v>47</v>
      </c>
      <c r="W69" s="7">
        <f>W23+W28+W40+W53+W64+W68</f>
        <v>27.42</v>
      </c>
      <c r="X69" s="11">
        <f aca="true" t="shared" si="107" ref="X69:AE69">X23+X28+X40+X53+X68</f>
        <v>100</v>
      </c>
      <c r="Y69" s="10">
        <f t="shared" si="107"/>
        <v>0</v>
      </c>
      <c r="Z69" s="11">
        <f t="shared" si="107"/>
        <v>48</v>
      </c>
      <c r="AA69" s="10">
        <f t="shared" si="107"/>
        <v>0</v>
      </c>
      <c r="AB69" s="11">
        <f t="shared" si="107"/>
        <v>0</v>
      </c>
      <c r="AC69" s="10">
        <f t="shared" si="107"/>
        <v>0</v>
      </c>
      <c r="AD69" s="11">
        <f t="shared" si="107"/>
        <v>0</v>
      </c>
      <c r="AE69" s="10">
        <f t="shared" si="107"/>
        <v>0</v>
      </c>
      <c r="AF69" s="7">
        <f>AF23+AF28+AF40+AF53+AF64+AF68</f>
        <v>13.5</v>
      </c>
      <c r="AG69" s="11">
        <f aca="true" t="shared" si="108" ref="AG69:AV69">AG23+AG28+AG40+AG53+AG68</f>
        <v>10</v>
      </c>
      <c r="AH69" s="10">
        <f t="shared" si="108"/>
        <v>0</v>
      </c>
      <c r="AI69" s="11">
        <f t="shared" si="108"/>
        <v>45</v>
      </c>
      <c r="AJ69" s="10">
        <f t="shared" si="108"/>
        <v>0</v>
      </c>
      <c r="AK69" s="11">
        <f t="shared" si="108"/>
        <v>0</v>
      </c>
      <c r="AL69" s="10">
        <f t="shared" si="108"/>
        <v>0</v>
      </c>
      <c r="AM69" s="11">
        <f t="shared" si="108"/>
        <v>0</v>
      </c>
      <c r="AN69" s="10">
        <f t="shared" si="108"/>
        <v>0</v>
      </c>
      <c r="AO69" s="11">
        <f t="shared" si="108"/>
        <v>0</v>
      </c>
      <c r="AP69" s="10">
        <f t="shared" si="108"/>
        <v>0</v>
      </c>
      <c r="AQ69" s="11">
        <f t="shared" si="108"/>
        <v>0</v>
      </c>
      <c r="AR69" s="10">
        <f t="shared" si="108"/>
        <v>0</v>
      </c>
      <c r="AS69" s="11">
        <f t="shared" si="108"/>
        <v>0</v>
      </c>
      <c r="AT69" s="10">
        <f t="shared" si="108"/>
        <v>0</v>
      </c>
      <c r="AU69" s="11">
        <f t="shared" si="108"/>
        <v>0</v>
      </c>
      <c r="AV69" s="10">
        <f t="shared" si="108"/>
        <v>0</v>
      </c>
      <c r="AW69" s="7">
        <f>AW23+AW28+AW40+AW53+AW64+AW68</f>
        <v>9.5</v>
      </c>
      <c r="AX69" s="7">
        <f>AX23+AX28+AX40+AX53+AX64+AX68</f>
        <v>23</v>
      </c>
      <c r="AY69" s="11">
        <f aca="true" t="shared" si="109" ref="AY69:BF69">AY23+AY28+AY40+AY53+AY68</f>
        <v>112</v>
      </c>
      <c r="AZ69" s="10">
        <f t="shared" si="109"/>
        <v>0</v>
      </c>
      <c r="BA69" s="11">
        <f t="shared" si="109"/>
        <v>58</v>
      </c>
      <c r="BB69" s="10">
        <f t="shared" si="109"/>
        <v>0</v>
      </c>
      <c r="BC69" s="11">
        <f t="shared" si="109"/>
        <v>0</v>
      </c>
      <c r="BD69" s="10">
        <f t="shared" si="109"/>
        <v>0</v>
      </c>
      <c r="BE69" s="11">
        <f t="shared" si="109"/>
        <v>8</v>
      </c>
      <c r="BF69" s="10">
        <f t="shared" si="109"/>
        <v>0</v>
      </c>
      <c r="BG69" s="7">
        <f>BG23+BG28+BG40+BG53+BG64+BG68</f>
        <v>16.2</v>
      </c>
      <c r="BH69" s="11">
        <f aca="true" t="shared" si="110" ref="BH69:BW69">BH23+BH28+BH40+BH53+BH68</f>
        <v>0</v>
      </c>
      <c r="BI69" s="10">
        <f t="shared" si="110"/>
        <v>0</v>
      </c>
      <c r="BJ69" s="11">
        <f t="shared" si="110"/>
        <v>10</v>
      </c>
      <c r="BK69" s="10">
        <f t="shared" si="110"/>
        <v>0</v>
      </c>
      <c r="BL69" s="11">
        <f t="shared" si="110"/>
        <v>20</v>
      </c>
      <c r="BM69" s="10">
        <f t="shared" si="110"/>
        <v>0</v>
      </c>
      <c r="BN69" s="11">
        <f t="shared" si="110"/>
        <v>24</v>
      </c>
      <c r="BO69" s="10">
        <f t="shared" si="110"/>
        <v>0</v>
      </c>
      <c r="BP69" s="11">
        <f t="shared" si="110"/>
        <v>0</v>
      </c>
      <c r="BQ69" s="10">
        <f t="shared" si="110"/>
        <v>0</v>
      </c>
      <c r="BR69" s="11">
        <f t="shared" si="110"/>
        <v>0</v>
      </c>
      <c r="BS69" s="10">
        <f t="shared" si="110"/>
        <v>0</v>
      </c>
      <c r="BT69" s="11">
        <f t="shared" si="110"/>
        <v>0</v>
      </c>
      <c r="BU69" s="10">
        <f t="shared" si="110"/>
        <v>0</v>
      </c>
      <c r="BV69" s="11">
        <f t="shared" si="110"/>
        <v>0</v>
      </c>
      <c r="BW69" s="10">
        <f t="shared" si="110"/>
        <v>0</v>
      </c>
      <c r="BX69" s="7">
        <f>BX23+BX28+BX40+BX53+BX64+BX68</f>
        <v>5.8</v>
      </c>
      <c r="BY69" s="7">
        <f>BY23+BY28+BY40+BY53+BY64+BY68</f>
        <v>22</v>
      </c>
      <c r="BZ69" s="11">
        <f aca="true" t="shared" si="111" ref="BZ69:CG69">BZ23+BZ28+BZ40+BZ53+BZ68</f>
        <v>90</v>
      </c>
      <c r="CA69" s="10">
        <f t="shared" si="111"/>
        <v>0</v>
      </c>
      <c r="CB69" s="11">
        <f t="shared" si="111"/>
        <v>8</v>
      </c>
      <c r="CC69" s="10">
        <f t="shared" si="111"/>
        <v>0</v>
      </c>
      <c r="CD69" s="11">
        <f t="shared" si="111"/>
        <v>30</v>
      </c>
      <c r="CE69" s="10">
        <f t="shared" si="111"/>
        <v>0</v>
      </c>
      <c r="CF69" s="11">
        <f t="shared" si="111"/>
        <v>0</v>
      </c>
      <c r="CG69" s="10">
        <f t="shared" si="111"/>
        <v>0</v>
      </c>
      <c r="CH69" s="7">
        <f>CH23+CH28+CH40+CH53+CH64+CH68</f>
        <v>12.3</v>
      </c>
      <c r="CI69" s="11">
        <f aca="true" t="shared" si="112" ref="CI69:CX69">CI23+CI28+CI40+CI53+CI68</f>
        <v>0</v>
      </c>
      <c r="CJ69" s="10">
        <f t="shared" si="112"/>
        <v>0</v>
      </c>
      <c r="CK69" s="11">
        <f t="shared" si="112"/>
        <v>42</v>
      </c>
      <c r="CL69" s="10">
        <f t="shared" si="112"/>
        <v>0</v>
      </c>
      <c r="CM69" s="11">
        <f t="shared" si="112"/>
        <v>0</v>
      </c>
      <c r="CN69" s="10">
        <f t="shared" si="112"/>
        <v>0</v>
      </c>
      <c r="CO69" s="11">
        <f t="shared" si="112"/>
        <v>58</v>
      </c>
      <c r="CP69" s="10">
        <f t="shared" si="112"/>
        <v>0</v>
      </c>
      <c r="CQ69" s="11">
        <f t="shared" si="112"/>
        <v>0</v>
      </c>
      <c r="CR69" s="10">
        <f t="shared" si="112"/>
        <v>0</v>
      </c>
      <c r="CS69" s="11">
        <f t="shared" si="112"/>
        <v>0</v>
      </c>
      <c r="CT69" s="10">
        <f t="shared" si="112"/>
        <v>0</v>
      </c>
      <c r="CU69" s="11">
        <f t="shared" si="112"/>
        <v>0</v>
      </c>
      <c r="CV69" s="10">
        <f t="shared" si="112"/>
        <v>0</v>
      </c>
      <c r="CW69" s="11">
        <f t="shared" si="112"/>
        <v>0</v>
      </c>
      <c r="CX69" s="10">
        <f t="shared" si="112"/>
        <v>0</v>
      </c>
      <c r="CY69" s="7">
        <f>CY23+CY28+CY40+CY53+CY64+CY68</f>
        <v>9.7</v>
      </c>
      <c r="CZ69" s="7">
        <f>CZ23+CZ28+CZ40+CZ53+CZ64+CZ68</f>
        <v>22</v>
      </c>
      <c r="DA69" s="11">
        <f aca="true" t="shared" si="113" ref="DA69:DH69">DA23+DA28+DA40+DA53+DA68</f>
        <v>10</v>
      </c>
      <c r="DB69" s="10">
        <f t="shared" si="113"/>
        <v>0</v>
      </c>
      <c r="DC69" s="11">
        <f t="shared" si="113"/>
        <v>0</v>
      </c>
      <c r="DD69" s="10">
        <f t="shared" si="113"/>
        <v>0</v>
      </c>
      <c r="DE69" s="11">
        <f t="shared" si="113"/>
        <v>0</v>
      </c>
      <c r="DF69" s="10">
        <f t="shared" si="113"/>
        <v>0</v>
      </c>
      <c r="DG69" s="11">
        <f t="shared" si="113"/>
        <v>0</v>
      </c>
      <c r="DH69" s="10">
        <f t="shared" si="113"/>
        <v>0</v>
      </c>
      <c r="DI69" s="7">
        <f>DI23+DI28+DI40+DI53+DI64+DI68</f>
        <v>1</v>
      </c>
      <c r="DJ69" s="11">
        <f aca="true" t="shared" si="114" ref="DJ69:DY69">DJ23+DJ28+DJ40+DJ53+DJ68</f>
        <v>0</v>
      </c>
      <c r="DK69" s="10">
        <f t="shared" si="114"/>
        <v>0</v>
      </c>
      <c r="DL69" s="11">
        <f t="shared" si="114"/>
        <v>0</v>
      </c>
      <c r="DM69" s="10">
        <f t="shared" si="114"/>
        <v>0</v>
      </c>
      <c r="DN69" s="11">
        <f t="shared" si="114"/>
        <v>0</v>
      </c>
      <c r="DO69" s="10">
        <f t="shared" si="114"/>
        <v>0</v>
      </c>
      <c r="DP69" s="11">
        <f t="shared" si="114"/>
        <v>0</v>
      </c>
      <c r="DQ69" s="10">
        <f t="shared" si="114"/>
        <v>0</v>
      </c>
      <c r="DR69" s="11">
        <f t="shared" si="114"/>
        <v>0</v>
      </c>
      <c r="DS69" s="10">
        <f t="shared" si="114"/>
        <v>0</v>
      </c>
      <c r="DT69" s="11">
        <f t="shared" si="114"/>
        <v>0</v>
      </c>
      <c r="DU69" s="10">
        <f t="shared" si="114"/>
        <v>0</v>
      </c>
      <c r="DV69" s="11">
        <f t="shared" si="114"/>
        <v>10</v>
      </c>
      <c r="DW69" s="10">
        <f t="shared" si="114"/>
        <v>0</v>
      </c>
      <c r="DX69" s="11">
        <f t="shared" si="114"/>
        <v>0</v>
      </c>
      <c r="DY69" s="10">
        <f t="shared" si="114"/>
        <v>0</v>
      </c>
      <c r="DZ69" s="7">
        <f>DZ23+DZ28+DZ40+DZ53+DZ64+DZ68</f>
        <v>22</v>
      </c>
      <c r="EA69" s="7">
        <f>EA23+EA28+EA40+EA53+EA64+EA68</f>
        <v>23</v>
      </c>
    </row>
    <row r="71" spans="4:5" ht="12.75">
      <c r="D71" s="3" t="s">
        <v>22</v>
      </c>
      <c r="E71" s="3" t="s">
        <v>143</v>
      </c>
    </row>
    <row r="72" spans="4:5" ht="12.75">
      <c r="D72" s="3" t="s">
        <v>26</v>
      </c>
      <c r="E72" s="3" t="s">
        <v>144</v>
      </c>
    </row>
    <row r="73" spans="4:5" ht="12.75">
      <c r="D73" s="14" t="s">
        <v>32</v>
      </c>
      <c r="E73" s="14"/>
    </row>
    <row r="74" spans="4:5" ht="12.75">
      <c r="D74" s="3" t="s">
        <v>34</v>
      </c>
      <c r="E74" s="3" t="s">
        <v>145</v>
      </c>
    </row>
    <row r="75" spans="4:5" ht="12.75">
      <c r="D75" s="3" t="s">
        <v>35</v>
      </c>
      <c r="E75" s="3" t="s">
        <v>146</v>
      </c>
    </row>
    <row r="76" spans="4:5" ht="12.75">
      <c r="D76" s="3" t="s">
        <v>36</v>
      </c>
      <c r="E76" s="3" t="s">
        <v>147</v>
      </c>
    </row>
    <row r="77" spans="4:29" ht="12.75">
      <c r="D77" s="3" t="s">
        <v>37</v>
      </c>
      <c r="E77" s="3" t="s">
        <v>148</v>
      </c>
      <c r="M77" s="9"/>
      <c r="U77" s="9"/>
      <c r="AC77" s="9"/>
    </row>
    <row r="78" spans="4:5" ht="12.75">
      <c r="D78" s="14" t="s">
        <v>33</v>
      </c>
      <c r="E78" s="14"/>
    </row>
    <row r="79" spans="4:5" ht="12.75">
      <c r="D79" s="3" t="s">
        <v>35</v>
      </c>
      <c r="E79" s="3" t="s">
        <v>146</v>
      </c>
    </row>
    <row r="80" spans="4:5" ht="12.75">
      <c r="D80" s="3" t="s">
        <v>36</v>
      </c>
      <c r="E80" s="3" t="s">
        <v>147</v>
      </c>
    </row>
    <row r="81" spans="4:5" ht="12.75">
      <c r="D81" s="3" t="s">
        <v>38</v>
      </c>
      <c r="E81" s="3" t="s">
        <v>149</v>
      </c>
    </row>
    <row r="82" spans="4:5" ht="12.75">
      <c r="D82" s="3" t="s">
        <v>37</v>
      </c>
      <c r="E82" s="3" t="s">
        <v>148</v>
      </c>
    </row>
    <row r="83" spans="4:5" ht="12.75">
      <c r="D83" s="3" t="s">
        <v>39</v>
      </c>
      <c r="E83" s="3" t="s">
        <v>150</v>
      </c>
    </row>
    <row r="84" spans="4:5" ht="12.75">
      <c r="D84" s="3" t="s">
        <v>40</v>
      </c>
      <c r="E84" s="3" t="s">
        <v>151</v>
      </c>
    </row>
    <row r="85" spans="4:5" ht="12.75">
      <c r="D85" s="3" t="s">
        <v>41</v>
      </c>
      <c r="E85" s="3" t="s">
        <v>152</v>
      </c>
    </row>
    <row r="86" spans="4:5" ht="12.75">
      <c r="D86" s="3" t="s">
        <v>42</v>
      </c>
      <c r="E86" s="3" t="s">
        <v>153</v>
      </c>
    </row>
  </sheetData>
  <sheetProtection/>
  <mergeCells count="104">
    <mergeCell ref="A11:DZ11"/>
    <mergeCell ref="A12:C14"/>
    <mergeCell ref="D12:D15"/>
    <mergeCell ref="E12:E15"/>
    <mergeCell ref="F12:G12"/>
    <mergeCell ref="F13:F15"/>
    <mergeCell ref="G13:G15"/>
    <mergeCell ref="H12:T12"/>
    <mergeCell ref="V12:V15"/>
    <mergeCell ref="W12:W15"/>
    <mergeCell ref="X12:BY12"/>
    <mergeCell ref="X13:AX13"/>
    <mergeCell ref="X14:AE14"/>
    <mergeCell ref="I13:T13"/>
    <mergeCell ref="Z15:AA15"/>
    <mergeCell ref="AG14:AV14"/>
    <mergeCell ref="AG15:AH15"/>
    <mergeCell ref="AI15:AJ15"/>
    <mergeCell ref="AK15:AL15"/>
    <mergeCell ref="AM15:AN15"/>
    <mergeCell ref="H13:H15"/>
    <mergeCell ref="AQ15:AR15"/>
    <mergeCell ref="I14:L14"/>
    <mergeCell ref="M14:T14"/>
    <mergeCell ref="U12:U15"/>
    <mergeCell ref="AX14:AX15"/>
    <mergeCell ref="BL15:BM15"/>
    <mergeCell ref="BN15:BO15"/>
    <mergeCell ref="BP15:BQ15"/>
    <mergeCell ref="BR15:BS15"/>
    <mergeCell ref="X15:Y15"/>
    <mergeCell ref="BE15:BF15"/>
    <mergeCell ref="AB15:AC15"/>
    <mergeCell ref="AD15:AE15"/>
    <mergeCell ref="AF14:AF15"/>
    <mergeCell ref="CH14:CH15"/>
    <mergeCell ref="BG14:BG15"/>
    <mergeCell ref="BH14:BW14"/>
    <mergeCell ref="BH15:BI15"/>
    <mergeCell ref="BJ15:BK15"/>
    <mergeCell ref="AO15:AP15"/>
    <mergeCell ref="BV15:BW15"/>
    <mergeCell ref="AS15:AT15"/>
    <mergeCell ref="AU15:AV15"/>
    <mergeCell ref="AW14:AW15"/>
    <mergeCell ref="CD15:CE15"/>
    <mergeCell ref="AY13:BY13"/>
    <mergeCell ref="AY14:BF14"/>
    <mergeCell ref="AY15:AZ15"/>
    <mergeCell ref="BA15:BB15"/>
    <mergeCell ref="BC15:BD15"/>
    <mergeCell ref="CS15:CT15"/>
    <mergeCell ref="BT15:BU15"/>
    <mergeCell ref="CW15:CX15"/>
    <mergeCell ref="BX14:BX15"/>
    <mergeCell ref="BY14:BY15"/>
    <mergeCell ref="BZ12:EA12"/>
    <mergeCell ref="BZ13:CZ13"/>
    <mergeCell ref="BZ14:CG14"/>
    <mergeCell ref="BZ15:CA15"/>
    <mergeCell ref="CB15:CC15"/>
    <mergeCell ref="DA13:EA13"/>
    <mergeCell ref="DA14:DH14"/>
    <mergeCell ref="DA15:DB15"/>
    <mergeCell ref="DC15:DD15"/>
    <mergeCell ref="DE15:DF15"/>
    <mergeCell ref="CF15:CG15"/>
    <mergeCell ref="DI14:DI15"/>
    <mergeCell ref="DJ14:DY14"/>
    <mergeCell ref="CI14:CX14"/>
    <mergeCell ref="CI15:CJ15"/>
    <mergeCell ref="A16:EA16"/>
    <mergeCell ref="CU15:CV15"/>
    <mergeCell ref="DR15:DS15"/>
    <mergeCell ref="DT15:DU15"/>
    <mergeCell ref="CY14:CY15"/>
    <mergeCell ref="CZ14:CZ15"/>
    <mergeCell ref="CK15:CL15"/>
    <mergeCell ref="CM15:CN15"/>
    <mergeCell ref="CO15:CP15"/>
    <mergeCell ref="CQ15:CR15"/>
    <mergeCell ref="DJ15:DK15"/>
    <mergeCell ref="DL15:DM15"/>
    <mergeCell ref="DN15:DO15"/>
    <mergeCell ref="DP15:DQ15"/>
    <mergeCell ref="A29:EA29"/>
    <mergeCell ref="DG15:DH15"/>
    <mergeCell ref="DV15:DW15"/>
    <mergeCell ref="DX15:DY15"/>
    <mergeCell ref="DZ14:DZ15"/>
    <mergeCell ref="EA14:EA15"/>
    <mergeCell ref="D78:E78"/>
    <mergeCell ref="C57:C59"/>
    <mergeCell ref="A57:A59"/>
    <mergeCell ref="B57:B59"/>
    <mergeCell ref="A62:EA62"/>
    <mergeCell ref="A24:EA24"/>
    <mergeCell ref="A65:EA65"/>
    <mergeCell ref="D73:E73"/>
    <mergeCell ref="A41:EA41"/>
    <mergeCell ref="A54:EA54"/>
    <mergeCell ref="C55:C56"/>
    <mergeCell ref="A55:A56"/>
    <mergeCell ref="B55:B56"/>
  </mergeCells>
  <printOptions/>
  <pageMargins left="0.75" right="0.75" top="1" bottom="1" header="0.5" footer="0.5"/>
  <pageSetup fitToHeight="1" fitToWidth="1" horizontalDpi="600" verticalDpi="600" orientation="landscape" paperSize="8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7"/>
  <sheetViews>
    <sheetView zoomScalePageLayoutView="0" workbookViewId="0" topLeftCell="H1">
      <selection activeCell="AB5" sqref="AB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8515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7" ht="12.75">
      <c r="E7" t="s">
        <v>11</v>
      </c>
      <c r="F7" s="1" t="s">
        <v>12</v>
      </c>
      <c r="BE7" t="s">
        <v>13</v>
      </c>
    </row>
    <row r="8" spans="5:57" ht="12.75">
      <c r="E8" t="s">
        <v>14</v>
      </c>
      <c r="F8" s="1" t="s">
        <v>96</v>
      </c>
      <c r="BE8" t="s">
        <v>16</v>
      </c>
    </row>
    <row r="9" spans="5:57" ht="12.75">
      <c r="E9" t="s">
        <v>17</v>
      </c>
      <c r="F9" s="1" t="s">
        <v>18</v>
      </c>
      <c r="BE9" t="s">
        <v>195</v>
      </c>
    </row>
    <row r="11" spans="1:130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43</v>
      </c>
      <c r="V12" s="20" t="s">
        <v>44</v>
      </c>
      <c r="W12" s="20" t="s">
        <v>45</v>
      </c>
      <c r="X12" s="18" t="s">
        <v>46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 t="s">
        <v>51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</row>
    <row r="13" spans="1:13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20"/>
      <c r="W13" s="20"/>
      <c r="X13" s="18" t="s">
        <v>47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 t="s">
        <v>50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 t="s">
        <v>52</v>
      </c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53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</row>
    <row r="14" spans="1:13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6"/>
      <c r="T14" s="16"/>
      <c r="U14" s="20"/>
      <c r="V14" s="20"/>
      <c r="W14" s="20"/>
      <c r="X14" s="19" t="s">
        <v>32</v>
      </c>
      <c r="Y14" s="19"/>
      <c r="Z14" s="19"/>
      <c r="AA14" s="19"/>
      <c r="AB14" s="19"/>
      <c r="AC14" s="19"/>
      <c r="AD14" s="19"/>
      <c r="AE14" s="19"/>
      <c r="AF14" s="17" t="s">
        <v>48</v>
      </c>
      <c r="AG14" s="19" t="s">
        <v>33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 t="s">
        <v>48</v>
      </c>
      <c r="AX14" s="17" t="s">
        <v>49</v>
      </c>
      <c r="AY14" s="19" t="s">
        <v>32</v>
      </c>
      <c r="AZ14" s="19"/>
      <c r="BA14" s="19"/>
      <c r="BB14" s="19"/>
      <c r="BC14" s="19"/>
      <c r="BD14" s="19"/>
      <c r="BE14" s="19"/>
      <c r="BF14" s="19"/>
      <c r="BG14" s="17" t="s">
        <v>48</v>
      </c>
      <c r="BH14" s="19" t="s">
        <v>33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7" t="s">
        <v>48</v>
      </c>
      <c r="BY14" s="17" t="s">
        <v>49</v>
      </c>
      <c r="BZ14" s="19" t="s">
        <v>32</v>
      </c>
      <c r="CA14" s="19"/>
      <c r="CB14" s="19"/>
      <c r="CC14" s="19"/>
      <c r="CD14" s="19"/>
      <c r="CE14" s="19"/>
      <c r="CF14" s="19"/>
      <c r="CG14" s="19"/>
      <c r="CH14" s="17" t="s">
        <v>48</v>
      </c>
      <c r="CI14" s="19" t="s">
        <v>33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7" t="s">
        <v>48</v>
      </c>
      <c r="DJ14" s="19" t="s">
        <v>33</v>
      </c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7" t="s">
        <v>48</v>
      </c>
      <c r="EA14" s="17" t="s">
        <v>49</v>
      </c>
    </row>
    <row r="15" spans="1:13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36</v>
      </c>
      <c r="O15" s="5" t="s">
        <v>38</v>
      </c>
      <c r="P15" s="5" t="s">
        <v>37</v>
      </c>
      <c r="Q15" s="5" t="s">
        <v>39</v>
      </c>
      <c r="R15" s="5" t="s">
        <v>40</v>
      </c>
      <c r="S15" s="5" t="s">
        <v>41</v>
      </c>
      <c r="T15" s="5" t="s">
        <v>42</v>
      </c>
      <c r="U15" s="20"/>
      <c r="V15" s="20"/>
      <c r="W15" s="20"/>
      <c r="X15" s="16" t="s">
        <v>34</v>
      </c>
      <c r="Y15" s="16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7"/>
      <c r="AG15" s="16" t="s">
        <v>35</v>
      </c>
      <c r="AH15" s="16"/>
      <c r="AI15" s="16" t="s">
        <v>36</v>
      </c>
      <c r="AJ15" s="16"/>
      <c r="AK15" s="16" t="s">
        <v>38</v>
      </c>
      <c r="AL15" s="16"/>
      <c r="AM15" s="16" t="s">
        <v>37</v>
      </c>
      <c r="AN15" s="16"/>
      <c r="AO15" s="16" t="s">
        <v>39</v>
      </c>
      <c r="AP15" s="16"/>
      <c r="AQ15" s="16" t="s">
        <v>40</v>
      </c>
      <c r="AR15" s="16"/>
      <c r="AS15" s="16" t="s">
        <v>41</v>
      </c>
      <c r="AT15" s="16"/>
      <c r="AU15" s="16" t="s">
        <v>42</v>
      </c>
      <c r="AV15" s="16"/>
      <c r="AW15" s="17"/>
      <c r="AX15" s="17"/>
      <c r="AY15" s="16" t="s">
        <v>34</v>
      </c>
      <c r="AZ15" s="16"/>
      <c r="BA15" s="16" t="s">
        <v>35</v>
      </c>
      <c r="BB15" s="16"/>
      <c r="BC15" s="16" t="s">
        <v>36</v>
      </c>
      <c r="BD15" s="16"/>
      <c r="BE15" s="16" t="s">
        <v>37</v>
      </c>
      <c r="BF15" s="16"/>
      <c r="BG15" s="17"/>
      <c r="BH15" s="16" t="s">
        <v>35</v>
      </c>
      <c r="BI15" s="16"/>
      <c r="BJ15" s="16" t="s">
        <v>36</v>
      </c>
      <c r="BK15" s="16"/>
      <c r="BL15" s="16" t="s">
        <v>38</v>
      </c>
      <c r="BM15" s="16"/>
      <c r="BN15" s="16" t="s">
        <v>37</v>
      </c>
      <c r="BO15" s="16"/>
      <c r="BP15" s="16" t="s">
        <v>39</v>
      </c>
      <c r="BQ15" s="16"/>
      <c r="BR15" s="16" t="s">
        <v>40</v>
      </c>
      <c r="BS15" s="16"/>
      <c r="BT15" s="16" t="s">
        <v>41</v>
      </c>
      <c r="BU15" s="16"/>
      <c r="BV15" s="16" t="s">
        <v>42</v>
      </c>
      <c r="BW15" s="16"/>
      <c r="BX15" s="17"/>
      <c r="BY15" s="17"/>
      <c r="BZ15" s="16" t="s">
        <v>34</v>
      </c>
      <c r="CA15" s="16"/>
      <c r="CB15" s="16" t="s">
        <v>35</v>
      </c>
      <c r="CC15" s="16"/>
      <c r="CD15" s="16" t="s">
        <v>36</v>
      </c>
      <c r="CE15" s="16"/>
      <c r="CF15" s="16" t="s">
        <v>37</v>
      </c>
      <c r="CG15" s="16"/>
      <c r="CH15" s="17"/>
      <c r="CI15" s="16" t="s">
        <v>35</v>
      </c>
      <c r="CJ15" s="16"/>
      <c r="CK15" s="16" t="s">
        <v>36</v>
      </c>
      <c r="CL15" s="16"/>
      <c r="CM15" s="16" t="s">
        <v>38</v>
      </c>
      <c r="CN15" s="16"/>
      <c r="CO15" s="16" t="s">
        <v>37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7"/>
      <c r="DJ15" s="16" t="s">
        <v>35</v>
      </c>
      <c r="DK15" s="16"/>
      <c r="DL15" s="16" t="s">
        <v>36</v>
      </c>
      <c r="DM15" s="16"/>
      <c r="DN15" s="16" t="s">
        <v>38</v>
      </c>
      <c r="DO15" s="16"/>
      <c r="DP15" s="16" t="s">
        <v>37</v>
      </c>
      <c r="DQ15" s="16"/>
      <c r="DR15" s="16" t="s">
        <v>39</v>
      </c>
      <c r="DS15" s="16"/>
      <c r="DT15" s="16" t="s">
        <v>40</v>
      </c>
      <c r="DU15" s="16"/>
      <c r="DV15" s="16" t="s">
        <v>41</v>
      </c>
      <c r="DW15" s="16"/>
      <c r="DX15" s="16" t="s">
        <v>42</v>
      </c>
      <c r="DY15" s="16"/>
      <c r="DZ15" s="17"/>
      <c r="EA15" s="17"/>
    </row>
    <row r="16" spans="1:131" ht="19.5" customHeight="1">
      <c r="A16" s="12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2"/>
      <c r="EA16" s="13"/>
    </row>
    <row r="17" spans="1:131" ht="12.75">
      <c r="A17" s="6">
        <v>1</v>
      </c>
      <c r="B17" s="6">
        <v>1</v>
      </c>
      <c r="C17" s="6"/>
      <c r="D17" s="6"/>
      <c r="E17" s="3" t="s">
        <v>55</v>
      </c>
      <c r="F17" s="6">
        <f>$B$17*COUNTIF(X17:DY17,"e")</f>
        <v>1</v>
      </c>
      <c r="G17" s="6">
        <f>$B$17*COUNTIF(X17:DY17,"z")</f>
        <v>0</v>
      </c>
      <c r="H17" s="6">
        <f aca="true" t="shared" si="0" ref="H17:H22">SUM(I17:T17)</f>
        <v>20</v>
      </c>
      <c r="I17" s="6">
        <f aca="true" t="shared" si="1" ref="I17:I22">X17+AY17+BZ17+DA17</f>
        <v>0</v>
      </c>
      <c r="J17" s="6">
        <f aca="true" t="shared" si="2" ref="J17:J22">Z17+BA17+CB17+DC17</f>
        <v>0</v>
      </c>
      <c r="K17" s="6">
        <f aca="true" t="shared" si="3" ref="K17:K22">AB17+BC17+CD17+DE17</f>
        <v>0</v>
      </c>
      <c r="L17" s="6">
        <f aca="true" t="shared" si="4" ref="L17:L22">AD17+BE17+CF17+DG17</f>
        <v>0</v>
      </c>
      <c r="M17" s="6">
        <f aca="true" t="shared" si="5" ref="M17:M22">AG17+BH17+CI17+DJ17</f>
        <v>0</v>
      </c>
      <c r="N17" s="6">
        <f aca="true" t="shared" si="6" ref="N17:N22">AI17+BJ17+CK17+DL17</f>
        <v>0</v>
      </c>
      <c r="O17" s="6">
        <f aca="true" t="shared" si="7" ref="O17:O22">AK17+BL17+CM17+DN17</f>
        <v>20</v>
      </c>
      <c r="P17" s="6">
        <f aca="true" t="shared" si="8" ref="P17:P22">AM17+BN17+CO17+DP17</f>
        <v>0</v>
      </c>
      <c r="Q17" s="6">
        <f aca="true" t="shared" si="9" ref="Q17:Q22">AO17+BP17+CQ17+DR17</f>
        <v>0</v>
      </c>
      <c r="R17" s="6">
        <f aca="true" t="shared" si="10" ref="R17:R22">AQ17+BR17+CS17+DT17</f>
        <v>0</v>
      </c>
      <c r="S17" s="6">
        <f aca="true" t="shared" si="11" ref="S17:S22">AS17+BT17+CU17+DV17</f>
        <v>0</v>
      </c>
      <c r="T17" s="6">
        <f aca="true" t="shared" si="12" ref="T17:T22">AU17+BV17+CW17+DX17</f>
        <v>0</v>
      </c>
      <c r="U17" s="7">
        <f aca="true" t="shared" si="13" ref="U17:U22">AX17+BY17+CZ17+EA17</f>
        <v>3</v>
      </c>
      <c r="V17" s="7">
        <f aca="true" t="shared" si="14" ref="V17:V22">AW17+BX17+CY17+DZ17</f>
        <v>3</v>
      </c>
      <c r="W17" s="7">
        <f>$B$17*0.8</f>
        <v>0.8</v>
      </c>
      <c r="X17" s="11"/>
      <c r="Y17" s="10"/>
      <c r="Z17" s="11"/>
      <c r="AA17" s="10"/>
      <c r="AB17" s="11"/>
      <c r="AC17" s="10"/>
      <c r="AD17" s="11"/>
      <c r="AE17" s="10"/>
      <c r="AF17" s="7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7"/>
      <c r="AX17" s="7">
        <f aca="true" t="shared" si="15" ref="AX17:AX22">AF17+AW17</f>
        <v>0</v>
      </c>
      <c r="AY17" s="11"/>
      <c r="AZ17" s="10"/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>
        <f>$B$17*20</f>
        <v>20</v>
      </c>
      <c r="BM17" s="10" t="s">
        <v>56</v>
      </c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7">
        <f>$B$17*3</f>
        <v>3</v>
      </c>
      <c r="BY17" s="7">
        <f aca="true" t="shared" si="16" ref="BY17:BY22">BG17+BX17</f>
        <v>3</v>
      </c>
      <c r="BZ17" s="11"/>
      <c r="CA17" s="10"/>
      <c r="CB17" s="11"/>
      <c r="CC17" s="10"/>
      <c r="CD17" s="11"/>
      <c r="CE17" s="10"/>
      <c r="CF17" s="11"/>
      <c r="CG17" s="10"/>
      <c r="CH17" s="7"/>
      <c r="CI17" s="11"/>
      <c r="CJ17" s="10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22">CH17+CY17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22">DI17+DZ17</f>
        <v>0</v>
      </c>
    </row>
    <row r="18" spans="1:131" ht="12.75">
      <c r="A18" s="6"/>
      <c r="B18" s="6"/>
      <c r="C18" s="6"/>
      <c r="D18" s="6" t="s">
        <v>58</v>
      </c>
      <c r="E18" s="3" t="s">
        <v>59</v>
      </c>
      <c r="F18" s="6">
        <f>COUNTIF(X18:DY18,"e")</f>
        <v>0</v>
      </c>
      <c r="G18" s="6">
        <f>COUNTIF(X18:DY18,"z")</f>
        <v>1</v>
      </c>
      <c r="H18" s="6">
        <f t="shared" si="0"/>
        <v>10</v>
      </c>
      <c r="I18" s="6">
        <f t="shared" si="1"/>
        <v>0</v>
      </c>
      <c r="J18" s="6">
        <f t="shared" si="2"/>
        <v>10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1</v>
      </c>
      <c r="V18" s="7">
        <f t="shared" si="14"/>
        <v>0</v>
      </c>
      <c r="W18" s="7">
        <v>0.4</v>
      </c>
      <c r="X18" s="11"/>
      <c r="Y18" s="10"/>
      <c r="Z18" s="11">
        <v>10</v>
      </c>
      <c r="AA18" s="10" t="s">
        <v>57</v>
      </c>
      <c r="AB18" s="11"/>
      <c r="AC18" s="10"/>
      <c r="AD18" s="11"/>
      <c r="AE18" s="10"/>
      <c r="AF18" s="7">
        <v>1</v>
      </c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1</v>
      </c>
      <c r="AY18" s="11"/>
      <c r="AZ18" s="10"/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0</v>
      </c>
      <c r="BZ18" s="11"/>
      <c r="CA18" s="10"/>
      <c r="CB18" s="11"/>
      <c r="CC18" s="10"/>
      <c r="CD18" s="11"/>
      <c r="CE18" s="10"/>
      <c r="CF18" s="11"/>
      <c r="CG18" s="10"/>
      <c r="CH18" s="7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</row>
    <row r="19" spans="1:131" ht="12.75">
      <c r="A19" s="6">
        <v>2</v>
      </c>
      <c r="B19" s="6">
        <v>1</v>
      </c>
      <c r="C19" s="6"/>
      <c r="D19" s="6"/>
      <c r="E19" s="3" t="s">
        <v>60</v>
      </c>
      <c r="F19" s="6">
        <f>$B$19*COUNTIF(X19:DY19,"e")</f>
        <v>0</v>
      </c>
      <c r="G19" s="6">
        <f>$B$19*COUNTIF(X19:DY19,"z")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1</v>
      </c>
      <c r="V19" s="7">
        <f t="shared" si="14"/>
        <v>0</v>
      </c>
      <c r="W19" s="7">
        <f>$B$19*0.4</f>
        <v>0.4</v>
      </c>
      <c r="X19" s="11"/>
      <c r="Y19" s="10"/>
      <c r="Z19" s="11"/>
      <c r="AA19" s="10"/>
      <c r="AB19" s="11"/>
      <c r="AC19" s="10"/>
      <c r="AD19" s="11"/>
      <c r="AE19" s="10"/>
      <c r="AF19" s="7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0</v>
      </c>
      <c r="AY19" s="11"/>
      <c r="AZ19" s="10"/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>
        <f>$B$19*10</f>
        <v>10</v>
      </c>
      <c r="CA19" s="10" t="s">
        <v>57</v>
      </c>
      <c r="CB19" s="11"/>
      <c r="CC19" s="10"/>
      <c r="CD19" s="11"/>
      <c r="CE19" s="10"/>
      <c r="CF19" s="11"/>
      <c r="CG19" s="10"/>
      <c r="CH19" s="7">
        <f>$B$19*1</f>
        <v>1</v>
      </c>
      <c r="CI19" s="11"/>
      <c r="CJ19" s="10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1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</row>
    <row r="20" spans="1:131" ht="12.75">
      <c r="A20" s="6"/>
      <c r="B20" s="6"/>
      <c r="C20" s="6"/>
      <c r="D20" s="6" t="s">
        <v>61</v>
      </c>
      <c r="E20" s="3" t="s">
        <v>62</v>
      </c>
      <c r="F20" s="6">
        <f>COUNTIF(X20:DY20,"e")</f>
        <v>0</v>
      </c>
      <c r="G20" s="6">
        <f>COUNTIF(X20:DY20,"z")</f>
        <v>1</v>
      </c>
      <c r="H20" s="6">
        <f t="shared" si="0"/>
        <v>4</v>
      </c>
      <c r="I20" s="6">
        <f t="shared" si="1"/>
        <v>4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1</v>
      </c>
      <c r="V20" s="7">
        <f t="shared" si="14"/>
        <v>0</v>
      </c>
      <c r="W20" s="7">
        <v>0.2</v>
      </c>
      <c r="X20" s="11">
        <v>4</v>
      </c>
      <c r="Y20" s="10" t="s">
        <v>57</v>
      </c>
      <c r="Z20" s="11"/>
      <c r="AA20" s="10"/>
      <c r="AB20" s="11"/>
      <c r="AC20" s="10"/>
      <c r="AD20" s="11"/>
      <c r="AE20" s="10"/>
      <c r="AF20" s="7">
        <v>1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1</v>
      </c>
      <c r="AY20" s="11"/>
      <c r="AZ20" s="10"/>
      <c r="BA20" s="11"/>
      <c r="BB20" s="10"/>
      <c r="BC20" s="11"/>
      <c r="BD20" s="10"/>
      <c r="BE20" s="11"/>
      <c r="BF20" s="10"/>
      <c r="BG20" s="7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/>
      <c r="CG20" s="10"/>
      <c r="CH20" s="7"/>
      <c r="CI20" s="11"/>
      <c r="CJ20" s="10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</row>
    <row r="21" spans="1:131" ht="12.75">
      <c r="A21" s="6"/>
      <c r="B21" s="6"/>
      <c r="C21" s="6"/>
      <c r="D21" s="6" t="s">
        <v>63</v>
      </c>
      <c r="E21" s="3" t="s">
        <v>64</v>
      </c>
      <c r="F21" s="6">
        <f>COUNTIF(X21:DY21,"e")</f>
        <v>0</v>
      </c>
      <c r="G21" s="6">
        <f>COUNTIF(X21:DY21,"z")</f>
        <v>1</v>
      </c>
      <c r="H21" s="6">
        <f t="shared" si="0"/>
        <v>8</v>
      </c>
      <c r="I21" s="6">
        <f t="shared" si="1"/>
        <v>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1</v>
      </c>
      <c r="V21" s="7">
        <f t="shared" si="14"/>
        <v>0</v>
      </c>
      <c r="W21" s="7">
        <v>0.32</v>
      </c>
      <c r="X21" s="11"/>
      <c r="Y21" s="10"/>
      <c r="Z21" s="11"/>
      <c r="AA21" s="10"/>
      <c r="AB21" s="11"/>
      <c r="AC21" s="10"/>
      <c r="AD21" s="11"/>
      <c r="AE21" s="10"/>
      <c r="AF21" s="7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>
        <v>8</v>
      </c>
      <c r="AZ21" s="10" t="s">
        <v>57</v>
      </c>
      <c r="BA21" s="11"/>
      <c r="BB21" s="10"/>
      <c r="BC21" s="11"/>
      <c r="BD21" s="10"/>
      <c r="BE21" s="11"/>
      <c r="BF21" s="10"/>
      <c r="BG21" s="7">
        <v>1</v>
      </c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1</v>
      </c>
      <c r="BZ21" s="11"/>
      <c r="CA21" s="10"/>
      <c r="CB21" s="11"/>
      <c r="CC21" s="10"/>
      <c r="CD21" s="11"/>
      <c r="CE21" s="10"/>
      <c r="CF21" s="11"/>
      <c r="CG21" s="10"/>
      <c r="CH21" s="7"/>
      <c r="CI21" s="11"/>
      <c r="CJ21" s="10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</row>
    <row r="22" spans="1:131" ht="12.75">
      <c r="A22" s="6"/>
      <c r="B22" s="6"/>
      <c r="C22" s="6"/>
      <c r="D22" s="6" t="s">
        <v>65</v>
      </c>
      <c r="E22" s="3" t="s">
        <v>66</v>
      </c>
      <c r="F22" s="6">
        <f>COUNTIF(X22:DY22,"e")</f>
        <v>0</v>
      </c>
      <c r="G22" s="6">
        <f>COUNTIF(X22:DY22,"z")</f>
        <v>2</v>
      </c>
      <c r="H22" s="6">
        <f t="shared" si="0"/>
        <v>18</v>
      </c>
      <c r="I22" s="6">
        <f t="shared" si="1"/>
        <v>10</v>
      </c>
      <c r="J22" s="6">
        <f t="shared" si="2"/>
        <v>8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2</v>
      </c>
      <c r="V22" s="7">
        <f t="shared" si="14"/>
        <v>0</v>
      </c>
      <c r="W22" s="7">
        <v>0.72</v>
      </c>
      <c r="X22" s="11">
        <v>10</v>
      </c>
      <c r="Y22" s="10" t="s">
        <v>57</v>
      </c>
      <c r="Z22" s="11">
        <v>8</v>
      </c>
      <c r="AA22" s="10" t="s">
        <v>57</v>
      </c>
      <c r="AB22" s="11"/>
      <c r="AC22" s="10"/>
      <c r="AD22" s="11"/>
      <c r="AE22" s="10"/>
      <c r="AF22" s="7">
        <v>2</v>
      </c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2</v>
      </c>
      <c r="AY22" s="11"/>
      <c r="AZ22" s="10"/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7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0</v>
      </c>
    </row>
    <row r="23" spans="1:131" ht="15.75" customHeight="1">
      <c r="A23" s="6"/>
      <c r="B23" s="6"/>
      <c r="C23" s="6"/>
      <c r="D23" s="6"/>
      <c r="E23" s="6" t="s">
        <v>67</v>
      </c>
      <c r="F23" s="6">
        <f aca="true" t="shared" si="19" ref="F23:AK23">SUM(F17:F22)</f>
        <v>1</v>
      </c>
      <c r="G23" s="6">
        <f t="shared" si="19"/>
        <v>6</v>
      </c>
      <c r="H23" s="6">
        <f t="shared" si="19"/>
        <v>70</v>
      </c>
      <c r="I23" s="6">
        <f t="shared" si="19"/>
        <v>32</v>
      </c>
      <c r="J23" s="6">
        <f t="shared" si="19"/>
        <v>18</v>
      </c>
      <c r="K23" s="6">
        <f t="shared" si="19"/>
        <v>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20</v>
      </c>
      <c r="P23" s="6">
        <f t="shared" si="19"/>
        <v>0</v>
      </c>
      <c r="Q23" s="6">
        <f t="shared" si="19"/>
        <v>0</v>
      </c>
      <c r="R23" s="6">
        <f t="shared" si="19"/>
        <v>0</v>
      </c>
      <c r="S23" s="6">
        <f t="shared" si="19"/>
        <v>0</v>
      </c>
      <c r="T23" s="6">
        <f t="shared" si="19"/>
        <v>0</v>
      </c>
      <c r="U23" s="7">
        <f t="shared" si="19"/>
        <v>9</v>
      </c>
      <c r="V23" s="7">
        <f t="shared" si="19"/>
        <v>3</v>
      </c>
      <c r="W23" s="7">
        <f t="shared" si="19"/>
        <v>2.84</v>
      </c>
      <c r="X23" s="11">
        <f t="shared" si="19"/>
        <v>14</v>
      </c>
      <c r="Y23" s="10">
        <f t="shared" si="19"/>
        <v>0</v>
      </c>
      <c r="Z23" s="11">
        <f t="shared" si="19"/>
        <v>18</v>
      </c>
      <c r="AA23" s="10">
        <f t="shared" si="19"/>
        <v>0</v>
      </c>
      <c r="AB23" s="11">
        <f t="shared" si="19"/>
        <v>0</v>
      </c>
      <c r="AC23" s="10">
        <f t="shared" si="19"/>
        <v>0</v>
      </c>
      <c r="AD23" s="11">
        <f t="shared" si="19"/>
        <v>0</v>
      </c>
      <c r="AE23" s="10">
        <f t="shared" si="19"/>
        <v>0</v>
      </c>
      <c r="AF23" s="7">
        <f t="shared" si="19"/>
        <v>4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11">
        <f t="shared" si="19"/>
        <v>0</v>
      </c>
      <c r="AL23" s="10">
        <f aca="true" t="shared" si="20" ref="AL23:BQ23">SUM(AL17:AL22)</f>
        <v>0</v>
      </c>
      <c r="AM23" s="11">
        <f t="shared" si="20"/>
        <v>0</v>
      </c>
      <c r="AN23" s="10">
        <f t="shared" si="20"/>
        <v>0</v>
      </c>
      <c r="AO23" s="11">
        <f t="shared" si="20"/>
        <v>0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11">
        <f t="shared" si="20"/>
        <v>0</v>
      </c>
      <c r="AV23" s="10">
        <f t="shared" si="20"/>
        <v>0</v>
      </c>
      <c r="AW23" s="7">
        <f t="shared" si="20"/>
        <v>0</v>
      </c>
      <c r="AX23" s="7">
        <f t="shared" si="20"/>
        <v>4</v>
      </c>
      <c r="AY23" s="11">
        <f t="shared" si="20"/>
        <v>8</v>
      </c>
      <c r="AZ23" s="10">
        <f t="shared" si="20"/>
        <v>0</v>
      </c>
      <c r="BA23" s="11">
        <f t="shared" si="20"/>
        <v>0</v>
      </c>
      <c r="BB23" s="10">
        <f t="shared" si="20"/>
        <v>0</v>
      </c>
      <c r="BC23" s="11">
        <f t="shared" si="20"/>
        <v>0</v>
      </c>
      <c r="BD23" s="10">
        <f t="shared" si="20"/>
        <v>0</v>
      </c>
      <c r="BE23" s="11">
        <f t="shared" si="20"/>
        <v>0</v>
      </c>
      <c r="BF23" s="10">
        <f t="shared" si="20"/>
        <v>0</v>
      </c>
      <c r="BG23" s="7">
        <f t="shared" si="20"/>
        <v>1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20</v>
      </c>
      <c r="BM23" s="10">
        <f t="shared" si="20"/>
        <v>0</v>
      </c>
      <c r="BN23" s="11">
        <f t="shared" si="20"/>
        <v>0</v>
      </c>
      <c r="BO23" s="10">
        <f t="shared" si="20"/>
        <v>0</v>
      </c>
      <c r="BP23" s="11">
        <f t="shared" si="20"/>
        <v>0</v>
      </c>
      <c r="BQ23" s="10">
        <f t="shared" si="20"/>
        <v>0</v>
      </c>
      <c r="BR23" s="11">
        <f aca="true" t="shared" si="21" ref="BR23:CW23">SUM(BR17:BR22)</f>
        <v>0</v>
      </c>
      <c r="BS23" s="10">
        <f t="shared" si="21"/>
        <v>0</v>
      </c>
      <c r="BT23" s="11">
        <f t="shared" si="21"/>
        <v>0</v>
      </c>
      <c r="BU23" s="10">
        <f t="shared" si="21"/>
        <v>0</v>
      </c>
      <c r="BV23" s="11">
        <f t="shared" si="21"/>
        <v>0</v>
      </c>
      <c r="BW23" s="10">
        <f t="shared" si="21"/>
        <v>0</v>
      </c>
      <c r="BX23" s="7">
        <f t="shared" si="21"/>
        <v>3</v>
      </c>
      <c r="BY23" s="7">
        <f t="shared" si="21"/>
        <v>4</v>
      </c>
      <c r="BZ23" s="11">
        <f t="shared" si="21"/>
        <v>10</v>
      </c>
      <c r="CA23" s="10">
        <f t="shared" si="21"/>
        <v>0</v>
      </c>
      <c r="CB23" s="11">
        <f t="shared" si="21"/>
        <v>0</v>
      </c>
      <c r="CC23" s="10">
        <f t="shared" si="21"/>
        <v>0</v>
      </c>
      <c r="CD23" s="11">
        <f t="shared" si="21"/>
        <v>0</v>
      </c>
      <c r="CE23" s="10">
        <f t="shared" si="21"/>
        <v>0</v>
      </c>
      <c r="CF23" s="11">
        <f t="shared" si="21"/>
        <v>0</v>
      </c>
      <c r="CG23" s="10">
        <f t="shared" si="21"/>
        <v>0</v>
      </c>
      <c r="CH23" s="7">
        <f t="shared" si="21"/>
        <v>1</v>
      </c>
      <c r="CI23" s="11">
        <f t="shared" si="21"/>
        <v>0</v>
      </c>
      <c r="CJ23" s="10">
        <f t="shared" si="21"/>
        <v>0</v>
      </c>
      <c r="CK23" s="11">
        <f t="shared" si="21"/>
        <v>0</v>
      </c>
      <c r="CL23" s="10">
        <f t="shared" si="21"/>
        <v>0</v>
      </c>
      <c r="CM23" s="11">
        <f t="shared" si="21"/>
        <v>0</v>
      </c>
      <c r="CN23" s="10">
        <f t="shared" si="21"/>
        <v>0</v>
      </c>
      <c r="CO23" s="11">
        <f t="shared" si="21"/>
        <v>0</v>
      </c>
      <c r="CP23" s="10">
        <f t="shared" si="21"/>
        <v>0</v>
      </c>
      <c r="CQ23" s="11">
        <f t="shared" si="21"/>
        <v>0</v>
      </c>
      <c r="CR23" s="10">
        <f t="shared" si="21"/>
        <v>0</v>
      </c>
      <c r="CS23" s="11">
        <f t="shared" si="21"/>
        <v>0</v>
      </c>
      <c r="CT23" s="10">
        <f t="shared" si="21"/>
        <v>0</v>
      </c>
      <c r="CU23" s="11">
        <f t="shared" si="21"/>
        <v>0</v>
      </c>
      <c r="CV23" s="10">
        <f t="shared" si="21"/>
        <v>0</v>
      </c>
      <c r="CW23" s="11">
        <f t="shared" si="21"/>
        <v>0</v>
      </c>
      <c r="CX23" s="10">
        <f aca="true" t="shared" si="22" ref="CX23:EA23">SUM(CX17:CX22)</f>
        <v>0</v>
      </c>
      <c r="CY23" s="7">
        <f t="shared" si="22"/>
        <v>0</v>
      </c>
      <c r="CZ23" s="7">
        <f t="shared" si="22"/>
        <v>1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11">
        <f t="shared" si="22"/>
        <v>0</v>
      </c>
      <c r="DK23" s="10">
        <f t="shared" si="22"/>
        <v>0</v>
      </c>
      <c r="DL23" s="11">
        <f t="shared" si="22"/>
        <v>0</v>
      </c>
      <c r="DM23" s="10">
        <f t="shared" si="22"/>
        <v>0</v>
      </c>
      <c r="DN23" s="11">
        <f t="shared" si="22"/>
        <v>0</v>
      </c>
      <c r="DO23" s="10">
        <f t="shared" si="22"/>
        <v>0</v>
      </c>
      <c r="DP23" s="11">
        <f t="shared" si="22"/>
        <v>0</v>
      </c>
      <c r="DQ23" s="10">
        <f t="shared" si="22"/>
        <v>0</v>
      </c>
      <c r="DR23" s="11">
        <f t="shared" si="22"/>
        <v>0</v>
      </c>
      <c r="DS23" s="10">
        <f t="shared" si="22"/>
        <v>0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7">
        <f t="shared" si="22"/>
        <v>0</v>
      </c>
      <c r="EA23" s="7">
        <f t="shared" si="22"/>
        <v>0</v>
      </c>
    </row>
    <row r="24" spans="1:131" ht="19.5" customHeight="1">
      <c r="A24" s="12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2"/>
      <c r="EA24" s="13"/>
    </row>
    <row r="25" spans="1:131" ht="12.75">
      <c r="A25" s="6"/>
      <c r="B25" s="6"/>
      <c r="C25" s="6"/>
      <c r="D25" s="6" t="s">
        <v>69</v>
      </c>
      <c r="E25" s="3" t="s">
        <v>70</v>
      </c>
      <c r="F25" s="6">
        <f>COUNTIF(X25:DY25,"e")</f>
        <v>0</v>
      </c>
      <c r="G25" s="6">
        <f>COUNTIF(X25:DY25,"z")</f>
        <v>2</v>
      </c>
      <c r="H25" s="6">
        <f>SUM(I25:T25)</f>
        <v>20</v>
      </c>
      <c r="I25" s="6">
        <f>X25+AY25+BZ25+DA25</f>
        <v>10</v>
      </c>
      <c r="J25" s="6">
        <f>Z25+BA25+CB25+DC25</f>
        <v>10</v>
      </c>
      <c r="K25" s="6">
        <f>AB25+BC25+CD25+DE25</f>
        <v>0</v>
      </c>
      <c r="L25" s="6">
        <f>AD25+BE25+CF25+DG25</f>
        <v>0</v>
      </c>
      <c r="M25" s="6">
        <f>AG25+BH25+CI25+DJ25</f>
        <v>0</v>
      </c>
      <c r="N25" s="6">
        <f>AI25+BJ25+CK25+DL25</f>
        <v>0</v>
      </c>
      <c r="O25" s="6">
        <f>AK25+BL25+CM25+DN25</f>
        <v>0</v>
      </c>
      <c r="P25" s="6">
        <f>AM25+BN25+CO25+DP25</f>
        <v>0</v>
      </c>
      <c r="Q25" s="6">
        <f>AO25+BP25+CQ25+DR25</f>
        <v>0</v>
      </c>
      <c r="R25" s="6">
        <f>AQ25+BR25+CS25+DT25</f>
        <v>0</v>
      </c>
      <c r="S25" s="6">
        <f>AS25+BT25+CU25+DV25</f>
        <v>0</v>
      </c>
      <c r="T25" s="6">
        <f>AU25+BV25+CW25+DX25</f>
        <v>0</v>
      </c>
      <c r="U25" s="7">
        <f>AX25+BY25+CZ25+EA25</f>
        <v>2</v>
      </c>
      <c r="V25" s="7">
        <f>AW25+BX25+CY25+DZ25</f>
        <v>0</v>
      </c>
      <c r="W25" s="7">
        <v>0.8</v>
      </c>
      <c r="X25" s="11">
        <v>10</v>
      </c>
      <c r="Y25" s="10" t="s">
        <v>57</v>
      </c>
      <c r="Z25" s="11">
        <v>10</v>
      </c>
      <c r="AA25" s="10" t="s">
        <v>57</v>
      </c>
      <c r="AB25" s="11"/>
      <c r="AC25" s="10"/>
      <c r="AD25" s="11"/>
      <c r="AE25" s="10"/>
      <c r="AF25" s="7">
        <v>2</v>
      </c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>AF25+AW25</f>
        <v>2</v>
      </c>
      <c r="AY25" s="11"/>
      <c r="AZ25" s="10"/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>BG25+BX25</f>
        <v>0</v>
      </c>
      <c r="BZ25" s="11"/>
      <c r="CA25" s="10"/>
      <c r="CB25" s="11"/>
      <c r="CC25" s="10"/>
      <c r="CD25" s="11"/>
      <c r="CE25" s="10"/>
      <c r="CF25" s="11"/>
      <c r="CG25" s="10"/>
      <c r="CH25" s="7"/>
      <c r="CI25" s="11"/>
      <c r="CJ25" s="10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CH25+CY25</f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7"/>
      <c r="EA25" s="7">
        <f>DI25+DZ25</f>
        <v>0</v>
      </c>
    </row>
    <row r="26" spans="1:131" ht="12.75">
      <c r="A26" s="6"/>
      <c r="B26" s="6"/>
      <c r="C26" s="6"/>
      <c r="D26" s="6" t="s">
        <v>71</v>
      </c>
      <c r="E26" s="3" t="s">
        <v>72</v>
      </c>
      <c r="F26" s="6">
        <f>COUNTIF(X26:DY26,"e")</f>
        <v>0</v>
      </c>
      <c r="G26" s="6">
        <f>COUNTIF(X26:DY26,"z")</f>
        <v>2</v>
      </c>
      <c r="H26" s="6">
        <f>SUM(I26:T26)</f>
        <v>22</v>
      </c>
      <c r="I26" s="6">
        <f>X26+AY26+BZ26+DA26</f>
        <v>12</v>
      </c>
      <c r="J26" s="6">
        <f>Z26+BA26+CB26+DC26</f>
        <v>0</v>
      </c>
      <c r="K26" s="6">
        <f>AB26+BC26+CD26+DE26</f>
        <v>0</v>
      </c>
      <c r="L26" s="6">
        <f>AD26+BE26+CF26+DG26</f>
        <v>0</v>
      </c>
      <c r="M26" s="6">
        <f>AG26+BH26+CI26+DJ26</f>
        <v>0</v>
      </c>
      <c r="N26" s="6">
        <f>AI26+BJ26+CK26+DL26</f>
        <v>10</v>
      </c>
      <c r="O26" s="6">
        <f>AK26+BL26+CM26+DN26</f>
        <v>0</v>
      </c>
      <c r="P26" s="6">
        <f>AM26+BN26+CO26+DP26</f>
        <v>0</v>
      </c>
      <c r="Q26" s="6">
        <f>AO26+BP26+CQ26+DR26</f>
        <v>0</v>
      </c>
      <c r="R26" s="6">
        <f>AQ26+BR26+CS26+DT26</f>
        <v>0</v>
      </c>
      <c r="S26" s="6">
        <f>AS26+BT26+CU26+DV26</f>
        <v>0</v>
      </c>
      <c r="T26" s="6">
        <f>AU26+BV26+CW26+DX26</f>
        <v>0</v>
      </c>
      <c r="U26" s="7">
        <f>AX26+BY26+CZ26+EA26</f>
        <v>2</v>
      </c>
      <c r="V26" s="7">
        <f>AW26+BX26+CY26+DZ26</f>
        <v>1</v>
      </c>
      <c r="W26" s="7">
        <v>0.88</v>
      </c>
      <c r="X26" s="11">
        <v>12</v>
      </c>
      <c r="Y26" s="10" t="s">
        <v>57</v>
      </c>
      <c r="Z26" s="11"/>
      <c r="AA26" s="10"/>
      <c r="AB26" s="11"/>
      <c r="AC26" s="10"/>
      <c r="AD26" s="11"/>
      <c r="AE26" s="10"/>
      <c r="AF26" s="7">
        <v>1</v>
      </c>
      <c r="AG26" s="11"/>
      <c r="AH26" s="10"/>
      <c r="AI26" s="11">
        <v>10</v>
      </c>
      <c r="AJ26" s="10" t="s">
        <v>57</v>
      </c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>
        <v>1</v>
      </c>
      <c r="AX26" s="7">
        <f>AF26+AW26</f>
        <v>2</v>
      </c>
      <c r="AY26" s="11"/>
      <c r="AZ26" s="10"/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>BG26+BX26</f>
        <v>0</v>
      </c>
      <c r="BZ26" s="11"/>
      <c r="CA26" s="10"/>
      <c r="CB26" s="11"/>
      <c r="CC26" s="10"/>
      <c r="CD26" s="11"/>
      <c r="CE26" s="10"/>
      <c r="CF26" s="11"/>
      <c r="CG26" s="10"/>
      <c r="CH26" s="7"/>
      <c r="CI26" s="11"/>
      <c r="CJ26" s="10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CH26+CY26</f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>DI26+DZ26</f>
        <v>0</v>
      </c>
    </row>
    <row r="27" spans="1:131" ht="12.75">
      <c r="A27" s="6"/>
      <c r="B27" s="6"/>
      <c r="C27" s="6"/>
      <c r="D27" s="6" t="s">
        <v>73</v>
      </c>
      <c r="E27" s="3" t="s">
        <v>74</v>
      </c>
      <c r="F27" s="6">
        <f>COUNTIF(X27:DY27,"e")</f>
        <v>0</v>
      </c>
      <c r="G27" s="6">
        <f>COUNTIF(X27:DY27,"z")</f>
        <v>2</v>
      </c>
      <c r="H27" s="6">
        <f>SUM(I27:T27)</f>
        <v>40</v>
      </c>
      <c r="I27" s="6">
        <f>X27+AY27+BZ27+DA27</f>
        <v>20</v>
      </c>
      <c r="J27" s="6">
        <f>Z27+BA27+CB27+DC27</f>
        <v>0</v>
      </c>
      <c r="K27" s="6">
        <f>AB27+BC27+CD27+DE27</f>
        <v>0</v>
      </c>
      <c r="L27" s="6">
        <f>AD27+BE27+CF27+DG27</f>
        <v>0</v>
      </c>
      <c r="M27" s="6">
        <f>AG27+BH27+CI27+DJ27</f>
        <v>0</v>
      </c>
      <c r="N27" s="6">
        <f>AI27+BJ27+CK27+DL27</f>
        <v>20</v>
      </c>
      <c r="O27" s="6">
        <f>AK27+BL27+CM27+DN27</f>
        <v>0</v>
      </c>
      <c r="P27" s="6">
        <f>AM27+BN27+CO27+DP27</f>
        <v>0</v>
      </c>
      <c r="Q27" s="6">
        <f>AO27+BP27+CQ27+DR27</f>
        <v>0</v>
      </c>
      <c r="R27" s="6">
        <f>AQ27+BR27+CS27+DT27</f>
        <v>0</v>
      </c>
      <c r="S27" s="6">
        <f>AS27+BT27+CU27+DV27</f>
        <v>0</v>
      </c>
      <c r="T27" s="6">
        <f>AU27+BV27+CW27+DX27</f>
        <v>0</v>
      </c>
      <c r="U27" s="7">
        <f>AX27+BY27+CZ27+EA27</f>
        <v>3</v>
      </c>
      <c r="V27" s="7">
        <f>AW27+BX27+CY27+DZ27</f>
        <v>1.5</v>
      </c>
      <c r="W27" s="7">
        <v>1.4</v>
      </c>
      <c r="X27" s="11">
        <v>20</v>
      </c>
      <c r="Y27" s="10" t="s">
        <v>57</v>
      </c>
      <c r="Z27" s="11"/>
      <c r="AA27" s="10"/>
      <c r="AB27" s="11"/>
      <c r="AC27" s="10"/>
      <c r="AD27" s="11"/>
      <c r="AE27" s="10"/>
      <c r="AF27" s="7">
        <v>1.5</v>
      </c>
      <c r="AG27" s="11"/>
      <c r="AH27" s="10"/>
      <c r="AI27" s="11">
        <v>20</v>
      </c>
      <c r="AJ27" s="10" t="s">
        <v>57</v>
      </c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>
        <v>1.5</v>
      </c>
      <c r="AX27" s="7">
        <f>AF27+AW27</f>
        <v>3</v>
      </c>
      <c r="AY27" s="11"/>
      <c r="AZ27" s="10"/>
      <c r="BA27" s="11"/>
      <c r="BB27" s="10"/>
      <c r="BC27" s="11"/>
      <c r="BD27" s="10"/>
      <c r="BE27" s="11"/>
      <c r="BF27" s="10"/>
      <c r="BG27" s="7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>BG27+BX27</f>
        <v>0</v>
      </c>
      <c r="BZ27" s="11"/>
      <c r="CA27" s="10"/>
      <c r="CB27" s="11"/>
      <c r="CC27" s="10"/>
      <c r="CD27" s="11"/>
      <c r="CE27" s="10"/>
      <c r="CF27" s="11"/>
      <c r="CG27" s="10"/>
      <c r="CH27" s="7"/>
      <c r="CI27" s="11"/>
      <c r="CJ27" s="10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CH27+CY27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>DI27+DZ27</f>
        <v>0</v>
      </c>
    </row>
    <row r="28" spans="1:131" ht="15.75" customHeight="1">
      <c r="A28" s="6"/>
      <c r="B28" s="6"/>
      <c r="C28" s="6"/>
      <c r="D28" s="6"/>
      <c r="E28" s="6" t="s">
        <v>67</v>
      </c>
      <c r="F28" s="6">
        <f aca="true" t="shared" si="23" ref="F28:AK28">SUM(F25:F27)</f>
        <v>0</v>
      </c>
      <c r="G28" s="6">
        <f t="shared" si="23"/>
        <v>6</v>
      </c>
      <c r="H28" s="6">
        <f t="shared" si="23"/>
        <v>82</v>
      </c>
      <c r="I28" s="6">
        <f t="shared" si="23"/>
        <v>42</v>
      </c>
      <c r="J28" s="6">
        <f t="shared" si="23"/>
        <v>10</v>
      </c>
      <c r="K28" s="6">
        <f t="shared" si="23"/>
        <v>0</v>
      </c>
      <c r="L28" s="6">
        <f t="shared" si="23"/>
        <v>0</v>
      </c>
      <c r="M28" s="6">
        <f t="shared" si="23"/>
        <v>0</v>
      </c>
      <c r="N28" s="6">
        <f t="shared" si="23"/>
        <v>30</v>
      </c>
      <c r="O28" s="6">
        <f t="shared" si="23"/>
        <v>0</v>
      </c>
      <c r="P28" s="6">
        <f t="shared" si="23"/>
        <v>0</v>
      </c>
      <c r="Q28" s="6">
        <f t="shared" si="23"/>
        <v>0</v>
      </c>
      <c r="R28" s="6">
        <f t="shared" si="23"/>
        <v>0</v>
      </c>
      <c r="S28" s="6">
        <f t="shared" si="23"/>
        <v>0</v>
      </c>
      <c r="T28" s="6">
        <f t="shared" si="23"/>
        <v>0</v>
      </c>
      <c r="U28" s="7">
        <f t="shared" si="23"/>
        <v>7</v>
      </c>
      <c r="V28" s="7">
        <f t="shared" si="23"/>
        <v>2.5</v>
      </c>
      <c r="W28" s="7">
        <f t="shared" si="23"/>
        <v>3.08</v>
      </c>
      <c r="X28" s="11">
        <f t="shared" si="23"/>
        <v>42</v>
      </c>
      <c r="Y28" s="10">
        <f t="shared" si="23"/>
        <v>0</v>
      </c>
      <c r="Z28" s="11">
        <f t="shared" si="23"/>
        <v>10</v>
      </c>
      <c r="AA28" s="10">
        <f t="shared" si="23"/>
        <v>0</v>
      </c>
      <c r="AB28" s="11">
        <f t="shared" si="23"/>
        <v>0</v>
      </c>
      <c r="AC28" s="10">
        <f t="shared" si="23"/>
        <v>0</v>
      </c>
      <c r="AD28" s="11">
        <f t="shared" si="23"/>
        <v>0</v>
      </c>
      <c r="AE28" s="10">
        <f t="shared" si="23"/>
        <v>0</v>
      </c>
      <c r="AF28" s="7">
        <f t="shared" si="23"/>
        <v>4.5</v>
      </c>
      <c r="AG28" s="11">
        <f t="shared" si="23"/>
        <v>0</v>
      </c>
      <c r="AH28" s="10">
        <f t="shared" si="23"/>
        <v>0</v>
      </c>
      <c r="AI28" s="11">
        <f t="shared" si="23"/>
        <v>30</v>
      </c>
      <c r="AJ28" s="10">
        <f t="shared" si="23"/>
        <v>0</v>
      </c>
      <c r="AK28" s="11">
        <f t="shared" si="23"/>
        <v>0</v>
      </c>
      <c r="AL28" s="10">
        <f aca="true" t="shared" si="24" ref="AL28:BQ28">SUM(AL25:AL27)</f>
        <v>0</v>
      </c>
      <c r="AM28" s="11">
        <f t="shared" si="24"/>
        <v>0</v>
      </c>
      <c r="AN28" s="10">
        <f t="shared" si="24"/>
        <v>0</v>
      </c>
      <c r="AO28" s="11">
        <f t="shared" si="24"/>
        <v>0</v>
      </c>
      <c r="AP28" s="10">
        <f t="shared" si="24"/>
        <v>0</v>
      </c>
      <c r="AQ28" s="11">
        <f t="shared" si="24"/>
        <v>0</v>
      </c>
      <c r="AR28" s="10">
        <f t="shared" si="24"/>
        <v>0</v>
      </c>
      <c r="AS28" s="11">
        <f t="shared" si="24"/>
        <v>0</v>
      </c>
      <c r="AT28" s="10">
        <f t="shared" si="24"/>
        <v>0</v>
      </c>
      <c r="AU28" s="11">
        <f t="shared" si="24"/>
        <v>0</v>
      </c>
      <c r="AV28" s="10">
        <f t="shared" si="24"/>
        <v>0</v>
      </c>
      <c r="AW28" s="7">
        <f t="shared" si="24"/>
        <v>2.5</v>
      </c>
      <c r="AX28" s="7">
        <f t="shared" si="24"/>
        <v>7</v>
      </c>
      <c r="AY28" s="11">
        <f t="shared" si="24"/>
        <v>0</v>
      </c>
      <c r="AZ28" s="10">
        <f t="shared" si="24"/>
        <v>0</v>
      </c>
      <c r="BA28" s="11">
        <f t="shared" si="24"/>
        <v>0</v>
      </c>
      <c r="BB28" s="10">
        <f t="shared" si="24"/>
        <v>0</v>
      </c>
      <c r="BC28" s="11">
        <f t="shared" si="24"/>
        <v>0</v>
      </c>
      <c r="BD28" s="10">
        <f t="shared" si="24"/>
        <v>0</v>
      </c>
      <c r="BE28" s="11">
        <f t="shared" si="24"/>
        <v>0</v>
      </c>
      <c r="BF28" s="10">
        <f t="shared" si="24"/>
        <v>0</v>
      </c>
      <c r="BG28" s="7">
        <f t="shared" si="24"/>
        <v>0</v>
      </c>
      <c r="BH28" s="11">
        <f t="shared" si="24"/>
        <v>0</v>
      </c>
      <c r="BI28" s="10">
        <f t="shared" si="24"/>
        <v>0</v>
      </c>
      <c r="BJ28" s="11">
        <f t="shared" si="24"/>
        <v>0</v>
      </c>
      <c r="BK28" s="10">
        <f t="shared" si="24"/>
        <v>0</v>
      </c>
      <c r="BL28" s="11">
        <f t="shared" si="24"/>
        <v>0</v>
      </c>
      <c r="BM28" s="10">
        <f t="shared" si="24"/>
        <v>0</v>
      </c>
      <c r="BN28" s="11">
        <f t="shared" si="24"/>
        <v>0</v>
      </c>
      <c r="BO28" s="10">
        <f t="shared" si="24"/>
        <v>0</v>
      </c>
      <c r="BP28" s="11">
        <f t="shared" si="24"/>
        <v>0</v>
      </c>
      <c r="BQ28" s="10">
        <f t="shared" si="24"/>
        <v>0</v>
      </c>
      <c r="BR28" s="11">
        <f aca="true" t="shared" si="25" ref="BR28:CW28">SUM(BR25:BR27)</f>
        <v>0</v>
      </c>
      <c r="BS28" s="10">
        <f t="shared" si="25"/>
        <v>0</v>
      </c>
      <c r="BT28" s="11">
        <f t="shared" si="25"/>
        <v>0</v>
      </c>
      <c r="BU28" s="10">
        <f t="shared" si="25"/>
        <v>0</v>
      </c>
      <c r="BV28" s="11">
        <f t="shared" si="25"/>
        <v>0</v>
      </c>
      <c r="BW28" s="10">
        <f t="shared" si="25"/>
        <v>0</v>
      </c>
      <c r="BX28" s="7">
        <f t="shared" si="25"/>
        <v>0</v>
      </c>
      <c r="BY28" s="7">
        <f t="shared" si="25"/>
        <v>0</v>
      </c>
      <c r="BZ28" s="11">
        <f t="shared" si="25"/>
        <v>0</v>
      </c>
      <c r="CA28" s="10">
        <f t="shared" si="25"/>
        <v>0</v>
      </c>
      <c r="CB28" s="11">
        <f t="shared" si="25"/>
        <v>0</v>
      </c>
      <c r="CC28" s="10">
        <f t="shared" si="25"/>
        <v>0</v>
      </c>
      <c r="CD28" s="11">
        <f t="shared" si="25"/>
        <v>0</v>
      </c>
      <c r="CE28" s="10">
        <f t="shared" si="25"/>
        <v>0</v>
      </c>
      <c r="CF28" s="11">
        <f t="shared" si="25"/>
        <v>0</v>
      </c>
      <c r="CG28" s="10">
        <f t="shared" si="25"/>
        <v>0</v>
      </c>
      <c r="CH28" s="7">
        <f t="shared" si="25"/>
        <v>0</v>
      </c>
      <c r="CI28" s="11">
        <f t="shared" si="25"/>
        <v>0</v>
      </c>
      <c r="CJ28" s="10">
        <f t="shared" si="25"/>
        <v>0</v>
      </c>
      <c r="CK28" s="11">
        <f t="shared" si="25"/>
        <v>0</v>
      </c>
      <c r="CL28" s="10">
        <f t="shared" si="25"/>
        <v>0</v>
      </c>
      <c r="CM28" s="11">
        <f t="shared" si="25"/>
        <v>0</v>
      </c>
      <c r="CN28" s="10">
        <f t="shared" si="25"/>
        <v>0</v>
      </c>
      <c r="CO28" s="11">
        <f t="shared" si="25"/>
        <v>0</v>
      </c>
      <c r="CP28" s="10">
        <f t="shared" si="25"/>
        <v>0</v>
      </c>
      <c r="CQ28" s="11">
        <f t="shared" si="25"/>
        <v>0</v>
      </c>
      <c r="CR28" s="10">
        <f t="shared" si="25"/>
        <v>0</v>
      </c>
      <c r="CS28" s="11">
        <f t="shared" si="25"/>
        <v>0</v>
      </c>
      <c r="CT28" s="10">
        <f t="shared" si="25"/>
        <v>0</v>
      </c>
      <c r="CU28" s="11">
        <f t="shared" si="25"/>
        <v>0</v>
      </c>
      <c r="CV28" s="10">
        <f t="shared" si="25"/>
        <v>0</v>
      </c>
      <c r="CW28" s="11">
        <f t="shared" si="25"/>
        <v>0</v>
      </c>
      <c r="CX28" s="10">
        <f aca="true" t="shared" si="26" ref="CX28:EA28">SUM(CX25:CX27)</f>
        <v>0</v>
      </c>
      <c r="CY28" s="7">
        <f t="shared" si="26"/>
        <v>0</v>
      </c>
      <c r="CZ28" s="7">
        <f t="shared" si="26"/>
        <v>0</v>
      </c>
      <c r="DA28" s="11">
        <f t="shared" si="26"/>
        <v>0</v>
      </c>
      <c r="DB28" s="10">
        <f t="shared" si="26"/>
        <v>0</v>
      </c>
      <c r="DC28" s="11">
        <f t="shared" si="26"/>
        <v>0</v>
      </c>
      <c r="DD28" s="10">
        <f t="shared" si="26"/>
        <v>0</v>
      </c>
      <c r="DE28" s="11">
        <f t="shared" si="26"/>
        <v>0</v>
      </c>
      <c r="DF28" s="10">
        <f t="shared" si="26"/>
        <v>0</v>
      </c>
      <c r="DG28" s="11">
        <f t="shared" si="26"/>
        <v>0</v>
      </c>
      <c r="DH28" s="10">
        <f t="shared" si="26"/>
        <v>0</v>
      </c>
      <c r="DI28" s="7">
        <f t="shared" si="26"/>
        <v>0</v>
      </c>
      <c r="DJ28" s="11">
        <f t="shared" si="26"/>
        <v>0</v>
      </c>
      <c r="DK28" s="10">
        <f t="shared" si="26"/>
        <v>0</v>
      </c>
      <c r="DL28" s="11">
        <f t="shared" si="26"/>
        <v>0</v>
      </c>
      <c r="DM28" s="10">
        <f t="shared" si="26"/>
        <v>0</v>
      </c>
      <c r="DN28" s="11">
        <f t="shared" si="26"/>
        <v>0</v>
      </c>
      <c r="DO28" s="10">
        <f t="shared" si="26"/>
        <v>0</v>
      </c>
      <c r="DP28" s="11">
        <f t="shared" si="26"/>
        <v>0</v>
      </c>
      <c r="DQ28" s="10">
        <f t="shared" si="26"/>
        <v>0</v>
      </c>
      <c r="DR28" s="11">
        <f t="shared" si="26"/>
        <v>0</v>
      </c>
      <c r="DS28" s="10">
        <f t="shared" si="26"/>
        <v>0</v>
      </c>
      <c r="DT28" s="11">
        <f t="shared" si="26"/>
        <v>0</v>
      </c>
      <c r="DU28" s="10">
        <f t="shared" si="26"/>
        <v>0</v>
      </c>
      <c r="DV28" s="11">
        <f t="shared" si="26"/>
        <v>0</v>
      </c>
      <c r="DW28" s="10">
        <f t="shared" si="26"/>
        <v>0</v>
      </c>
      <c r="DX28" s="11">
        <f t="shared" si="26"/>
        <v>0</v>
      </c>
      <c r="DY28" s="10">
        <f t="shared" si="26"/>
        <v>0</v>
      </c>
      <c r="DZ28" s="7">
        <f t="shared" si="26"/>
        <v>0</v>
      </c>
      <c r="EA28" s="7">
        <f t="shared" si="26"/>
        <v>0</v>
      </c>
    </row>
    <row r="29" spans="1:131" ht="19.5" customHeight="1">
      <c r="A29" s="12" t="s">
        <v>75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2"/>
      <c r="EA29" s="13"/>
    </row>
    <row r="30" spans="1:131" ht="12.75">
      <c r="A30" s="6"/>
      <c r="B30" s="6"/>
      <c r="C30" s="6"/>
      <c r="D30" s="6" t="s">
        <v>76</v>
      </c>
      <c r="E30" s="3" t="s">
        <v>77</v>
      </c>
      <c r="F30" s="6">
        <f aca="true" t="shared" si="27" ref="F30:F38">COUNTIF(X30:DY30,"e")</f>
        <v>1</v>
      </c>
      <c r="G30" s="6">
        <f aca="true" t="shared" si="28" ref="G30:G38">COUNTIF(X30:DY30,"z")</f>
        <v>1</v>
      </c>
      <c r="H30" s="6">
        <f aca="true" t="shared" si="29" ref="H30:H39">SUM(I30:T30)</f>
        <v>35</v>
      </c>
      <c r="I30" s="6">
        <f aca="true" t="shared" si="30" ref="I30:I39">X30+AY30+BZ30+DA30</f>
        <v>15</v>
      </c>
      <c r="J30" s="6">
        <f aca="true" t="shared" si="31" ref="J30:J39">Z30+BA30+CB30+DC30</f>
        <v>20</v>
      </c>
      <c r="K30" s="6">
        <f aca="true" t="shared" si="32" ref="K30:K39">AB30+BC30+CD30+DE30</f>
        <v>0</v>
      </c>
      <c r="L30" s="6">
        <f aca="true" t="shared" si="33" ref="L30:L39">AD30+BE30+CF30+DG30</f>
        <v>0</v>
      </c>
      <c r="M30" s="6">
        <f aca="true" t="shared" si="34" ref="M30:M39">AG30+BH30+CI30+DJ30</f>
        <v>0</v>
      </c>
      <c r="N30" s="6">
        <f aca="true" t="shared" si="35" ref="N30:N39">AI30+BJ30+CK30+DL30</f>
        <v>0</v>
      </c>
      <c r="O30" s="6">
        <f aca="true" t="shared" si="36" ref="O30:O39">AK30+BL30+CM30+DN30</f>
        <v>0</v>
      </c>
      <c r="P30" s="6">
        <f aca="true" t="shared" si="37" ref="P30:P39">AM30+BN30+CO30+DP30</f>
        <v>0</v>
      </c>
      <c r="Q30" s="6">
        <f aca="true" t="shared" si="38" ref="Q30:Q39">AO30+BP30+CQ30+DR30</f>
        <v>0</v>
      </c>
      <c r="R30" s="6">
        <f aca="true" t="shared" si="39" ref="R30:R39">AQ30+BR30+CS30+DT30</f>
        <v>0</v>
      </c>
      <c r="S30" s="6">
        <f aca="true" t="shared" si="40" ref="S30:S39">AS30+BT30+CU30+DV30</f>
        <v>0</v>
      </c>
      <c r="T30" s="6">
        <f aca="true" t="shared" si="41" ref="T30:T39">AU30+BV30+CW30+DX30</f>
        <v>0</v>
      </c>
      <c r="U30" s="7">
        <f aca="true" t="shared" si="42" ref="U30:U39">AX30+BY30+CZ30+EA30</f>
        <v>3</v>
      </c>
      <c r="V30" s="7">
        <f aca="true" t="shared" si="43" ref="V30:V39">AW30+BX30+CY30+DZ30</f>
        <v>0</v>
      </c>
      <c r="W30" s="7">
        <v>1.4</v>
      </c>
      <c r="X30" s="11">
        <v>15</v>
      </c>
      <c r="Y30" s="10" t="s">
        <v>56</v>
      </c>
      <c r="Z30" s="11">
        <v>20</v>
      </c>
      <c r="AA30" s="10" t="s">
        <v>57</v>
      </c>
      <c r="AB30" s="11"/>
      <c r="AC30" s="10"/>
      <c r="AD30" s="11"/>
      <c r="AE30" s="10"/>
      <c r="AF30" s="7">
        <v>3</v>
      </c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7">
        <f aca="true" t="shared" si="44" ref="AX30:AX39">AF30+AW30</f>
        <v>3</v>
      </c>
      <c r="AY30" s="11"/>
      <c r="AZ30" s="10"/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7"/>
      <c r="BY30" s="7">
        <f aca="true" t="shared" si="45" ref="BY30:BY39">BG30+BX30</f>
        <v>0</v>
      </c>
      <c r="BZ30" s="11"/>
      <c r="CA30" s="10"/>
      <c r="CB30" s="11"/>
      <c r="CC30" s="10"/>
      <c r="CD30" s="11"/>
      <c r="CE30" s="10"/>
      <c r="CF30" s="11"/>
      <c r="CG30" s="10"/>
      <c r="CH30" s="7"/>
      <c r="CI30" s="11"/>
      <c r="CJ30" s="10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aca="true" t="shared" si="46" ref="CZ30:CZ39">CH30+CY30</f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7"/>
      <c r="EA30" s="7">
        <f aca="true" t="shared" si="47" ref="EA30:EA39">DI30+DZ30</f>
        <v>0</v>
      </c>
    </row>
    <row r="31" spans="1:131" ht="12.75">
      <c r="A31" s="6"/>
      <c r="B31" s="6"/>
      <c r="C31" s="6"/>
      <c r="D31" s="6" t="s">
        <v>78</v>
      </c>
      <c r="E31" s="3" t="s">
        <v>79</v>
      </c>
      <c r="F31" s="6">
        <f t="shared" si="27"/>
        <v>1</v>
      </c>
      <c r="G31" s="6">
        <f t="shared" si="28"/>
        <v>1</v>
      </c>
      <c r="H31" s="6">
        <f t="shared" si="29"/>
        <v>30</v>
      </c>
      <c r="I31" s="6">
        <f t="shared" si="30"/>
        <v>15</v>
      </c>
      <c r="J31" s="6">
        <f t="shared" si="31"/>
        <v>15</v>
      </c>
      <c r="K31" s="6">
        <f t="shared" si="32"/>
        <v>0</v>
      </c>
      <c r="L31" s="6">
        <f t="shared" si="33"/>
        <v>0</v>
      </c>
      <c r="M31" s="6">
        <f t="shared" si="34"/>
        <v>0</v>
      </c>
      <c r="N31" s="6">
        <f t="shared" si="35"/>
        <v>0</v>
      </c>
      <c r="O31" s="6">
        <f t="shared" si="36"/>
        <v>0</v>
      </c>
      <c r="P31" s="6">
        <f t="shared" si="37"/>
        <v>0</v>
      </c>
      <c r="Q31" s="6">
        <f t="shared" si="38"/>
        <v>0</v>
      </c>
      <c r="R31" s="6">
        <f t="shared" si="39"/>
        <v>0</v>
      </c>
      <c r="S31" s="6">
        <f t="shared" si="40"/>
        <v>0</v>
      </c>
      <c r="T31" s="6">
        <f t="shared" si="41"/>
        <v>0</v>
      </c>
      <c r="U31" s="7">
        <f t="shared" si="42"/>
        <v>3</v>
      </c>
      <c r="V31" s="7">
        <f t="shared" si="43"/>
        <v>0</v>
      </c>
      <c r="W31" s="7">
        <v>1.2</v>
      </c>
      <c r="X31" s="11"/>
      <c r="Y31" s="10"/>
      <c r="Z31" s="11"/>
      <c r="AA31" s="10"/>
      <c r="AB31" s="11"/>
      <c r="AC31" s="10"/>
      <c r="AD31" s="11"/>
      <c r="AE31" s="10"/>
      <c r="AF31" s="7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7"/>
      <c r="AX31" s="7">
        <f t="shared" si="44"/>
        <v>0</v>
      </c>
      <c r="AY31" s="11">
        <v>15</v>
      </c>
      <c r="AZ31" s="10" t="s">
        <v>56</v>
      </c>
      <c r="BA31" s="11">
        <v>15</v>
      </c>
      <c r="BB31" s="10" t="s">
        <v>57</v>
      </c>
      <c r="BC31" s="11"/>
      <c r="BD31" s="10"/>
      <c r="BE31" s="11"/>
      <c r="BF31" s="10"/>
      <c r="BG31" s="7">
        <v>3</v>
      </c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7"/>
      <c r="BY31" s="7">
        <f t="shared" si="45"/>
        <v>3</v>
      </c>
      <c r="BZ31" s="11"/>
      <c r="CA31" s="10"/>
      <c r="CB31" s="11"/>
      <c r="CC31" s="10"/>
      <c r="CD31" s="11"/>
      <c r="CE31" s="10"/>
      <c r="CF31" s="11"/>
      <c r="CG31" s="10"/>
      <c r="CH31" s="7"/>
      <c r="CI31" s="11"/>
      <c r="CJ31" s="10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6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7"/>
      <c r="EA31" s="7">
        <f t="shared" si="47"/>
        <v>0</v>
      </c>
    </row>
    <row r="32" spans="1:131" ht="12.75">
      <c r="A32" s="6"/>
      <c r="B32" s="6"/>
      <c r="C32" s="6"/>
      <c r="D32" s="6" t="s">
        <v>80</v>
      </c>
      <c r="E32" s="3" t="s">
        <v>81</v>
      </c>
      <c r="F32" s="6">
        <f t="shared" si="27"/>
        <v>0</v>
      </c>
      <c r="G32" s="6">
        <f t="shared" si="28"/>
        <v>3</v>
      </c>
      <c r="H32" s="6">
        <f t="shared" si="29"/>
        <v>30</v>
      </c>
      <c r="I32" s="6">
        <f t="shared" si="30"/>
        <v>10</v>
      </c>
      <c r="J32" s="6">
        <f t="shared" si="31"/>
        <v>10</v>
      </c>
      <c r="K32" s="6">
        <f t="shared" si="32"/>
        <v>0</v>
      </c>
      <c r="L32" s="6">
        <f t="shared" si="33"/>
        <v>0</v>
      </c>
      <c r="M32" s="6">
        <f t="shared" si="34"/>
        <v>0</v>
      </c>
      <c r="N32" s="6">
        <f t="shared" si="35"/>
        <v>10</v>
      </c>
      <c r="O32" s="6">
        <f t="shared" si="36"/>
        <v>0</v>
      </c>
      <c r="P32" s="6">
        <f t="shared" si="37"/>
        <v>0</v>
      </c>
      <c r="Q32" s="6">
        <f t="shared" si="38"/>
        <v>0</v>
      </c>
      <c r="R32" s="6">
        <f t="shared" si="39"/>
        <v>0</v>
      </c>
      <c r="S32" s="6">
        <f t="shared" si="40"/>
        <v>0</v>
      </c>
      <c r="T32" s="6">
        <f t="shared" si="41"/>
        <v>0</v>
      </c>
      <c r="U32" s="7">
        <f t="shared" si="42"/>
        <v>3</v>
      </c>
      <c r="V32" s="7">
        <f t="shared" si="43"/>
        <v>1</v>
      </c>
      <c r="W32" s="7">
        <v>1.2</v>
      </c>
      <c r="X32" s="11"/>
      <c r="Y32" s="10"/>
      <c r="Z32" s="11"/>
      <c r="AA32" s="10"/>
      <c r="AB32" s="11"/>
      <c r="AC32" s="10"/>
      <c r="AD32" s="11"/>
      <c r="AE32" s="10"/>
      <c r="AF32" s="7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t="shared" si="44"/>
        <v>0</v>
      </c>
      <c r="AY32" s="11">
        <v>10</v>
      </c>
      <c r="AZ32" s="10" t="s">
        <v>57</v>
      </c>
      <c r="BA32" s="11">
        <v>10</v>
      </c>
      <c r="BB32" s="10" t="s">
        <v>57</v>
      </c>
      <c r="BC32" s="11"/>
      <c r="BD32" s="10"/>
      <c r="BE32" s="11"/>
      <c r="BF32" s="10"/>
      <c r="BG32" s="7">
        <v>2</v>
      </c>
      <c r="BH32" s="11"/>
      <c r="BI32" s="10"/>
      <c r="BJ32" s="11">
        <v>10</v>
      </c>
      <c r="BK32" s="10" t="s">
        <v>57</v>
      </c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7">
        <v>1</v>
      </c>
      <c r="BY32" s="7">
        <f t="shared" si="45"/>
        <v>3</v>
      </c>
      <c r="BZ32" s="11"/>
      <c r="CA32" s="10"/>
      <c r="CB32" s="11"/>
      <c r="CC32" s="10"/>
      <c r="CD32" s="11"/>
      <c r="CE32" s="10"/>
      <c r="CF32" s="11"/>
      <c r="CG32" s="10"/>
      <c r="CH32" s="7"/>
      <c r="CI32" s="11"/>
      <c r="CJ32" s="10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6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t="shared" si="47"/>
        <v>0</v>
      </c>
    </row>
    <row r="33" spans="1:131" ht="12.75">
      <c r="A33" s="6"/>
      <c r="B33" s="6"/>
      <c r="C33" s="6"/>
      <c r="D33" s="6" t="s">
        <v>82</v>
      </c>
      <c r="E33" s="3" t="s">
        <v>83</v>
      </c>
      <c r="F33" s="6">
        <f t="shared" si="27"/>
        <v>0</v>
      </c>
      <c r="G33" s="6">
        <f t="shared" si="28"/>
        <v>1</v>
      </c>
      <c r="H33" s="6">
        <f t="shared" si="29"/>
        <v>10</v>
      </c>
      <c r="I33" s="6">
        <f t="shared" si="30"/>
        <v>10</v>
      </c>
      <c r="J33" s="6">
        <f t="shared" si="31"/>
        <v>0</v>
      </c>
      <c r="K33" s="6">
        <f t="shared" si="32"/>
        <v>0</v>
      </c>
      <c r="L33" s="6">
        <f t="shared" si="33"/>
        <v>0</v>
      </c>
      <c r="M33" s="6">
        <f t="shared" si="34"/>
        <v>0</v>
      </c>
      <c r="N33" s="6">
        <f t="shared" si="35"/>
        <v>0</v>
      </c>
      <c r="O33" s="6">
        <f t="shared" si="36"/>
        <v>0</v>
      </c>
      <c r="P33" s="6">
        <f t="shared" si="37"/>
        <v>0</v>
      </c>
      <c r="Q33" s="6">
        <f t="shared" si="38"/>
        <v>0</v>
      </c>
      <c r="R33" s="6">
        <f t="shared" si="39"/>
        <v>0</v>
      </c>
      <c r="S33" s="6">
        <f t="shared" si="40"/>
        <v>0</v>
      </c>
      <c r="T33" s="6">
        <f t="shared" si="41"/>
        <v>0</v>
      </c>
      <c r="U33" s="7">
        <f t="shared" si="42"/>
        <v>1</v>
      </c>
      <c r="V33" s="7">
        <f t="shared" si="43"/>
        <v>0</v>
      </c>
      <c r="W33" s="7">
        <v>0.4</v>
      </c>
      <c r="X33" s="11"/>
      <c r="Y33" s="10"/>
      <c r="Z33" s="11"/>
      <c r="AA33" s="10"/>
      <c r="AB33" s="11"/>
      <c r="AC33" s="10"/>
      <c r="AD33" s="11"/>
      <c r="AE33" s="10"/>
      <c r="AF33" s="7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44"/>
        <v>0</v>
      </c>
      <c r="AY33" s="11"/>
      <c r="AZ33" s="10"/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45"/>
        <v>0</v>
      </c>
      <c r="BZ33" s="11"/>
      <c r="CA33" s="10"/>
      <c r="CB33" s="11"/>
      <c r="CC33" s="10"/>
      <c r="CD33" s="11"/>
      <c r="CE33" s="10"/>
      <c r="CF33" s="11"/>
      <c r="CG33" s="10"/>
      <c r="CH33" s="7"/>
      <c r="CI33" s="11"/>
      <c r="CJ33" s="10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6"/>
        <v>0</v>
      </c>
      <c r="DA33" s="11">
        <v>10</v>
      </c>
      <c r="DB33" s="10" t="s">
        <v>57</v>
      </c>
      <c r="DC33" s="11"/>
      <c r="DD33" s="10"/>
      <c r="DE33" s="11"/>
      <c r="DF33" s="10"/>
      <c r="DG33" s="11"/>
      <c r="DH33" s="10"/>
      <c r="DI33" s="7">
        <v>1</v>
      </c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47"/>
        <v>1</v>
      </c>
    </row>
    <row r="34" spans="1:131" ht="12.75">
      <c r="A34" s="6"/>
      <c r="B34" s="6"/>
      <c r="C34" s="6"/>
      <c r="D34" s="6" t="s">
        <v>84</v>
      </c>
      <c r="E34" s="3" t="s">
        <v>85</v>
      </c>
      <c r="F34" s="6">
        <f t="shared" si="27"/>
        <v>1</v>
      </c>
      <c r="G34" s="6">
        <f t="shared" si="28"/>
        <v>2</v>
      </c>
      <c r="H34" s="6">
        <f t="shared" si="29"/>
        <v>36</v>
      </c>
      <c r="I34" s="6">
        <f t="shared" si="30"/>
        <v>20</v>
      </c>
      <c r="J34" s="6">
        <f t="shared" si="31"/>
        <v>8</v>
      </c>
      <c r="K34" s="6">
        <f t="shared" si="32"/>
        <v>0</v>
      </c>
      <c r="L34" s="6">
        <f t="shared" si="33"/>
        <v>8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3</v>
      </c>
      <c r="V34" s="7">
        <f t="shared" si="43"/>
        <v>0</v>
      </c>
      <c r="W34" s="7">
        <v>1.44</v>
      </c>
      <c r="X34" s="11"/>
      <c r="Y34" s="10"/>
      <c r="Z34" s="11"/>
      <c r="AA34" s="10"/>
      <c r="AB34" s="11"/>
      <c r="AC34" s="10"/>
      <c r="AD34" s="11"/>
      <c r="AE34" s="10"/>
      <c r="AF34" s="7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7"/>
      <c r="AX34" s="7">
        <f t="shared" si="44"/>
        <v>0</v>
      </c>
      <c r="AY34" s="11">
        <v>20</v>
      </c>
      <c r="AZ34" s="10" t="s">
        <v>56</v>
      </c>
      <c r="BA34" s="11">
        <v>8</v>
      </c>
      <c r="BB34" s="10" t="s">
        <v>57</v>
      </c>
      <c r="BC34" s="11"/>
      <c r="BD34" s="10"/>
      <c r="BE34" s="11">
        <v>8</v>
      </c>
      <c r="BF34" s="10" t="s">
        <v>57</v>
      </c>
      <c r="BG34" s="7">
        <v>3</v>
      </c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3</v>
      </c>
      <c r="BZ34" s="11"/>
      <c r="CA34" s="10"/>
      <c r="CB34" s="11"/>
      <c r="CC34" s="10"/>
      <c r="CD34" s="11"/>
      <c r="CE34" s="10"/>
      <c r="CF34" s="11"/>
      <c r="CG34" s="10"/>
      <c r="CH34" s="7"/>
      <c r="CI34" s="11"/>
      <c r="CJ34" s="10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</row>
    <row r="35" spans="1:131" ht="12.75">
      <c r="A35" s="6"/>
      <c r="B35" s="6"/>
      <c r="C35" s="6"/>
      <c r="D35" s="6" t="s">
        <v>86</v>
      </c>
      <c r="E35" s="3" t="s">
        <v>87</v>
      </c>
      <c r="F35" s="6">
        <f t="shared" si="27"/>
        <v>0</v>
      </c>
      <c r="G35" s="6">
        <f t="shared" si="28"/>
        <v>2</v>
      </c>
      <c r="H35" s="6">
        <f t="shared" si="29"/>
        <v>20</v>
      </c>
      <c r="I35" s="6">
        <f t="shared" si="30"/>
        <v>10</v>
      </c>
      <c r="J35" s="6">
        <f t="shared" si="31"/>
        <v>10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2</v>
      </c>
      <c r="V35" s="7">
        <f t="shared" si="43"/>
        <v>0</v>
      </c>
      <c r="W35" s="7">
        <v>0.8</v>
      </c>
      <c r="X35" s="11"/>
      <c r="Y35" s="10"/>
      <c r="Z35" s="11"/>
      <c r="AA35" s="10"/>
      <c r="AB35" s="11"/>
      <c r="AC35" s="10"/>
      <c r="AD35" s="11"/>
      <c r="AE35" s="10"/>
      <c r="AF35" s="7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10</v>
      </c>
      <c r="AZ35" s="10" t="s">
        <v>57</v>
      </c>
      <c r="BA35" s="11">
        <v>10</v>
      </c>
      <c r="BB35" s="10" t="s">
        <v>57</v>
      </c>
      <c r="BC35" s="11"/>
      <c r="BD35" s="10"/>
      <c r="BE35" s="11"/>
      <c r="BF35" s="10"/>
      <c r="BG35" s="7">
        <v>2</v>
      </c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7"/>
      <c r="BY35" s="7">
        <f t="shared" si="45"/>
        <v>2</v>
      </c>
      <c r="BZ35" s="11"/>
      <c r="CA35" s="10"/>
      <c r="CB35" s="11"/>
      <c r="CC35" s="10"/>
      <c r="CD35" s="11"/>
      <c r="CE35" s="10"/>
      <c r="CF35" s="11"/>
      <c r="CG35" s="10"/>
      <c r="CH35" s="7"/>
      <c r="CI35" s="11"/>
      <c r="CJ35" s="10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</row>
    <row r="36" spans="1:131" ht="12.75">
      <c r="A36" s="6"/>
      <c r="B36" s="6"/>
      <c r="C36" s="6"/>
      <c r="D36" s="6" t="s">
        <v>88</v>
      </c>
      <c r="E36" s="3" t="s">
        <v>89</v>
      </c>
      <c r="F36" s="6">
        <f t="shared" si="27"/>
        <v>0</v>
      </c>
      <c r="G36" s="6">
        <f t="shared" si="28"/>
        <v>1</v>
      </c>
      <c r="H36" s="6">
        <f t="shared" si="29"/>
        <v>10</v>
      </c>
      <c r="I36" s="6">
        <f t="shared" si="30"/>
        <v>10</v>
      </c>
      <c r="J36" s="6">
        <f t="shared" si="31"/>
        <v>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6">
        <f t="shared" si="38"/>
        <v>0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1</v>
      </c>
      <c r="V36" s="7">
        <f t="shared" si="43"/>
        <v>0</v>
      </c>
      <c r="W36" s="7">
        <v>0.4</v>
      </c>
      <c r="X36" s="11"/>
      <c r="Y36" s="10"/>
      <c r="Z36" s="11"/>
      <c r="AA36" s="10"/>
      <c r="AB36" s="11"/>
      <c r="AC36" s="10"/>
      <c r="AD36" s="11"/>
      <c r="AE36" s="10"/>
      <c r="AF36" s="7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7"/>
      <c r="AX36" s="7">
        <f t="shared" si="44"/>
        <v>0</v>
      </c>
      <c r="AY36" s="11"/>
      <c r="AZ36" s="10"/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>
        <v>10</v>
      </c>
      <c r="CA36" s="10" t="s">
        <v>57</v>
      </c>
      <c r="CB36" s="11"/>
      <c r="CC36" s="10"/>
      <c r="CD36" s="11"/>
      <c r="CE36" s="10"/>
      <c r="CF36" s="11"/>
      <c r="CG36" s="10"/>
      <c r="CH36" s="7">
        <v>1</v>
      </c>
      <c r="CI36" s="11"/>
      <c r="CJ36" s="10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1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</row>
    <row r="37" spans="1:131" ht="12.75">
      <c r="A37" s="6"/>
      <c r="B37" s="6"/>
      <c r="C37" s="6"/>
      <c r="D37" s="6" t="s">
        <v>90</v>
      </c>
      <c r="E37" s="3" t="s">
        <v>91</v>
      </c>
      <c r="F37" s="6">
        <f t="shared" si="27"/>
        <v>0</v>
      </c>
      <c r="G37" s="6">
        <f t="shared" si="28"/>
        <v>1</v>
      </c>
      <c r="H37" s="6">
        <f t="shared" si="29"/>
        <v>10</v>
      </c>
      <c r="I37" s="6">
        <f t="shared" si="30"/>
        <v>10</v>
      </c>
      <c r="J37" s="6">
        <f t="shared" si="31"/>
        <v>0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0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1</v>
      </c>
      <c r="V37" s="7">
        <f t="shared" si="43"/>
        <v>0</v>
      </c>
      <c r="W37" s="7">
        <v>0.4</v>
      </c>
      <c r="X37" s="11"/>
      <c r="Y37" s="10"/>
      <c r="Z37" s="11"/>
      <c r="AA37" s="10"/>
      <c r="AB37" s="11"/>
      <c r="AC37" s="10"/>
      <c r="AD37" s="11"/>
      <c r="AE37" s="10"/>
      <c r="AF37" s="7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10</v>
      </c>
      <c r="AZ37" s="10" t="s">
        <v>57</v>
      </c>
      <c r="BA37" s="11"/>
      <c r="BB37" s="10"/>
      <c r="BC37" s="11"/>
      <c r="BD37" s="10"/>
      <c r="BE37" s="11"/>
      <c r="BF37" s="10"/>
      <c r="BG37" s="7">
        <v>1</v>
      </c>
      <c r="BH37" s="11"/>
      <c r="BI37" s="10"/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7"/>
      <c r="BY37" s="7">
        <f t="shared" si="45"/>
        <v>1</v>
      </c>
      <c r="BZ37" s="11"/>
      <c r="CA37" s="10"/>
      <c r="CB37" s="11"/>
      <c r="CC37" s="10"/>
      <c r="CD37" s="11"/>
      <c r="CE37" s="10"/>
      <c r="CF37" s="11"/>
      <c r="CG37" s="10"/>
      <c r="CH37" s="7"/>
      <c r="CI37" s="11"/>
      <c r="CJ37" s="10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</row>
    <row r="38" spans="1:131" ht="12.75">
      <c r="A38" s="6"/>
      <c r="B38" s="6"/>
      <c r="C38" s="6"/>
      <c r="D38" s="6" t="s">
        <v>92</v>
      </c>
      <c r="E38" s="3" t="s">
        <v>93</v>
      </c>
      <c r="F38" s="6">
        <f t="shared" si="27"/>
        <v>0</v>
      </c>
      <c r="G38" s="6">
        <f t="shared" si="28"/>
        <v>1</v>
      </c>
      <c r="H38" s="6">
        <f t="shared" si="29"/>
        <v>10</v>
      </c>
      <c r="I38" s="6">
        <f t="shared" si="30"/>
        <v>0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10</v>
      </c>
      <c r="T38" s="6">
        <f t="shared" si="41"/>
        <v>0</v>
      </c>
      <c r="U38" s="7">
        <f t="shared" si="42"/>
        <v>2</v>
      </c>
      <c r="V38" s="7">
        <f t="shared" si="43"/>
        <v>2</v>
      </c>
      <c r="W38" s="7">
        <v>0.4</v>
      </c>
      <c r="X38" s="11"/>
      <c r="Y38" s="10"/>
      <c r="Z38" s="11"/>
      <c r="AA38" s="10"/>
      <c r="AB38" s="11"/>
      <c r="AC38" s="10"/>
      <c r="AD38" s="11"/>
      <c r="AE38" s="10"/>
      <c r="AF38" s="7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0</v>
      </c>
      <c r="AY38" s="11"/>
      <c r="AZ38" s="10"/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/>
      <c r="CA38" s="10"/>
      <c r="CB38" s="11"/>
      <c r="CC38" s="10"/>
      <c r="CD38" s="11"/>
      <c r="CE38" s="10"/>
      <c r="CF38" s="11"/>
      <c r="CG38" s="10"/>
      <c r="CH38" s="7"/>
      <c r="CI38" s="11"/>
      <c r="CJ38" s="10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11"/>
      <c r="DU38" s="10"/>
      <c r="DV38" s="11">
        <v>10</v>
      </c>
      <c r="DW38" s="10" t="s">
        <v>57</v>
      </c>
      <c r="DX38" s="11"/>
      <c r="DY38" s="10"/>
      <c r="DZ38" s="7">
        <v>2</v>
      </c>
      <c r="EA38" s="7">
        <f t="shared" si="47"/>
        <v>2</v>
      </c>
    </row>
    <row r="39" spans="1:131" ht="12.75">
      <c r="A39" s="6">
        <v>4</v>
      </c>
      <c r="B39" s="6">
        <v>1</v>
      </c>
      <c r="C39" s="6"/>
      <c r="D39" s="6"/>
      <c r="E39" s="3" t="s">
        <v>94</v>
      </c>
      <c r="F39" s="6">
        <f>$B$39*COUNTIF(X39:DY39,"e")</f>
        <v>1</v>
      </c>
      <c r="G39" s="6">
        <f>$B$39*COUNTIF(X39:DY39,"z")</f>
        <v>0</v>
      </c>
      <c r="H39" s="6">
        <f t="shared" si="29"/>
        <v>0</v>
      </c>
      <c r="I39" s="6">
        <f t="shared" si="30"/>
        <v>0</v>
      </c>
      <c r="J39" s="6">
        <f t="shared" si="31"/>
        <v>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20</v>
      </c>
      <c r="V39" s="7">
        <f t="shared" si="43"/>
        <v>20</v>
      </c>
      <c r="W39" s="7">
        <f>$B$39*0.5</f>
        <v>0.5</v>
      </c>
      <c r="X39" s="11"/>
      <c r="Y39" s="10"/>
      <c r="Z39" s="11"/>
      <c r="AA39" s="10"/>
      <c r="AB39" s="11"/>
      <c r="AC39" s="10"/>
      <c r="AD39" s="11"/>
      <c r="AE39" s="10"/>
      <c r="AF39" s="7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/>
      <c r="AZ39" s="10"/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0</v>
      </c>
      <c r="BZ39" s="11"/>
      <c r="CA39" s="10"/>
      <c r="CB39" s="11"/>
      <c r="CC39" s="10"/>
      <c r="CD39" s="11"/>
      <c r="CE39" s="10"/>
      <c r="CF39" s="11"/>
      <c r="CG39" s="10"/>
      <c r="CH39" s="7"/>
      <c r="CI39" s="11"/>
      <c r="CJ39" s="10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>
        <f>$B$39*0</f>
        <v>0</v>
      </c>
      <c r="DS39" s="10" t="s">
        <v>56</v>
      </c>
      <c r="DT39" s="11"/>
      <c r="DU39" s="10"/>
      <c r="DV39" s="11"/>
      <c r="DW39" s="10"/>
      <c r="DX39" s="11"/>
      <c r="DY39" s="10"/>
      <c r="DZ39" s="7">
        <f>$B$39*20</f>
        <v>20</v>
      </c>
      <c r="EA39" s="7">
        <f t="shared" si="47"/>
        <v>20</v>
      </c>
    </row>
    <row r="40" spans="1:131" ht="15.75" customHeight="1">
      <c r="A40" s="6"/>
      <c r="B40" s="6"/>
      <c r="C40" s="6"/>
      <c r="D40" s="6"/>
      <c r="E40" s="6" t="s">
        <v>67</v>
      </c>
      <c r="F40" s="6">
        <f aca="true" t="shared" si="48" ref="F40:AK40">SUM(F30:F39)</f>
        <v>4</v>
      </c>
      <c r="G40" s="6">
        <f t="shared" si="48"/>
        <v>13</v>
      </c>
      <c r="H40" s="6">
        <f t="shared" si="48"/>
        <v>191</v>
      </c>
      <c r="I40" s="6">
        <f t="shared" si="48"/>
        <v>100</v>
      </c>
      <c r="J40" s="6">
        <f t="shared" si="48"/>
        <v>63</v>
      </c>
      <c r="K40" s="6">
        <f t="shared" si="48"/>
        <v>0</v>
      </c>
      <c r="L40" s="6">
        <f t="shared" si="48"/>
        <v>8</v>
      </c>
      <c r="M40" s="6">
        <f t="shared" si="48"/>
        <v>0</v>
      </c>
      <c r="N40" s="6">
        <f t="shared" si="48"/>
        <v>10</v>
      </c>
      <c r="O40" s="6">
        <f t="shared" si="48"/>
        <v>0</v>
      </c>
      <c r="P40" s="6">
        <f t="shared" si="48"/>
        <v>0</v>
      </c>
      <c r="Q40" s="6">
        <f t="shared" si="48"/>
        <v>0</v>
      </c>
      <c r="R40" s="6">
        <f t="shared" si="48"/>
        <v>0</v>
      </c>
      <c r="S40" s="6">
        <f t="shared" si="48"/>
        <v>10</v>
      </c>
      <c r="T40" s="6">
        <f t="shared" si="48"/>
        <v>0</v>
      </c>
      <c r="U40" s="7">
        <f t="shared" si="48"/>
        <v>39</v>
      </c>
      <c r="V40" s="7">
        <f t="shared" si="48"/>
        <v>23</v>
      </c>
      <c r="W40" s="7">
        <f t="shared" si="48"/>
        <v>8.14</v>
      </c>
      <c r="X40" s="11">
        <f t="shared" si="48"/>
        <v>15</v>
      </c>
      <c r="Y40" s="10">
        <f t="shared" si="48"/>
        <v>0</v>
      </c>
      <c r="Z40" s="11">
        <f t="shared" si="48"/>
        <v>20</v>
      </c>
      <c r="AA40" s="10">
        <f t="shared" si="48"/>
        <v>0</v>
      </c>
      <c r="AB40" s="11">
        <f t="shared" si="48"/>
        <v>0</v>
      </c>
      <c r="AC40" s="10">
        <f t="shared" si="48"/>
        <v>0</v>
      </c>
      <c r="AD40" s="11">
        <f t="shared" si="48"/>
        <v>0</v>
      </c>
      <c r="AE40" s="10">
        <f t="shared" si="48"/>
        <v>0</v>
      </c>
      <c r="AF40" s="7">
        <f t="shared" si="48"/>
        <v>3</v>
      </c>
      <c r="AG40" s="11">
        <f t="shared" si="48"/>
        <v>0</v>
      </c>
      <c r="AH40" s="10">
        <f t="shared" si="48"/>
        <v>0</v>
      </c>
      <c r="AI40" s="11">
        <f t="shared" si="48"/>
        <v>0</v>
      </c>
      <c r="AJ40" s="10">
        <f t="shared" si="48"/>
        <v>0</v>
      </c>
      <c r="AK40" s="11">
        <f t="shared" si="48"/>
        <v>0</v>
      </c>
      <c r="AL40" s="10">
        <f aca="true" t="shared" si="49" ref="AL40:BQ40">SUM(AL30:AL39)</f>
        <v>0</v>
      </c>
      <c r="AM40" s="11">
        <f t="shared" si="49"/>
        <v>0</v>
      </c>
      <c r="AN40" s="10">
        <f t="shared" si="49"/>
        <v>0</v>
      </c>
      <c r="AO40" s="11">
        <f t="shared" si="49"/>
        <v>0</v>
      </c>
      <c r="AP40" s="10">
        <f t="shared" si="49"/>
        <v>0</v>
      </c>
      <c r="AQ40" s="11">
        <f t="shared" si="49"/>
        <v>0</v>
      </c>
      <c r="AR40" s="10">
        <f t="shared" si="49"/>
        <v>0</v>
      </c>
      <c r="AS40" s="11">
        <f t="shared" si="49"/>
        <v>0</v>
      </c>
      <c r="AT40" s="10">
        <f t="shared" si="49"/>
        <v>0</v>
      </c>
      <c r="AU40" s="11">
        <f t="shared" si="49"/>
        <v>0</v>
      </c>
      <c r="AV40" s="10">
        <f t="shared" si="49"/>
        <v>0</v>
      </c>
      <c r="AW40" s="7">
        <f t="shared" si="49"/>
        <v>0</v>
      </c>
      <c r="AX40" s="7">
        <f t="shared" si="49"/>
        <v>3</v>
      </c>
      <c r="AY40" s="11">
        <f t="shared" si="49"/>
        <v>65</v>
      </c>
      <c r="AZ40" s="10">
        <f t="shared" si="49"/>
        <v>0</v>
      </c>
      <c r="BA40" s="11">
        <f t="shared" si="49"/>
        <v>43</v>
      </c>
      <c r="BB40" s="10">
        <f t="shared" si="49"/>
        <v>0</v>
      </c>
      <c r="BC40" s="11">
        <f t="shared" si="49"/>
        <v>0</v>
      </c>
      <c r="BD40" s="10">
        <f t="shared" si="49"/>
        <v>0</v>
      </c>
      <c r="BE40" s="11">
        <f t="shared" si="49"/>
        <v>8</v>
      </c>
      <c r="BF40" s="10">
        <f t="shared" si="49"/>
        <v>0</v>
      </c>
      <c r="BG40" s="7">
        <f t="shared" si="49"/>
        <v>11</v>
      </c>
      <c r="BH40" s="11">
        <f t="shared" si="49"/>
        <v>0</v>
      </c>
      <c r="BI40" s="10">
        <f t="shared" si="49"/>
        <v>0</v>
      </c>
      <c r="BJ40" s="11">
        <f t="shared" si="49"/>
        <v>10</v>
      </c>
      <c r="BK40" s="10">
        <f t="shared" si="49"/>
        <v>0</v>
      </c>
      <c r="BL40" s="11">
        <f t="shared" si="49"/>
        <v>0</v>
      </c>
      <c r="BM40" s="10">
        <f t="shared" si="49"/>
        <v>0</v>
      </c>
      <c r="BN40" s="11">
        <f t="shared" si="49"/>
        <v>0</v>
      </c>
      <c r="BO40" s="10">
        <f t="shared" si="49"/>
        <v>0</v>
      </c>
      <c r="BP40" s="11">
        <f t="shared" si="49"/>
        <v>0</v>
      </c>
      <c r="BQ40" s="10">
        <f t="shared" si="49"/>
        <v>0</v>
      </c>
      <c r="BR40" s="11">
        <f aca="true" t="shared" si="50" ref="BR40:CW40">SUM(BR30:BR39)</f>
        <v>0</v>
      </c>
      <c r="BS40" s="10">
        <f t="shared" si="50"/>
        <v>0</v>
      </c>
      <c r="BT40" s="11">
        <f t="shared" si="50"/>
        <v>0</v>
      </c>
      <c r="BU40" s="10">
        <f t="shared" si="50"/>
        <v>0</v>
      </c>
      <c r="BV40" s="11">
        <f t="shared" si="50"/>
        <v>0</v>
      </c>
      <c r="BW40" s="10">
        <f t="shared" si="50"/>
        <v>0</v>
      </c>
      <c r="BX40" s="7">
        <f t="shared" si="50"/>
        <v>1</v>
      </c>
      <c r="BY40" s="7">
        <f t="shared" si="50"/>
        <v>12</v>
      </c>
      <c r="BZ40" s="11">
        <f t="shared" si="50"/>
        <v>10</v>
      </c>
      <c r="CA40" s="10">
        <f t="shared" si="50"/>
        <v>0</v>
      </c>
      <c r="CB40" s="11">
        <f t="shared" si="50"/>
        <v>0</v>
      </c>
      <c r="CC40" s="10">
        <f t="shared" si="50"/>
        <v>0</v>
      </c>
      <c r="CD40" s="11">
        <f t="shared" si="50"/>
        <v>0</v>
      </c>
      <c r="CE40" s="10">
        <f t="shared" si="50"/>
        <v>0</v>
      </c>
      <c r="CF40" s="11">
        <f t="shared" si="50"/>
        <v>0</v>
      </c>
      <c r="CG40" s="10">
        <f t="shared" si="50"/>
        <v>0</v>
      </c>
      <c r="CH40" s="7">
        <f t="shared" si="50"/>
        <v>1</v>
      </c>
      <c r="CI40" s="11">
        <f t="shared" si="50"/>
        <v>0</v>
      </c>
      <c r="CJ40" s="10">
        <f t="shared" si="50"/>
        <v>0</v>
      </c>
      <c r="CK40" s="11">
        <f t="shared" si="50"/>
        <v>0</v>
      </c>
      <c r="CL40" s="10">
        <f t="shared" si="50"/>
        <v>0</v>
      </c>
      <c r="CM40" s="11">
        <f t="shared" si="50"/>
        <v>0</v>
      </c>
      <c r="CN40" s="10">
        <f t="shared" si="50"/>
        <v>0</v>
      </c>
      <c r="CO40" s="11">
        <f t="shared" si="50"/>
        <v>0</v>
      </c>
      <c r="CP40" s="10">
        <f t="shared" si="50"/>
        <v>0</v>
      </c>
      <c r="CQ40" s="11">
        <f t="shared" si="50"/>
        <v>0</v>
      </c>
      <c r="CR40" s="10">
        <f t="shared" si="50"/>
        <v>0</v>
      </c>
      <c r="CS40" s="11">
        <f t="shared" si="50"/>
        <v>0</v>
      </c>
      <c r="CT40" s="10">
        <f t="shared" si="50"/>
        <v>0</v>
      </c>
      <c r="CU40" s="11">
        <f t="shared" si="50"/>
        <v>0</v>
      </c>
      <c r="CV40" s="10">
        <f t="shared" si="50"/>
        <v>0</v>
      </c>
      <c r="CW40" s="11">
        <f t="shared" si="50"/>
        <v>0</v>
      </c>
      <c r="CX40" s="10">
        <f aca="true" t="shared" si="51" ref="CX40:EA40">SUM(CX30:CX39)</f>
        <v>0</v>
      </c>
      <c r="CY40" s="7">
        <f t="shared" si="51"/>
        <v>0</v>
      </c>
      <c r="CZ40" s="7">
        <f t="shared" si="51"/>
        <v>1</v>
      </c>
      <c r="DA40" s="11">
        <f t="shared" si="51"/>
        <v>10</v>
      </c>
      <c r="DB40" s="10">
        <f t="shared" si="51"/>
        <v>0</v>
      </c>
      <c r="DC40" s="11">
        <f t="shared" si="51"/>
        <v>0</v>
      </c>
      <c r="DD40" s="10">
        <f t="shared" si="51"/>
        <v>0</v>
      </c>
      <c r="DE40" s="11">
        <f t="shared" si="51"/>
        <v>0</v>
      </c>
      <c r="DF40" s="10">
        <f t="shared" si="51"/>
        <v>0</v>
      </c>
      <c r="DG40" s="11">
        <f t="shared" si="51"/>
        <v>0</v>
      </c>
      <c r="DH40" s="10">
        <f t="shared" si="51"/>
        <v>0</v>
      </c>
      <c r="DI40" s="7">
        <f t="shared" si="51"/>
        <v>1</v>
      </c>
      <c r="DJ40" s="11">
        <f t="shared" si="51"/>
        <v>0</v>
      </c>
      <c r="DK40" s="10">
        <f t="shared" si="51"/>
        <v>0</v>
      </c>
      <c r="DL40" s="11">
        <f t="shared" si="51"/>
        <v>0</v>
      </c>
      <c r="DM40" s="10">
        <f t="shared" si="51"/>
        <v>0</v>
      </c>
      <c r="DN40" s="11">
        <f t="shared" si="51"/>
        <v>0</v>
      </c>
      <c r="DO40" s="10">
        <f t="shared" si="51"/>
        <v>0</v>
      </c>
      <c r="DP40" s="11">
        <f t="shared" si="51"/>
        <v>0</v>
      </c>
      <c r="DQ40" s="10">
        <f t="shared" si="51"/>
        <v>0</v>
      </c>
      <c r="DR40" s="11">
        <f t="shared" si="51"/>
        <v>0</v>
      </c>
      <c r="DS40" s="10">
        <f t="shared" si="51"/>
        <v>0</v>
      </c>
      <c r="DT40" s="11">
        <f t="shared" si="51"/>
        <v>0</v>
      </c>
      <c r="DU40" s="10">
        <f t="shared" si="51"/>
        <v>0</v>
      </c>
      <c r="DV40" s="11">
        <f t="shared" si="51"/>
        <v>10</v>
      </c>
      <c r="DW40" s="10">
        <f t="shared" si="51"/>
        <v>0</v>
      </c>
      <c r="DX40" s="11">
        <f t="shared" si="51"/>
        <v>0</v>
      </c>
      <c r="DY40" s="10">
        <f t="shared" si="51"/>
        <v>0</v>
      </c>
      <c r="DZ40" s="7">
        <f t="shared" si="51"/>
        <v>22</v>
      </c>
      <c r="EA40" s="7">
        <f t="shared" si="51"/>
        <v>23</v>
      </c>
    </row>
    <row r="41" spans="1:131" ht="19.5" customHeight="1">
      <c r="A41" s="12" t="s">
        <v>95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2"/>
      <c r="EA41" s="13"/>
    </row>
    <row r="42" spans="1:131" ht="12.75">
      <c r="A42" s="6"/>
      <c r="B42" s="6"/>
      <c r="C42" s="6"/>
      <c r="D42" s="6" t="s">
        <v>154</v>
      </c>
      <c r="E42" s="3" t="s">
        <v>99</v>
      </c>
      <c r="F42" s="6">
        <f aca="true" t="shared" si="52" ref="F42:F53">COUNTIF(X42:DY42,"e")</f>
        <v>0</v>
      </c>
      <c r="G42" s="6">
        <f aca="true" t="shared" si="53" ref="G42:G53">COUNTIF(X42:DY42,"z")</f>
        <v>2</v>
      </c>
      <c r="H42" s="6">
        <f aca="true" t="shared" si="54" ref="H42:H53">SUM(I42:T42)</f>
        <v>28</v>
      </c>
      <c r="I42" s="6">
        <f aca="true" t="shared" si="55" ref="I42:I53">X42+AY42+BZ42+DA42</f>
        <v>13</v>
      </c>
      <c r="J42" s="6">
        <f aca="true" t="shared" si="56" ref="J42:J53">Z42+BA42+CB42+DC42</f>
        <v>0</v>
      </c>
      <c r="K42" s="6">
        <f aca="true" t="shared" si="57" ref="K42:K53">AB42+BC42+CD42+DE42</f>
        <v>0</v>
      </c>
      <c r="L42" s="6">
        <f aca="true" t="shared" si="58" ref="L42:L53">AD42+BE42+CF42+DG42</f>
        <v>0</v>
      </c>
      <c r="M42" s="6">
        <f aca="true" t="shared" si="59" ref="M42:M53">AG42+BH42+CI42+DJ42</f>
        <v>0</v>
      </c>
      <c r="N42" s="6">
        <f aca="true" t="shared" si="60" ref="N42:N53">AI42+BJ42+CK42+DL42</f>
        <v>15</v>
      </c>
      <c r="O42" s="6">
        <f aca="true" t="shared" si="61" ref="O42:O53">AK42+BL42+CM42+DN42</f>
        <v>0</v>
      </c>
      <c r="P42" s="6">
        <f aca="true" t="shared" si="62" ref="P42:P53">AM42+BN42+CO42+DP42</f>
        <v>0</v>
      </c>
      <c r="Q42" s="6">
        <f aca="true" t="shared" si="63" ref="Q42:Q53">AO42+BP42+CQ42+DR42</f>
        <v>0</v>
      </c>
      <c r="R42" s="6">
        <f aca="true" t="shared" si="64" ref="R42:R53">AQ42+BR42+CS42+DT42</f>
        <v>0</v>
      </c>
      <c r="S42" s="6">
        <f aca="true" t="shared" si="65" ref="S42:S53">AS42+BT42+CU42+DV42</f>
        <v>0</v>
      </c>
      <c r="T42" s="6">
        <f aca="true" t="shared" si="66" ref="T42:T53">AU42+BV42+CW42+DX42</f>
        <v>0</v>
      </c>
      <c r="U42" s="7">
        <f aca="true" t="shared" si="67" ref="U42:U53">AX42+BY42+CZ42+EA42</f>
        <v>3</v>
      </c>
      <c r="V42" s="7">
        <f aca="true" t="shared" si="68" ref="V42:V53">AW42+BX42+CY42+DZ42</f>
        <v>2</v>
      </c>
      <c r="W42" s="7">
        <v>1.12</v>
      </c>
      <c r="X42" s="11">
        <v>13</v>
      </c>
      <c r="Y42" s="10" t="s">
        <v>57</v>
      </c>
      <c r="Z42" s="11"/>
      <c r="AA42" s="10"/>
      <c r="AB42" s="11"/>
      <c r="AC42" s="10"/>
      <c r="AD42" s="11"/>
      <c r="AE42" s="10"/>
      <c r="AF42" s="7">
        <v>1</v>
      </c>
      <c r="AG42" s="11"/>
      <c r="AH42" s="10"/>
      <c r="AI42" s="11">
        <v>15</v>
      </c>
      <c r="AJ42" s="10" t="s">
        <v>57</v>
      </c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7">
        <v>2</v>
      </c>
      <c r="AX42" s="7">
        <f aca="true" t="shared" si="69" ref="AX42:AX53">AF42+AW42</f>
        <v>3</v>
      </c>
      <c r="AY42" s="11"/>
      <c r="AZ42" s="10"/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7"/>
      <c r="BY42" s="7">
        <f aca="true" t="shared" si="70" ref="BY42:BY53">BG42+BX42</f>
        <v>0</v>
      </c>
      <c r="BZ42" s="11"/>
      <c r="CA42" s="10"/>
      <c r="CB42" s="11"/>
      <c r="CC42" s="10"/>
      <c r="CD42" s="11"/>
      <c r="CE42" s="10"/>
      <c r="CF42" s="11"/>
      <c r="CG42" s="10"/>
      <c r="CH42" s="7"/>
      <c r="CI42" s="11"/>
      <c r="CJ42" s="10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aca="true" t="shared" si="71" ref="CZ42:CZ53">CH42+CY42</f>
        <v>0</v>
      </c>
      <c r="DA42" s="11"/>
      <c r="DB42" s="10"/>
      <c r="DC42" s="11"/>
      <c r="DD42" s="10"/>
      <c r="DE42" s="11"/>
      <c r="DF42" s="10"/>
      <c r="DG42" s="11"/>
      <c r="DH42" s="10"/>
      <c r="DI42" s="7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7"/>
      <c r="EA42" s="7">
        <f aca="true" t="shared" si="72" ref="EA42:EA53">DI42+DZ42</f>
        <v>0</v>
      </c>
    </row>
    <row r="43" spans="1:131" ht="12.75">
      <c r="A43" s="6"/>
      <c r="B43" s="6"/>
      <c r="C43" s="6"/>
      <c r="D43" s="6" t="s">
        <v>155</v>
      </c>
      <c r="E43" s="3" t="s">
        <v>101</v>
      </c>
      <c r="F43" s="6">
        <f t="shared" si="52"/>
        <v>0</v>
      </c>
      <c r="G43" s="6">
        <f t="shared" si="53"/>
        <v>2</v>
      </c>
      <c r="H43" s="6">
        <f t="shared" si="54"/>
        <v>20</v>
      </c>
      <c r="I43" s="6">
        <f t="shared" si="55"/>
        <v>10</v>
      </c>
      <c r="J43" s="6">
        <f t="shared" si="56"/>
        <v>0</v>
      </c>
      <c r="K43" s="6">
        <f t="shared" si="57"/>
        <v>0</v>
      </c>
      <c r="L43" s="6">
        <f t="shared" si="58"/>
        <v>0</v>
      </c>
      <c r="M43" s="6">
        <f t="shared" si="59"/>
        <v>10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6">
        <f t="shared" si="63"/>
        <v>0</v>
      </c>
      <c r="R43" s="6">
        <f t="shared" si="64"/>
        <v>0</v>
      </c>
      <c r="S43" s="6">
        <f t="shared" si="65"/>
        <v>0</v>
      </c>
      <c r="T43" s="6">
        <f t="shared" si="66"/>
        <v>0</v>
      </c>
      <c r="U43" s="7">
        <f t="shared" si="67"/>
        <v>2</v>
      </c>
      <c r="V43" s="7">
        <f t="shared" si="68"/>
        <v>1</v>
      </c>
      <c r="W43" s="7">
        <v>0.8</v>
      </c>
      <c r="X43" s="11">
        <v>10</v>
      </c>
      <c r="Y43" s="10" t="s">
        <v>57</v>
      </c>
      <c r="Z43" s="11"/>
      <c r="AA43" s="10"/>
      <c r="AB43" s="11"/>
      <c r="AC43" s="10"/>
      <c r="AD43" s="11"/>
      <c r="AE43" s="10"/>
      <c r="AF43" s="7">
        <v>1</v>
      </c>
      <c r="AG43" s="11">
        <v>10</v>
      </c>
      <c r="AH43" s="10" t="s">
        <v>57</v>
      </c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>
        <v>1</v>
      </c>
      <c r="AX43" s="7">
        <f t="shared" si="69"/>
        <v>2</v>
      </c>
      <c r="AY43" s="11"/>
      <c r="AZ43" s="10"/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7"/>
      <c r="BY43" s="7">
        <f t="shared" si="70"/>
        <v>0</v>
      </c>
      <c r="BZ43" s="11"/>
      <c r="CA43" s="10"/>
      <c r="CB43" s="11"/>
      <c r="CC43" s="10"/>
      <c r="CD43" s="11"/>
      <c r="CE43" s="10"/>
      <c r="CF43" s="11"/>
      <c r="CG43" s="10"/>
      <c r="CH43" s="7"/>
      <c r="CI43" s="11"/>
      <c r="CJ43" s="10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7"/>
      <c r="EA43" s="7">
        <f t="shared" si="72"/>
        <v>0</v>
      </c>
    </row>
    <row r="44" spans="1:131" ht="12.75">
      <c r="A44" s="6"/>
      <c r="B44" s="6"/>
      <c r="C44" s="6"/>
      <c r="D44" s="6" t="s">
        <v>156</v>
      </c>
      <c r="E44" s="3" t="s">
        <v>117</v>
      </c>
      <c r="F44" s="6">
        <f t="shared" si="52"/>
        <v>0</v>
      </c>
      <c r="G44" s="6">
        <f t="shared" si="53"/>
        <v>2</v>
      </c>
      <c r="H44" s="6">
        <f t="shared" si="54"/>
        <v>40</v>
      </c>
      <c r="I44" s="6">
        <f t="shared" si="55"/>
        <v>10</v>
      </c>
      <c r="J44" s="6">
        <f t="shared" si="56"/>
        <v>0</v>
      </c>
      <c r="K44" s="6">
        <f t="shared" si="57"/>
        <v>0</v>
      </c>
      <c r="L44" s="6">
        <f t="shared" si="58"/>
        <v>0</v>
      </c>
      <c r="M44" s="6">
        <f t="shared" si="59"/>
        <v>0</v>
      </c>
      <c r="N44" s="6">
        <f t="shared" si="60"/>
        <v>30</v>
      </c>
      <c r="O44" s="6">
        <f t="shared" si="61"/>
        <v>0</v>
      </c>
      <c r="P44" s="6">
        <f t="shared" si="62"/>
        <v>0</v>
      </c>
      <c r="Q44" s="6">
        <f t="shared" si="63"/>
        <v>0</v>
      </c>
      <c r="R44" s="6">
        <f t="shared" si="64"/>
        <v>0</v>
      </c>
      <c r="S44" s="6">
        <f t="shared" si="65"/>
        <v>0</v>
      </c>
      <c r="T44" s="6">
        <f t="shared" si="66"/>
        <v>0</v>
      </c>
      <c r="U44" s="7">
        <f t="shared" si="67"/>
        <v>3</v>
      </c>
      <c r="V44" s="7">
        <f t="shared" si="68"/>
        <v>2.2</v>
      </c>
      <c r="W44" s="7">
        <v>1.6</v>
      </c>
      <c r="X44" s="11"/>
      <c r="Y44" s="10"/>
      <c r="Z44" s="11"/>
      <c r="AA44" s="10"/>
      <c r="AB44" s="11"/>
      <c r="AC44" s="10"/>
      <c r="AD44" s="11"/>
      <c r="AE44" s="10"/>
      <c r="AF44" s="7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t="shared" si="69"/>
        <v>0</v>
      </c>
      <c r="AY44" s="11"/>
      <c r="AZ44" s="10"/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t="shared" si="70"/>
        <v>0</v>
      </c>
      <c r="BZ44" s="11">
        <v>10</v>
      </c>
      <c r="CA44" s="10" t="s">
        <v>57</v>
      </c>
      <c r="CB44" s="11"/>
      <c r="CC44" s="10"/>
      <c r="CD44" s="11"/>
      <c r="CE44" s="10"/>
      <c r="CF44" s="11"/>
      <c r="CG44" s="10"/>
      <c r="CH44" s="7">
        <v>0.8</v>
      </c>
      <c r="CI44" s="11"/>
      <c r="CJ44" s="10"/>
      <c r="CK44" s="11">
        <v>30</v>
      </c>
      <c r="CL44" s="10" t="s">
        <v>57</v>
      </c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>
        <v>2.2</v>
      </c>
      <c r="CZ44" s="7">
        <f t="shared" si="71"/>
        <v>3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t="shared" si="72"/>
        <v>0</v>
      </c>
    </row>
    <row r="45" spans="1:131" ht="12.75">
      <c r="A45" s="6"/>
      <c r="B45" s="6"/>
      <c r="C45" s="6"/>
      <c r="D45" s="6" t="s">
        <v>157</v>
      </c>
      <c r="E45" s="3" t="s">
        <v>158</v>
      </c>
      <c r="F45" s="6">
        <f t="shared" si="52"/>
        <v>0</v>
      </c>
      <c r="G45" s="6">
        <f t="shared" si="53"/>
        <v>2</v>
      </c>
      <c r="H45" s="6">
        <f t="shared" si="54"/>
        <v>43</v>
      </c>
      <c r="I45" s="6">
        <f t="shared" si="55"/>
        <v>18</v>
      </c>
      <c r="J45" s="6">
        <f t="shared" si="56"/>
        <v>0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0</v>
      </c>
      <c r="O45" s="6">
        <f t="shared" si="61"/>
        <v>0</v>
      </c>
      <c r="P45" s="6">
        <f t="shared" si="62"/>
        <v>25</v>
      </c>
      <c r="Q45" s="6">
        <f t="shared" si="63"/>
        <v>0</v>
      </c>
      <c r="R45" s="6">
        <f t="shared" si="64"/>
        <v>0</v>
      </c>
      <c r="S45" s="6">
        <f t="shared" si="65"/>
        <v>0</v>
      </c>
      <c r="T45" s="6">
        <f t="shared" si="66"/>
        <v>0</v>
      </c>
      <c r="U45" s="7">
        <f t="shared" si="67"/>
        <v>4</v>
      </c>
      <c r="V45" s="7">
        <f t="shared" si="68"/>
        <v>2</v>
      </c>
      <c r="W45" s="7">
        <v>1.72</v>
      </c>
      <c r="X45" s="11"/>
      <c r="Y45" s="10"/>
      <c r="Z45" s="11"/>
      <c r="AA45" s="10"/>
      <c r="AB45" s="11"/>
      <c r="AC45" s="10"/>
      <c r="AD45" s="11"/>
      <c r="AE45" s="10"/>
      <c r="AF45" s="7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69"/>
        <v>0</v>
      </c>
      <c r="AY45" s="11"/>
      <c r="AZ45" s="10"/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70"/>
        <v>0</v>
      </c>
      <c r="BZ45" s="11">
        <v>18</v>
      </c>
      <c r="CA45" s="10" t="s">
        <v>57</v>
      </c>
      <c r="CB45" s="11"/>
      <c r="CC45" s="10"/>
      <c r="CD45" s="11"/>
      <c r="CE45" s="10"/>
      <c r="CF45" s="11"/>
      <c r="CG45" s="10"/>
      <c r="CH45" s="7">
        <v>2</v>
      </c>
      <c r="CI45" s="11"/>
      <c r="CJ45" s="10"/>
      <c r="CK45" s="11"/>
      <c r="CL45" s="10"/>
      <c r="CM45" s="11"/>
      <c r="CN45" s="10"/>
      <c r="CO45" s="11">
        <v>25</v>
      </c>
      <c r="CP45" s="10" t="s">
        <v>57</v>
      </c>
      <c r="CQ45" s="11"/>
      <c r="CR45" s="10"/>
      <c r="CS45" s="11"/>
      <c r="CT45" s="10"/>
      <c r="CU45" s="11"/>
      <c r="CV45" s="10"/>
      <c r="CW45" s="11"/>
      <c r="CX45" s="10"/>
      <c r="CY45" s="7">
        <v>2</v>
      </c>
      <c r="CZ45" s="7">
        <f t="shared" si="71"/>
        <v>4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72"/>
        <v>0</v>
      </c>
    </row>
    <row r="46" spans="1:131" ht="12.75">
      <c r="A46" s="6"/>
      <c r="B46" s="6"/>
      <c r="C46" s="6"/>
      <c r="D46" s="6" t="s">
        <v>159</v>
      </c>
      <c r="E46" s="3" t="s">
        <v>160</v>
      </c>
      <c r="F46" s="6">
        <f t="shared" si="52"/>
        <v>1</v>
      </c>
      <c r="G46" s="6">
        <f t="shared" si="53"/>
        <v>1</v>
      </c>
      <c r="H46" s="6">
        <f t="shared" si="54"/>
        <v>35</v>
      </c>
      <c r="I46" s="6">
        <f t="shared" si="55"/>
        <v>15</v>
      </c>
      <c r="J46" s="6">
        <f t="shared" si="56"/>
        <v>0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20</v>
      </c>
      <c r="O46" s="6">
        <f t="shared" si="61"/>
        <v>0</v>
      </c>
      <c r="P46" s="6">
        <f t="shared" si="62"/>
        <v>0</v>
      </c>
      <c r="Q46" s="6">
        <f t="shared" si="63"/>
        <v>0</v>
      </c>
      <c r="R46" s="6">
        <f t="shared" si="64"/>
        <v>0</v>
      </c>
      <c r="S46" s="6">
        <f t="shared" si="65"/>
        <v>0</v>
      </c>
      <c r="T46" s="6">
        <f t="shared" si="66"/>
        <v>0</v>
      </c>
      <c r="U46" s="7">
        <f t="shared" si="67"/>
        <v>4</v>
      </c>
      <c r="V46" s="7">
        <f t="shared" si="68"/>
        <v>2</v>
      </c>
      <c r="W46" s="7">
        <v>1.4</v>
      </c>
      <c r="X46" s="11"/>
      <c r="Y46" s="10"/>
      <c r="Z46" s="11"/>
      <c r="AA46" s="10"/>
      <c r="AB46" s="11"/>
      <c r="AC46" s="10"/>
      <c r="AD46" s="11"/>
      <c r="AE46" s="10"/>
      <c r="AF46" s="7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69"/>
        <v>0</v>
      </c>
      <c r="AY46" s="11">
        <v>15</v>
      </c>
      <c r="AZ46" s="10" t="s">
        <v>56</v>
      </c>
      <c r="BA46" s="11"/>
      <c r="BB46" s="10"/>
      <c r="BC46" s="11"/>
      <c r="BD46" s="10"/>
      <c r="BE46" s="11"/>
      <c r="BF46" s="10"/>
      <c r="BG46" s="7">
        <v>2</v>
      </c>
      <c r="BH46" s="11"/>
      <c r="BI46" s="10"/>
      <c r="BJ46" s="11">
        <v>20</v>
      </c>
      <c r="BK46" s="10" t="s">
        <v>57</v>
      </c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7">
        <v>2</v>
      </c>
      <c r="BY46" s="7">
        <f t="shared" si="70"/>
        <v>4</v>
      </c>
      <c r="BZ46" s="11"/>
      <c r="CA46" s="10"/>
      <c r="CB46" s="11"/>
      <c r="CC46" s="10"/>
      <c r="CD46" s="11"/>
      <c r="CE46" s="10"/>
      <c r="CF46" s="11"/>
      <c r="CG46" s="10"/>
      <c r="CH46" s="7"/>
      <c r="CI46" s="11"/>
      <c r="CJ46" s="10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72"/>
        <v>0</v>
      </c>
    </row>
    <row r="47" spans="1:131" ht="12.75">
      <c r="A47" s="6"/>
      <c r="B47" s="6"/>
      <c r="C47" s="6"/>
      <c r="D47" s="6" t="s">
        <v>161</v>
      </c>
      <c r="E47" s="3" t="s">
        <v>162</v>
      </c>
      <c r="F47" s="6">
        <f t="shared" si="52"/>
        <v>0</v>
      </c>
      <c r="G47" s="6">
        <f t="shared" si="53"/>
        <v>2</v>
      </c>
      <c r="H47" s="6">
        <f t="shared" si="54"/>
        <v>24</v>
      </c>
      <c r="I47" s="6">
        <f t="shared" si="55"/>
        <v>12</v>
      </c>
      <c r="J47" s="6">
        <f t="shared" si="56"/>
        <v>0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12</v>
      </c>
      <c r="Q47" s="6">
        <f t="shared" si="63"/>
        <v>0</v>
      </c>
      <c r="R47" s="6">
        <f t="shared" si="64"/>
        <v>0</v>
      </c>
      <c r="S47" s="6">
        <f t="shared" si="65"/>
        <v>0</v>
      </c>
      <c r="T47" s="6">
        <f t="shared" si="66"/>
        <v>0</v>
      </c>
      <c r="U47" s="7">
        <f t="shared" si="67"/>
        <v>2</v>
      </c>
      <c r="V47" s="7">
        <f t="shared" si="68"/>
        <v>1</v>
      </c>
      <c r="W47" s="7">
        <v>0.96</v>
      </c>
      <c r="X47" s="11"/>
      <c r="Y47" s="10"/>
      <c r="Z47" s="11"/>
      <c r="AA47" s="10"/>
      <c r="AB47" s="11"/>
      <c r="AC47" s="10"/>
      <c r="AD47" s="11"/>
      <c r="AE47" s="10"/>
      <c r="AF47" s="7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69"/>
        <v>0</v>
      </c>
      <c r="AY47" s="11">
        <v>12</v>
      </c>
      <c r="AZ47" s="10" t="s">
        <v>57</v>
      </c>
      <c r="BA47" s="11"/>
      <c r="BB47" s="10"/>
      <c r="BC47" s="11"/>
      <c r="BD47" s="10"/>
      <c r="BE47" s="11"/>
      <c r="BF47" s="10"/>
      <c r="BG47" s="7">
        <v>1</v>
      </c>
      <c r="BH47" s="11"/>
      <c r="BI47" s="10"/>
      <c r="BJ47" s="11"/>
      <c r="BK47" s="10"/>
      <c r="BL47" s="11"/>
      <c r="BM47" s="10"/>
      <c r="BN47" s="11">
        <v>12</v>
      </c>
      <c r="BO47" s="10" t="s">
        <v>57</v>
      </c>
      <c r="BP47" s="11"/>
      <c r="BQ47" s="10"/>
      <c r="BR47" s="11"/>
      <c r="BS47" s="10"/>
      <c r="BT47" s="11"/>
      <c r="BU47" s="10"/>
      <c r="BV47" s="11"/>
      <c r="BW47" s="10"/>
      <c r="BX47" s="7">
        <v>1</v>
      </c>
      <c r="BY47" s="7">
        <f t="shared" si="70"/>
        <v>2</v>
      </c>
      <c r="BZ47" s="11"/>
      <c r="CA47" s="10"/>
      <c r="CB47" s="11"/>
      <c r="CC47" s="10"/>
      <c r="CD47" s="11"/>
      <c r="CE47" s="10"/>
      <c r="CF47" s="11"/>
      <c r="CG47" s="10"/>
      <c r="CH47" s="7"/>
      <c r="CI47" s="11"/>
      <c r="CJ47" s="10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72"/>
        <v>0</v>
      </c>
    </row>
    <row r="48" spans="1:131" ht="12.75">
      <c r="A48" s="6"/>
      <c r="B48" s="6"/>
      <c r="C48" s="6"/>
      <c r="D48" s="6" t="s">
        <v>163</v>
      </c>
      <c r="E48" s="3" t="s">
        <v>164</v>
      </c>
      <c r="F48" s="6">
        <f t="shared" si="52"/>
        <v>0</v>
      </c>
      <c r="G48" s="6">
        <f t="shared" si="53"/>
        <v>2</v>
      </c>
      <c r="H48" s="6">
        <f t="shared" si="54"/>
        <v>35</v>
      </c>
      <c r="I48" s="6">
        <f t="shared" si="55"/>
        <v>20</v>
      </c>
      <c r="J48" s="6">
        <f t="shared" si="56"/>
        <v>15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0</v>
      </c>
      <c r="Q48" s="6">
        <f t="shared" si="63"/>
        <v>0</v>
      </c>
      <c r="R48" s="6">
        <f t="shared" si="64"/>
        <v>0</v>
      </c>
      <c r="S48" s="6">
        <f t="shared" si="65"/>
        <v>0</v>
      </c>
      <c r="T48" s="6">
        <f t="shared" si="66"/>
        <v>0</v>
      </c>
      <c r="U48" s="7">
        <f t="shared" si="67"/>
        <v>3</v>
      </c>
      <c r="V48" s="7">
        <f t="shared" si="68"/>
        <v>0</v>
      </c>
      <c r="W48" s="7">
        <v>1.4</v>
      </c>
      <c r="X48" s="11"/>
      <c r="Y48" s="10"/>
      <c r="Z48" s="11"/>
      <c r="AA48" s="10"/>
      <c r="AB48" s="11"/>
      <c r="AC48" s="10"/>
      <c r="AD48" s="11"/>
      <c r="AE48" s="10"/>
      <c r="AF48" s="7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69"/>
        <v>0</v>
      </c>
      <c r="AY48" s="11"/>
      <c r="AZ48" s="10"/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70"/>
        <v>0</v>
      </c>
      <c r="BZ48" s="11">
        <v>20</v>
      </c>
      <c r="CA48" s="10" t="s">
        <v>57</v>
      </c>
      <c r="CB48" s="11">
        <v>15</v>
      </c>
      <c r="CC48" s="10" t="s">
        <v>57</v>
      </c>
      <c r="CD48" s="11"/>
      <c r="CE48" s="10"/>
      <c r="CF48" s="11"/>
      <c r="CG48" s="10"/>
      <c r="CH48" s="7">
        <v>3</v>
      </c>
      <c r="CI48" s="11"/>
      <c r="CJ48" s="10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3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72"/>
        <v>0</v>
      </c>
    </row>
    <row r="49" spans="1:131" ht="12.75">
      <c r="A49" s="6"/>
      <c r="B49" s="6"/>
      <c r="C49" s="6"/>
      <c r="D49" s="6" t="s">
        <v>165</v>
      </c>
      <c r="E49" s="3" t="s">
        <v>166</v>
      </c>
      <c r="F49" s="6">
        <f t="shared" si="52"/>
        <v>1</v>
      </c>
      <c r="G49" s="6">
        <f t="shared" si="53"/>
        <v>1</v>
      </c>
      <c r="H49" s="6">
        <f t="shared" si="54"/>
        <v>32</v>
      </c>
      <c r="I49" s="6">
        <f t="shared" si="55"/>
        <v>12</v>
      </c>
      <c r="J49" s="6">
        <f t="shared" si="56"/>
        <v>0</v>
      </c>
      <c r="K49" s="6">
        <f t="shared" si="57"/>
        <v>0</v>
      </c>
      <c r="L49" s="6">
        <f t="shared" si="58"/>
        <v>0</v>
      </c>
      <c r="M49" s="6">
        <f t="shared" si="59"/>
        <v>0</v>
      </c>
      <c r="N49" s="6">
        <f t="shared" si="60"/>
        <v>20</v>
      </c>
      <c r="O49" s="6">
        <f t="shared" si="61"/>
        <v>0</v>
      </c>
      <c r="P49" s="6">
        <f t="shared" si="62"/>
        <v>0</v>
      </c>
      <c r="Q49" s="6">
        <f t="shared" si="63"/>
        <v>0</v>
      </c>
      <c r="R49" s="6">
        <f t="shared" si="64"/>
        <v>0</v>
      </c>
      <c r="S49" s="6">
        <f t="shared" si="65"/>
        <v>0</v>
      </c>
      <c r="T49" s="6">
        <f t="shared" si="66"/>
        <v>0</v>
      </c>
      <c r="U49" s="7">
        <f t="shared" si="67"/>
        <v>3</v>
      </c>
      <c r="V49" s="7">
        <f t="shared" si="68"/>
        <v>1.8</v>
      </c>
      <c r="W49" s="7">
        <v>1.28</v>
      </c>
      <c r="X49" s="11"/>
      <c r="Y49" s="10"/>
      <c r="Z49" s="11"/>
      <c r="AA49" s="10"/>
      <c r="AB49" s="11"/>
      <c r="AC49" s="10"/>
      <c r="AD49" s="11"/>
      <c r="AE49" s="10"/>
      <c r="AF49" s="7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69"/>
        <v>0</v>
      </c>
      <c r="AY49" s="11"/>
      <c r="AZ49" s="10"/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70"/>
        <v>0</v>
      </c>
      <c r="BZ49" s="11">
        <v>12</v>
      </c>
      <c r="CA49" s="10" t="s">
        <v>56</v>
      </c>
      <c r="CB49" s="11"/>
      <c r="CC49" s="10"/>
      <c r="CD49" s="11"/>
      <c r="CE49" s="10"/>
      <c r="CF49" s="11"/>
      <c r="CG49" s="10"/>
      <c r="CH49" s="7">
        <v>1.2</v>
      </c>
      <c r="CI49" s="11"/>
      <c r="CJ49" s="10"/>
      <c r="CK49" s="11">
        <v>20</v>
      </c>
      <c r="CL49" s="10" t="s">
        <v>57</v>
      </c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>
        <v>1.8</v>
      </c>
      <c r="CZ49" s="7">
        <f t="shared" si="71"/>
        <v>3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7"/>
      <c r="EA49" s="7">
        <f t="shared" si="72"/>
        <v>0</v>
      </c>
    </row>
    <row r="50" spans="1:131" ht="12.75">
      <c r="A50" s="6"/>
      <c r="B50" s="6"/>
      <c r="C50" s="6"/>
      <c r="D50" s="6" t="s">
        <v>167</v>
      </c>
      <c r="E50" s="3" t="s">
        <v>168</v>
      </c>
      <c r="F50" s="6">
        <f t="shared" si="52"/>
        <v>0</v>
      </c>
      <c r="G50" s="6">
        <f t="shared" si="53"/>
        <v>1</v>
      </c>
      <c r="H50" s="6">
        <f t="shared" si="54"/>
        <v>10</v>
      </c>
      <c r="I50" s="6">
        <f t="shared" si="55"/>
        <v>0</v>
      </c>
      <c r="J50" s="6">
        <f t="shared" si="56"/>
        <v>0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6">
        <f t="shared" si="63"/>
        <v>0</v>
      </c>
      <c r="R50" s="6">
        <f t="shared" si="64"/>
        <v>0</v>
      </c>
      <c r="S50" s="6">
        <f t="shared" si="65"/>
        <v>0</v>
      </c>
      <c r="T50" s="6">
        <f t="shared" si="66"/>
        <v>10</v>
      </c>
      <c r="U50" s="7">
        <f t="shared" si="67"/>
        <v>1</v>
      </c>
      <c r="V50" s="7">
        <f t="shared" si="68"/>
        <v>1</v>
      </c>
      <c r="W50" s="7">
        <v>0.4</v>
      </c>
      <c r="X50" s="11"/>
      <c r="Y50" s="10"/>
      <c r="Z50" s="11"/>
      <c r="AA50" s="10"/>
      <c r="AB50" s="11"/>
      <c r="AC50" s="10"/>
      <c r="AD50" s="11"/>
      <c r="AE50" s="10"/>
      <c r="AF50" s="7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69"/>
        <v>0</v>
      </c>
      <c r="AY50" s="11"/>
      <c r="AZ50" s="10"/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11"/>
      <c r="BO50" s="10"/>
      <c r="BP50" s="11"/>
      <c r="BQ50" s="10"/>
      <c r="BR50" s="11"/>
      <c r="BS50" s="10"/>
      <c r="BT50" s="11"/>
      <c r="BU50" s="10"/>
      <c r="BV50" s="11"/>
      <c r="BW50" s="10"/>
      <c r="BX50" s="7"/>
      <c r="BY50" s="7">
        <f t="shared" si="70"/>
        <v>0</v>
      </c>
      <c r="BZ50" s="11"/>
      <c r="CA50" s="10"/>
      <c r="CB50" s="11"/>
      <c r="CC50" s="10"/>
      <c r="CD50" s="11"/>
      <c r="CE50" s="10"/>
      <c r="CF50" s="11"/>
      <c r="CG50" s="10"/>
      <c r="CH50" s="7"/>
      <c r="CI50" s="11"/>
      <c r="CJ50" s="10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>
        <v>10</v>
      </c>
      <c r="CX50" s="10" t="s">
        <v>57</v>
      </c>
      <c r="CY50" s="7">
        <v>1</v>
      </c>
      <c r="CZ50" s="7">
        <f t="shared" si="71"/>
        <v>1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72"/>
        <v>0</v>
      </c>
    </row>
    <row r="51" spans="1:131" ht="12.75">
      <c r="A51" s="6"/>
      <c r="B51" s="6"/>
      <c r="C51" s="6"/>
      <c r="D51" s="6" t="s">
        <v>169</v>
      </c>
      <c r="E51" s="3" t="s">
        <v>170</v>
      </c>
      <c r="F51" s="6">
        <f t="shared" si="52"/>
        <v>0</v>
      </c>
      <c r="G51" s="6">
        <f t="shared" si="53"/>
        <v>1</v>
      </c>
      <c r="H51" s="6">
        <f t="shared" si="54"/>
        <v>12</v>
      </c>
      <c r="I51" s="6">
        <f t="shared" si="55"/>
        <v>12</v>
      </c>
      <c r="J51" s="6">
        <f t="shared" si="56"/>
        <v>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6">
        <f t="shared" si="64"/>
        <v>0</v>
      </c>
      <c r="S51" s="6">
        <f t="shared" si="65"/>
        <v>0</v>
      </c>
      <c r="T51" s="6">
        <f t="shared" si="66"/>
        <v>0</v>
      </c>
      <c r="U51" s="7">
        <f t="shared" si="67"/>
        <v>1</v>
      </c>
      <c r="V51" s="7">
        <f t="shared" si="68"/>
        <v>0</v>
      </c>
      <c r="W51" s="7">
        <v>0.48</v>
      </c>
      <c r="X51" s="11"/>
      <c r="Y51" s="10"/>
      <c r="Z51" s="11"/>
      <c r="AA51" s="10"/>
      <c r="AB51" s="11"/>
      <c r="AC51" s="10"/>
      <c r="AD51" s="11"/>
      <c r="AE51" s="10"/>
      <c r="AF51" s="7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69"/>
        <v>0</v>
      </c>
      <c r="AY51" s="11"/>
      <c r="AZ51" s="10"/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70"/>
        <v>0</v>
      </c>
      <c r="BZ51" s="11">
        <v>12</v>
      </c>
      <c r="CA51" s="10" t="s">
        <v>57</v>
      </c>
      <c r="CB51" s="11"/>
      <c r="CC51" s="10"/>
      <c r="CD51" s="11"/>
      <c r="CE51" s="10"/>
      <c r="CF51" s="11"/>
      <c r="CG51" s="10"/>
      <c r="CH51" s="7">
        <v>1</v>
      </c>
      <c r="CI51" s="11"/>
      <c r="CJ51" s="10"/>
      <c r="CK51" s="11"/>
      <c r="CL51" s="10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1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72"/>
        <v>0</v>
      </c>
    </row>
    <row r="52" spans="1:131" ht="12.75">
      <c r="A52" s="6"/>
      <c r="B52" s="6"/>
      <c r="C52" s="6"/>
      <c r="D52" s="6" t="s">
        <v>171</v>
      </c>
      <c r="E52" s="3" t="s">
        <v>172</v>
      </c>
      <c r="F52" s="6">
        <f t="shared" si="52"/>
        <v>0</v>
      </c>
      <c r="G52" s="6">
        <f t="shared" si="53"/>
        <v>2</v>
      </c>
      <c r="H52" s="6">
        <f t="shared" si="54"/>
        <v>25</v>
      </c>
      <c r="I52" s="6">
        <f t="shared" si="55"/>
        <v>10</v>
      </c>
      <c r="J52" s="6">
        <f t="shared" si="56"/>
        <v>0</v>
      </c>
      <c r="K52" s="6">
        <f t="shared" si="57"/>
        <v>0</v>
      </c>
      <c r="L52" s="6">
        <f t="shared" si="58"/>
        <v>0</v>
      </c>
      <c r="M52" s="6">
        <f t="shared" si="59"/>
        <v>0</v>
      </c>
      <c r="N52" s="6">
        <f t="shared" si="60"/>
        <v>15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6">
        <f t="shared" si="64"/>
        <v>0</v>
      </c>
      <c r="S52" s="6">
        <f t="shared" si="65"/>
        <v>0</v>
      </c>
      <c r="T52" s="6">
        <f t="shared" si="66"/>
        <v>0</v>
      </c>
      <c r="U52" s="7">
        <f t="shared" si="67"/>
        <v>2</v>
      </c>
      <c r="V52" s="7">
        <f t="shared" si="68"/>
        <v>1.2</v>
      </c>
      <c r="W52" s="7">
        <v>1</v>
      </c>
      <c r="X52" s="11"/>
      <c r="Y52" s="10"/>
      <c r="Z52" s="11"/>
      <c r="AA52" s="10"/>
      <c r="AB52" s="11"/>
      <c r="AC52" s="10"/>
      <c r="AD52" s="11"/>
      <c r="AE52" s="10"/>
      <c r="AF52" s="7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si="69"/>
        <v>0</v>
      </c>
      <c r="AY52" s="11"/>
      <c r="AZ52" s="10"/>
      <c r="BA52" s="11"/>
      <c r="BB52" s="10"/>
      <c r="BC52" s="11"/>
      <c r="BD52" s="10"/>
      <c r="BE52" s="11"/>
      <c r="BF52" s="10"/>
      <c r="BG52" s="7"/>
      <c r="BH52" s="11"/>
      <c r="BI52" s="10"/>
      <c r="BJ52" s="11"/>
      <c r="BK52" s="10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si="70"/>
        <v>0</v>
      </c>
      <c r="BZ52" s="11">
        <v>10</v>
      </c>
      <c r="CA52" s="10" t="s">
        <v>57</v>
      </c>
      <c r="CB52" s="11"/>
      <c r="CC52" s="10"/>
      <c r="CD52" s="11"/>
      <c r="CE52" s="10"/>
      <c r="CF52" s="11"/>
      <c r="CG52" s="10"/>
      <c r="CH52" s="7">
        <v>0.8</v>
      </c>
      <c r="CI52" s="11"/>
      <c r="CJ52" s="10"/>
      <c r="CK52" s="11">
        <v>15</v>
      </c>
      <c r="CL52" s="10" t="s">
        <v>57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1.2</v>
      </c>
      <c r="CZ52" s="7">
        <f t="shared" si="71"/>
        <v>2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si="72"/>
        <v>0</v>
      </c>
    </row>
    <row r="53" spans="1:131" ht="12.75">
      <c r="A53" s="6"/>
      <c r="B53" s="6"/>
      <c r="C53" s="6"/>
      <c r="D53" s="6" t="s">
        <v>173</v>
      </c>
      <c r="E53" s="3" t="s">
        <v>174</v>
      </c>
      <c r="F53" s="6">
        <f t="shared" si="52"/>
        <v>0</v>
      </c>
      <c r="G53" s="6">
        <f t="shared" si="53"/>
        <v>3</v>
      </c>
      <c r="H53" s="6">
        <f t="shared" si="54"/>
        <v>30</v>
      </c>
      <c r="I53" s="6">
        <f t="shared" si="55"/>
        <v>8</v>
      </c>
      <c r="J53" s="6">
        <f t="shared" si="56"/>
        <v>8</v>
      </c>
      <c r="K53" s="6">
        <f t="shared" si="57"/>
        <v>0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14</v>
      </c>
      <c r="Q53" s="6">
        <f t="shared" si="63"/>
        <v>0</v>
      </c>
      <c r="R53" s="6">
        <f t="shared" si="64"/>
        <v>0</v>
      </c>
      <c r="S53" s="6">
        <f t="shared" si="65"/>
        <v>0</v>
      </c>
      <c r="T53" s="6">
        <f t="shared" si="66"/>
        <v>0</v>
      </c>
      <c r="U53" s="7">
        <f t="shared" si="67"/>
        <v>3</v>
      </c>
      <c r="V53" s="7">
        <f t="shared" si="68"/>
        <v>1.4</v>
      </c>
      <c r="W53" s="7">
        <v>1.2</v>
      </c>
      <c r="X53" s="11"/>
      <c r="Y53" s="10"/>
      <c r="Z53" s="11"/>
      <c r="AA53" s="10"/>
      <c r="AB53" s="11"/>
      <c r="AC53" s="10"/>
      <c r="AD53" s="11"/>
      <c r="AE53" s="10"/>
      <c r="AF53" s="7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11"/>
      <c r="AR53" s="10"/>
      <c r="AS53" s="11"/>
      <c r="AT53" s="10"/>
      <c r="AU53" s="11"/>
      <c r="AV53" s="10"/>
      <c r="AW53" s="7"/>
      <c r="AX53" s="7">
        <f t="shared" si="69"/>
        <v>0</v>
      </c>
      <c r="AY53" s="11"/>
      <c r="AZ53" s="10"/>
      <c r="BA53" s="11"/>
      <c r="BB53" s="10"/>
      <c r="BC53" s="11"/>
      <c r="BD53" s="10"/>
      <c r="BE53" s="11"/>
      <c r="BF53" s="10"/>
      <c r="BG53" s="7"/>
      <c r="BH53" s="11"/>
      <c r="BI53" s="10"/>
      <c r="BJ53" s="11"/>
      <c r="BK53" s="10"/>
      <c r="BL53" s="11"/>
      <c r="BM53" s="10"/>
      <c r="BN53" s="11"/>
      <c r="BO53" s="10"/>
      <c r="BP53" s="11"/>
      <c r="BQ53" s="10"/>
      <c r="BR53" s="11"/>
      <c r="BS53" s="10"/>
      <c r="BT53" s="11"/>
      <c r="BU53" s="10"/>
      <c r="BV53" s="11"/>
      <c r="BW53" s="10"/>
      <c r="BX53" s="7"/>
      <c r="BY53" s="7">
        <f t="shared" si="70"/>
        <v>0</v>
      </c>
      <c r="BZ53" s="11">
        <v>8</v>
      </c>
      <c r="CA53" s="10" t="s">
        <v>57</v>
      </c>
      <c r="CB53" s="11">
        <v>8</v>
      </c>
      <c r="CC53" s="10" t="s">
        <v>57</v>
      </c>
      <c r="CD53" s="11"/>
      <c r="CE53" s="10"/>
      <c r="CF53" s="11"/>
      <c r="CG53" s="10"/>
      <c r="CH53" s="7">
        <v>1.6</v>
      </c>
      <c r="CI53" s="11"/>
      <c r="CJ53" s="10"/>
      <c r="CK53" s="11"/>
      <c r="CL53" s="10"/>
      <c r="CM53" s="11"/>
      <c r="CN53" s="10"/>
      <c r="CO53" s="11">
        <v>14</v>
      </c>
      <c r="CP53" s="10" t="s">
        <v>57</v>
      </c>
      <c r="CQ53" s="11"/>
      <c r="CR53" s="10"/>
      <c r="CS53" s="11"/>
      <c r="CT53" s="10"/>
      <c r="CU53" s="11"/>
      <c r="CV53" s="10"/>
      <c r="CW53" s="11"/>
      <c r="CX53" s="10"/>
      <c r="CY53" s="7">
        <v>1.4</v>
      </c>
      <c r="CZ53" s="7">
        <f t="shared" si="71"/>
        <v>3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7"/>
      <c r="EA53" s="7">
        <f t="shared" si="72"/>
        <v>0</v>
      </c>
    </row>
    <row r="54" spans="1:131" ht="15.75" customHeight="1">
      <c r="A54" s="6"/>
      <c r="B54" s="6"/>
      <c r="C54" s="6"/>
      <c r="D54" s="6"/>
      <c r="E54" s="6" t="s">
        <v>67</v>
      </c>
      <c r="F54" s="6">
        <f aca="true" t="shared" si="73" ref="F54:AK54">SUM(F42:F53)</f>
        <v>2</v>
      </c>
      <c r="G54" s="6">
        <f t="shared" si="73"/>
        <v>21</v>
      </c>
      <c r="H54" s="6">
        <f t="shared" si="73"/>
        <v>334</v>
      </c>
      <c r="I54" s="6">
        <f t="shared" si="73"/>
        <v>140</v>
      </c>
      <c r="J54" s="6">
        <f t="shared" si="73"/>
        <v>23</v>
      </c>
      <c r="K54" s="6">
        <f t="shared" si="73"/>
        <v>0</v>
      </c>
      <c r="L54" s="6">
        <f t="shared" si="73"/>
        <v>0</v>
      </c>
      <c r="M54" s="6">
        <f t="shared" si="73"/>
        <v>10</v>
      </c>
      <c r="N54" s="6">
        <f t="shared" si="73"/>
        <v>100</v>
      </c>
      <c r="O54" s="6">
        <f t="shared" si="73"/>
        <v>0</v>
      </c>
      <c r="P54" s="6">
        <f t="shared" si="73"/>
        <v>51</v>
      </c>
      <c r="Q54" s="6">
        <f t="shared" si="73"/>
        <v>0</v>
      </c>
      <c r="R54" s="6">
        <f t="shared" si="73"/>
        <v>0</v>
      </c>
      <c r="S54" s="6">
        <f t="shared" si="73"/>
        <v>0</v>
      </c>
      <c r="T54" s="6">
        <f t="shared" si="73"/>
        <v>10</v>
      </c>
      <c r="U54" s="7">
        <f t="shared" si="73"/>
        <v>31</v>
      </c>
      <c r="V54" s="7">
        <f t="shared" si="73"/>
        <v>15.6</v>
      </c>
      <c r="W54" s="7">
        <f t="shared" si="73"/>
        <v>13.36</v>
      </c>
      <c r="X54" s="11">
        <f t="shared" si="73"/>
        <v>23</v>
      </c>
      <c r="Y54" s="10">
        <f t="shared" si="73"/>
        <v>0</v>
      </c>
      <c r="Z54" s="11">
        <f t="shared" si="73"/>
        <v>0</v>
      </c>
      <c r="AA54" s="10">
        <f t="shared" si="73"/>
        <v>0</v>
      </c>
      <c r="AB54" s="11">
        <f t="shared" si="73"/>
        <v>0</v>
      </c>
      <c r="AC54" s="10">
        <f t="shared" si="73"/>
        <v>0</v>
      </c>
      <c r="AD54" s="11">
        <f t="shared" si="73"/>
        <v>0</v>
      </c>
      <c r="AE54" s="10">
        <f t="shared" si="73"/>
        <v>0</v>
      </c>
      <c r="AF54" s="7">
        <f t="shared" si="73"/>
        <v>2</v>
      </c>
      <c r="AG54" s="11">
        <f t="shared" si="73"/>
        <v>10</v>
      </c>
      <c r="AH54" s="10">
        <f t="shared" si="73"/>
        <v>0</v>
      </c>
      <c r="AI54" s="11">
        <f t="shared" si="73"/>
        <v>15</v>
      </c>
      <c r="AJ54" s="10">
        <f t="shared" si="73"/>
        <v>0</v>
      </c>
      <c r="AK54" s="11">
        <f t="shared" si="73"/>
        <v>0</v>
      </c>
      <c r="AL54" s="10">
        <f aca="true" t="shared" si="74" ref="AL54:BQ54">SUM(AL42:AL53)</f>
        <v>0</v>
      </c>
      <c r="AM54" s="11">
        <f t="shared" si="74"/>
        <v>0</v>
      </c>
      <c r="AN54" s="10">
        <f t="shared" si="74"/>
        <v>0</v>
      </c>
      <c r="AO54" s="11">
        <f t="shared" si="74"/>
        <v>0</v>
      </c>
      <c r="AP54" s="10">
        <f t="shared" si="74"/>
        <v>0</v>
      </c>
      <c r="AQ54" s="11">
        <f t="shared" si="74"/>
        <v>0</v>
      </c>
      <c r="AR54" s="10">
        <f t="shared" si="74"/>
        <v>0</v>
      </c>
      <c r="AS54" s="11">
        <f t="shared" si="74"/>
        <v>0</v>
      </c>
      <c r="AT54" s="10">
        <f t="shared" si="74"/>
        <v>0</v>
      </c>
      <c r="AU54" s="11">
        <f t="shared" si="74"/>
        <v>0</v>
      </c>
      <c r="AV54" s="10">
        <f t="shared" si="74"/>
        <v>0</v>
      </c>
      <c r="AW54" s="7">
        <f t="shared" si="74"/>
        <v>3</v>
      </c>
      <c r="AX54" s="7">
        <f t="shared" si="74"/>
        <v>5</v>
      </c>
      <c r="AY54" s="11">
        <f t="shared" si="74"/>
        <v>27</v>
      </c>
      <c r="AZ54" s="10">
        <f t="shared" si="74"/>
        <v>0</v>
      </c>
      <c r="BA54" s="11">
        <f t="shared" si="74"/>
        <v>0</v>
      </c>
      <c r="BB54" s="10">
        <f t="shared" si="74"/>
        <v>0</v>
      </c>
      <c r="BC54" s="11">
        <f t="shared" si="74"/>
        <v>0</v>
      </c>
      <c r="BD54" s="10">
        <f t="shared" si="74"/>
        <v>0</v>
      </c>
      <c r="BE54" s="11">
        <f t="shared" si="74"/>
        <v>0</v>
      </c>
      <c r="BF54" s="10">
        <f t="shared" si="74"/>
        <v>0</v>
      </c>
      <c r="BG54" s="7">
        <f t="shared" si="74"/>
        <v>3</v>
      </c>
      <c r="BH54" s="11">
        <f t="shared" si="74"/>
        <v>0</v>
      </c>
      <c r="BI54" s="10">
        <f t="shared" si="74"/>
        <v>0</v>
      </c>
      <c r="BJ54" s="11">
        <f t="shared" si="74"/>
        <v>20</v>
      </c>
      <c r="BK54" s="10">
        <f t="shared" si="74"/>
        <v>0</v>
      </c>
      <c r="BL54" s="11">
        <f t="shared" si="74"/>
        <v>0</v>
      </c>
      <c r="BM54" s="10">
        <f t="shared" si="74"/>
        <v>0</v>
      </c>
      <c r="BN54" s="11">
        <f t="shared" si="74"/>
        <v>12</v>
      </c>
      <c r="BO54" s="10">
        <f t="shared" si="74"/>
        <v>0</v>
      </c>
      <c r="BP54" s="11">
        <f t="shared" si="74"/>
        <v>0</v>
      </c>
      <c r="BQ54" s="10">
        <f t="shared" si="74"/>
        <v>0</v>
      </c>
      <c r="BR54" s="11">
        <f aca="true" t="shared" si="75" ref="BR54:CW54">SUM(BR42:BR53)</f>
        <v>0</v>
      </c>
      <c r="BS54" s="10">
        <f t="shared" si="75"/>
        <v>0</v>
      </c>
      <c r="BT54" s="11">
        <f t="shared" si="75"/>
        <v>0</v>
      </c>
      <c r="BU54" s="10">
        <f t="shared" si="75"/>
        <v>0</v>
      </c>
      <c r="BV54" s="11">
        <f t="shared" si="75"/>
        <v>0</v>
      </c>
      <c r="BW54" s="10">
        <f t="shared" si="75"/>
        <v>0</v>
      </c>
      <c r="BX54" s="7">
        <f t="shared" si="75"/>
        <v>3</v>
      </c>
      <c r="BY54" s="7">
        <f t="shared" si="75"/>
        <v>6</v>
      </c>
      <c r="BZ54" s="11">
        <f t="shared" si="75"/>
        <v>90</v>
      </c>
      <c r="CA54" s="10">
        <f t="shared" si="75"/>
        <v>0</v>
      </c>
      <c r="CB54" s="11">
        <f t="shared" si="75"/>
        <v>23</v>
      </c>
      <c r="CC54" s="10">
        <f t="shared" si="75"/>
        <v>0</v>
      </c>
      <c r="CD54" s="11">
        <f t="shared" si="75"/>
        <v>0</v>
      </c>
      <c r="CE54" s="10">
        <f t="shared" si="75"/>
        <v>0</v>
      </c>
      <c r="CF54" s="11">
        <f t="shared" si="75"/>
        <v>0</v>
      </c>
      <c r="CG54" s="10">
        <f t="shared" si="75"/>
        <v>0</v>
      </c>
      <c r="CH54" s="7">
        <f t="shared" si="75"/>
        <v>10.4</v>
      </c>
      <c r="CI54" s="11">
        <f t="shared" si="75"/>
        <v>0</v>
      </c>
      <c r="CJ54" s="10">
        <f t="shared" si="75"/>
        <v>0</v>
      </c>
      <c r="CK54" s="11">
        <f t="shared" si="75"/>
        <v>65</v>
      </c>
      <c r="CL54" s="10">
        <f t="shared" si="75"/>
        <v>0</v>
      </c>
      <c r="CM54" s="11">
        <f t="shared" si="75"/>
        <v>0</v>
      </c>
      <c r="CN54" s="10">
        <f t="shared" si="75"/>
        <v>0</v>
      </c>
      <c r="CO54" s="11">
        <f t="shared" si="75"/>
        <v>39</v>
      </c>
      <c r="CP54" s="10">
        <f t="shared" si="75"/>
        <v>0</v>
      </c>
      <c r="CQ54" s="11">
        <f t="shared" si="75"/>
        <v>0</v>
      </c>
      <c r="CR54" s="10">
        <f t="shared" si="75"/>
        <v>0</v>
      </c>
      <c r="CS54" s="11">
        <f t="shared" si="75"/>
        <v>0</v>
      </c>
      <c r="CT54" s="10">
        <f t="shared" si="75"/>
        <v>0</v>
      </c>
      <c r="CU54" s="11">
        <f t="shared" si="75"/>
        <v>0</v>
      </c>
      <c r="CV54" s="10">
        <f t="shared" si="75"/>
        <v>0</v>
      </c>
      <c r="CW54" s="11">
        <f t="shared" si="75"/>
        <v>10</v>
      </c>
      <c r="CX54" s="10">
        <f aca="true" t="shared" si="76" ref="CX54:EA54">SUM(CX42:CX53)</f>
        <v>0</v>
      </c>
      <c r="CY54" s="7">
        <f t="shared" si="76"/>
        <v>9.6</v>
      </c>
      <c r="CZ54" s="7">
        <f t="shared" si="76"/>
        <v>20</v>
      </c>
      <c r="DA54" s="11">
        <f t="shared" si="76"/>
        <v>0</v>
      </c>
      <c r="DB54" s="10">
        <f t="shared" si="76"/>
        <v>0</v>
      </c>
      <c r="DC54" s="11">
        <f t="shared" si="76"/>
        <v>0</v>
      </c>
      <c r="DD54" s="10">
        <f t="shared" si="76"/>
        <v>0</v>
      </c>
      <c r="DE54" s="11">
        <f t="shared" si="76"/>
        <v>0</v>
      </c>
      <c r="DF54" s="10">
        <f t="shared" si="76"/>
        <v>0</v>
      </c>
      <c r="DG54" s="11">
        <f t="shared" si="76"/>
        <v>0</v>
      </c>
      <c r="DH54" s="10">
        <f t="shared" si="76"/>
        <v>0</v>
      </c>
      <c r="DI54" s="7">
        <f t="shared" si="76"/>
        <v>0</v>
      </c>
      <c r="DJ54" s="11">
        <f t="shared" si="76"/>
        <v>0</v>
      </c>
      <c r="DK54" s="10">
        <f t="shared" si="76"/>
        <v>0</v>
      </c>
      <c r="DL54" s="11">
        <f t="shared" si="76"/>
        <v>0</v>
      </c>
      <c r="DM54" s="10">
        <f t="shared" si="76"/>
        <v>0</v>
      </c>
      <c r="DN54" s="11">
        <f t="shared" si="76"/>
        <v>0</v>
      </c>
      <c r="DO54" s="10">
        <f t="shared" si="76"/>
        <v>0</v>
      </c>
      <c r="DP54" s="11">
        <f t="shared" si="76"/>
        <v>0</v>
      </c>
      <c r="DQ54" s="10">
        <f t="shared" si="76"/>
        <v>0</v>
      </c>
      <c r="DR54" s="11">
        <f t="shared" si="76"/>
        <v>0</v>
      </c>
      <c r="DS54" s="10">
        <f t="shared" si="76"/>
        <v>0</v>
      </c>
      <c r="DT54" s="11">
        <f t="shared" si="76"/>
        <v>0</v>
      </c>
      <c r="DU54" s="10">
        <f t="shared" si="76"/>
        <v>0</v>
      </c>
      <c r="DV54" s="11">
        <f t="shared" si="76"/>
        <v>0</v>
      </c>
      <c r="DW54" s="10">
        <f t="shared" si="76"/>
        <v>0</v>
      </c>
      <c r="DX54" s="11">
        <f t="shared" si="76"/>
        <v>0</v>
      </c>
      <c r="DY54" s="10">
        <f t="shared" si="76"/>
        <v>0</v>
      </c>
      <c r="DZ54" s="7">
        <f t="shared" si="76"/>
        <v>0</v>
      </c>
      <c r="EA54" s="7">
        <f t="shared" si="76"/>
        <v>0</v>
      </c>
    </row>
    <row r="55" spans="1:131" ht="19.5" customHeight="1">
      <c r="A55" s="12" t="s">
        <v>120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2"/>
      <c r="EA55" s="13"/>
    </row>
    <row r="56" spans="1:131" ht="12.75">
      <c r="A56" s="15">
        <v>1</v>
      </c>
      <c r="B56" s="15">
        <v>1</v>
      </c>
      <c r="C56" s="15"/>
      <c r="D56" s="6" t="s">
        <v>121</v>
      </c>
      <c r="E56" s="3" t="s">
        <v>122</v>
      </c>
      <c r="F56" s="6">
        <f aca="true" t="shared" si="77" ref="F56:F62">COUNTIF(X56:DY56,"e")</f>
        <v>1</v>
      </c>
      <c r="G56" s="6">
        <f aca="true" t="shared" si="78" ref="G56:G62">COUNTIF(X56:DY56,"z")</f>
        <v>0</v>
      </c>
      <c r="H56" s="6">
        <f aca="true" t="shared" si="79" ref="H56:H62">SUM(I56:T56)</f>
        <v>20</v>
      </c>
      <c r="I56" s="6">
        <f aca="true" t="shared" si="80" ref="I56:I62">X56+AY56+BZ56+DA56</f>
        <v>0</v>
      </c>
      <c r="J56" s="6">
        <f aca="true" t="shared" si="81" ref="J56:J62">Z56+BA56+CB56+DC56</f>
        <v>0</v>
      </c>
      <c r="K56" s="6">
        <f aca="true" t="shared" si="82" ref="K56:K62">AB56+BC56+CD56+DE56</f>
        <v>0</v>
      </c>
      <c r="L56" s="6">
        <f aca="true" t="shared" si="83" ref="L56:L62">AD56+BE56+CF56+DG56</f>
        <v>0</v>
      </c>
      <c r="M56" s="6">
        <f aca="true" t="shared" si="84" ref="M56:M62">AG56+BH56+CI56+DJ56</f>
        <v>0</v>
      </c>
      <c r="N56" s="6">
        <f aca="true" t="shared" si="85" ref="N56:N62">AI56+BJ56+CK56+DL56</f>
        <v>0</v>
      </c>
      <c r="O56" s="6">
        <f aca="true" t="shared" si="86" ref="O56:O62">AK56+BL56+CM56+DN56</f>
        <v>20</v>
      </c>
      <c r="P56" s="6">
        <f aca="true" t="shared" si="87" ref="P56:P62">AM56+BN56+CO56+DP56</f>
        <v>0</v>
      </c>
      <c r="Q56" s="6">
        <f aca="true" t="shared" si="88" ref="Q56:Q62">AO56+BP56+CQ56+DR56</f>
        <v>0</v>
      </c>
      <c r="R56" s="6">
        <f aca="true" t="shared" si="89" ref="R56:R62">AQ56+BR56+CS56+DT56</f>
        <v>0</v>
      </c>
      <c r="S56" s="6">
        <f aca="true" t="shared" si="90" ref="S56:S62">AS56+BT56+CU56+DV56</f>
        <v>0</v>
      </c>
      <c r="T56" s="6">
        <f aca="true" t="shared" si="91" ref="T56:T62">AU56+BV56+CW56+DX56</f>
        <v>0</v>
      </c>
      <c r="U56" s="7">
        <f aca="true" t="shared" si="92" ref="U56:U62">AX56+BY56+CZ56+EA56</f>
        <v>3</v>
      </c>
      <c r="V56" s="7">
        <f aca="true" t="shared" si="93" ref="V56:V62">AW56+BX56+CY56+DZ56</f>
        <v>3</v>
      </c>
      <c r="W56" s="7">
        <v>0.8</v>
      </c>
      <c r="X56" s="11"/>
      <c r="Y56" s="10"/>
      <c r="Z56" s="11"/>
      <c r="AA56" s="10"/>
      <c r="AB56" s="11"/>
      <c r="AC56" s="10"/>
      <c r="AD56" s="11"/>
      <c r="AE56" s="10"/>
      <c r="AF56" s="7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aca="true" t="shared" si="94" ref="AX56:AX62">AF56+AW56</f>
        <v>0</v>
      </c>
      <c r="AY56" s="11"/>
      <c r="AZ56" s="10"/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>
        <v>20</v>
      </c>
      <c r="BM56" s="10" t="s">
        <v>56</v>
      </c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7">
        <v>3</v>
      </c>
      <c r="BY56" s="7">
        <f aca="true" t="shared" si="95" ref="BY56:BY62">BG56+BX56</f>
        <v>3</v>
      </c>
      <c r="BZ56" s="11"/>
      <c r="CA56" s="10"/>
      <c r="CB56" s="11"/>
      <c r="CC56" s="10"/>
      <c r="CD56" s="11"/>
      <c r="CE56" s="10"/>
      <c r="CF56" s="11"/>
      <c r="CG56" s="10"/>
      <c r="CH56" s="7"/>
      <c r="CI56" s="11"/>
      <c r="CJ56" s="10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aca="true" t="shared" si="96" ref="CZ56:CZ62">CH56+CY56</f>
        <v>0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aca="true" t="shared" si="97" ref="EA56:EA62">DI56+DZ56</f>
        <v>0</v>
      </c>
    </row>
    <row r="57" spans="1:131" ht="12.75">
      <c r="A57" s="15">
        <v>1</v>
      </c>
      <c r="B57" s="15">
        <v>1</v>
      </c>
      <c r="C57" s="15"/>
      <c r="D57" s="6" t="s">
        <v>123</v>
      </c>
      <c r="E57" s="3" t="s">
        <v>124</v>
      </c>
      <c r="F57" s="6">
        <f t="shared" si="77"/>
        <v>1</v>
      </c>
      <c r="G57" s="6">
        <f t="shared" si="78"/>
        <v>0</v>
      </c>
      <c r="H57" s="6">
        <f t="shared" si="79"/>
        <v>20</v>
      </c>
      <c r="I57" s="6">
        <f t="shared" si="80"/>
        <v>0</v>
      </c>
      <c r="J57" s="6">
        <f t="shared" si="81"/>
        <v>0</v>
      </c>
      <c r="K57" s="6">
        <f t="shared" si="82"/>
        <v>0</v>
      </c>
      <c r="L57" s="6">
        <f t="shared" si="83"/>
        <v>0</v>
      </c>
      <c r="M57" s="6">
        <f t="shared" si="84"/>
        <v>0</v>
      </c>
      <c r="N57" s="6">
        <f t="shared" si="85"/>
        <v>0</v>
      </c>
      <c r="O57" s="6">
        <f t="shared" si="86"/>
        <v>20</v>
      </c>
      <c r="P57" s="6">
        <f t="shared" si="87"/>
        <v>0</v>
      </c>
      <c r="Q57" s="6">
        <f t="shared" si="88"/>
        <v>0</v>
      </c>
      <c r="R57" s="6">
        <f t="shared" si="89"/>
        <v>0</v>
      </c>
      <c r="S57" s="6">
        <f t="shared" si="90"/>
        <v>0</v>
      </c>
      <c r="T57" s="6">
        <f t="shared" si="91"/>
        <v>0</v>
      </c>
      <c r="U57" s="7">
        <f t="shared" si="92"/>
        <v>3</v>
      </c>
      <c r="V57" s="7">
        <f t="shared" si="93"/>
        <v>3</v>
      </c>
      <c r="W57" s="7">
        <v>0.8</v>
      </c>
      <c r="X57" s="11"/>
      <c r="Y57" s="10"/>
      <c r="Z57" s="11"/>
      <c r="AA57" s="10"/>
      <c r="AB57" s="11"/>
      <c r="AC57" s="10"/>
      <c r="AD57" s="11"/>
      <c r="AE57" s="10"/>
      <c r="AF57" s="7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94"/>
        <v>0</v>
      </c>
      <c r="AY57" s="11"/>
      <c r="AZ57" s="10"/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>
        <v>20</v>
      </c>
      <c r="BM57" s="10" t="s">
        <v>56</v>
      </c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7">
        <v>3</v>
      </c>
      <c r="BY57" s="7">
        <f t="shared" si="95"/>
        <v>3</v>
      </c>
      <c r="BZ57" s="11"/>
      <c r="CA57" s="10"/>
      <c r="CB57" s="11"/>
      <c r="CC57" s="10"/>
      <c r="CD57" s="11"/>
      <c r="CE57" s="10"/>
      <c r="CF57" s="11"/>
      <c r="CG57" s="10"/>
      <c r="CH57" s="7"/>
      <c r="CI57" s="11"/>
      <c r="CJ57" s="10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96"/>
        <v>0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97"/>
        <v>0</v>
      </c>
    </row>
    <row r="58" spans="1:131" ht="12.75">
      <c r="A58" s="15">
        <v>2</v>
      </c>
      <c r="B58" s="15">
        <v>1</v>
      </c>
      <c r="C58" s="15"/>
      <c r="D58" s="6" t="s">
        <v>125</v>
      </c>
      <c r="E58" s="3" t="s">
        <v>126</v>
      </c>
      <c r="F58" s="6">
        <f t="shared" si="77"/>
        <v>0</v>
      </c>
      <c r="G58" s="6">
        <f t="shared" si="78"/>
        <v>1</v>
      </c>
      <c r="H58" s="6">
        <f t="shared" si="79"/>
        <v>10</v>
      </c>
      <c r="I58" s="6">
        <f t="shared" si="80"/>
        <v>10</v>
      </c>
      <c r="J58" s="6">
        <f t="shared" si="81"/>
        <v>0</v>
      </c>
      <c r="K58" s="6">
        <f t="shared" si="82"/>
        <v>0</v>
      </c>
      <c r="L58" s="6">
        <f t="shared" si="83"/>
        <v>0</v>
      </c>
      <c r="M58" s="6">
        <f t="shared" si="84"/>
        <v>0</v>
      </c>
      <c r="N58" s="6">
        <f t="shared" si="85"/>
        <v>0</v>
      </c>
      <c r="O58" s="6">
        <f t="shared" si="86"/>
        <v>0</v>
      </c>
      <c r="P58" s="6">
        <f t="shared" si="87"/>
        <v>0</v>
      </c>
      <c r="Q58" s="6">
        <f t="shared" si="88"/>
        <v>0</v>
      </c>
      <c r="R58" s="6">
        <f t="shared" si="89"/>
        <v>0</v>
      </c>
      <c r="S58" s="6">
        <f t="shared" si="90"/>
        <v>0</v>
      </c>
      <c r="T58" s="6">
        <f t="shared" si="91"/>
        <v>0</v>
      </c>
      <c r="U58" s="7">
        <f t="shared" si="92"/>
        <v>1</v>
      </c>
      <c r="V58" s="7">
        <f t="shared" si="93"/>
        <v>0</v>
      </c>
      <c r="W58" s="7">
        <v>0.4</v>
      </c>
      <c r="X58" s="11"/>
      <c r="Y58" s="10"/>
      <c r="Z58" s="11"/>
      <c r="AA58" s="10"/>
      <c r="AB58" s="11"/>
      <c r="AC58" s="10"/>
      <c r="AD58" s="11"/>
      <c r="AE58" s="10"/>
      <c r="AF58" s="7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94"/>
        <v>0</v>
      </c>
      <c r="AY58" s="11"/>
      <c r="AZ58" s="10"/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95"/>
        <v>0</v>
      </c>
      <c r="BZ58" s="11">
        <v>10</v>
      </c>
      <c r="CA58" s="10" t="s">
        <v>57</v>
      </c>
      <c r="CB58" s="11"/>
      <c r="CC58" s="10"/>
      <c r="CD58" s="11"/>
      <c r="CE58" s="10"/>
      <c r="CF58" s="11"/>
      <c r="CG58" s="10"/>
      <c r="CH58" s="7">
        <v>1</v>
      </c>
      <c r="CI58" s="11"/>
      <c r="CJ58" s="10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96"/>
        <v>1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97"/>
        <v>0</v>
      </c>
    </row>
    <row r="59" spans="1:131" ht="12.75">
      <c r="A59" s="15">
        <v>2</v>
      </c>
      <c r="B59" s="15">
        <v>1</v>
      </c>
      <c r="C59" s="15"/>
      <c r="D59" s="6" t="s">
        <v>127</v>
      </c>
      <c r="E59" s="3" t="s">
        <v>128</v>
      </c>
      <c r="F59" s="6">
        <f t="shared" si="77"/>
        <v>0</v>
      </c>
      <c r="G59" s="6">
        <f t="shared" si="78"/>
        <v>1</v>
      </c>
      <c r="H59" s="6">
        <f t="shared" si="79"/>
        <v>10</v>
      </c>
      <c r="I59" s="6">
        <f t="shared" si="80"/>
        <v>10</v>
      </c>
      <c r="J59" s="6">
        <f t="shared" si="81"/>
        <v>0</v>
      </c>
      <c r="K59" s="6">
        <f t="shared" si="82"/>
        <v>0</v>
      </c>
      <c r="L59" s="6">
        <f t="shared" si="83"/>
        <v>0</v>
      </c>
      <c r="M59" s="6">
        <f t="shared" si="84"/>
        <v>0</v>
      </c>
      <c r="N59" s="6">
        <f t="shared" si="85"/>
        <v>0</v>
      </c>
      <c r="O59" s="6">
        <f t="shared" si="86"/>
        <v>0</v>
      </c>
      <c r="P59" s="6">
        <f t="shared" si="87"/>
        <v>0</v>
      </c>
      <c r="Q59" s="6">
        <f t="shared" si="88"/>
        <v>0</v>
      </c>
      <c r="R59" s="6">
        <f t="shared" si="89"/>
        <v>0</v>
      </c>
      <c r="S59" s="6">
        <f t="shared" si="90"/>
        <v>0</v>
      </c>
      <c r="T59" s="6">
        <f t="shared" si="91"/>
        <v>0</v>
      </c>
      <c r="U59" s="7">
        <f t="shared" si="92"/>
        <v>1</v>
      </c>
      <c r="V59" s="7">
        <f t="shared" si="93"/>
        <v>0</v>
      </c>
      <c r="W59" s="7">
        <v>0.4</v>
      </c>
      <c r="X59" s="11"/>
      <c r="Y59" s="10"/>
      <c r="Z59" s="11"/>
      <c r="AA59" s="10"/>
      <c r="AB59" s="11"/>
      <c r="AC59" s="10"/>
      <c r="AD59" s="11"/>
      <c r="AE59" s="10"/>
      <c r="AF59" s="7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94"/>
        <v>0</v>
      </c>
      <c r="AY59" s="11"/>
      <c r="AZ59" s="10"/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95"/>
        <v>0</v>
      </c>
      <c r="BZ59" s="11">
        <v>10</v>
      </c>
      <c r="CA59" s="10" t="s">
        <v>57</v>
      </c>
      <c r="CB59" s="11"/>
      <c r="CC59" s="10"/>
      <c r="CD59" s="11"/>
      <c r="CE59" s="10"/>
      <c r="CF59" s="11"/>
      <c r="CG59" s="10"/>
      <c r="CH59" s="7">
        <v>1</v>
      </c>
      <c r="CI59" s="11"/>
      <c r="CJ59" s="10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96"/>
        <v>1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7"/>
      <c r="EA59" s="7">
        <f t="shared" si="97"/>
        <v>0</v>
      </c>
    </row>
    <row r="60" spans="1:131" ht="12.75">
      <c r="A60" s="15">
        <v>2</v>
      </c>
      <c r="B60" s="15">
        <v>1</v>
      </c>
      <c r="C60" s="15"/>
      <c r="D60" s="6" t="s">
        <v>129</v>
      </c>
      <c r="E60" s="3" t="s">
        <v>130</v>
      </c>
      <c r="F60" s="6">
        <f t="shared" si="77"/>
        <v>0</v>
      </c>
      <c r="G60" s="6">
        <f t="shared" si="78"/>
        <v>1</v>
      </c>
      <c r="H60" s="6">
        <f t="shared" si="79"/>
        <v>10</v>
      </c>
      <c r="I60" s="6">
        <f t="shared" si="80"/>
        <v>10</v>
      </c>
      <c r="J60" s="6">
        <f t="shared" si="81"/>
        <v>0</v>
      </c>
      <c r="K60" s="6">
        <f t="shared" si="82"/>
        <v>0</v>
      </c>
      <c r="L60" s="6">
        <f t="shared" si="83"/>
        <v>0</v>
      </c>
      <c r="M60" s="6">
        <f t="shared" si="84"/>
        <v>0</v>
      </c>
      <c r="N60" s="6">
        <f t="shared" si="85"/>
        <v>0</v>
      </c>
      <c r="O60" s="6">
        <f t="shared" si="86"/>
        <v>0</v>
      </c>
      <c r="P60" s="6">
        <f t="shared" si="87"/>
        <v>0</v>
      </c>
      <c r="Q60" s="6">
        <f t="shared" si="88"/>
        <v>0</v>
      </c>
      <c r="R60" s="6">
        <f t="shared" si="89"/>
        <v>0</v>
      </c>
      <c r="S60" s="6">
        <f t="shared" si="90"/>
        <v>0</v>
      </c>
      <c r="T60" s="6">
        <f t="shared" si="91"/>
        <v>0</v>
      </c>
      <c r="U60" s="7">
        <f t="shared" si="92"/>
        <v>1</v>
      </c>
      <c r="V60" s="7">
        <f t="shared" si="93"/>
        <v>0</v>
      </c>
      <c r="W60" s="7">
        <v>0.4</v>
      </c>
      <c r="X60" s="11"/>
      <c r="Y60" s="10"/>
      <c r="Z60" s="11"/>
      <c r="AA60" s="10"/>
      <c r="AB60" s="11"/>
      <c r="AC60" s="10"/>
      <c r="AD60" s="11"/>
      <c r="AE60" s="10"/>
      <c r="AF60" s="7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94"/>
        <v>0</v>
      </c>
      <c r="AY60" s="11"/>
      <c r="AZ60" s="10"/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95"/>
        <v>0</v>
      </c>
      <c r="BZ60" s="11">
        <v>10</v>
      </c>
      <c r="CA60" s="10" t="s">
        <v>57</v>
      </c>
      <c r="CB60" s="11"/>
      <c r="CC60" s="10"/>
      <c r="CD60" s="11"/>
      <c r="CE60" s="10"/>
      <c r="CF60" s="11"/>
      <c r="CG60" s="10"/>
      <c r="CH60" s="7">
        <v>1</v>
      </c>
      <c r="CI60" s="11"/>
      <c r="CJ60" s="10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96"/>
        <v>1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97"/>
        <v>0</v>
      </c>
    </row>
    <row r="61" spans="1:131" ht="12.75">
      <c r="A61" s="6">
        <v>4</v>
      </c>
      <c r="B61" s="6">
        <v>1</v>
      </c>
      <c r="C61" s="6"/>
      <c r="D61" s="6" t="s">
        <v>131</v>
      </c>
      <c r="E61" s="3" t="s">
        <v>132</v>
      </c>
      <c r="F61" s="6">
        <f t="shared" si="77"/>
        <v>1</v>
      </c>
      <c r="G61" s="6">
        <f t="shared" si="78"/>
        <v>0</v>
      </c>
      <c r="H61" s="6">
        <f t="shared" si="79"/>
        <v>0</v>
      </c>
      <c r="I61" s="6">
        <f t="shared" si="80"/>
        <v>0</v>
      </c>
      <c r="J61" s="6">
        <f t="shared" si="81"/>
        <v>0</v>
      </c>
      <c r="K61" s="6">
        <f t="shared" si="82"/>
        <v>0</v>
      </c>
      <c r="L61" s="6">
        <f t="shared" si="83"/>
        <v>0</v>
      </c>
      <c r="M61" s="6">
        <f t="shared" si="84"/>
        <v>0</v>
      </c>
      <c r="N61" s="6">
        <f t="shared" si="85"/>
        <v>0</v>
      </c>
      <c r="O61" s="6">
        <f t="shared" si="86"/>
        <v>0</v>
      </c>
      <c r="P61" s="6">
        <f t="shared" si="87"/>
        <v>0</v>
      </c>
      <c r="Q61" s="6">
        <f t="shared" si="88"/>
        <v>0</v>
      </c>
      <c r="R61" s="6">
        <f t="shared" si="89"/>
        <v>0</v>
      </c>
      <c r="S61" s="6">
        <f t="shared" si="90"/>
        <v>0</v>
      </c>
      <c r="T61" s="6">
        <f t="shared" si="91"/>
        <v>0</v>
      </c>
      <c r="U61" s="7">
        <f t="shared" si="92"/>
        <v>20</v>
      </c>
      <c r="V61" s="7">
        <f t="shared" si="93"/>
        <v>20</v>
      </c>
      <c r="W61" s="7">
        <v>0.5</v>
      </c>
      <c r="X61" s="11"/>
      <c r="Y61" s="10"/>
      <c r="Z61" s="11"/>
      <c r="AA61" s="10"/>
      <c r="AB61" s="11"/>
      <c r="AC61" s="10"/>
      <c r="AD61" s="11"/>
      <c r="AE61" s="10"/>
      <c r="AF61" s="7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11"/>
      <c r="AR61" s="10"/>
      <c r="AS61" s="11"/>
      <c r="AT61" s="10"/>
      <c r="AU61" s="11"/>
      <c r="AV61" s="10"/>
      <c r="AW61" s="7"/>
      <c r="AX61" s="7">
        <f t="shared" si="94"/>
        <v>0</v>
      </c>
      <c r="AY61" s="11"/>
      <c r="AZ61" s="10"/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95"/>
        <v>0</v>
      </c>
      <c r="BZ61" s="11"/>
      <c r="CA61" s="10"/>
      <c r="CB61" s="11"/>
      <c r="CC61" s="10"/>
      <c r="CD61" s="11"/>
      <c r="CE61" s="10"/>
      <c r="CF61" s="11"/>
      <c r="CG61" s="10"/>
      <c r="CH61" s="7"/>
      <c r="CI61" s="11"/>
      <c r="CJ61" s="10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96"/>
        <v>0</v>
      </c>
      <c r="DA61" s="11"/>
      <c r="DB61" s="10"/>
      <c r="DC61" s="11"/>
      <c r="DD61" s="10"/>
      <c r="DE61" s="11"/>
      <c r="DF61" s="10"/>
      <c r="DG61" s="11"/>
      <c r="DH61" s="10"/>
      <c r="DI61" s="7"/>
      <c r="DJ61" s="11"/>
      <c r="DK61" s="10"/>
      <c r="DL61" s="11"/>
      <c r="DM61" s="10"/>
      <c r="DN61" s="11"/>
      <c r="DO61" s="10"/>
      <c r="DP61" s="11"/>
      <c r="DQ61" s="10"/>
      <c r="DR61" s="11">
        <v>0</v>
      </c>
      <c r="DS61" s="10" t="s">
        <v>56</v>
      </c>
      <c r="DT61" s="11"/>
      <c r="DU61" s="10"/>
      <c r="DV61" s="11"/>
      <c r="DW61" s="10"/>
      <c r="DX61" s="11"/>
      <c r="DY61" s="10"/>
      <c r="DZ61" s="7">
        <v>20</v>
      </c>
      <c r="EA61" s="7">
        <f t="shared" si="97"/>
        <v>20</v>
      </c>
    </row>
    <row r="62" spans="1:131" ht="12.75">
      <c r="A62" s="6">
        <v>3</v>
      </c>
      <c r="B62" s="6">
        <v>1</v>
      </c>
      <c r="C62" s="6"/>
      <c r="D62" s="6" t="s">
        <v>133</v>
      </c>
      <c r="E62" s="3" t="s">
        <v>134</v>
      </c>
      <c r="F62" s="6">
        <f t="shared" si="77"/>
        <v>0</v>
      </c>
      <c r="G62" s="6">
        <f t="shared" si="78"/>
        <v>1</v>
      </c>
      <c r="H62" s="6">
        <f t="shared" si="79"/>
        <v>120</v>
      </c>
      <c r="I62" s="6">
        <f t="shared" si="80"/>
        <v>0</v>
      </c>
      <c r="J62" s="6">
        <f t="shared" si="81"/>
        <v>0</v>
      </c>
      <c r="K62" s="6">
        <f t="shared" si="82"/>
        <v>0</v>
      </c>
      <c r="L62" s="6">
        <f t="shared" si="83"/>
        <v>0</v>
      </c>
      <c r="M62" s="6">
        <f t="shared" si="84"/>
        <v>0</v>
      </c>
      <c r="N62" s="6">
        <f t="shared" si="85"/>
        <v>0</v>
      </c>
      <c r="O62" s="6">
        <f t="shared" si="86"/>
        <v>0</v>
      </c>
      <c r="P62" s="6">
        <f t="shared" si="87"/>
        <v>0</v>
      </c>
      <c r="Q62" s="6">
        <f t="shared" si="88"/>
        <v>0</v>
      </c>
      <c r="R62" s="6">
        <f t="shared" si="89"/>
        <v>120</v>
      </c>
      <c r="S62" s="6">
        <f t="shared" si="90"/>
        <v>0</v>
      </c>
      <c r="T62" s="6">
        <f t="shared" si="91"/>
        <v>0</v>
      </c>
      <c r="U62" s="7">
        <f t="shared" si="92"/>
        <v>4</v>
      </c>
      <c r="V62" s="7">
        <f t="shared" si="93"/>
        <v>4</v>
      </c>
      <c r="W62" s="7">
        <v>0</v>
      </c>
      <c r="X62" s="11"/>
      <c r="Y62" s="10"/>
      <c r="Z62" s="11"/>
      <c r="AA62" s="10"/>
      <c r="AB62" s="11"/>
      <c r="AC62" s="10"/>
      <c r="AD62" s="11"/>
      <c r="AE62" s="10"/>
      <c r="AF62" s="7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11">
        <v>120</v>
      </c>
      <c r="AR62" s="10" t="s">
        <v>57</v>
      </c>
      <c r="AS62" s="11"/>
      <c r="AT62" s="10"/>
      <c r="AU62" s="11"/>
      <c r="AV62" s="10"/>
      <c r="AW62" s="7">
        <v>4</v>
      </c>
      <c r="AX62" s="7">
        <f t="shared" si="94"/>
        <v>4</v>
      </c>
      <c r="AY62" s="11"/>
      <c r="AZ62" s="10"/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 t="shared" si="95"/>
        <v>0</v>
      </c>
      <c r="BZ62" s="11"/>
      <c r="CA62" s="10"/>
      <c r="CB62" s="11"/>
      <c r="CC62" s="10"/>
      <c r="CD62" s="11"/>
      <c r="CE62" s="10"/>
      <c r="CF62" s="11"/>
      <c r="CG62" s="10"/>
      <c r="CH62" s="7"/>
      <c r="CI62" s="11"/>
      <c r="CJ62" s="10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96"/>
        <v>0</v>
      </c>
      <c r="DA62" s="11"/>
      <c r="DB62" s="10"/>
      <c r="DC62" s="11"/>
      <c r="DD62" s="10"/>
      <c r="DE62" s="11"/>
      <c r="DF62" s="10"/>
      <c r="DG62" s="11"/>
      <c r="DH62" s="10"/>
      <c r="DI62" s="7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 t="shared" si="97"/>
        <v>0</v>
      </c>
    </row>
    <row r="63" spans="1:131" ht="19.5" customHeight="1">
      <c r="A63" s="12" t="s">
        <v>135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2"/>
      <c r="EA63" s="13"/>
    </row>
    <row r="64" spans="1:131" ht="12.75">
      <c r="A64" s="6">
        <v>3</v>
      </c>
      <c r="B64" s="6">
        <v>1</v>
      </c>
      <c r="C64" s="6"/>
      <c r="D64" s="6"/>
      <c r="E64" s="3" t="s">
        <v>136</v>
      </c>
      <c r="F64" s="6">
        <f>$B$64*COUNTIF(X64:DY64,"e")</f>
        <v>0</v>
      </c>
      <c r="G64" s="6">
        <f>$B$64*COUNTIF(X64:DY64,"z")</f>
        <v>1</v>
      </c>
      <c r="H64" s="6">
        <f>SUM(I64:T64)</f>
        <v>120</v>
      </c>
      <c r="I64" s="6">
        <f>X64+AY64+BZ64+DA64</f>
        <v>0</v>
      </c>
      <c r="J64" s="6">
        <f>Z64+BA64+CB64+DC64</f>
        <v>0</v>
      </c>
      <c r="K64" s="6">
        <f>AB64+BC64+CD64+DE64</f>
        <v>0</v>
      </c>
      <c r="L64" s="6">
        <f>AD64+BE64+CF64+DG64</f>
        <v>0</v>
      </c>
      <c r="M64" s="6">
        <f>AG64+BH64+CI64+DJ64</f>
        <v>0</v>
      </c>
      <c r="N64" s="6">
        <f>AI64+BJ64+CK64+DL64</f>
        <v>0</v>
      </c>
      <c r="O64" s="6">
        <f>AK64+BL64+CM64+DN64</f>
        <v>0</v>
      </c>
      <c r="P64" s="6">
        <f>AM64+BN64+CO64+DP64</f>
        <v>0</v>
      </c>
      <c r="Q64" s="6">
        <f>AO64+BP64+CQ64+DR64</f>
        <v>0</v>
      </c>
      <c r="R64" s="6">
        <f>AQ64+BR64+CS64+DT64</f>
        <v>120</v>
      </c>
      <c r="S64" s="6">
        <f>AS64+BT64+CU64+DV64</f>
        <v>0</v>
      </c>
      <c r="T64" s="6">
        <f>AU64+BV64+CW64+DX64</f>
        <v>0</v>
      </c>
      <c r="U64" s="7">
        <f>AX64+BY64+CZ64+EA64</f>
        <v>4</v>
      </c>
      <c r="V64" s="7">
        <f>AW64+BX64+CY64+DZ64</f>
        <v>4</v>
      </c>
      <c r="W64" s="7">
        <f>$B$64*0</f>
        <v>0</v>
      </c>
      <c r="X64" s="11"/>
      <c r="Y64" s="10"/>
      <c r="Z64" s="11"/>
      <c r="AA64" s="10"/>
      <c r="AB64" s="11"/>
      <c r="AC64" s="10"/>
      <c r="AD64" s="11"/>
      <c r="AE64" s="10"/>
      <c r="AF64" s="7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11">
        <f>$B$64*120</f>
        <v>120</v>
      </c>
      <c r="AR64" s="10" t="s">
        <v>57</v>
      </c>
      <c r="AS64" s="11"/>
      <c r="AT64" s="10"/>
      <c r="AU64" s="11"/>
      <c r="AV64" s="10"/>
      <c r="AW64" s="7">
        <f>$B$64*4</f>
        <v>4</v>
      </c>
      <c r="AX64" s="7">
        <f>AF64+AW64</f>
        <v>4</v>
      </c>
      <c r="AY64" s="11"/>
      <c r="AZ64" s="10"/>
      <c r="BA64" s="11"/>
      <c r="BB64" s="10"/>
      <c r="BC64" s="11"/>
      <c r="BD64" s="10"/>
      <c r="BE64" s="11"/>
      <c r="BF64" s="10"/>
      <c r="BG64" s="7"/>
      <c r="BH64" s="11"/>
      <c r="BI64" s="10"/>
      <c r="BJ64" s="11"/>
      <c r="BK64" s="10"/>
      <c r="BL64" s="11"/>
      <c r="BM64" s="10"/>
      <c r="BN64" s="11"/>
      <c r="BO64" s="10"/>
      <c r="BP64" s="11"/>
      <c r="BQ64" s="10"/>
      <c r="BR64" s="11"/>
      <c r="BS64" s="10"/>
      <c r="BT64" s="11"/>
      <c r="BU64" s="10"/>
      <c r="BV64" s="11"/>
      <c r="BW64" s="10"/>
      <c r="BX64" s="7"/>
      <c r="BY64" s="7">
        <f>BG64+BX64</f>
        <v>0</v>
      </c>
      <c r="BZ64" s="11"/>
      <c r="CA64" s="10"/>
      <c r="CB64" s="11"/>
      <c r="CC64" s="10"/>
      <c r="CD64" s="11"/>
      <c r="CE64" s="10"/>
      <c r="CF64" s="11"/>
      <c r="CG64" s="10"/>
      <c r="CH64" s="7"/>
      <c r="CI64" s="11"/>
      <c r="CJ64" s="10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>CH64+CY64</f>
        <v>0</v>
      </c>
      <c r="DA64" s="11"/>
      <c r="DB64" s="10"/>
      <c r="DC64" s="11"/>
      <c r="DD64" s="10"/>
      <c r="DE64" s="11"/>
      <c r="DF64" s="10"/>
      <c r="DG64" s="11"/>
      <c r="DH64" s="10"/>
      <c r="DI64" s="7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11"/>
      <c r="DU64" s="10"/>
      <c r="DV64" s="11"/>
      <c r="DW64" s="10"/>
      <c r="DX64" s="11"/>
      <c r="DY64" s="10"/>
      <c r="DZ64" s="7"/>
      <c r="EA64" s="7">
        <f>DI64+DZ64</f>
        <v>0</v>
      </c>
    </row>
    <row r="65" spans="1:131" ht="15.75" customHeight="1">
      <c r="A65" s="6"/>
      <c r="B65" s="6"/>
      <c r="C65" s="6"/>
      <c r="D65" s="6"/>
      <c r="E65" s="6" t="s">
        <v>67</v>
      </c>
      <c r="F65" s="6">
        <f aca="true" t="shared" si="98" ref="F65:AK65">SUM(F64:F64)</f>
        <v>0</v>
      </c>
      <c r="G65" s="6">
        <f t="shared" si="98"/>
        <v>1</v>
      </c>
      <c r="H65" s="6">
        <f t="shared" si="98"/>
        <v>120</v>
      </c>
      <c r="I65" s="6">
        <f t="shared" si="98"/>
        <v>0</v>
      </c>
      <c r="J65" s="6">
        <f t="shared" si="98"/>
        <v>0</v>
      </c>
      <c r="K65" s="6">
        <f t="shared" si="98"/>
        <v>0</v>
      </c>
      <c r="L65" s="6">
        <f t="shared" si="98"/>
        <v>0</v>
      </c>
      <c r="M65" s="6">
        <f t="shared" si="98"/>
        <v>0</v>
      </c>
      <c r="N65" s="6">
        <f t="shared" si="98"/>
        <v>0</v>
      </c>
      <c r="O65" s="6">
        <f t="shared" si="98"/>
        <v>0</v>
      </c>
      <c r="P65" s="6">
        <f t="shared" si="98"/>
        <v>0</v>
      </c>
      <c r="Q65" s="6">
        <f t="shared" si="98"/>
        <v>0</v>
      </c>
      <c r="R65" s="6">
        <f t="shared" si="98"/>
        <v>120</v>
      </c>
      <c r="S65" s="6">
        <f t="shared" si="98"/>
        <v>0</v>
      </c>
      <c r="T65" s="6">
        <f t="shared" si="98"/>
        <v>0</v>
      </c>
      <c r="U65" s="7">
        <f t="shared" si="98"/>
        <v>4</v>
      </c>
      <c r="V65" s="7">
        <f t="shared" si="98"/>
        <v>4</v>
      </c>
      <c r="W65" s="7">
        <f t="shared" si="98"/>
        <v>0</v>
      </c>
      <c r="X65" s="11">
        <f t="shared" si="98"/>
        <v>0</v>
      </c>
      <c r="Y65" s="10">
        <f t="shared" si="98"/>
        <v>0</v>
      </c>
      <c r="Z65" s="11">
        <f t="shared" si="98"/>
        <v>0</v>
      </c>
      <c r="AA65" s="10">
        <f t="shared" si="98"/>
        <v>0</v>
      </c>
      <c r="AB65" s="11">
        <f t="shared" si="98"/>
        <v>0</v>
      </c>
      <c r="AC65" s="10">
        <f t="shared" si="98"/>
        <v>0</v>
      </c>
      <c r="AD65" s="11">
        <f t="shared" si="98"/>
        <v>0</v>
      </c>
      <c r="AE65" s="10">
        <f t="shared" si="98"/>
        <v>0</v>
      </c>
      <c r="AF65" s="7">
        <f t="shared" si="98"/>
        <v>0</v>
      </c>
      <c r="AG65" s="11">
        <f t="shared" si="98"/>
        <v>0</v>
      </c>
      <c r="AH65" s="10">
        <f t="shared" si="98"/>
        <v>0</v>
      </c>
      <c r="AI65" s="11">
        <f t="shared" si="98"/>
        <v>0</v>
      </c>
      <c r="AJ65" s="10">
        <f t="shared" si="98"/>
        <v>0</v>
      </c>
      <c r="AK65" s="11">
        <f t="shared" si="98"/>
        <v>0</v>
      </c>
      <c r="AL65" s="10">
        <f aca="true" t="shared" si="99" ref="AL65:BQ65">SUM(AL64:AL64)</f>
        <v>0</v>
      </c>
      <c r="AM65" s="11">
        <f t="shared" si="99"/>
        <v>0</v>
      </c>
      <c r="AN65" s="10">
        <f t="shared" si="99"/>
        <v>0</v>
      </c>
      <c r="AO65" s="11">
        <f t="shared" si="99"/>
        <v>0</v>
      </c>
      <c r="AP65" s="10">
        <f t="shared" si="99"/>
        <v>0</v>
      </c>
      <c r="AQ65" s="11">
        <f t="shared" si="99"/>
        <v>120</v>
      </c>
      <c r="AR65" s="10">
        <f t="shared" si="99"/>
        <v>0</v>
      </c>
      <c r="AS65" s="11">
        <f t="shared" si="99"/>
        <v>0</v>
      </c>
      <c r="AT65" s="10">
        <f t="shared" si="99"/>
        <v>0</v>
      </c>
      <c r="AU65" s="11">
        <f t="shared" si="99"/>
        <v>0</v>
      </c>
      <c r="AV65" s="10">
        <f t="shared" si="99"/>
        <v>0</v>
      </c>
      <c r="AW65" s="7">
        <f t="shared" si="99"/>
        <v>4</v>
      </c>
      <c r="AX65" s="7">
        <f t="shared" si="99"/>
        <v>4</v>
      </c>
      <c r="AY65" s="11">
        <f t="shared" si="99"/>
        <v>0</v>
      </c>
      <c r="AZ65" s="10">
        <f t="shared" si="99"/>
        <v>0</v>
      </c>
      <c r="BA65" s="11">
        <f t="shared" si="99"/>
        <v>0</v>
      </c>
      <c r="BB65" s="10">
        <f t="shared" si="99"/>
        <v>0</v>
      </c>
      <c r="BC65" s="11">
        <f t="shared" si="99"/>
        <v>0</v>
      </c>
      <c r="BD65" s="10">
        <f t="shared" si="99"/>
        <v>0</v>
      </c>
      <c r="BE65" s="11">
        <f t="shared" si="99"/>
        <v>0</v>
      </c>
      <c r="BF65" s="10">
        <f t="shared" si="99"/>
        <v>0</v>
      </c>
      <c r="BG65" s="7">
        <f t="shared" si="99"/>
        <v>0</v>
      </c>
      <c r="BH65" s="11">
        <f t="shared" si="99"/>
        <v>0</v>
      </c>
      <c r="BI65" s="10">
        <f t="shared" si="99"/>
        <v>0</v>
      </c>
      <c r="BJ65" s="11">
        <f t="shared" si="99"/>
        <v>0</v>
      </c>
      <c r="BK65" s="10">
        <f t="shared" si="99"/>
        <v>0</v>
      </c>
      <c r="BL65" s="11">
        <f t="shared" si="99"/>
        <v>0</v>
      </c>
      <c r="BM65" s="10">
        <f t="shared" si="99"/>
        <v>0</v>
      </c>
      <c r="BN65" s="11">
        <f t="shared" si="99"/>
        <v>0</v>
      </c>
      <c r="BO65" s="10">
        <f t="shared" si="99"/>
        <v>0</v>
      </c>
      <c r="BP65" s="11">
        <f t="shared" si="99"/>
        <v>0</v>
      </c>
      <c r="BQ65" s="10">
        <f t="shared" si="99"/>
        <v>0</v>
      </c>
      <c r="BR65" s="11">
        <f aca="true" t="shared" si="100" ref="BR65:CW65">SUM(BR64:BR64)</f>
        <v>0</v>
      </c>
      <c r="BS65" s="10">
        <f t="shared" si="100"/>
        <v>0</v>
      </c>
      <c r="BT65" s="11">
        <f t="shared" si="100"/>
        <v>0</v>
      </c>
      <c r="BU65" s="10">
        <f t="shared" si="100"/>
        <v>0</v>
      </c>
      <c r="BV65" s="11">
        <f t="shared" si="100"/>
        <v>0</v>
      </c>
      <c r="BW65" s="10">
        <f t="shared" si="100"/>
        <v>0</v>
      </c>
      <c r="BX65" s="7">
        <f t="shared" si="100"/>
        <v>0</v>
      </c>
      <c r="BY65" s="7">
        <f t="shared" si="100"/>
        <v>0</v>
      </c>
      <c r="BZ65" s="11">
        <f t="shared" si="100"/>
        <v>0</v>
      </c>
      <c r="CA65" s="10">
        <f t="shared" si="100"/>
        <v>0</v>
      </c>
      <c r="CB65" s="11">
        <f t="shared" si="100"/>
        <v>0</v>
      </c>
      <c r="CC65" s="10">
        <f t="shared" si="100"/>
        <v>0</v>
      </c>
      <c r="CD65" s="11">
        <f t="shared" si="100"/>
        <v>0</v>
      </c>
      <c r="CE65" s="10">
        <f t="shared" si="100"/>
        <v>0</v>
      </c>
      <c r="CF65" s="11">
        <f t="shared" si="100"/>
        <v>0</v>
      </c>
      <c r="CG65" s="10">
        <f t="shared" si="100"/>
        <v>0</v>
      </c>
      <c r="CH65" s="7">
        <f t="shared" si="100"/>
        <v>0</v>
      </c>
      <c r="CI65" s="11">
        <f t="shared" si="100"/>
        <v>0</v>
      </c>
      <c r="CJ65" s="10">
        <f t="shared" si="100"/>
        <v>0</v>
      </c>
      <c r="CK65" s="11">
        <f t="shared" si="100"/>
        <v>0</v>
      </c>
      <c r="CL65" s="10">
        <f t="shared" si="100"/>
        <v>0</v>
      </c>
      <c r="CM65" s="11">
        <f t="shared" si="100"/>
        <v>0</v>
      </c>
      <c r="CN65" s="10">
        <f t="shared" si="100"/>
        <v>0</v>
      </c>
      <c r="CO65" s="11">
        <f t="shared" si="100"/>
        <v>0</v>
      </c>
      <c r="CP65" s="10">
        <f t="shared" si="100"/>
        <v>0</v>
      </c>
      <c r="CQ65" s="11">
        <f t="shared" si="100"/>
        <v>0</v>
      </c>
      <c r="CR65" s="10">
        <f t="shared" si="100"/>
        <v>0</v>
      </c>
      <c r="CS65" s="11">
        <f t="shared" si="100"/>
        <v>0</v>
      </c>
      <c r="CT65" s="10">
        <f t="shared" si="100"/>
        <v>0</v>
      </c>
      <c r="CU65" s="11">
        <f t="shared" si="100"/>
        <v>0</v>
      </c>
      <c r="CV65" s="10">
        <f t="shared" si="100"/>
        <v>0</v>
      </c>
      <c r="CW65" s="11">
        <f t="shared" si="100"/>
        <v>0</v>
      </c>
      <c r="CX65" s="10">
        <f aca="true" t="shared" si="101" ref="CX65:EA65">SUM(CX64:CX64)</f>
        <v>0</v>
      </c>
      <c r="CY65" s="7">
        <f t="shared" si="101"/>
        <v>0</v>
      </c>
      <c r="CZ65" s="7">
        <f t="shared" si="101"/>
        <v>0</v>
      </c>
      <c r="DA65" s="11">
        <f t="shared" si="101"/>
        <v>0</v>
      </c>
      <c r="DB65" s="10">
        <f t="shared" si="101"/>
        <v>0</v>
      </c>
      <c r="DC65" s="11">
        <f t="shared" si="101"/>
        <v>0</v>
      </c>
      <c r="DD65" s="10">
        <f t="shared" si="101"/>
        <v>0</v>
      </c>
      <c r="DE65" s="11">
        <f t="shared" si="101"/>
        <v>0</v>
      </c>
      <c r="DF65" s="10">
        <f t="shared" si="101"/>
        <v>0</v>
      </c>
      <c r="DG65" s="11">
        <f t="shared" si="101"/>
        <v>0</v>
      </c>
      <c r="DH65" s="10">
        <f t="shared" si="101"/>
        <v>0</v>
      </c>
      <c r="DI65" s="7">
        <f t="shared" si="101"/>
        <v>0</v>
      </c>
      <c r="DJ65" s="11">
        <f t="shared" si="101"/>
        <v>0</v>
      </c>
      <c r="DK65" s="10">
        <f t="shared" si="101"/>
        <v>0</v>
      </c>
      <c r="DL65" s="11">
        <f t="shared" si="101"/>
        <v>0</v>
      </c>
      <c r="DM65" s="10">
        <f t="shared" si="101"/>
        <v>0</v>
      </c>
      <c r="DN65" s="11">
        <f t="shared" si="101"/>
        <v>0</v>
      </c>
      <c r="DO65" s="10">
        <f t="shared" si="101"/>
        <v>0</v>
      </c>
      <c r="DP65" s="11">
        <f t="shared" si="101"/>
        <v>0</v>
      </c>
      <c r="DQ65" s="10">
        <f t="shared" si="101"/>
        <v>0</v>
      </c>
      <c r="DR65" s="11">
        <f t="shared" si="101"/>
        <v>0</v>
      </c>
      <c r="DS65" s="10">
        <f t="shared" si="101"/>
        <v>0</v>
      </c>
      <c r="DT65" s="11">
        <f t="shared" si="101"/>
        <v>0</v>
      </c>
      <c r="DU65" s="10">
        <f t="shared" si="101"/>
        <v>0</v>
      </c>
      <c r="DV65" s="11">
        <f t="shared" si="101"/>
        <v>0</v>
      </c>
      <c r="DW65" s="10">
        <f t="shared" si="101"/>
        <v>0</v>
      </c>
      <c r="DX65" s="11">
        <f t="shared" si="101"/>
        <v>0</v>
      </c>
      <c r="DY65" s="10">
        <f t="shared" si="101"/>
        <v>0</v>
      </c>
      <c r="DZ65" s="7">
        <f t="shared" si="101"/>
        <v>0</v>
      </c>
      <c r="EA65" s="7">
        <f t="shared" si="101"/>
        <v>0</v>
      </c>
    </row>
    <row r="66" spans="1:131" ht="19.5" customHeight="1">
      <c r="A66" s="12" t="s">
        <v>137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2"/>
      <c r="EA66" s="13"/>
    </row>
    <row r="67" spans="1:131" ht="12.75">
      <c r="A67" s="6"/>
      <c r="B67" s="6"/>
      <c r="C67" s="6"/>
      <c r="D67" s="6" t="s">
        <v>138</v>
      </c>
      <c r="E67" s="3" t="s">
        <v>139</v>
      </c>
      <c r="F67" s="6">
        <f>COUNTIF(X67:DY67,"e")</f>
        <v>0</v>
      </c>
      <c r="G67" s="6">
        <f>COUNTIF(X67:DY67,"z")</f>
        <v>1</v>
      </c>
      <c r="H67" s="6">
        <f>SUM(I67:T67)</f>
        <v>2</v>
      </c>
      <c r="I67" s="6">
        <f>X67+AY67+BZ67+DA67</f>
        <v>2</v>
      </c>
      <c r="J67" s="6">
        <f>Z67+BA67+CB67+DC67</f>
        <v>0</v>
      </c>
      <c r="K67" s="6">
        <f>AB67+BC67+CD67+DE67</f>
        <v>0</v>
      </c>
      <c r="L67" s="6">
        <f>AD67+BE67+CF67+DG67</f>
        <v>0</v>
      </c>
      <c r="M67" s="6">
        <f>AG67+BH67+CI67+DJ67</f>
        <v>0</v>
      </c>
      <c r="N67" s="6">
        <f>AI67+BJ67+CK67+DL67</f>
        <v>0</v>
      </c>
      <c r="O67" s="6">
        <f>AK67+BL67+CM67+DN67</f>
        <v>0</v>
      </c>
      <c r="P67" s="6">
        <f>AM67+BN67+CO67+DP67</f>
        <v>0</v>
      </c>
      <c r="Q67" s="6">
        <f>AO67+BP67+CQ67+DR67</f>
        <v>0</v>
      </c>
      <c r="R67" s="6">
        <f>AQ67+BR67+CS67+DT67</f>
        <v>0</v>
      </c>
      <c r="S67" s="6">
        <f>AS67+BT67+CU67+DV67</f>
        <v>0</v>
      </c>
      <c r="T67" s="6">
        <f>AU67+BV67+CW67+DX67</f>
        <v>0</v>
      </c>
      <c r="U67" s="7">
        <f>AX67+BY67+CZ67+EA67</f>
        <v>0</v>
      </c>
      <c r="V67" s="7">
        <f>AW67+BX67+CY67+DZ67</f>
        <v>0</v>
      </c>
      <c r="W67" s="7">
        <v>0</v>
      </c>
      <c r="X67" s="11">
        <v>2</v>
      </c>
      <c r="Y67" s="10" t="s">
        <v>57</v>
      </c>
      <c r="Z67" s="11"/>
      <c r="AA67" s="10"/>
      <c r="AB67" s="11"/>
      <c r="AC67" s="10"/>
      <c r="AD67" s="11"/>
      <c r="AE67" s="10"/>
      <c r="AF67" s="7">
        <v>0</v>
      </c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11"/>
      <c r="AR67" s="10"/>
      <c r="AS67" s="11"/>
      <c r="AT67" s="10"/>
      <c r="AU67" s="11"/>
      <c r="AV67" s="10"/>
      <c r="AW67" s="7"/>
      <c r="AX67" s="7">
        <f>AF67+AW67</f>
        <v>0</v>
      </c>
      <c r="AY67" s="11"/>
      <c r="AZ67" s="10"/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7"/>
      <c r="BY67" s="7">
        <f>BG67+BX67</f>
        <v>0</v>
      </c>
      <c r="BZ67" s="11"/>
      <c r="CA67" s="10"/>
      <c r="CB67" s="11"/>
      <c r="CC67" s="10"/>
      <c r="CD67" s="11"/>
      <c r="CE67" s="10"/>
      <c r="CF67" s="11"/>
      <c r="CG67" s="10"/>
      <c r="CH67" s="7"/>
      <c r="CI67" s="11"/>
      <c r="CJ67" s="10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>CH67+CY67</f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7"/>
      <c r="EA67" s="7">
        <f>DI67+DZ67</f>
        <v>0</v>
      </c>
    </row>
    <row r="68" spans="1:131" ht="12.75">
      <c r="A68" s="6"/>
      <c r="B68" s="6"/>
      <c r="C68" s="6"/>
      <c r="D68" s="6" t="s">
        <v>140</v>
      </c>
      <c r="E68" s="3" t="s">
        <v>141</v>
      </c>
      <c r="F68" s="6">
        <f>COUNTIF(X68:DY68,"e")</f>
        <v>0</v>
      </c>
      <c r="G68" s="6">
        <f>COUNTIF(X68:DY68,"z")</f>
        <v>1</v>
      </c>
      <c r="H68" s="6">
        <f>SUM(I68:T68)</f>
        <v>4</v>
      </c>
      <c r="I68" s="6">
        <f>X68+AY68+BZ68+DA68</f>
        <v>4</v>
      </c>
      <c r="J68" s="6">
        <f>Z68+BA68+CB68+DC68</f>
        <v>0</v>
      </c>
      <c r="K68" s="6">
        <f>AB68+BC68+CD68+DE68</f>
        <v>0</v>
      </c>
      <c r="L68" s="6">
        <f>AD68+BE68+CF68+DG68</f>
        <v>0</v>
      </c>
      <c r="M68" s="6">
        <f>AG68+BH68+CI68+DJ68</f>
        <v>0</v>
      </c>
      <c r="N68" s="6">
        <f>AI68+BJ68+CK68+DL68</f>
        <v>0</v>
      </c>
      <c r="O68" s="6">
        <f>AK68+BL68+CM68+DN68</f>
        <v>0</v>
      </c>
      <c r="P68" s="6">
        <f>AM68+BN68+CO68+DP68</f>
        <v>0</v>
      </c>
      <c r="Q68" s="6">
        <f>AO68+BP68+CQ68+DR68</f>
        <v>0</v>
      </c>
      <c r="R68" s="6">
        <f>AQ68+BR68+CS68+DT68</f>
        <v>0</v>
      </c>
      <c r="S68" s="6">
        <f>AS68+BT68+CU68+DV68</f>
        <v>0</v>
      </c>
      <c r="T68" s="6">
        <f>AU68+BV68+CW68+DX68</f>
        <v>0</v>
      </c>
      <c r="U68" s="7">
        <f>AX68+BY68+CZ68+EA68</f>
        <v>0</v>
      </c>
      <c r="V68" s="7">
        <f>AW68+BX68+CY68+DZ68</f>
        <v>0</v>
      </c>
      <c r="W68" s="7">
        <v>0</v>
      </c>
      <c r="X68" s="11">
        <v>4</v>
      </c>
      <c r="Y68" s="10" t="s">
        <v>57</v>
      </c>
      <c r="Z68" s="11"/>
      <c r="AA68" s="10"/>
      <c r="AB68" s="11"/>
      <c r="AC68" s="10"/>
      <c r="AD68" s="11"/>
      <c r="AE68" s="10"/>
      <c r="AF68" s="7">
        <v>0</v>
      </c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11"/>
      <c r="AR68" s="10"/>
      <c r="AS68" s="11"/>
      <c r="AT68" s="10"/>
      <c r="AU68" s="11"/>
      <c r="AV68" s="10"/>
      <c r="AW68" s="7"/>
      <c r="AX68" s="7">
        <f>AF68+AW68</f>
        <v>0</v>
      </c>
      <c r="AY68" s="11"/>
      <c r="AZ68" s="10"/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11"/>
      <c r="BQ68" s="10"/>
      <c r="BR68" s="11"/>
      <c r="BS68" s="10"/>
      <c r="BT68" s="11"/>
      <c r="BU68" s="10"/>
      <c r="BV68" s="11"/>
      <c r="BW68" s="10"/>
      <c r="BX68" s="7"/>
      <c r="BY68" s="7">
        <f>BG68+BX68</f>
        <v>0</v>
      </c>
      <c r="BZ68" s="11"/>
      <c r="CA68" s="10"/>
      <c r="CB68" s="11"/>
      <c r="CC68" s="10"/>
      <c r="CD68" s="11"/>
      <c r="CE68" s="10"/>
      <c r="CF68" s="11"/>
      <c r="CG68" s="10"/>
      <c r="CH68" s="7"/>
      <c r="CI68" s="11"/>
      <c r="CJ68" s="10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>CH68+CY68</f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7"/>
      <c r="EA68" s="7">
        <f>DI68+DZ68</f>
        <v>0</v>
      </c>
    </row>
    <row r="69" spans="1:131" ht="15.75" customHeight="1">
      <c r="A69" s="6"/>
      <c r="B69" s="6"/>
      <c r="C69" s="6"/>
      <c r="D69" s="6"/>
      <c r="E69" s="6" t="s">
        <v>67</v>
      </c>
      <c r="F69" s="6">
        <f aca="true" t="shared" si="102" ref="F69:AK69">SUM(F67:F68)</f>
        <v>0</v>
      </c>
      <c r="G69" s="6">
        <f t="shared" si="102"/>
        <v>2</v>
      </c>
      <c r="H69" s="6">
        <f t="shared" si="102"/>
        <v>6</v>
      </c>
      <c r="I69" s="6">
        <f t="shared" si="102"/>
        <v>6</v>
      </c>
      <c r="J69" s="6">
        <f t="shared" si="102"/>
        <v>0</v>
      </c>
      <c r="K69" s="6">
        <f t="shared" si="102"/>
        <v>0</v>
      </c>
      <c r="L69" s="6">
        <f t="shared" si="102"/>
        <v>0</v>
      </c>
      <c r="M69" s="6">
        <f t="shared" si="102"/>
        <v>0</v>
      </c>
      <c r="N69" s="6">
        <f t="shared" si="102"/>
        <v>0</v>
      </c>
      <c r="O69" s="6">
        <f t="shared" si="102"/>
        <v>0</v>
      </c>
      <c r="P69" s="6">
        <f t="shared" si="102"/>
        <v>0</v>
      </c>
      <c r="Q69" s="6">
        <f t="shared" si="102"/>
        <v>0</v>
      </c>
      <c r="R69" s="6">
        <f t="shared" si="102"/>
        <v>0</v>
      </c>
      <c r="S69" s="6">
        <f t="shared" si="102"/>
        <v>0</v>
      </c>
      <c r="T69" s="6">
        <f t="shared" si="102"/>
        <v>0</v>
      </c>
      <c r="U69" s="7">
        <f t="shared" si="102"/>
        <v>0</v>
      </c>
      <c r="V69" s="7">
        <f t="shared" si="102"/>
        <v>0</v>
      </c>
      <c r="W69" s="7">
        <f t="shared" si="102"/>
        <v>0</v>
      </c>
      <c r="X69" s="11">
        <f t="shared" si="102"/>
        <v>6</v>
      </c>
      <c r="Y69" s="10">
        <f t="shared" si="102"/>
        <v>0</v>
      </c>
      <c r="Z69" s="11">
        <f t="shared" si="102"/>
        <v>0</v>
      </c>
      <c r="AA69" s="10">
        <f t="shared" si="102"/>
        <v>0</v>
      </c>
      <c r="AB69" s="11">
        <f t="shared" si="102"/>
        <v>0</v>
      </c>
      <c r="AC69" s="10">
        <f t="shared" si="102"/>
        <v>0</v>
      </c>
      <c r="AD69" s="11">
        <f t="shared" si="102"/>
        <v>0</v>
      </c>
      <c r="AE69" s="10">
        <f t="shared" si="102"/>
        <v>0</v>
      </c>
      <c r="AF69" s="7">
        <f t="shared" si="102"/>
        <v>0</v>
      </c>
      <c r="AG69" s="11">
        <f t="shared" si="102"/>
        <v>0</v>
      </c>
      <c r="AH69" s="10">
        <f t="shared" si="102"/>
        <v>0</v>
      </c>
      <c r="AI69" s="11">
        <f t="shared" si="102"/>
        <v>0</v>
      </c>
      <c r="AJ69" s="10">
        <f t="shared" si="102"/>
        <v>0</v>
      </c>
      <c r="AK69" s="11">
        <f t="shared" si="102"/>
        <v>0</v>
      </c>
      <c r="AL69" s="10">
        <f aca="true" t="shared" si="103" ref="AL69:BQ69">SUM(AL67:AL68)</f>
        <v>0</v>
      </c>
      <c r="AM69" s="11">
        <f t="shared" si="103"/>
        <v>0</v>
      </c>
      <c r="AN69" s="10">
        <f t="shared" si="103"/>
        <v>0</v>
      </c>
      <c r="AO69" s="11">
        <f t="shared" si="103"/>
        <v>0</v>
      </c>
      <c r="AP69" s="10">
        <f t="shared" si="103"/>
        <v>0</v>
      </c>
      <c r="AQ69" s="11">
        <f t="shared" si="103"/>
        <v>0</v>
      </c>
      <c r="AR69" s="10">
        <f t="shared" si="103"/>
        <v>0</v>
      </c>
      <c r="AS69" s="11">
        <f t="shared" si="103"/>
        <v>0</v>
      </c>
      <c r="AT69" s="10">
        <f t="shared" si="103"/>
        <v>0</v>
      </c>
      <c r="AU69" s="11">
        <f t="shared" si="103"/>
        <v>0</v>
      </c>
      <c r="AV69" s="10">
        <f t="shared" si="103"/>
        <v>0</v>
      </c>
      <c r="AW69" s="7">
        <f t="shared" si="103"/>
        <v>0</v>
      </c>
      <c r="AX69" s="7">
        <f t="shared" si="103"/>
        <v>0</v>
      </c>
      <c r="AY69" s="11">
        <f t="shared" si="103"/>
        <v>0</v>
      </c>
      <c r="AZ69" s="10">
        <f t="shared" si="103"/>
        <v>0</v>
      </c>
      <c r="BA69" s="11">
        <f t="shared" si="103"/>
        <v>0</v>
      </c>
      <c r="BB69" s="10">
        <f t="shared" si="103"/>
        <v>0</v>
      </c>
      <c r="BC69" s="11">
        <f t="shared" si="103"/>
        <v>0</v>
      </c>
      <c r="BD69" s="10">
        <f t="shared" si="103"/>
        <v>0</v>
      </c>
      <c r="BE69" s="11">
        <f t="shared" si="103"/>
        <v>0</v>
      </c>
      <c r="BF69" s="10">
        <f t="shared" si="103"/>
        <v>0</v>
      </c>
      <c r="BG69" s="7">
        <f t="shared" si="103"/>
        <v>0</v>
      </c>
      <c r="BH69" s="11">
        <f t="shared" si="103"/>
        <v>0</v>
      </c>
      <c r="BI69" s="10">
        <f t="shared" si="103"/>
        <v>0</v>
      </c>
      <c r="BJ69" s="11">
        <f t="shared" si="103"/>
        <v>0</v>
      </c>
      <c r="BK69" s="10">
        <f t="shared" si="103"/>
        <v>0</v>
      </c>
      <c r="BL69" s="11">
        <f t="shared" si="103"/>
        <v>0</v>
      </c>
      <c r="BM69" s="10">
        <f t="shared" si="103"/>
        <v>0</v>
      </c>
      <c r="BN69" s="11">
        <f t="shared" si="103"/>
        <v>0</v>
      </c>
      <c r="BO69" s="10">
        <f t="shared" si="103"/>
        <v>0</v>
      </c>
      <c r="BP69" s="11">
        <f t="shared" si="103"/>
        <v>0</v>
      </c>
      <c r="BQ69" s="10">
        <f t="shared" si="103"/>
        <v>0</v>
      </c>
      <c r="BR69" s="11">
        <f aca="true" t="shared" si="104" ref="BR69:CW69">SUM(BR67:BR68)</f>
        <v>0</v>
      </c>
      <c r="BS69" s="10">
        <f t="shared" si="104"/>
        <v>0</v>
      </c>
      <c r="BT69" s="11">
        <f t="shared" si="104"/>
        <v>0</v>
      </c>
      <c r="BU69" s="10">
        <f t="shared" si="104"/>
        <v>0</v>
      </c>
      <c r="BV69" s="11">
        <f t="shared" si="104"/>
        <v>0</v>
      </c>
      <c r="BW69" s="10">
        <f t="shared" si="104"/>
        <v>0</v>
      </c>
      <c r="BX69" s="7">
        <f t="shared" si="104"/>
        <v>0</v>
      </c>
      <c r="BY69" s="7">
        <f t="shared" si="104"/>
        <v>0</v>
      </c>
      <c r="BZ69" s="11">
        <f t="shared" si="104"/>
        <v>0</v>
      </c>
      <c r="CA69" s="10">
        <f t="shared" si="104"/>
        <v>0</v>
      </c>
      <c r="CB69" s="11">
        <f t="shared" si="104"/>
        <v>0</v>
      </c>
      <c r="CC69" s="10">
        <f t="shared" si="104"/>
        <v>0</v>
      </c>
      <c r="CD69" s="11">
        <f t="shared" si="104"/>
        <v>0</v>
      </c>
      <c r="CE69" s="10">
        <f t="shared" si="104"/>
        <v>0</v>
      </c>
      <c r="CF69" s="11">
        <f t="shared" si="104"/>
        <v>0</v>
      </c>
      <c r="CG69" s="10">
        <f t="shared" si="104"/>
        <v>0</v>
      </c>
      <c r="CH69" s="7">
        <f t="shared" si="104"/>
        <v>0</v>
      </c>
      <c r="CI69" s="11">
        <f t="shared" si="104"/>
        <v>0</v>
      </c>
      <c r="CJ69" s="10">
        <f t="shared" si="104"/>
        <v>0</v>
      </c>
      <c r="CK69" s="11">
        <f t="shared" si="104"/>
        <v>0</v>
      </c>
      <c r="CL69" s="10">
        <f t="shared" si="104"/>
        <v>0</v>
      </c>
      <c r="CM69" s="11">
        <f t="shared" si="104"/>
        <v>0</v>
      </c>
      <c r="CN69" s="10">
        <f t="shared" si="104"/>
        <v>0</v>
      </c>
      <c r="CO69" s="11">
        <f t="shared" si="104"/>
        <v>0</v>
      </c>
      <c r="CP69" s="10">
        <f t="shared" si="104"/>
        <v>0</v>
      </c>
      <c r="CQ69" s="11">
        <f t="shared" si="104"/>
        <v>0</v>
      </c>
      <c r="CR69" s="10">
        <f t="shared" si="104"/>
        <v>0</v>
      </c>
      <c r="CS69" s="11">
        <f t="shared" si="104"/>
        <v>0</v>
      </c>
      <c r="CT69" s="10">
        <f t="shared" si="104"/>
        <v>0</v>
      </c>
      <c r="CU69" s="11">
        <f t="shared" si="104"/>
        <v>0</v>
      </c>
      <c r="CV69" s="10">
        <f t="shared" si="104"/>
        <v>0</v>
      </c>
      <c r="CW69" s="11">
        <f t="shared" si="104"/>
        <v>0</v>
      </c>
      <c r="CX69" s="10">
        <f aca="true" t="shared" si="105" ref="CX69:EA69">SUM(CX67:CX68)</f>
        <v>0</v>
      </c>
      <c r="CY69" s="7">
        <f t="shared" si="105"/>
        <v>0</v>
      </c>
      <c r="CZ69" s="7">
        <f t="shared" si="105"/>
        <v>0</v>
      </c>
      <c r="DA69" s="11">
        <f t="shared" si="105"/>
        <v>0</v>
      </c>
      <c r="DB69" s="10">
        <f t="shared" si="105"/>
        <v>0</v>
      </c>
      <c r="DC69" s="11">
        <f t="shared" si="105"/>
        <v>0</v>
      </c>
      <c r="DD69" s="10">
        <f t="shared" si="105"/>
        <v>0</v>
      </c>
      <c r="DE69" s="11">
        <f t="shared" si="105"/>
        <v>0</v>
      </c>
      <c r="DF69" s="10">
        <f t="shared" si="105"/>
        <v>0</v>
      </c>
      <c r="DG69" s="11">
        <f t="shared" si="105"/>
        <v>0</v>
      </c>
      <c r="DH69" s="10">
        <f t="shared" si="105"/>
        <v>0</v>
      </c>
      <c r="DI69" s="7">
        <f t="shared" si="105"/>
        <v>0</v>
      </c>
      <c r="DJ69" s="11">
        <f t="shared" si="105"/>
        <v>0</v>
      </c>
      <c r="DK69" s="10">
        <f t="shared" si="105"/>
        <v>0</v>
      </c>
      <c r="DL69" s="11">
        <f t="shared" si="105"/>
        <v>0</v>
      </c>
      <c r="DM69" s="10">
        <f t="shared" si="105"/>
        <v>0</v>
      </c>
      <c r="DN69" s="11">
        <f t="shared" si="105"/>
        <v>0</v>
      </c>
      <c r="DO69" s="10">
        <f t="shared" si="105"/>
        <v>0</v>
      </c>
      <c r="DP69" s="11">
        <f t="shared" si="105"/>
        <v>0</v>
      </c>
      <c r="DQ69" s="10">
        <f t="shared" si="105"/>
        <v>0</v>
      </c>
      <c r="DR69" s="11">
        <f t="shared" si="105"/>
        <v>0</v>
      </c>
      <c r="DS69" s="10">
        <f t="shared" si="105"/>
        <v>0</v>
      </c>
      <c r="DT69" s="11">
        <f t="shared" si="105"/>
        <v>0</v>
      </c>
      <c r="DU69" s="10">
        <f t="shared" si="105"/>
        <v>0</v>
      </c>
      <c r="DV69" s="11">
        <f t="shared" si="105"/>
        <v>0</v>
      </c>
      <c r="DW69" s="10">
        <f t="shared" si="105"/>
        <v>0</v>
      </c>
      <c r="DX69" s="11">
        <f t="shared" si="105"/>
        <v>0</v>
      </c>
      <c r="DY69" s="10">
        <f t="shared" si="105"/>
        <v>0</v>
      </c>
      <c r="DZ69" s="7">
        <f t="shared" si="105"/>
        <v>0</v>
      </c>
      <c r="EA69" s="7">
        <f t="shared" si="105"/>
        <v>0</v>
      </c>
    </row>
    <row r="70" spans="1:131" ht="19.5" customHeight="1">
      <c r="A70" s="6"/>
      <c r="B70" s="6"/>
      <c r="C70" s="6"/>
      <c r="D70" s="6"/>
      <c r="E70" s="8" t="s">
        <v>142</v>
      </c>
      <c r="F70" s="6">
        <f>F23+F28+F40+F54+F65+F69</f>
        <v>7</v>
      </c>
      <c r="G70" s="6">
        <f>G23+G28+G40+G54+G65+G69</f>
        <v>49</v>
      </c>
      <c r="H70" s="6">
        <f aca="true" t="shared" si="106" ref="H70:T70">H23+H28+H40+H54+H69</f>
        <v>683</v>
      </c>
      <c r="I70" s="6">
        <f t="shared" si="106"/>
        <v>320</v>
      </c>
      <c r="J70" s="6">
        <f t="shared" si="106"/>
        <v>114</v>
      </c>
      <c r="K70" s="6">
        <f t="shared" si="106"/>
        <v>0</v>
      </c>
      <c r="L70" s="6">
        <f t="shared" si="106"/>
        <v>8</v>
      </c>
      <c r="M70" s="6">
        <f t="shared" si="106"/>
        <v>10</v>
      </c>
      <c r="N70" s="6">
        <f t="shared" si="106"/>
        <v>140</v>
      </c>
      <c r="O70" s="6">
        <f t="shared" si="106"/>
        <v>20</v>
      </c>
      <c r="P70" s="6">
        <f t="shared" si="106"/>
        <v>51</v>
      </c>
      <c r="Q70" s="6">
        <f t="shared" si="106"/>
        <v>0</v>
      </c>
      <c r="R70" s="6">
        <f t="shared" si="106"/>
        <v>0</v>
      </c>
      <c r="S70" s="6">
        <f t="shared" si="106"/>
        <v>10</v>
      </c>
      <c r="T70" s="6">
        <f t="shared" si="106"/>
        <v>10</v>
      </c>
      <c r="U70" s="7">
        <f>U23+U28+U40+U54+U65+U69</f>
        <v>90</v>
      </c>
      <c r="V70" s="7">
        <f>V23+V28+V40+V54+V65+V69</f>
        <v>48.1</v>
      </c>
      <c r="W70" s="7">
        <f>W23+W28+W40+W54+W65+W69</f>
        <v>27.42</v>
      </c>
      <c r="X70" s="11">
        <f aca="true" t="shared" si="107" ref="X70:AE70">X23+X28+X40+X54+X69</f>
        <v>100</v>
      </c>
      <c r="Y70" s="10">
        <f t="shared" si="107"/>
        <v>0</v>
      </c>
      <c r="Z70" s="11">
        <f t="shared" si="107"/>
        <v>48</v>
      </c>
      <c r="AA70" s="10">
        <f t="shared" si="107"/>
        <v>0</v>
      </c>
      <c r="AB70" s="11">
        <f t="shared" si="107"/>
        <v>0</v>
      </c>
      <c r="AC70" s="10">
        <f t="shared" si="107"/>
        <v>0</v>
      </c>
      <c r="AD70" s="11">
        <f t="shared" si="107"/>
        <v>0</v>
      </c>
      <c r="AE70" s="10">
        <f t="shared" si="107"/>
        <v>0</v>
      </c>
      <c r="AF70" s="7">
        <f>AF23+AF28+AF40+AF54+AF65+AF69</f>
        <v>13.5</v>
      </c>
      <c r="AG70" s="11">
        <f aca="true" t="shared" si="108" ref="AG70:AV70">AG23+AG28+AG40+AG54+AG69</f>
        <v>10</v>
      </c>
      <c r="AH70" s="10">
        <f t="shared" si="108"/>
        <v>0</v>
      </c>
      <c r="AI70" s="11">
        <f t="shared" si="108"/>
        <v>45</v>
      </c>
      <c r="AJ70" s="10">
        <f t="shared" si="108"/>
        <v>0</v>
      </c>
      <c r="AK70" s="11">
        <f t="shared" si="108"/>
        <v>0</v>
      </c>
      <c r="AL70" s="10">
        <f t="shared" si="108"/>
        <v>0</v>
      </c>
      <c r="AM70" s="11">
        <f t="shared" si="108"/>
        <v>0</v>
      </c>
      <c r="AN70" s="10">
        <f t="shared" si="108"/>
        <v>0</v>
      </c>
      <c r="AO70" s="11">
        <f t="shared" si="108"/>
        <v>0</v>
      </c>
      <c r="AP70" s="10">
        <f t="shared" si="108"/>
        <v>0</v>
      </c>
      <c r="AQ70" s="11">
        <f t="shared" si="108"/>
        <v>0</v>
      </c>
      <c r="AR70" s="10">
        <f t="shared" si="108"/>
        <v>0</v>
      </c>
      <c r="AS70" s="11">
        <f t="shared" si="108"/>
        <v>0</v>
      </c>
      <c r="AT70" s="10">
        <f t="shared" si="108"/>
        <v>0</v>
      </c>
      <c r="AU70" s="11">
        <f t="shared" si="108"/>
        <v>0</v>
      </c>
      <c r="AV70" s="10">
        <f t="shared" si="108"/>
        <v>0</v>
      </c>
      <c r="AW70" s="7">
        <f>AW23+AW28+AW40+AW54+AW65+AW69</f>
        <v>9.5</v>
      </c>
      <c r="AX70" s="7">
        <f>AX23+AX28+AX40+AX54+AX65+AX69</f>
        <v>23</v>
      </c>
      <c r="AY70" s="11">
        <f aca="true" t="shared" si="109" ref="AY70:BF70">AY23+AY28+AY40+AY54+AY69</f>
        <v>100</v>
      </c>
      <c r="AZ70" s="10">
        <f t="shared" si="109"/>
        <v>0</v>
      </c>
      <c r="BA70" s="11">
        <f t="shared" si="109"/>
        <v>43</v>
      </c>
      <c r="BB70" s="10">
        <f t="shared" si="109"/>
        <v>0</v>
      </c>
      <c r="BC70" s="11">
        <f t="shared" si="109"/>
        <v>0</v>
      </c>
      <c r="BD70" s="10">
        <f t="shared" si="109"/>
        <v>0</v>
      </c>
      <c r="BE70" s="11">
        <f t="shared" si="109"/>
        <v>8</v>
      </c>
      <c r="BF70" s="10">
        <f t="shared" si="109"/>
        <v>0</v>
      </c>
      <c r="BG70" s="7">
        <f>BG23+BG28+BG40+BG54+BG65+BG69</f>
        <v>15</v>
      </c>
      <c r="BH70" s="11">
        <f aca="true" t="shared" si="110" ref="BH70:BW70">BH23+BH28+BH40+BH54+BH69</f>
        <v>0</v>
      </c>
      <c r="BI70" s="10">
        <f t="shared" si="110"/>
        <v>0</v>
      </c>
      <c r="BJ70" s="11">
        <f t="shared" si="110"/>
        <v>30</v>
      </c>
      <c r="BK70" s="10">
        <f t="shared" si="110"/>
        <v>0</v>
      </c>
      <c r="BL70" s="11">
        <f t="shared" si="110"/>
        <v>20</v>
      </c>
      <c r="BM70" s="10">
        <f t="shared" si="110"/>
        <v>0</v>
      </c>
      <c r="BN70" s="11">
        <f t="shared" si="110"/>
        <v>12</v>
      </c>
      <c r="BO70" s="10">
        <f t="shared" si="110"/>
        <v>0</v>
      </c>
      <c r="BP70" s="11">
        <f t="shared" si="110"/>
        <v>0</v>
      </c>
      <c r="BQ70" s="10">
        <f t="shared" si="110"/>
        <v>0</v>
      </c>
      <c r="BR70" s="11">
        <f t="shared" si="110"/>
        <v>0</v>
      </c>
      <c r="BS70" s="10">
        <f t="shared" si="110"/>
        <v>0</v>
      </c>
      <c r="BT70" s="11">
        <f t="shared" si="110"/>
        <v>0</v>
      </c>
      <c r="BU70" s="10">
        <f t="shared" si="110"/>
        <v>0</v>
      </c>
      <c r="BV70" s="11">
        <f t="shared" si="110"/>
        <v>0</v>
      </c>
      <c r="BW70" s="10">
        <f t="shared" si="110"/>
        <v>0</v>
      </c>
      <c r="BX70" s="7">
        <f>BX23+BX28+BX40+BX54+BX65+BX69</f>
        <v>7</v>
      </c>
      <c r="BY70" s="7">
        <f>BY23+BY28+BY40+BY54+BY65+BY69</f>
        <v>22</v>
      </c>
      <c r="BZ70" s="11">
        <f aca="true" t="shared" si="111" ref="BZ70:CG70">BZ23+BZ28+BZ40+BZ54+BZ69</f>
        <v>110</v>
      </c>
      <c r="CA70" s="10">
        <f t="shared" si="111"/>
        <v>0</v>
      </c>
      <c r="CB70" s="11">
        <f t="shared" si="111"/>
        <v>23</v>
      </c>
      <c r="CC70" s="10">
        <f t="shared" si="111"/>
        <v>0</v>
      </c>
      <c r="CD70" s="11">
        <f t="shared" si="111"/>
        <v>0</v>
      </c>
      <c r="CE70" s="10">
        <f t="shared" si="111"/>
        <v>0</v>
      </c>
      <c r="CF70" s="11">
        <f t="shared" si="111"/>
        <v>0</v>
      </c>
      <c r="CG70" s="10">
        <f t="shared" si="111"/>
        <v>0</v>
      </c>
      <c r="CH70" s="7">
        <f>CH23+CH28+CH40+CH54+CH65+CH69</f>
        <v>12.4</v>
      </c>
      <c r="CI70" s="11">
        <f aca="true" t="shared" si="112" ref="CI70:CX70">CI23+CI28+CI40+CI54+CI69</f>
        <v>0</v>
      </c>
      <c r="CJ70" s="10">
        <f t="shared" si="112"/>
        <v>0</v>
      </c>
      <c r="CK70" s="11">
        <f t="shared" si="112"/>
        <v>65</v>
      </c>
      <c r="CL70" s="10">
        <f t="shared" si="112"/>
        <v>0</v>
      </c>
      <c r="CM70" s="11">
        <f t="shared" si="112"/>
        <v>0</v>
      </c>
      <c r="CN70" s="10">
        <f t="shared" si="112"/>
        <v>0</v>
      </c>
      <c r="CO70" s="11">
        <f t="shared" si="112"/>
        <v>39</v>
      </c>
      <c r="CP70" s="10">
        <f t="shared" si="112"/>
        <v>0</v>
      </c>
      <c r="CQ70" s="11">
        <f t="shared" si="112"/>
        <v>0</v>
      </c>
      <c r="CR70" s="10">
        <f t="shared" si="112"/>
        <v>0</v>
      </c>
      <c r="CS70" s="11">
        <f t="shared" si="112"/>
        <v>0</v>
      </c>
      <c r="CT70" s="10">
        <f t="shared" si="112"/>
        <v>0</v>
      </c>
      <c r="CU70" s="11">
        <f t="shared" si="112"/>
        <v>0</v>
      </c>
      <c r="CV70" s="10">
        <f t="shared" si="112"/>
        <v>0</v>
      </c>
      <c r="CW70" s="11">
        <f t="shared" si="112"/>
        <v>10</v>
      </c>
      <c r="CX70" s="10">
        <f t="shared" si="112"/>
        <v>0</v>
      </c>
      <c r="CY70" s="7">
        <f>CY23+CY28+CY40+CY54+CY65+CY69</f>
        <v>9.6</v>
      </c>
      <c r="CZ70" s="7">
        <f>CZ23+CZ28+CZ40+CZ54+CZ65+CZ69</f>
        <v>22</v>
      </c>
      <c r="DA70" s="11">
        <f aca="true" t="shared" si="113" ref="DA70:DH70">DA23+DA28+DA40+DA54+DA69</f>
        <v>10</v>
      </c>
      <c r="DB70" s="10">
        <f t="shared" si="113"/>
        <v>0</v>
      </c>
      <c r="DC70" s="11">
        <f t="shared" si="113"/>
        <v>0</v>
      </c>
      <c r="DD70" s="10">
        <f t="shared" si="113"/>
        <v>0</v>
      </c>
      <c r="DE70" s="11">
        <f t="shared" si="113"/>
        <v>0</v>
      </c>
      <c r="DF70" s="10">
        <f t="shared" si="113"/>
        <v>0</v>
      </c>
      <c r="DG70" s="11">
        <f t="shared" si="113"/>
        <v>0</v>
      </c>
      <c r="DH70" s="10">
        <f t="shared" si="113"/>
        <v>0</v>
      </c>
      <c r="DI70" s="7">
        <f>DI23+DI28+DI40+DI54+DI65+DI69</f>
        <v>1</v>
      </c>
      <c r="DJ70" s="11">
        <f aca="true" t="shared" si="114" ref="DJ70:DY70">DJ23+DJ28+DJ40+DJ54+DJ69</f>
        <v>0</v>
      </c>
      <c r="DK70" s="10">
        <f t="shared" si="114"/>
        <v>0</v>
      </c>
      <c r="DL70" s="11">
        <f t="shared" si="114"/>
        <v>0</v>
      </c>
      <c r="DM70" s="10">
        <f t="shared" si="114"/>
        <v>0</v>
      </c>
      <c r="DN70" s="11">
        <f t="shared" si="114"/>
        <v>0</v>
      </c>
      <c r="DO70" s="10">
        <f t="shared" si="114"/>
        <v>0</v>
      </c>
      <c r="DP70" s="11">
        <f t="shared" si="114"/>
        <v>0</v>
      </c>
      <c r="DQ70" s="10">
        <f t="shared" si="114"/>
        <v>0</v>
      </c>
      <c r="DR70" s="11">
        <f t="shared" si="114"/>
        <v>0</v>
      </c>
      <c r="DS70" s="10">
        <f t="shared" si="114"/>
        <v>0</v>
      </c>
      <c r="DT70" s="11">
        <f t="shared" si="114"/>
        <v>0</v>
      </c>
      <c r="DU70" s="10">
        <f t="shared" si="114"/>
        <v>0</v>
      </c>
      <c r="DV70" s="11">
        <f t="shared" si="114"/>
        <v>10</v>
      </c>
      <c r="DW70" s="10">
        <f t="shared" si="114"/>
        <v>0</v>
      </c>
      <c r="DX70" s="11">
        <f t="shared" si="114"/>
        <v>0</v>
      </c>
      <c r="DY70" s="10">
        <f t="shared" si="114"/>
        <v>0</v>
      </c>
      <c r="DZ70" s="7">
        <f>DZ23+DZ28+DZ40+DZ54+DZ65+DZ69</f>
        <v>22</v>
      </c>
      <c r="EA70" s="7">
        <f>EA23+EA28+EA40+EA54+EA65+EA69</f>
        <v>23</v>
      </c>
    </row>
    <row r="72" spans="4:5" ht="12.75">
      <c r="D72" s="3" t="s">
        <v>22</v>
      </c>
      <c r="E72" s="3" t="s">
        <v>143</v>
      </c>
    </row>
    <row r="73" spans="4:5" ht="12.75">
      <c r="D73" s="3" t="s">
        <v>26</v>
      </c>
      <c r="E73" s="3" t="s">
        <v>144</v>
      </c>
    </row>
    <row r="74" spans="4:5" ht="12.75">
      <c r="D74" s="14" t="s">
        <v>32</v>
      </c>
      <c r="E74" s="14"/>
    </row>
    <row r="75" spans="4:5" ht="12.75">
      <c r="D75" s="3" t="s">
        <v>34</v>
      </c>
      <c r="E75" s="3" t="s">
        <v>145</v>
      </c>
    </row>
    <row r="76" spans="4:5" ht="12.75">
      <c r="D76" s="3" t="s">
        <v>35</v>
      </c>
      <c r="E76" s="3" t="s">
        <v>146</v>
      </c>
    </row>
    <row r="77" spans="4:5" ht="12.75">
      <c r="D77" s="3" t="s">
        <v>36</v>
      </c>
      <c r="E77" s="3" t="s">
        <v>147</v>
      </c>
    </row>
    <row r="78" spans="4:29" ht="12.75">
      <c r="D78" s="3" t="s">
        <v>37</v>
      </c>
      <c r="E78" s="3" t="s">
        <v>148</v>
      </c>
      <c r="M78" s="9"/>
      <c r="U78" s="9"/>
      <c r="AC78" s="9"/>
    </row>
    <row r="79" spans="4:5" ht="12.75">
      <c r="D79" s="14" t="s">
        <v>33</v>
      </c>
      <c r="E79" s="14"/>
    </row>
    <row r="80" spans="4:5" ht="12.75">
      <c r="D80" s="3" t="s">
        <v>35</v>
      </c>
      <c r="E80" s="3" t="s">
        <v>146</v>
      </c>
    </row>
    <row r="81" spans="4:5" ht="12.75">
      <c r="D81" s="3" t="s">
        <v>36</v>
      </c>
      <c r="E81" s="3" t="s">
        <v>147</v>
      </c>
    </row>
    <row r="82" spans="4:5" ht="12.75">
      <c r="D82" s="3" t="s">
        <v>38</v>
      </c>
      <c r="E82" s="3" t="s">
        <v>149</v>
      </c>
    </row>
    <row r="83" spans="4:5" ht="12.75">
      <c r="D83" s="3" t="s">
        <v>37</v>
      </c>
      <c r="E83" s="3" t="s">
        <v>148</v>
      </c>
    </row>
    <row r="84" spans="4:5" ht="12.75">
      <c r="D84" s="3" t="s">
        <v>39</v>
      </c>
      <c r="E84" s="3" t="s">
        <v>150</v>
      </c>
    </row>
    <row r="85" spans="4:5" ht="12.75">
      <c r="D85" s="3" t="s">
        <v>40</v>
      </c>
      <c r="E85" s="3" t="s">
        <v>151</v>
      </c>
    </row>
    <row r="86" spans="4:5" ht="12.75">
      <c r="D86" s="3" t="s">
        <v>41</v>
      </c>
      <c r="E86" s="3" t="s">
        <v>152</v>
      </c>
    </row>
    <row r="87" spans="4:5" ht="12.75">
      <c r="D87" s="3" t="s">
        <v>42</v>
      </c>
      <c r="E87" s="3" t="s">
        <v>153</v>
      </c>
    </row>
  </sheetData>
  <sheetProtection/>
  <mergeCells count="104">
    <mergeCell ref="A11:DZ11"/>
    <mergeCell ref="A12:C14"/>
    <mergeCell ref="D12:D15"/>
    <mergeCell ref="E12:E15"/>
    <mergeCell ref="F12:G12"/>
    <mergeCell ref="F13:F15"/>
    <mergeCell ref="G13:G15"/>
    <mergeCell ref="H12:T12"/>
    <mergeCell ref="V12:V15"/>
    <mergeCell ref="W12:W15"/>
    <mergeCell ref="X12:BY12"/>
    <mergeCell ref="X13:AX13"/>
    <mergeCell ref="X14:AE14"/>
    <mergeCell ref="I13:T13"/>
    <mergeCell ref="Z15:AA15"/>
    <mergeCell ref="AG14:AV14"/>
    <mergeCell ref="AG15:AH15"/>
    <mergeCell ref="AI15:AJ15"/>
    <mergeCell ref="AK15:AL15"/>
    <mergeCell ref="AM15:AN15"/>
    <mergeCell ref="H13:H15"/>
    <mergeCell ref="AQ15:AR15"/>
    <mergeCell ref="I14:L14"/>
    <mergeCell ref="M14:T14"/>
    <mergeCell ref="U12:U15"/>
    <mergeCell ref="AX14:AX15"/>
    <mergeCell ref="BL15:BM15"/>
    <mergeCell ref="BN15:BO15"/>
    <mergeCell ref="BP15:BQ15"/>
    <mergeCell ref="BR15:BS15"/>
    <mergeCell ref="X15:Y15"/>
    <mergeCell ref="BE15:BF15"/>
    <mergeCell ref="AB15:AC15"/>
    <mergeCell ref="AD15:AE15"/>
    <mergeCell ref="AF14:AF15"/>
    <mergeCell ref="CH14:CH15"/>
    <mergeCell ref="BG14:BG15"/>
    <mergeCell ref="BH14:BW14"/>
    <mergeCell ref="BH15:BI15"/>
    <mergeCell ref="BJ15:BK15"/>
    <mergeCell ref="AO15:AP15"/>
    <mergeCell ref="BV15:BW15"/>
    <mergeCell ref="AS15:AT15"/>
    <mergeCell ref="AU15:AV15"/>
    <mergeCell ref="AW14:AW15"/>
    <mergeCell ref="CD15:CE15"/>
    <mergeCell ref="AY13:BY13"/>
    <mergeCell ref="AY14:BF14"/>
    <mergeCell ref="AY15:AZ15"/>
    <mergeCell ref="BA15:BB15"/>
    <mergeCell ref="BC15:BD15"/>
    <mergeCell ref="CS15:CT15"/>
    <mergeCell ref="BT15:BU15"/>
    <mergeCell ref="CW15:CX15"/>
    <mergeCell ref="BX14:BX15"/>
    <mergeCell ref="BY14:BY15"/>
    <mergeCell ref="BZ12:EA12"/>
    <mergeCell ref="BZ13:CZ13"/>
    <mergeCell ref="BZ14:CG14"/>
    <mergeCell ref="BZ15:CA15"/>
    <mergeCell ref="CB15:CC15"/>
    <mergeCell ref="DA13:EA13"/>
    <mergeCell ref="DA14:DH14"/>
    <mergeCell ref="DA15:DB15"/>
    <mergeCell ref="DC15:DD15"/>
    <mergeCell ref="DE15:DF15"/>
    <mergeCell ref="CF15:CG15"/>
    <mergeCell ref="DI14:DI15"/>
    <mergeCell ref="DJ14:DY14"/>
    <mergeCell ref="CI14:CX14"/>
    <mergeCell ref="CI15:CJ15"/>
    <mergeCell ref="A16:EA16"/>
    <mergeCell ref="CU15:CV15"/>
    <mergeCell ref="DR15:DS15"/>
    <mergeCell ref="DT15:DU15"/>
    <mergeCell ref="CY14:CY15"/>
    <mergeCell ref="CZ14:CZ15"/>
    <mergeCell ref="CK15:CL15"/>
    <mergeCell ref="CM15:CN15"/>
    <mergeCell ref="CO15:CP15"/>
    <mergeCell ref="CQ15:CR15"/>
    <mergeCell ref="DJ15:DK15"/>
    <mergeCell ref="DL15:DM15"/>
    <mergeCell ref="DN15:DO15"/>
    <mergeCell ref="DP15:DQ15"/>
    <mergeCell ref="A29:EA29"/>
    <mergeCell ref="DG15:DH15"/>
    <mergeCell ref="DV15:DW15"/>
    <mergeCell ref="DX15:DY15"/>
    <mergeCell ref="DZ14:DZ15"/>
    <mergeCell ref="EA14:EA15"/>
    <mergeCell ref="D79:E79"/>
    <mergeCell ref="C58:C60"/>
    <mergeCell ref="A58:A60"/>
    <mergeCell ref="B58:B60"/>
    <mergeCell ref="A63:EA63"/>
    <mergeCell ref="A24:EA24"/>
    <mergeCell ref="A66:EA66"/>
    <mergeCell ref="D74:E74"/>
    <mergeCell ref="A41:EA41"/>
    <mergeCell ref="A55:EA55"/>
    <mergeCell ref="C56:C57"/>
    <mergeCell ref="A56:A57"/>
    <mergeCell ref="B56:B57"/>
  </mergeCells>
  <printOptions/>
  <pageMargins left="0.75" right="0.75" top="1" bottom="1" header="0.5" footer="0.5"/>
  <pageSetup fitToHeight="1" fitToWidth="1" horizontalDpi="600" verticalDpi="600" orientation="landscape" paperSize="8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5"/>
  <sheetViews>
    <sheetView zoomScalePageLayoutView="0" workbookViewId="0" topLeftCell="AN1">
      <selection activeCell="BT6" sqref="BT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20" width="4.28125" style="0" customWidth="1"/>
    <col min="21" max="23" width="4.710937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8515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50" width="3.8515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7" width="3.8515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7" ht="12.75">
      <c r="E7" t="s">
        <v>11</v>
      </c>
      <c r="F7" s="1" t="s">
        <v>12</v>
      </c>
      <c r="BE7" t="s">
        <v>13</v>
      </c>
    </row>
    <row r="8" spans="5:57" ht="12.75">
      <c r="E8" t="s">
        <v>14</v>
      </c>
      <c r="F8" s="1" t="s">
        <v>97</v>
      </c>
      <c r="BE8" t="s">
        <v>16</v>
      </c>
    </row>
    <row r="9" spans="5:57" ht="12.75">
      <c r="E9" t="s">
        <v>17</v>
      </c>
      <c r="F9" s="1" t="s">
        <v>18</v>
      </c>
      <c r="BE9" t="s">
        <v>195</v>
      </c>
    </row>
    <row r="11" spans="1:130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1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 t="s">
        <v>43</v>
      </c>
      <c r="V12" s="20" t="s">
        <v>44</v>
      </c>
      <c r="W12" s="20" t="s">
        <v>45</v>
      </c>
      <c r="X12" s="18" t="s">
        <v>46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 t="s">
        <v>51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</row>
    <row r="13" spans="1:131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20"/>
      <c r="W13" s="20"/>
      <c r="X13" s="18" t="s">
        <v>47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 t="s">
        <v>50</v>
      </c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 t="s">
        <v>52</v>
      </c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53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</row>
    <row r="14" spans="1:131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6"/>
      <c r="T14" s="16"/>
      <c r="U14" s="20"/>
      <c r="V14" s="20"/>
      <c r="W14" s="20"/>
      <c r="X14" s="19" t="s">
        <v>32</v>
      </c>
      <c r="Y14" s="19"/>
      <c r="Z14" s="19"/>
      <c r="AA14" s="19"/>
      <c r="AB14" s="19"/>
      <c r="AC14" s="19"/>
      <c r="AD14" s="19"/>
      <c r="AE14" s="19"/>
      <c r="AF14" s="17" t="s">
        <v>48</v>
      </c>
      <c r="AG14" s="19" t="s">
        <v>33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 t="s">
        <v>48</v>
      </c>
      <c r="AX14" s="17" t="s">
        <v>49</v>
      </c>
      <c r="AY14" s="19" t="s">
        <v>32</v>
      </c>
      <c r="AZ14" s="19"/>
      <c r="BA14" s="19"/>
      <c r="BB14" s="19"/>
      <c r="BC14" s="19"/>
      <c r="BD14" s="19"/>
      <c r="BE14" s="19"/>
      <c r="BF14" s="19"/>
      <c r="BG14" s="17" t="s">
        <v>48</v>
      </c>
      <c r="BH14" s="19" t="s">
        <v>33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7" t="s">
        <v>48</v>
      </c>
      <c r="BY14" s="17" t="s">
        <v>49</v>
      </c>
      <c r="BZ14" s="19" t="s">
        <v>32</v>
      </c>
      <c r="CA14" s="19"/>
      <c r="CB14" s="19"/>
      <c r="CC14" s="19"/>
      <c r="CD14" s="19"/>
      <c r="CE14" s="19"/>
      <c r="CF14" s="19"/>
      <c r="CG14" s="19"/>
      <c r="CH14" s="17" t="s">
        <v>48</v>
      </c>
      <c r="CI14" s="19" t="s">
        <v>33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7" t="s">
        <v>48</v>
      </c>
      <c r="DJ14" s="19" t="s">
        <v>33</v>
      </c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7" t="s">
        <v>48</v>
      </c>
      <c r="EA14" s="17" t="s">
        <v>49</v>
      </c>
    </row>
    <row r="15" spans="1:131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36</v>
      </c>
      <c r="O15" s="5" t="s">
        <v>38</v>
      </c>
      <c r="P15" s="5" t="s">
        <v>37</v>
      </c>
      <c r="Q15" s="5" t="s">
        <v>39</v>
      </c>
      <c r="R15" s="5" t="s">
        <v>40</v>
      </c>
      <c r="S15" s="5" t="s">
        <v>41</v>
      </c>
      <c r="T15" s="5" t="s">
        <v>42</v>
      </c>
      <c r="U15" s="20"/>
      <c r="V15" s="20"/>
      <c r="W15" s="20"/>
      <c r="X15" s="16" t="s">
        <v>34</v>
      </c>
      <c r="Y15" s="16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7"/>
      <c r="AG15" s="16" t="s">
        <v>35</v>
      </c>
      <c r="AH15" s="16"/>
      <c r="AI15" s="16" t="s">
        <v>36</v>
      </c>
      <c r="AJ15" s="16"/>
      <c r="AK15" s="16" t="s">
        <v>38</v>
      </c>
      <c r="AL15" s="16"/>
      <c r="AM15" s="16" t="s">
        <v>37</v>
      </c>
      <c r="AN15" s="16"/>
      <c r="AO15" s="16" t="s">
        <v>39</v>
      </c>
      <c r="AP15" s="16"/>
      <c r="AQ15" s="16" t="s">
        <v>40</v>
      </c>
      <c r="AR15" s="16"/>
      <c r="AS15" s="16" t="s">
        <v>41</v>
      </c>
      <c r="AT15" s="16"/>
      <c r="AU15" s="16" t="s">
        <v>42</v>
      </c>
      <c r="AV15" s="16"/>
      <c r="AW15" s="17"/>
      <c r="AX15" s="17"/>
      <c r="AY15" s="16" t="s">
        <v>34</v>
      </c>
      <c r="AZ15" s="16"/>
      <c r="BA15" s="16" t="s">
        <v>35</v>
      </c>
      <c r="BB15" s="16"/>
      <c r="BC15" s="16" t="s">
        <v>36</v>
      </c>
      <c r="BD15" s="16"/>
      <c r="BE15" s="16" t="s">
        <v>37</v>
      </c>
      <c r="BF15" s="16"/>
      <c r="BG15" s="17"/>
      <c r="BH15" s="16" t="s">
        <v>35</v>
      </c>
      <c r="BI15" s="16"/>
      <c r="BJ15" s="16" t="s">
        <v>36</v>
      </c>
      <c r="BK15" s="16"/>
      <c r="BL15" s="16" t="s">
        <v>38</v>
      </c>
      <c r="BM15" s="16"/>
      <c r="BN15" s="16" t="s">
        <v>37</v>
      </c>
      <c r="BO15" s="16"/>
      <c r="BP15" s="16" t="s">
        <v>39</v>
      </c>
      <c r="BQ15" s="16"/>
      <c r="BR15" s="16" t="s">
        <v>40</v>
      </c>
      <c r="BS15" s="16"/>
      <c r="BT15" s="16" t="s">
        <v>41</v>
      </c>
      <c r="BU15" s="16"/>
      <c r="BV15" s="16" t="s">
        <v>42</v>
      </c>
      <c r="BW15" s="16"/>
      <c r="BX15" s="17"/>
      <c r="BY15" s="17"/>
      <c r="BZ15" s="16" t="s">
        <v>34</v>
      </c>
      <c r="CA15" s="16"/>
      <c r="CB15" s="16" t="s">
        <v>35</v>
      </c>
      <c r="CC15" s="16"/>
      <c r="CD15" s="16" t="s">
        <v>36</v>
      </c>
      <c r="CE15" s="16"/>
      <c r="CF15" s="16" t="s">
        <v>37</v>
      </c>
      <c r="CG15" s="16"/>
      <c r="CH15" s="17"/>
      <c r="CI15" s="16" t="s">
        <v>35</v>
      </c>
      <c r="CJ15" s="16"/>
      <c r="CK15" s="16" t="s">
        <v>36</v>
      </c>
      <c r="CL15" s="16"/>
      <c r="CM15" s="16" t="s">
        <v>38</v>
      </c>
      <c r="CN15" s="16"/>
      <c r="CO15" s="16" t="s">
        <v>37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7"/>
      <c r="DJ15" s="16" t="s">
        <v>35</v>
      </c>
      <c r="DK15" s="16"/>
      <c r="DL15" s="16" t="s">
        <v>36</v>
      </c>
      <c r="DM15" s="16"/>
      <c r="DN15" s="16" t="s">
        <v>38</v>
      </c>
      <c r="DO15" s="16"/>
      <c r="DP15" s="16" t="s">
        <v>37</v>
      </c>
      <c r="DQ15" s="16"/>
      <c r="DR15" s="16" t="s">
        <v>39</v>
      </c>
      <c r="DS15" s="16"/>
      <c r="DT15" s="16" t="s">
        <v>40</v>
      </c>
      <c r="DU15" s="16"/>
      <c r="DV15" s="16" t="s">
        <v>41</v>
      </c>
      <c r="DW15" s="16"/>
      <c r="DX15" s="16" t="s">
        <v>42</v>
      </c>
      <c r="DY15" s="16"/>
      <c r="DZ15" s="17"/>
      <c r="EA15" s="17"/>
    </row>
    <row r="16" spans="1:131" ht="19.5" customHeight="1">
      <c r="A16" s="12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2"/>
      <c r="EA16" s="13"/>
    </row>
    <row r="17" spans="1:131" ht="12.75">
      <c r="A17" s="6">
        <v>1</v>
      </c>
      <c r="B17" s="6">
        <v>1</v>
      </c>
      <c r="C17" s="6"/>
      <c r="D17" s="6"/>
      <c r="E17" s="3" t="s">
        <v>55</v>
      </c>
      <c r="F17" s="6">
        <f>$B$17*COUNTIF(X17:DY17,"e")</f>
        <v>1</v>
      </c>
      <c r="G17" s="6">
        <f>$B$17*COUNTIF(X17:DY17,"z")</f>
        <v>0</v>
      </c>
      <c r="H17" s="6">
        <f aca="true" t="shared" si="0" ref="H17:H22">SUM(I17:T17)</f>
        <v>20</v>
      </c>
      <c r="I17" s="6">
        <f aca="true" t="shared" si="1" ref="I17:I22">X17+AY17+BZ17+DA17</f>
        <v>0</v>
      </c>
      <c r="J17" s="6">
        <f aca="true" t="shared" si="2" ref="J17:J22">Z17+BA17+CB17+DC17</f>
        <v>0</v>
      </c>
      <c r="K17" s="6">
        <f aca="true" t="shared" si="3" ref="K17:K22">AB17+BC17+CD17+DE17</f>
        <v>0</v>
      </c>
      <c r="L17" s="6">
        <f aca="true" t="shared" si="4" ref="L17:L22">AD17+BE17+CF17+DG17</f>
        <v>0</v>
      </c>
      <c r="M17" s="6">
        <f aca="true" t="shared" si="5" ref="M17:M22">AG17+BH17+CI17+DJ17</f>
        <v>0</v>
      </c>
      <c r="N17" s="6">
        <f aca="true" t="shared" si="6" ref="N17:N22">AI17+BJ17+CK17+DL17</f>
        <v>0</v>
      </c>
      <c r="O17" s="6">
        <f aca="true" t="shared" si="7" ref="O17:O22">AK17+BL17+CM17+DN17</f>
        <v>20</v>
      </c>
      <c r="P17" s="6">
        <f aca="true" t="shared" si="8" ref="P17:P22">AM17+BN17+CO17+DP17</f>
        <v>0</v>
      </c>
      <c r="Q17" s="6">
        <f aca="true" t="shared" si="9" ref="Q17:Q22">AO17+BP17+CQ17+DR17</f>
        <v>0</v>
      </c>
      <c r="R17" s="6">
        <f aca="true" t="shared" si="10" ref="R17:R22">AQ17+BR17+CS17+DT17</f>
        <v>0</v>
      </c>
      <c r="S17" s="6">
        <f aca="true" t="shared" si="11" ref="S17:S22">AS17+BT17+CU17+DV17</f>
        <v>0</v>
      </c>
      <c r="T17" s="6">
        <f aca="true" t="shared" si="12" ref="T17:T22">AU17+BV17+CW17+DX17</f>
        <v>0</v>
      </c>
      <c r="U17" s="7">
        <f aca="true" t="shared" si="13" ref="U17:U22">AX17+BY17+CZ17+EA17</f>
        <v>3</v>
      </c>
      <c r="V17" s="7">
        <f aca="true" t="shared" si="14" ref="V17:V22">AW17+BX17+CY17+DZ17</f>
        <v>3</v>
      </c>
      <c r="W17" s="7">
        <f>$B$17*0.8</f>
        <v>0.8</v>
      </c>
      <c r="X17" s="11"/>
      <c r="Y17" s="10"/>
      <c r="Z17" s="11"/>
      <c r="AA17" s="10"/>
      <c r="AB17" s="11"/>
      <c r="AC17" s="10"/>
      <c r="AD17" s="11"/>
      <c r="AE17" s="10"/>
      <c r="AF17" s="7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7"/>
      <c r="AX17" s="7">
        <f aca="true" t="shared" si="15" ref="AX17:AX22">AF17+AW17</f>
        <v>0</v>
      </c>
      <c r="AY17" s="11"/>
      <c r="AZ17" s="10"/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>
        <f>$B$17*20</f>
        <v>20</v>
      </c>
      <c r="BM17" s="10" t="s">
        <v>56</v>
      </c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7">
        <f>$B$17*3</f>
        <v>3</v>
      </c>
      <c r="BY17" s="7">
        <f aca="true" t="shared" si="16" ref="BY17:BY22">BG17+BX17</f>
        <v>3</v>
      </c>
      <c r="BZ17" s="11"/>
      <c r="CA17" s="10"/>
      <c r="CB17" s="11"/>
      <c r="CC17" s="10"/>
      <c r="CD17" s="11"/>
      <c r="CE17" s="10"/>
      <c r="CF17" s="11"/>
      <c r="CG17" s="10"/>
      <c r="CH17" s="7"/>
      <c r="CI17" s="11"/>
      <c r="CJ17" s="10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22">CH17+CY17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aca="true" t="shared" si="18" ref="EA17:EA22">DI17+DZ17</f>
        <v>0</v>
      </c>
    </row>
    <row r="18" spans="1:131" ht="12.75">
      <c r="A18" s="6"/>
      <c r="B18" s="6"/>
      <c r="C18" s="6"/>
      <c r="D18" s="6" t="s">
        <v>58</v>
      </c>
      <c r="E18" s="3" t="s">
        <v>59</v>
      </c>
      <c r="F18" s="6">
        <f>COUNTIF(X18:DY18,"e")</f>
        <v>0</v>
      </c>
      <c r="G18" s="6">
        <f>COUNTIF(X18:DY18,"z")</f>
        <v>1</v>
      </c>
      <c r="H18" s="6">
        <f t="shared" si="0"/>
        <v>10</v>
      </c>
      <c r="I18" s="6">
        <f t="shared" si="1"/>
        <v>0</v>
      </c>
      <c r="J18" s="6">
        <f t="shared" si="2"/>
        <v>10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1</v>
      </c>
      <c r="V18" s="7">
        <f t="shared" si="14"/>
        <v>0</v>
      </c>
      <c r="W18" s="7">
        <v>0.4</v>
      </c>
      <c r="X18" s="11"/>
      <c r="Y18" s="10"/>
      <c r="Z18" s="11">
        <v>10</v>
      </c>
      <c r="AA18" s="10" t="s">
        <v>57</v>
      </c>
      <c r="AB18" s="11"/>
      <c r="AC18" s="10"/>
      <c r="AD18" s="11"/>
      <c r="AE18" s="10"/>
      <c r="AF18" s="7">
        <v>1</v>
      </c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1</v>
      </c>
      <c r="AY18" s="11"/>
      <c r="AZ18" s="10"/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0</v>
      </c>
      <c r="BZ18" s="11"/>
      <c r="CA18" s="10"/>
      <c r="CB18" s="11"/>
      <c r="CC18" s="10"/>
      <c r="CD18" s="11"/>
      <c r="CE18" s="10"/>
      <c r="CF18" s="11"/>
      <c r="CG18" s="10"/>
      <c r="CH18" s="7"/>
      <c r="CI18" s="11"/>
      <c r="CJ18" s="10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</row>
    <row r="19" spans="1:131" ht="12.75">
      <c r="A19" s="6">
        <v>2</v>
      </c>
      <c r="B19" s="6">
        <v>1</v>
      </c>
      <c r="C19" s="6"/>
      <c r="D19" s="6"/>
      <c r="E19" s="3" t="s">
        <v>60</v>
      </c>
      <c r="F19" s="6">
        <f>$B$19*COUNTIF(X19:DY19,"e")</f>
        <v>0</v>
      </c>
      <c r="G19" s="6">
        <f>$B$19*COUNTIF(X19:DY19,"z")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1</v>
      </c>
      <c r="V19" s="7">
        <f t="shared" si="14"/>
        <v>0</v>
      </c>
      <c r="W19" s="7">
        <f>$B$19*0.4</f>
        <v>0.4</v>
      </c>
      <c r="X19" s="11"/>
      <c r="Y19" s="10"/>
      <c r="Z19" s="11"/>
      <c r="AA19" s="10"/>
      <c r="AB19" s="11"/>
      <c r="AC19" s="10"/>
      <c r="AD19" s="11"/>
      <c r="AE19" s="10"/>
      <c r="AF19" s="7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0</v>
      </c>
      <c r="AY19" s="11"/>
      <c r="AZ19" s="10"/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>
        <f>$B$19*10</f>
        <v>10</v>
      </c>
      <c r="CA19" s="10" t="s">
        <v>57</v>
      </c>
      <c r="CB19" s="11"/>
      <c r="CC19" s="10"/>
      <c r="CD19" s="11"/>
      <c r="CE19" s="10"/>
      <c r="CF19" s="11"/>
      <c r="CG19" s="10"/>
      <c r="CH19" s="7">
        <f>$B$19*1</f>
        <v>1</v>
      </c>
      <c r="CI19" s="11"/>
      <c r="CJ19" s="10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1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</row>
    <row r="20" spans="1:131" ht="12.75">
      <c r="A20" s="6"/>
      <c r="B20" s="6"/>
      <c r="C20" s="6"/>
      <c r="D20" s="6" t="s">
        <v>61</v>
      </c>
      <c r="E20" s="3" t="s">
        <v>62</v>
      </c>
      <c r="F20" s="6">
        <f>COUNTIF(X20:DY20,"e")</f>
        <v>0</v>
      </c>
      <c r="G20" s="6">
        <f>COUNTIF(X20:DY20,"z")</f>
        <v>1</v>
      </c>
      <c r="H20" s="6">
        <f t="shared" si="0"/>
        <v>4</v>
      </c>
      <c r="I20" s="6">
        <f t="shared" si="1"/>
        <v>4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1</v>
      </c>
      <c r="V20" s="7">
        <f t="shared" si="14"/>
        <v>0</v>
      </c>
      <c r="W20" s="7">
        <v>0.2</v>
      </c>
      <c r="X20" s="11">
        <v>4</v>
      </c>
      <c r="Y20" s="10" t="s">
        <v>57</v>
      </c>
      <c r="Z20" s="11"/>
      <c r="AA20" s="10"/>
      <c r="AB20" s="11"/>
      <c r="AC20" s="10"/>
      <c r="AD20" s="11"/>
      <c r="AE20" s="10"/>
      <c r="AF20" s="7">
        <v>1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7"/>
      <c r="AX20" s="7">
        <f t="shared" si="15"/>
        <v>1</v>
      </c>
      <c r="AY20" s="11"/>
      <c r="AZ20" s="10"/>
      <c r="BA20" s="11"/>
      <c r="BB20" s="10"/>
      <c r="BC20" s="11"/>
      <c r="BD20" s="10"/>
      <c r="BE20" s="11"/>
      <c r="BF20" s="10"/>
      <c r="BG20" s="7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/>
      <c r="CG20" s="10"/>
      <c r="CH20" s="7"/>
      <c r="CI20" s="11"/>
      <c r="CJ20" s="10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</row>
    <row r="21" spans="1:131" ht="12.75">
      <c r="A21" s="6"/>
      <c r="B21" s="6"/>
      <c r="C21" s="6"/>
      <c r="D21" s="6" t="s">
        <v>63</v>
      </c>
      <c r="E21" s="3" t="s">
        <v>64</v>
      </c>
      <c r="F21" s="6">
        <f>COUNTIF(X21:DY21,"e")</f>
        <v>0</v>
      </c>
      <c r="G21" s="6">
        <f>COUNTIF(X21:DY21,"z")</f>
        <v>1</v>
      </c>
      <c r="H21" s="6">
        <f t="shared" si="0"/>
        <v>8</v>
      </c>
      <c r="I21" s="6">
        <f t="shared" si="1"/>
        <v>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1</v>
      </c>
      <c r="V21" s="7">
        <f t="shared" si="14"/>
        <v>0</v>
      </c>
      <c r="W21" s="7">
        <v>0.32</v>
      </c>
      <c r="X21" s="11"/>
      <c r="Y21" s="10"/>
      <c r="Z21" s="11"/>
      <c r="AA21" s="10"/>
      <c r="AB21" s="11"/>
      <c r="AC21" s="10"/>
      <c r="AD21" s="11"/>
      <c r="AE21" s="10"/>
      <c r="AF21" s="7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>
        <v>8</v>
      </c>
      <c r="AZ21" s="10" t="s">
        <v>57</v>
      </c>
      <c r="BA21" s="11"/>
      <c r="BB21" s="10"/>
      <c r="BC21" s="11"/>
      <c r="BD21" s="10"/>
      <c r="BE21" s="11"/>
      <c r="BF21" s="10"/>
      <c r="BG21" s="7">
        <v>1</v>
      </c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7"/>
      <c r="BY21" s="7">
        <f t="shared" si="16"/>
        <v>1</v>
      </c>
      <c r="BZ21" s="11"/>
      <c r="CA21" s="10"/>
      <c r="CB21" s="11"/>
      <c r="CC21" s="10"/>
      <c r="CD21" s="11"/>
      <c r="CE21" s="10"/>
      <c r="CF21" s="11"/>
      <c r="CG21" s="10"/>
      <c r="CH21" s="7"/>
      <c r="CI21" s="11"/>
      <c r="CJ21" s="10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</row>
    <row r="22" spans="1:131" ht="12.75">
      <c r="A22" s="6"/>
      <c r="B22" s="6"/>
      <c r="C22" s="6"/>
      <c r="D22" s="6" t="s">
        <v>65</v>
      </c>
      <c r="E22" s="3" t="s">
        <v>66</v>
      </c>
      <c r="F22" s="6">
        <f>COUNTIF(X22:DY22,"e")</f>
        <v>0</v>
      </c>
      <c r="G22" s="6">
        <f>COUNTIF(X22:DY22,"z")</f>
        <v>2</v>
      </c>
      <c r="H22" s="6">
        <f t="shared" si="0"/>
        <v>18</v>
      </c>
      <c r="I22" s="6">
        <f t="shared" si="1"/>
        <v>10</v>
      </c>
      <c r="J22" s="6">
        <f t="shared" si="2"/>
        <v>8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2</v>
      </c>
      <c r="V22" s="7">
        <f t="shared" si="14"/>
        <v>0</v>
      </c>
      <c r="W22" s="7">
        <v>0.72</v>
      </c>
      <c r="X22" s="11">
        <v>10</v>
      </c>
      <c r="Y22" s="10" t="s">
        <v>57</v>
      </c>
      <c r="Z22" s="11">
        <v>8</v>
      </c>
      <c r="AA22" s="10" t="s">
        <v>57</v>
      </c>
      <c r="AB22" s="11"/>
      <c r="AC22" s="10"/>
      <c r="AD22" s="11"/>
      <c r="AE22" s="10"/>
      <c r="AF22" s="7">
        <v>2</v>
      </c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7"/>
      <c r="AX22" s="7">
        <f t="shared" si="15"/>
        <v>2</v>
      </c>
      <c r="AY22" s="11"/>
      <c r="AZ22" s="10"/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7"/>
      <c r="CI22" s="11"/>
      <c r="CJ22" s="10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0</v>
      </c>
    </row>
    <row r="23" spans="1:131" ht="15.75" customHeight="1">
      <c r="A23" s="6"/>
      <c r="B23" s="6"/>
      <c r="C23" s="6"/>
      <c r="D23" s="6"/>
      <c r="E23" s="6" t="s">
        <v>67</v>
      </c>
      <c r="F23" s="6">
        <f aca="true" t="shared" si="19" ref="F23:AK23">SUM(F17:F22)</f>
        <v>1</v>
      </c>
      <c r="G23" s="6">
        <f t="shared" si="19"/>
        <v>6</v>
      </c>
      <c r="H23" s="6">
        <f t="shared" si="19"/>
        <v>70</v>
      </c>
      <c r="I23" s="6">
        <f t="shared" si="19"/>
        <v>32</v>
      </c>
      <c r="J23" s="6">
        <f t="shared" si="19"/>
        <v>18</v>
      </c>
      <c r="K23" s="6">
        <f t="shared" si="19"/>
        <v>0</v>
      </c>
      <c r="L23" s="6">
        <f t="shared" si="19"/>
        <v>0</v>
      </c>
      <c r="M23" s="6">
        <f t="shared" si="19"/>
        <v>0</v>
      </c>
      <c r="N23" s="6">
        <f t="shared" si="19"/>
        <v>0</v>
      </c>
      <c r="O23" s="6">
        <f t="shared" si="19"/>
        <v>20</v>
      </c>
      <c r="P23" s="6">
        <f t="shared" si="19"/>
        <v>0</v>
      </c>
      <c r="Q23" s="6">
        <f t="shared" si="19"/>
        <v>0</v>
      </c>
      <c r="R23" s="6">
        <f t="shared" si="19"/>
        <v>0</v>
      </c>
      <c r="S23" s="6">
        <f t="shared" si="19"/>
        <v>0</v>
      </c>
      <c r="T23" s="6">
        <f t="shared" si="19"/>
        <v>0</v>
      </c>
      <c r="U23" s="7">
        <f t="shared" si="19"/>
        <v>9</v>
      </c>
      <c r="V23" s="7">
        <f t="shared" si="19"/>
        <v>3</v>
      </c>
      <c r="W23" s="7">
        <f t="shared" si="19"/>
        <v>2.84</v>
      </c>
      <c r="X23" s="11">
        <f t="shared" si="19"/>
        <v>14</v>
      </c>
      <c r="Y23" s="10">
        <f t="shared" si="19"/>
        <v>0</v>
      </c>
      <c r="Z23" s="11">
        <f t="shared" si="19"/>
        <v>18</v>
      </c>
      <c r="AA23" s="10">
        <f t="shared" si="19"/>
        <v>0</v>
      </c>
      <c r="AB23" s="11">
        <f t="shared" si="19"/>
        <v>0</v>
      </c>
      <c r="AC23" s="10">
        <f t="shared" si="19"/>
        <v>0</v>
      </c>
      <c r="AD23" s="11">
        <f t="shared" si="19"/>
        <v>0</v>
      </c>
      <c r="AE23" s="10">
        <f t="shared" si="19"/>
        <v>0</v>
      </c>
      <c r="AF23" s="7">
        <f t="shared" si="19"/>
        <v>4</v>
      </c>
      <c r="AG23" s="11">
        <f t="shared" si="19"/>
        <v>0</v>
      </c>
      <c r="AH23" s="10">
        <f t="shared" si="19"/>
        <v>0</v>
      </c>
      <c r="AI23" s="11">
        <f t="shared" si="19"/>
        <v>0</v>
      </c>
      <c r="AJ23" s="10">
        <f t="shared" si="19"/>
        <v>0</v>
      </c>
      <c r="AK23" s="11">
        <f t="shared" si="19"/>
        <v>0</v>
      </c>
      <c r="AL23" s="10">
        <f aca="true" t="shared" si="20" ref="AL23:BQ23">SUM(AL17:AL22)</f>
        <v>0</v>
      </c>
      <c r="AM23" s="11">
        <f t="shared" si="20"/>
        <v>0</v>
      </c>
      <c r="AN23" s="10">
        <f t="shared" si="20"/>
        <v>0</v>
      </c>
      <c r="AO23" s="11">
        <f t="shared" si="20"/>
        <v>0</v>
      </c>
      <c r="AP23" s="10">
        <f t="shared" si="20"/>
        <v>0</v>
      </c>
      <c r="AQ23" s="11">
        <f t="shared" si="20"/>
        <v>0</v>
      </c>
      <c r="AR23" s="10">
        <f t="shared" si="20"/>
        <v>0</v>
      </c>
      <c r="AS23" s="11">
        <f t="shared" si="20"/>
        <v>0</v>
      </c>
      <c r="AT23" s="10">
        <f t="shared" si="20"/>
        <v>0</v>
      </c>
      <c r="AU23" s="11">
        <f t="shared" si="20"/>
        <v>0</v>
      </c>
      <c r="AV23" s="10">
        <f t="shared" si="20"/>
        <v>0</v>
      </c>
      <c r="AW23" s="7">
        <f t="shared" si="20"/>
        <v>0</v>
      </c>
      <c r="AX23" s="7">
        <f t="shared" si="20"/>
        <v>4</v>
      </c>
      <c r="AY23" s="11">
        <f t="shared" si="20"/>
        <v>8</v>
      </c>
      <c r="AZ23" s="10">
        <f t="shared" si="20"/>
        <v>0</v>
      </c>
      <c r="BA23" s="11">
        <f t="shared" si="20"/>
        <v>0</v>
      </c>
      <c r="BB23" s="10">
        <f t="shared" si="20"/>
        <v>0</v>
      </c>
      <c r="BC23" s="11">
        <f t="shared" si="20"/>
        <v>0</v>
      </c>
      <c r="BD23" s="10">
        <f t="shared" si="20"/>
        <v>0</v>
      </c>
      <c r="BE23" s="11">
        <f t="shared" si="20"/>
        <v>0</v>
      </c>
      <c r="BF23" s="10">
        <f t="shared" si="20"/>
        <v>0</v>
      </c>
      <c r="BG23" s="7">
        <f t="shared" si="20"/>
        <v>1</v>
      </c>
      <c r="BH23" s="11">
        <f t="shared" si="20"/>
        <v>0</v>
      </c>
      <c r="BI23" s="10">
        <f t="shared" si="20"/>
        <v>0</v>
      </c>
      <c r="BJ23" s="11">
        <f t="shared" si="20"/>
        <v>0</v>
      </c>
      <c r="BK23" s="10">
        <f t="shared" si="20"/>
        <v>0</v>
      </c>
      <c r="BL23" s="11">
        <f t="shared" si="20"/>
        <v>20</v>
      </c>
      <c r="BM23" s="10">
        <f t="shared" si="20"/>
        <v>0</v>
      </c>
      <c r="BN23" s="11">
        <f t="shared" si="20"/>
        <v>0</v>
      </c>
      <c r="BO23" s="10">
        <f t="shared" si="20"/>
        <v>0</v>
      </c>
      <c r="BP23" s="11">
        <f t="shared" si="20"/>
        <v>0</v>
      </c>
      <c r="BQ23" s="10">
        <f t="shared" si="20"/>
        <v>0</v>
      </c>
      <c r="BR23" s="11">
        <f aca="true" t="shared" si="21" ref="BR23:CW23">SUM(BR17:BR22)</f>
        <v>0</v>
      </c>
      <c r="BS23" s="10">
        <f t="shared" si="21"/>
        <v>0</v>
      </c>
      <c r="BT23" s="11">
        <f t="shared" si="21"/>
        <v>0</v>
      </c>
      <c r="BU23" s="10">
        <f t="shared" si="21"/>
        <v>0</v>
      </c>
      <c r="BV23" s="11">
        <f t="shared" si="21"/>
        <v>0</v>
      </c>
      <c r="BW23" s="10">
        <f t="shared" si="21"/>
        <v>0</v>
      </c>
      <c r="BX23" s="7">
        <f t="shared" si="21"/>
        <v>3</v>
      </c>
      <c r="BY23" s="7">
        <f t="shared" si="21"/>
        <v>4</v>
      </c>
      <c r="BZ23" s="11">
        <f t="shared" si="21"/>
        <v>10</v>
      </c>
      <c r="CA23" s="10">
        <f t="shared" si="21"/>
        <v>0</v>
      </c>
      <c r="CB23" s="11">
        <f t="shared" si="21"/>
        <v>0</v>
      </c>
      <c r="CC23" s="10">
        <f t="shared" si="21"/>
        <v>0</v>
      </c>
      <c r="CD23" s="11">
        <f t="shared" si="21"/>
        <v>0</v>
      </c>
      <c r="CE23" s="10">
        <f t="shared" si="21"/>
        <v>0</v>
      </c>
      <c r="CF23" s="11">
        <f t="shared" si="21"/>
        <v>0</v>
      </c>
      <c r="CG23" s="10">
        <f t="shared" si="21"/>
        <v>0</v>
      </c>
      <c r="CH23" s="7">
        <f t="shared" si="21"/>
        <v>1</v>
      </c>
      <c r="CI23" s="11">
        <f t="shared" si="21"/>
        <v>0</v>
      </c>
      <c r="CJ23" s="10">
        <f t="shared" si="21"/>
        <v>0</v>
      </c>
      <c r="CK23" s="11">
        <f t="shared" si="21"/>
        <v>0</v>
      </c>
      <c r="CL23" s="10">
        <f t="shared" si="21"/>
        <v>0</v>
      </c>
      <c r="CM23" s="11">
        <f t="shared" si="21"/>
        <v>0</v>
      </c>
      <c r="CN23" s="10">
        <f t="shared" si="21"/>
        <v>0</v>
      </c>
      <c r="CO23" s="11">
        <f t="shared" si="21"/>
        <v>0</v>
      </c>
      <c r="CP23" s="10">
        <f t="shared" si="21"/>
        <v>0</v>
      </c>
      <c r="CQ23" s="11">
        <f t="shared" si="21"/>
        <v>0</v>
      </c>
      <c r="CR23" s="10">
        <f t="shared" si="21"/>
        <v>0</v>
      </c>
      <c r="CS23" s="11">
        <f t="shared" si="21"/>
        <v>0</v>
      </c>
      <c r="CT23" s="10">
        <f t="shared" si="21"/>
        <v>0</v>
      </c>
      <c r="CU23" s="11">
        <f t="shared" si="21"/>
        <v>0</v>
      </c>
      <c r="CV23" s="10">
        <f t="shared" si="21"/>
        <v>0</v>
      </c>
      <c r="CW23" s="11">
        <f t="shared" si="21"/>
        <v>0</v>
      </c>
      <c r="CX23" s="10">
        <f aca="true" t="shared" si="22" ref="CX23:EA23">SUM(CX17:CX22)</f>
        <v>0</v>
      </c>
      <c r="CY23" s="7">
        <f t="shared" si="22"/>
        <v>0</v>
      </c>
      <c r="CZ23" s="7">
        <f t="shared" si="22"/>
        <v>1</v>
      </c>
      <c r="DA23" s="11">
        <f t="shared" si="22"/>
        <v>0</v>
      </c>
      <c r="DB23" s="10">
        <f t="shared" si="22"/>
        <v>0</v>
      </c>
      <c r="DC23" s="11">
        <f t="shared" si="22"/>
        <v>0</v>
      </c>
      <c r="DD23" s="10">
        <f t="shared" si="22"/>
        <v>0</v>
      </c>
      <c r="DE23" s="11">
        <f t="shared" si="22"/>
        <v>0</v>
      </c>
      <c r="DF23" s="10">
        <f t="shared" si="22"/>
        <v>0</v>
      </c>
      <c r="DG23" s="11">
        <f t="shared" si="22"/>
        <v>0</v>
      </c>
      <c r="DH23" s="10">
        <f t="shared" si="22"/>
        <v>0</v>
      </c>
      <c r="DI23" s="7">
        <f t="shared" si="22"/>
        <v>0</v>
      </c>
      <c r="DJ23" s="11">
        <f t="shared" si="22"/>
        <v>0</v>
      </c>
      <c r="DK23" s="10">
        <f t="shared" si="22"/>
        <v>0</v>
      </c>
      <c r="DL23" s="11">
        <f t="shared" si="22"/>
        <v>0</v>
      </c>
      <c r="DM23" s="10">
        <f t="shared" si="22"/>
        <v>0</v>
      </c>
      <c r="DN23" s="11">
        <f t="shared" si="22"/>
        <v>0</v>
      </c>
      <c r="DO23" s="10">
        <f t="shared" si="22"/>
        <v>0</v>
      </c>
      <c r="DP23" s="11">
        <f t="shared" si="22"/>
        <v>0</v>
      </c>
      <c r="DQ23" s="10">
        <f t="shared" si="22"/>
        <v>0</v>
      </c>
      <c r="DR23" s="11">
        <f t="shared" si="22"/>
        <v>0</v>
      </c>
      <c r="DS23" s="10">
        <f t="shared" si="22"/>
        <v>0</v>
      </c>
      <c r="DT23" s="11">
        <f t="shared" si="22"/>
        <v>0</v>
      </c>
      <c r="DU23" s="10">
        <f t="shared" si="22"/>
        <v>0</v>
      </c>
      <c r="DV23" s="11">
        <f t="shared" si="22"/>
        <v>0</v>
      </c>
      <c r="DW23" s="10">
        <f t="shared" si="22"/>
        <v>0</v>
      </c>
      <c r="DX23" s="11">
        <f t="shared" si="22"/>
        <v>0</v>
      </c>
      <c r="DY23" s="10">
        <f t="shared" si="22"/>
        <v>0</v>
      </c>
      <c r="DZ23" s="7">
        <f t="shared" si="22"/>
        <v>0</v>
      </c>
      <c r="EA23" s="7">
        <f t="shared" si="22"/>
        <v>0</v>
      </c>
    </row>
    <row r="24" spans="1:131" ht="19.5" customHeight="1">
      <c r="A24" s="12" t="s">
        <v>68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2"/>
      <c r="EA24" s="13"/>
    </row>
    <row r="25" spans="1:131" ht="12.75">
      <c r="A25" s="6"/>
      <c r="B25" s="6"/>
      <c r="C25" s="6"/>
      <c r="D25" s="6" t="s">
        <v>69</v>
      </c>
      <c r="E25" s="3" t="s">
        <v>70</v>
      </c>
      <c r="F25" s="6">
        <f>COUNTIF(X25:DY25,"e")</f>
        <v>0</v>
      </c>
      <c r="G25" s="6">
        <f>COUNTIF(X25:DY25,"z")</f>
        <v>2</v>
      </c>
      <c r="H25" s="6">
        <f>SUM(I25:T25)</f>
        <v>20</v>
      </c>
      <c r="I25" s="6">
        <f>X25+AY25+BZ25+DA25</f>
        <v>10</v>
      </c>
      <c r="J25" s="6">
        <f>Z25+BA25+CB25+DC25</f>
        <v>10</v>
      </c>
      <c r="K25" s="6">
        <f>AB25+BC25+CD25+DE25</f>
        <v>0</v>
      </c>
      <c r="L25" s="6">
        <f>AD25+BE25+CF25+DG25</f>
        <v>0</v>
      </c>
      <c r="M25" s="6">
        <f>AG25+BH25+CI25+DJ25</f>
        <v>0</v>
      </c>
      <c r="N25" s="6">
        <f>AI25+BJ25+CK25+DL25</f>
        <v>0</v>
      </c>
      <c r="O25" s="6">
        <f>AK25+BL25+CM25+DN25</f>
        <v>0</v>
      </c>
      <c r="P25" s="6">
        <f>AM25+BN25+CO25+DP25</f>
        <v>0</v>
      </c>
      <c r="Q25" s="6">
        <f>AO25+BP25+CQ25+DR25</f>
        <v>0</v>
      </c>
      <c r="R25" s="6">
        <f>AQ25+BR25+CS25+DT25</f>
        <v>0</v>
      </c>
      <c r="S25" s="6">
        <f>AS25+BT25+CU25+DV25</f>
        <v>0</v>
      </c>
      <c r="T25" s="6">
        <f>AU25+BV25+CW25+DX25</f>
        <v>0</v>
      </c>
      <c r="U25" s="7">
        <f>AX25+BY25+CZ25+EA25</f>
        <v>2</v>
      </c>
      <c r="V25" s="7">
        <f>AW25+BX25+CY25+DZ25</f>
        <v>0</v>
      </c>
      <c r="W25" s="7">
        <v>0.8</v>
      </c>
      <c r="X25" s="11">
        <v>10</v>
      </c>
      <c r="Y25" s="10" t="s">
        <v>57</v>
      </c>
      <c r="Z25" s="11">
        <v>10</v>
      </c>
      <c r="AA25" s="10" t="s">
        <v>57</v>
      </c>
      <c r="AB25" s="11"/>
      <c r="AC25" s="10"/>
      <c r="AD25" s="11"/>
      <c r="AE25" s="10"/>
      <c r="AF25" s="7">
        <v>2</v>
      </c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>AF25+AW25</f>
        <v>2</v>
      </c>
      <c r="AY25" s="11"/>
      <c r="AZ25" s="10"/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>BG25+BX25</f>
        <v>0</v>
      </c>
      <c r="BZ25" s="11"/>
      <c r="CA25" s="10"/>
      <c r="CB25" s="11"/>
      <c r="CC25" s="10"/>
      <c r="CD25" s="11"/>
      <c r="CE25" s="10"/>
      <c r="CF25" s="11"/>
      <c r="CG25" s="10"/>
      <c r="CH25" s="7"/>
      <c r="CI25" s="11"/>
      <c r="CJ25" s="10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CH25+CY25</f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7"/>
      <c r="EA25" s="7">
        <f>DI25+DZ25</f>
        <v>0</v>
      </c>
    </row>
    <row r="26" spans="1:131" ht="12.75">
      <c r="A26" s="6"/>
      <c r="B26" s="6"/>
      <c r="C26" s="6"/>
      <c r="D26" s="6" t="s">
        <v>71</v>
      </c>
      <c r="E26" s="3" t="s">
        <v>72</v>
      </c>
      <c r="F26" s="6">
        <f>COUNTIF(X26:DY26,"e")</f>
        <v>0</v>
      </c>
      <c r="G26" s="6">
        <f>COUNTIF(X26:DY26,"z")</f>
        <v>2</v>
      </c>
      <c r="H26" s="6">
        <f>SUM(I26:T26)</f>
        <v>22</v>
      </c>
      <c r="I26" s="6">
        <f>X26+AY26+BZ26+DA26</f>
        <v>12</v>
      </c>
      <c r="J26" s="6">
        <f>Z26+BA26+CB26+DC26</f>
        <v>0</v>
      </c>
      <c r="K26" s="6">
        <f>AB26+BC26+CD26+DE26</f>
        <v>0</v>
      </c>
      <c r="L26" s="6">
        <f>AD26+BE26+CF26+DG26</f>
        <v>0</v>
      </c>
      <c r="M26" s="6">
        <f>AG26+BH26+CI26+DJ26</f>
        <v>0</v>
      </c>
      <c r="N26" s="6">
        <f>AI26+BJ26+CK26+DL26</f>
        <v>10</v>
      </c>
      <c r="O26" s="6">
        <f>AK26+BL26+CM26+DN26</f>
        <v>0</v>
      </c>
      <c r="P26" s="6">
        <f>AM26+BN26+CO26+DP26</f>
        <v>0</v>
      </c>
      <c r="Q26" s="6">
        <f>AO26+BP26+CQ26+DR26</f>
        <v>0</v>
      </c>
      <c r="R26" s="6">
        <f>AQ26+BR26+CS26+DT26</f>
        <v>0</v>
      </c>
      <c r="S26" s="6">
        <f>AS26+BT26+CU26+DV26</f>
        <v>0</v>
      </c>
      <c r="T26" s="6">
        <f>AU26+BV26+CW26+DX26</f>
        <v>0</v>
      </c>
      <c r="U26" s="7">
        <f>AX26+BY26+CZ26+EA26</f>
        <v>2</v>
      </c>
      <c r="V26" s="7">
        <f>AW26+BX26+CY26+DZ26</f>
        <v>1</v>
      </c>
      <c r="W26" s="7">
        <v>0.88</v>
      </c>
      <c r="X26" s="11">
        <v>12</v>
      </c>
      <c r="Y26" s="10" t="s">
        <v>57</v>
      </c>
      <c r="Z26" s="11"/>
      <c r="AA26" s="10"/>
      <c r="AB26" s="11"/>
      <c r="AC26" s="10"/>
      <c r="AD26" s="11"/>
      <c r="AE26" s="10"/>
      <c r="AF26" s="7">
        <v>1</v>
      </c>
      <c r="AG26" s="11"/>
      <c r="AH26" s="10"/>
      <c r="AI26" s="11">
        <v>10</v>
      </c>
      <c r="AJ26" s="10" t="s">
        <v>57</v>
      </c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>
        <v>1</v>
      </c>
      <c r="AX26" s="7">
        <f>AF26+AW26</f>
        <v>2</v>
      </c>
      <c r="AY26" s="11"/>
      <c r="AZ26" s="10"/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>BG26+BX26</f>
        <v>0</v>
      </c>
      <c r="BZ26" s="11"/>
      <c r="CA26" s="10"/>
      <c r="CB26" s="11"/>
      <c r="CC26" s="10"/>
      <c r="CD26" s="11"/>
      <c r="CE26" s="10"/>
      <c r="CF26" s="11"/>
      <c r="CG26" s="10"/>
      <c r="CH26" s="7"/>
      <c r="CI26" s="11"/>
      <c r="CJ26" s="10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CH26+CY26</f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>DI26+DZ26</f>
        <v>0</v>
      </c>
    </row>
    <row r="27" spans="1:131" ht="12.75">
      <c r="A27" s="6"/>
      <c r="B27" s="6"/>
      <c r="C27" s="6"/>
      <c r="D27" s="6" t="s">
        <v>73</v>
      </c>
      <c r="E27" s="3" t="s">
        <v>74</v>
      </c>
      <c r="F27" s="6">
        <f>COUNTIF(X27:DY27,"e")</f>
        <v>0</v>
      </c>
      <c r="G27" s="6">
        <f>COUNTIF(X27:DY27,"z")</f>
        <v>2</v>
      </c>
      <c r="H27" s="6">
        <f>SUM(I27:T27)</f>
        <v>40</v>
      </c>
      <c r="I27" s="6">
        <f>X27+AY27+BZ27+DA27</f>
        <v>20</v>
      </c>
      <c r="J27" s="6">
        <f>Z27+BA27+CB27+DC27</f>
        <v>0</v>
      </c>
      <c r="K27" s="6">
        <f>AB27+BC27+CD27+DE27</f>
        <v>0</v>
      </c>
      <c r="L27" s="6">
        <f>AD27+BE27+CF27+DG27</f>
        <v>0</v>
      </c>
      <c r="M27" s="6">
        <f>AG27+BH27+CI27+DJ27</f>
        <v>0</v>
      </c>
      <c r="N27" s="6">
        <f>AI27+BJ27+CK27+DL27</f>
        <v>20</v>
      </c>
      <c r="O27" s="6">
        <f>AK27+BL27+CM27+DN27</f>
        <v>0</v>
      </c>
      <c r="P27" s="6">
        <f>AM27+BN27+CO27+DP27</f>
        <v>0</v>
      </c>
      <c r="Q27" s="6">
        <f>AO27+BP27+CQ27+DR27</f>
        <v>0</v>
      </c>
      <c r="R27" s="6">
        <f>AQ27+BR27+CS27+DT27</f>
        <v>0</v>
      </c>
      <c r="S27" s="6">
        <f>AS27+BT27+CU27+DV27</f>
        <v>0</v>
      </c>
      <c r="T27" s="6">
        <f>AU27+BV27+CW27+DX27</f>
        <v>0</v>
      </c>
      <c r="U27" s="7">
        <f>AX27+BY27+CZ27+EA27</f>
        <v>3</v>
      </c>
      <c r="V27" s="7">
        <f>AW27+BX27+CY27+DZ27</f>
        <v>1.5</v>
      </c>
      <c r="W27" s="7">
        <v>1.4</v>
      </c>
      <c r="X27" s="11">
        <v>20</v>
      </c>
      <c r="Y27" s="10" t="s">
        <v>57</v>
      </c>
      <c r="Z27" s="11"/>
      <c r="AA27" s="10"/>
      <c r="AB27" s="11"/>
      <c r="AC27" s="10"/>
      <c r="AD27" s="11"/>
      <c r="AE27" s="10"/>
      <c r="AF27" s="7">
        <v>1.5</v>
      </c>
      <c r="AG27" s="11"/>
      <c r="AH27" s="10"/>
      <c r="AI27" s="11">
        <v>20</v>
      </c>
      <c r="AJ27" s="10" t="s">
        <v>57</v>
      </c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>
        <v>1.5</v>
      </c>
      <c r="AX27" s="7">
        <f>AF27+AW27</f>
        <v>3</v>
      </c>
      <c r="AY27" s="11"/>
      <c r="AZ27" s="10"/>
      <c r="BA27" s="11"/>
      <c r="BB27" s="10"/>
      <c r="BC27" s="11"/>
      <c r="BD27" s="10"/>
      <c r="BE27" s="11"/>
      <c r="BF27" s="10"/>
      <c r="BG27" s="7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>BG27+BX27</f>
        <v>0</v>
      </c>
      <c r="BZ27" s="11"/>
      <c r="CA27" s="10"/>
      <c r="CB27" s="11"/>
      <c r="CC27" s="10"/>
      <c r="CD27" s="11"/>
      <c r="CE27" s="10"/>
      <c r="CF27" s="11"/>
      <c r="CG27" s="10"/>
      <c r="CH27" s="7"/>
      <c r="CI27" s="11"/>
      <c r="CJ27" s="10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CH27+CY27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>DI27+DZ27</f>
        <v>0</v>
      </c>
    </row>
    <row r="28" spans="1:131" ht="15.75" customHeight="1">
      <c r="A28" s="6"/>
      <c r="B28" s="6"/>
      <c r="C28" s="6"/>
      <c r="D28" s="6"/>
      <c r="E28" s="6" t="s">
        <v>67</v>
      </c>
      <c r="F28" s="6">
        <f aca="true" t="shared" si="23" ref="F28:AK28">SUM(F25:F27)</f>
        <v>0</v>
      </c>
      <c r="G28" s="6">
        <f t="shared" si="23"/>
        <v>6</v>
      </c>
      <c r="H28" s="6">
        <f t="shared" si="23"/>
        <v>82</v>
      </c>
      <c r="I28" s="6">
        <f t="shared" si="23"/>
        <v>42</v>
      </c>
      <c r="J28" s="6">
        <f t="shared" si="23"/>
        <v>10</v>
      </c>
      <c r="K28" s="6">
        <f t="shared" si="23"/>
        <v>0</v>
      </c>
      <c r="L28" s="6">
        <f t="shared" si="23"/>
        <v>0</v>
      </c>
      <c r="M28" s="6">
        <f t="shared" si="23"/>
        <v>0</v>
      </c>
      <c r="N28" s="6">
        <f t="shared" si="23"/>
        <v>30</v>
      </c>
      <c r="O28" s="6">
        <f t="shared" si="23"/>
        <v>0</v>
      </c>
      <c r="P28" s="6">
        <f t="shared" si="23"/>
        <v>0</v>
      </c>
      <c r="Q28" s="6">
        <f t="shared" si="23"/>
        <v>0</v>
      </c>
      <c r="R28" s="6">
        <f t="shared" si="23"/>
        <v>0</v>
      </c>
      <c r="S28" s="6">
        <f t="shared" si="23"/>
        <v>0</v>
      </c>
      <c r="T28" s="6">
        <f t="shared" si="23"/>
        <v>0</v>
      </c>
      <c r="U28" s="7">
        <f t="shared" si="23"/>
        <v>7</v>
      </c>
      <c r="V28" s="7">
        <f t="shared" si="23"/>
        <v>2.5</v>
      </c>
      <c r="W28" s="7">
        <f t="shared" si="23"/>
        <v>3.08</v>
      </c>
      <c r="X28" s="11">
        <f t="shared" si="23"/>
        <v>42</v>
      </c>
      <c r="Y28" s="10">
        <f t="shared" si="23"/>
        <v>0</v>
      </c>
      <c r="Z28" s="11">
        <f t="shared" si="23"/>
        <v>10</v>
      </c>
      <c r="AA28" s="10">
        <f t="shared" si="23"/>
        <v>0</v>
      </c>
      <c r="AB28" s="11">
        <f t="shared" si="23"/>
        <v>0</v>
      </c>
      <c r="AC28" s="10">
        <f t="shared" si="23"/>
        <v>0</v>
      </c>
      <c r="AD28" s="11">
        <f t="shared" si="23"/>
        <v>0</v>
      </c>
      <c r="AE28" s="10">
        <f t="shared" si="23"/>
        <v>0</v>
      </c>
      <c r="AF28" s="7">
        <f t="shared" si="23"/>
        <v>4.5</v>
      </c>
      <c r="AG28" s="11">
        <f t="shared" si="23"/>
        <v>0</v>
      </c>
      <c r="AH28" s="10">
        <f t="shared" si="23"/>
        <v>0</v>
      </c>
      <c r="AI28" s="11">
        <f t="shared" si="23"/>
        <v>30</v>
      </c>
      <c r="AJ28" s="10">
        <f t="shared" si="23"/>
        <v>0</v>
      </c>
      <c r="AK28" s="11">
        <f t="shared" si="23"/>
        <v>0</v>
      </c>
      <c r="AL28" s="10">
        <f aca="true" t="shared" si="24" ref="AL28:BQ28">SUM(AL25:AL27)</f>
        <v>0</v>
      </c>
      <c r="AM28" s="11">
        <f t="shared" si="24"/>
        <v>0</v>
      </c>
      <c r="AN28" s="10">
        <f t="shared" si="24"/>
        <v>0</v>
      </c>
      <c r="AO28" s="11">
        <f t="shared" si="24"/>
        <v>0</v>
      </c>
      <c r="AP28" s="10">
        <f t="shared" si="24"/>
        <v>0</v>
      </c>
      <c r="AQ28" s="11">
        <f t="shared" si="24"/>
        <v>0</v>
      </c>
      <c r="AR28" s="10">
        <f t="shared" si="24"/>
        <v>0</v>
      </c>
      <c r="AS28" s="11">
        <f t="shared" si="24"/>
        <v>0</v>
      </c>
      <c r="AT28" s="10">
        <f t="shared" si="24"/>
        <v>0</v>
      </c>
      <c r="AU28" s="11">
        <f t="shared" si="24"/>
        <v>0</v>
      </c>
      <c r="AV28" s="10">
        <f t="shared" si="24"/>
        <v>0</v>
      </c>
      <c r="AW28" s="7">
        <f t="shared" si="24"/>
        <v>2.5</v>
      </c>
      <c r="AX28" s="7">
        <f t="shared" si="24"/>
        <v>7</v>
      </c>
      <c r="AY28" s="11">
        <f t="shared" si="24"/>
        <v>0</v>
      </c>
      <c r="AZ28" s="10">
        <f t="shared" si="24"/>
        <v>0</v>
      </c>
      <c r="BA28" s="11">
        <f t="shared" si="24"/>
        <v>0</v>
      </c>
      <c r="BB28" s="10">
        <f t="shared" si="24"/>
        <v>0</v>
      </c>
      <c r="BC28" s="11">
        <f t="shared" si="24"/>
        <v>0</v>
      </c>
      <c r="BD28" s="10">
        <f t="shared" si="24"/>
        <v>0</v>
      </c>
      <c r="BE28" s="11">
        <f t="shared" si="24"/>
        <v>0</v>
      </c>
      <c r="BF28" s="10">
        <f t="shared" si="24"/>
        <v>0</v>
      </c>
      <c r="BG28" s="7">
        <f t="shared" si="24"/>
        <v>0</v>
      </c>
      <c r="BH28" s="11">
        <f t="shared" si="24"/>
        <v>0</v>
      </c>
      <c r="BI28" s="10">
        <f t="shared" si="24"/>
        <v>0</v>
      </c>
      <c r="BJ28" s="11">
        <f t="shared" si="24"/>
        <v>0</v>
      </c>
      <c r="BK28" s="10">
        <f t="shared" si="24"/>
        <v>0</v>
      </c>
      <c r="BL28" s="11">
        <f t="shared" si="24"/>
        <v>0</v>
      </c>
      <c r="BM28" s="10">
        <f t="shared" si="24"/>
        <v>0</v>
      </c>
      <c r="BN28" s="11">
        <f t="shared" si="24"/>
        <v>0</v>
      </c>
      <c r="BO28" s="10">
        <f t="shared" si="24"/>
        <v>0</v>
      </c>
      <c r="BP28" s="11">
        <f t="shared" si="24"/>
        <v>0</v>
      </c>
      <c r="BQ28" s="10">
        <f t="shared" si="24"/>
        <v>0</v>
      </c>
      <c r="BR28" s="11">
        <f aca="true" t="shared" si="25" ref="BR28:CW28">SUM(BR25:BR27)</f>
        <v>0</v>
      </c>
      <c r="BS28" s="10">
        <f t="shared" si="25"/>
        <v>0</v>
      </c>
      <c r="BT28" s="11">
        <f t="shared" si="25"/>
        <v>0</v>
      </c>
      <c r="BU28" s="10">
        <f t="shared" si="25"/>
        <v>0</v>
      </c>
      <c r="BV28" s="11">
        <f t="shared" si="25"/>
        <v>0</v>
      </c>
      <c r="BW28" s="10">
        <f t="shared" si="25"/>
        <v>0</v>
      </c>
      <c r="BX28" s="7">
        <f t="shared" si="25"/>
        <v>0</v>
      </c>
      <c r="BY28" s="7">
        <f t="shared" si="25"/>
        <v>0</v>
      </c>
      <c r="BZ28" s="11">
        <f t="shared" si="25"/>
        <v>0</v>
      </c>
      <c r="CA28" s="10">
        <f t="shared" si="25"/>
        <v>0</v>
      </c>
      <c r="CB28" s="11">
        <f t="shared" si="25"/>
        <v>0</v>
      </c>
      <c r="CC28" s="10">
        <f t="shared" si="25"/>
        <v>0</v>
      </c>
      <c r="CD28" s="11">
        <f t="shared" si="25"/>
        <v>0</v>
      </c>
      <c r="CE28" s="10">
        <f t="shared" si="25"/>
        <v>0</v>
      </c>
      <c r="CF28" s="11">
        <f t="shared" si="25"/>
        <v>0</v>
      </c>
      <c r="CG28" s="10">
        <f t="shared" si="25"/>
        <v>0</v>
      </c>
      <c r="CH28" s="7">
        <f t="shared" si="25"/>
        <v>0</v>
      </c>
      <c r="CI28" s="11">
        <f t="shared" si="25"/>
        <v>0</v>
      </c>
      <c r="CJ28" s="10">
        <f t="shared" si="25"/>
        <v>0</v>
      </c>
      <c r="CK28" s="11">
        <f t="shared" si="25"/>
        <v>0</v>
      </c>
      <c r="CL28" s="10">
        <f t="shared" si="25"/>
        <v>0</v>
      </c>
      <c r="CM28" s="11">
        <f t="shared" si="25"/>
        <v>0</v>
      </c>
      <c r="CN28" s="10">
        <f t="shared" si="25"/>
        <v>0</v>
      </c>
      <c r="CO28" s="11">
        <f t="shared" si="25"/>
        <v>0</v>
      </c>
      <c r="CP28" s="10">
        <f t="shared" si="25"/>
        <v>0</v>
      </c>
      <c r="CQ28" s="11">
        <f t="shared" si="25"/>
        <v>0</v>
      </c>
      <c r="CR28" s="10">
        <f t="shared" si="25"/>
        <v>0</v>
      </c>
      <c r="CS28" s="11">
        <f t="shared" si="25"/>
        <v>0</v>
      </c>
      <c r="CT28" s="10">
        <f t="shared" si="25"/>
        <v>0</v>
      </c>
      <c r="CU28" s="11">
        <f t="shared" si="25"/>
        <v>0</v>
      </c>
      <c r="CV28" s="10">
        <f t="shared" si="25"/>
        <v>0</v>
      </c>
      <c r="CW28" s="11">
        <f t="shared" si="25"/>
        <v>0</v>
      </c>
      <c r="CX28" s="10">
        <f aca="true" t="shared" si="26" ref="CX28:EA28">SUM(CX25:CX27)</f>
        <v>0</v>
      </c>
      <c r="CY28" s="7">
        <f t="shared" si="26"/>
        <v>0</v>
      </c>
      <c r="CZ28" s="7">
        <f t="shared" si="26"/>
        <v>0</v>
      </c>
      <c r="DA28" s="11">
        <f t="shared" si="26"/>
        <v>0</v>
      </c>
      <c r="DB28" s="10">
        <f t="shared" si="26"/>
        <v>0</v>
      </c>
      <c r="DC28" s="11">
        <f t="shared" si="26"/>
        <v>0</v>
      </c>
      <c r="DD28" s="10">
        <f t="shared" si="26"/>
        <v>0</v>
      </c>
      <c r="DE28" s="11">
        <f t="shared" si="26"/>
        <v>0</v>
      </c>
      <c r="DF28" s="10">
        <f t="shared" si="26"/>
        <v>0</v>
      </c>
      <c r="DG28" s="11">
        <f t="shared" si="26"/>
        <v>0</v>
      </c>
      <c r="DH28" s="10">
        <f t="shared" si="26"/>
        <v>0</v>
      </c>
      <c r="DI28" s="7">
        <f t="shared" si="26"/>
        <v>0</v>
      </c>
      <c r="DJ28" s="11">
        <f t="shared" si="26"/>
        <v>0</v>
      </c>
      <c r="DK28" s="10">
        <f t="shared" si="26"/>
        <v>0</v>
      </c>
      <c r="DL28" s="11">
        <f t="shared" si="26"/>
        <v>0</v>
      </c>
      <c r="DM28" s="10">
        <f t="shared" si="26"/>
        <v>0</v>
      </c>
      <c r="DN28" s="11">
        <f t="shared" si="26"/>
        <v>0</v>
      </c>
      <c r="DO28" s="10">
        <f t="shared" si="26"/>
        <v>0</v>
      </c>
      <c r="DP28" s="11">
        <f t="shared" si="26"/>
        <v>0</v>
      </c>
      <c r="DQ28" s="10">
        <f t="shared" si="26"/>
        <v>0</v>
      </c>
      <c r="DR28" s="11">
        <f t="shared" si="26"/>
        <v>0</v>
      </c>
      <c r="DS28" s="10">
        <f t="shared" si="26"/>
        <v>0</v>
      </c>
      <c r="DT28" s="11">
        <f t="shared" si="26"/>
        <v>0</v>
      </c>
      <c r="DU28" s="10">
        <f t="shared" si="26"/>
        <v>0</v>
      </c>
      <c r="DV28" s="11">
        <f t="shared" si="26"/>
        <v>0</v>
      </c>
      <c r="DW28" s="10">
        <f t="shared" si="26"/>
        <v>0</v>
      </c>
      <c r="DX28" s="11">
        <f t="shared" si="26"/>
        <v>0</v>
      </c>
      <c r="DY28" s="10">
        <f t="shared" si="26"/>
        <v>0</v>
      </c>
      <c r="DZ28" s="7">
        <f t="shared" si="26"/>
        <v>0</v>
      </c>
      <c r="EA28" s="7">
        <f t="shared" si="26"/>
        <v>0</v>
      </c>
    </row>
    <row r="29" spans="1:131" ht="19.5" customHeight="1">
      <c r="A29" s="12" t="s">
        <v>75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2"/>
      <c r="EA29" s="13"/>
    </row>
    <row r="30" spans="1:131" ht="12.75">
      <c r="A30" s="6"/>
      <c r="B30" s="6"/>
      <c r="C30" s="6"/>
      <c r="D30" s="6" t="s">
        <v>76</v>
      </c>
      <c r="E30" s="3" t="s">
        <v>77</v>
      </c>
      <c r="F30" s="6">
        <f aca="true" t="shared" si="27" ref="F30:F38">COUNTIF(X30:DY30,"e")</f>
        <v>1</v>
      </c>
      <c r="G30" s="6">
        <f aca="true" t="shared" si="28" ref="G30:G38">COUNTIF(X30:DY30,"z")</f>
        <v>1</v>
      </c>
      <c r="H30" s="6">
        <f aca="true" t="shared" si="29" ref="H30:H39">SUM(I30:T30)</f>
        <v>35</v>
      </c>
      <c r="I30" s="6">
        <f aca="true" t="shared" si="30" ref="I30:I39">X30+AY30+BZ30+DA30</f>
        <v>15</v>
      </c>
      <c r="J30" s="6">
        <f aca="true" t="shared" si="31" ref="J30:J39">Z30+BA30+CB30+DC30</f>
        <v>20</v>
      </c>
      <c r="K30" s="6">
        <f aca="true" t="shared" si="32" ref="K30:K39">AB30+BC30+CD30+DE30</f>
        <v>0</v>
      </c>
      <c r="L30" s="6">
        <f aca="true" t="shared" si="33" ref="L30:L39">AD30+BE30+CF30+DG30</f>
        <v>0</v>
      </c>
      <c r="M30" s="6">
        <f aca="true" t="shared" si="34" ref="M30:M39">AG30+BH30+CI30+DJ30</f>
        <v>0</v>
      </c>
      <c r="N30" s="6">
        <f aca="true" t="shared" si="35" ref="N30:N39">AI30+BJ30+CK30+DL30</f>
        <v>0</v>
      </c>
      <c r="O30" s="6">
        <f aca="true" t="shared" si="36" ref="O30:O39">AK30+BL30+CM30+DN30</f>
        <v>0</v>
      </c>
      <c r="P30" s="6">
        <f aca="true" t="shared" si="37" ref="P30:P39">AM30+BN30+CO30+DP30</f>
        <v>0</v>
      </c>
      <c r="Q30" s="6">
        <f aca="true" t="shared" si="38" ref="Q30:Q39">AO30+BP30+CQ30+DR30</f>
        <v>0</v>
      </c>
      <c r="R30" s="6">
        <f aca="true" t="shared" si="39" ref="R30:R39">AQ30+BR30+CS30+DT30</f>
        <v>0</v>
      </c>
      <c r="S30" s="6">
        <f aca="true" t="shared" si="40" ref="S30:S39">AS30+BT30+CU30+DV30</f>
        <v>0</v>
      </c>
      <c r="T30" s="6">
        <f aca="true" t="shared" si="41" ref="T30:T39">AU30+BV30+CW30+DX30</f>
        <v>0</v>
      </c>
      <c r="U30" s="7">
        <f aca="true" t="shared" si="42" ref="U30:U39">AX30+BY30+CZ30+EA30</f>
        <v>3</v>
      </c>
      <c r="V30" s="7">
        <f aca="true" t="shared" si="43" ref="V30:V39">AW30+BX30+CY30+DZ30</f>
        <v>0</v>
      </c>
      <c r="W30" s="7">
        <v>1.4</v>
      </c>
      <c r="X30" s="11">
        <v>15</v>
      </c>
      <c r="Y30" s="10" t="s">
        <v>56</v>
      </c>
      <c r="Z30" s="11">
        <v>20</v>
      </c>
      <c r="AA30" s="10" t="s">
        <v>57</v>
      </c>
      <c r="AB30" s="11"/>
      <c r="AC30" s="10"/>
      <c r="AD30" s="11"/>
      <c r="AE30" s="10"/>
      <c r="AF30" s="7">
        <v>3</v>
      </c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7">
        <f aca="true" t="shared" si="44" ref="AX30:AX39">AF30+AW30</f>
        <v>3</v>
      </c>
      <c r="AY30" s="11"/>
      <c r="AZ30" s="10"/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7"/>
      <c r="BY30" s="7">
        <f aca="true" t="shared" si="45" ref="BY30:BY39">BG30+BX30</f>
        <v>0</v>
      </c>
      <c r="BZ30" s="11"/>
      <c r="CA30" s="10"/>
      <c r="CB30" s="11"/>
      <c r="CC30" s="10"/>
      <c r="CD30" s="11"/>
      <c r="CE30" s="10"/>
      <c r="CF30" s="11"/>
      <c r="CG30" s="10"/>
      <c r="CH30" s="7"/>
      <c r="CI30" s="11"/>
      <c r="CJ30" s="10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aca="true" t="shared" si="46" ref="CZ30:CZ39">CH30+CY30</f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7"/>
      <c r="EA30" s="7">
        <f aca="true" t="shared" si="47" ref="EA30:EA39">DI30+DZ30</f>
        <v>0</v>
      </c>
    </row>
    <row r="31" spans="1:131" ht="12.75">
      <c r="A31" s="6"/>
      <c r="B31" s="6"/>
      <c r="C31" s="6"/>
      <c r="D31" s="6" t="s">
        <v>78</v>
      </c>
      <c r="E31" s="3" t="s">
        <v>79</v>
      </c>
      <c r="F31" s="6">
        <f t="shared" si="27"/>
        <v>1</v>
      </c>
      <c r="G31" s="6">
        <f t="shared" si="28"/>
        <v>1</v>
      </c>
      <c r="H31" s="6">
        <f t="shared" si="29"/>
        <v>30</v>
      </c>
      <c r="I31" s="6">
        <f t="shared" si="30"/>
        <v>15</v>
      </c>
      <c r="J31" s="6">
        <f t="shared" si="31"/>
        <v>15</v>
      </c>
      <c r="K31" s="6">
        <f t="shared" si="32"/>
        <v>0</v>
      </c>
      <c r="L31" s="6">
        <f t="shared" si="33"/>
        <v>0</v>
      </c>
      <c r="M31" s="6">
        <f t="shared" si="34"/>
        <v>0</v>
      </c>
      <c r="N31" s="6">
        <f t="shared" si="35"/>
        <v>0</v>
      </c>
      <c r="O31" s="6">
        <f t="shared" si="36"/>
        <v>0</v>
      </c>
      <c r="P31" s="6">
        <f t="shared" si="37"/>
        <v>0</v>
      </c>
      <c r="Q31" s="6">
        <f t="shared" si="38"/>
        <v>0</v>
      </c>
      <c r="R31" s="6">
        <f t="shared" si="39"/>
        <v>0</v>
      </c>
      <c r="S31" s="6">
        <f t="shared" si="40"/>
        <v>0</v>
      </c>
      <c r="T31" s="6">
        <f t="shared" si="41"/>
        <v>0</v>
      </c>
      <c r="U31" s="7">
        <f t="shared" si="42"/>
        <v>3</v>
      </c>
      <c r="V31" s="7">
        <f t="shared" si="43"/>
        <v>0</v>
      </c>
      <c r="W31" s="7">
        <v>1.2</v>
      </c>
      <c r="X31" s="11"/>
      <c r="Y31" s="10"/>
      <c r="Z31" s="11"/>
      <c r="AA31" s="10"/>
      <c r="AB31" s="11"/>
      <c r="AC31" s="10"/>
      <c r="AD31" s="11"/>
      <c r="AE31" s="10"/>
      <c r="AF31" s="7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7"/>
      <c r="AX31" s="7">
        <f t="shared" si="44"/>
        <v>0</v>
      </c>
      <c r="AY31" s="11">
        <v>15</v>
      </c>
      <c r="AZ31" s="10" t="s">
        <v>56</v>
      </c>
      <c r="BA31" s="11">
        <v>15</v>
      </c>
      <c r="BB31" s="10" t="s">
        <v>57</v>
      </c>
      <c r="BC31" s="11"/>
      <c r="BD31" s="10"/>
      <c r="BE31" s="11"/>
      <c r="BF31" s="10"/>
      <c r="BG31" s="7">
        <v>3</v>
      </c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7"/>
      <c r="BY31" s="7">
        <f t="shared" si="45"/>
        <v>3</v>
      </c>
      <c r="BZ31" s="11"/>
      <c r="CA31" s="10"/>
      <c r="CB31" s="11"/>
      <c r="CC31" s="10"/>
      <c r="CD31" s="11"/>
      <c r="CE31" s="10"/>
      <c r="CF31" s="11"/>
      <c r="CG31" s="10"/>
      <c r="CH31" s="7"/>
      <c r="CI31" s="11"/>
      <c r="CJ31" s="10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6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7"/>
      <c r="EA31" s="7">
        <f t="shared" si="47"/>
        <v>0</v>
      </c>
    </row>
    <row r="32" spans="1:131" ht="12.75">
      <c r="A32" s="6"/>
      <c r="B32" s="6"/>
      <c r="C32" s="6"/>
      <c r="D32" s="6" t="s">
        <v>80</v>
      </c>
      <c r="E32" s="3" t="s">
        <v>81</v>
      </c>
      <c r="F32" s="6">
        <f t="shared" si="27"/>
        <v>0</v>
      </c>
      <c r="G32" s="6">
        <f t="shared" si="28"/>
        <v>3</v>
      </c>
      <c r="H32" s="6">
        <f t="shared" si="29"/>
        <v>30</v>
      </c>
      <c r="I32" s="6">
        <f t="shared" si="30"/>
        <v>10</v>
      </c>
      <c r="J32" s="6">
        <f t="shared" si="31"/>
        <v>10</v>
      </c>
      <c r="K32" s="6">
        <f t="shared" si="32"/>
        <v>0</v>
      </c>
      <c r="L32" s="6">
        <f t="shared" si="33"/>
        <v>0</v>
      </c>
      <c r="M32" s="6">
        <f t="shared" si="34"/>
        <v>0</v>
      </c>
      <c r="N32" s="6">
        <f t="shared" si="35"/>
        <v>10</v>
      </c>
      <c r="O32" s="6">
        <f t="shared" si="36"/>
        <v>0</v>
      </c>
      <c r="P32" s="6">
        <f t="shared" si="37"/>
        <v>0</v>
      </c>
      <c r="Q32" s="6">
        <f t="shared" si="38"/>
        <v>0</v>
      </c>
      <c r="R32" s="6">
        <f t="shared" si="39"/>
        <v>0</v>
      </c>
      <c r="S32" s="6">
        <f t="shared" si="40"/>
        <v>0</v>
      </c>
      <c r="T32" s="6">
        <f t="shared" si="41"/>
        <v>0</v>
      </c>
      <c r="U32" s="7">
        <f t="shared" si="42"/>
        <v>3</v>
      </c>
      <c r="V32" s="7">
        <f t="shared" si="43"/>
        <v>1</v>
      </c>
      <c r="W32" s="7">
        <v>1.2</v>
      </c>
      <c r="X32" s="11"/>
      <c r="Y32" s="10"/>
      <c r="Z32" s="11"/>
      <c r="AA32" s="10"/>
      <c r="AB32" s="11"/>
      <c r="AC32" s="10"/>
      <c r="AD32" s="11"/>
      <c r="AE32" s="10"/>
      <c r="AF32" s="7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t="shared" si="44"/>
        <v>0</v>
      </c>
      <c r="AY32" s="11">
        <v>10</v>
      </c>
      <c r="AZ32" s="10" t="s">
        <v>57</v>
      </c>
      <c r="BA32" s="11">
        <v>10</v>
      </c>
      <c r="BB32" s="10" t="s">
        <v>57</v>
      </c>
      <c r="BC32" s="11"/>
      <c r="BD32" s="10"/>
      <c r="BE32" s="11"/>
      <c r="BF32" s="10"/>
      <c r="BG32" s="7">
        <v>2</v>
      </c>
      <c r="BH32" s="11"/>
      <c r="BI32" s="10"/>
      <c r="BJ32" s="11">
        <v>10</v>
      </c>
      <c r="BK32" s="10" t="s">
        <v>57</v>
      </c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7">
        <v>1</v>
      </c>
      <c r="BY32" s="7">
        <f t="shared" si="45"/>
        <v>3</v>
      </c>
      <c r="BZ32" s="11"/>
      <c r="CA32" s="10"/>
      <c r="CB32" s="11"/>
      <c r="CC32" s="10"/>
      <c r="CD32" s="11"/>
      <c r="CE32" s="10"/>
      <c r="CF32" s="11"/>
      <c r="CG32" s="10"/>
      <c r="CH32" s="7"/>
      <c r="CI32" s="11"/>
      <c r="CJ32" s="10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6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t="shared" si="47"/>
        <v>0</v>
      </c>
    </row>
    <row r="33" spans="1:131" ht="12.75">
      <c r="A33" s="6"/>
      <c r="B33" s="6"/>
      <c r="C33" s="6"/>
      <c r="D33" s="6" t="s">
        <v>82</v>
      </c>
      <c r="E33" s="3" t="s">
        <v>83</v>
      </c>
      <c r="F33" s="6">
        <f t="shared" si="27"/>
        <v>0</v>
      </c>
      <c r="G33" s="6">
        <f t="shared" si="28"/>
        <v>1</v>
      </c>
      <c r="H33" s="6">
        <f t="shared" si="29"/>
        <v>10</v>
      </c>
      <c r="I33" s="6">
        <f t="shared" si="30"/>
        <v>10</v>
      </c>
      <c r="J33" s="6">
        <f t="shared" si="31"/>
        <v>0</v>
      </c>
      <c r="K33" s="6">
        <f t="shared" si="32"/>
        <v>0</v>
      </c>
      <c r="L33" s="6">
        <f t="shared" si="33"/>
        <v>0</v>
      </c>
      <c r="M33" s="6">
        <f t="shared" si="34"/>
        <v>0</v>
      </c>
      <c r="N33" s="6">
        <f t="shared" si="35"/>
        <v>0</v>
      </c>
      <c r="O33" s="6">
        <f t="shared" si="36"/>
        <v>0</v>
      </c>
      <c r="P33" s="6">
        <f t="shared" si="37"/>
        <v>0</v>
      </c>
      <c r="Q33" s="6">
        <f t="shared" si="38"/>
        <v>0</v>
      </c>
      <c r="R33" s="6">
        <f t="shared" si="39"/>
        <v>0</v>
      </c>
      <c r="S33" s="6">
        <f t="shared" si="40"/>
        <v>0</v>
      </c>
      <c r="T33" s="6">
        <f t="shared" si="41"/>
        <v>0</v>
      </c>
      <c r="U33" s="7">
        <f t="shared" si="42"/>
        <v>1</v>
      </c>
      <c r="V33" s="7">
        <f t="shared" si="43"/>
        <v>0</v>
      </c>
      <c r="W33" s="7">
        <v>0.4</v>
      </c>
      <c r="X33" s="11"/>
      <c r="Y33" s="10"/>
      <c r="Z33" s="11"/>
      <c r="AA33" s="10"/>
      <c r="AB33" s="11"/>
      <c r="AC33" s="10"/>
      <c r="AD33" s="11"/>
      <c r="AE33" s="10"/>
      <c r="AF33" s="7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44"/>
        <v>0</v>
      </c>
      <c r="AY33" s="11"/>
      <c r="AZ33" s="10"/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45"/>
        <v>0</v>
      </c>
      <c r="BZ33" s="11"/>
      <c r="CA33" s="10"/>
      <c r="CB33" s="11"/>
      <c r="CC33" s="10"/>
      <c r="CD33" s="11"/>
      <c r="CE33" s="10"/>
      <c r="CF33" s="11"/>
      <c r="CG33" s="10"/>
      <c r="CH33" s="7"/>
      <c r="CI33" s="11"/>
      <c r="CJ33" s="10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6"/>
        <v>0</v>
      </c>
      <c r="DA33" s="11">
        <v>10</v>
      </c>
      <c r="DB33" s="10" t="s">
        <v>57</v>
      </c>
      <c r="DC33" s="11"/>
      <c r="DD33" s="10"/>
      <c r="DE33" s="11"/>
      <c r="DF33" s="10"/>
      <c r="DG33" s="11"/>
      <c r="DH33" s="10"/>
      <c r="DI33" s="7">
        <v>1</v>
      </c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47"/>
        <v>1</v>
      </c>
    </row>
    <row r="34" spans="1:131" ht="12.75">
      <c r="A34" s="6"/>
      <c r="B34" s="6"/>
      <c r="C34" s="6"/>
      <c r="D34" s="6" t="s">
        <v>84</v>
      </c>
      <c r="E34" s="3" t="s">
        <v>85</v>
      </c>
      <c r="F34" s="6">
        <f t="shared" si="27"/>
        <v>1</v>
      </c>
      <c r="G34" s="6">
        <f t="shared" si="28"/>
        <v>2</v>
      </c>
      <c r="H34" s="6">
        <f t="shared" si="29"/>
        <v>36</v>
      </c>
      <c r="I34" s="6">
        <f t="shared" si="30"/>
        <v>20</v>
      </c>
      <c r="J34" s="6">
        <f t="shared" si="31"/>
        <v>8</v>
      </c>
      <c r="K34" s="6">
        <f t="shared" si="32"/>
        <v>0</v>
      </c>
      <c r="L34" s="6">
        <f t="shared" si="33"/>
        <v>8</v>
      </c>
      <c r="M34" s="6">
        <f t="shared" si="34"/>
        <v>0</v>
      </c>
      <c r="N34" s="6">
        <f t="shared" si="35"/>
        <v>0</v>
      </c>
      <c r="O34" s="6">
        <f t="shared" si="36"/>
        <v>0</v>
      </c>
      <c r="P34" s="6">
        <f t="shared" si="37"/>
        <v>0</v>
      </c>
      <c r="Q34" s="6">
        <f t="shared" si="38"/>
        <v>0</v>
      </c>
      <c r="R34" s="6">
        <f t="shared" si="39"/>
        <v>0</v>
      </c>
      <c r="S34" s="6">
        <f t="shared" si="40"/>
        <v>0</v>
      </c>
      <c r="T34" s="6">
        <f t="shared" si="41"/>
        <v>0</v>
      </c>
      <c r="U34" s="7">
        <f t="shared" si="42"/>
        <v>3</v>
      </c>
      <c r="V34" s="7">
        <f t="shared" si="43"/>
        <v>0</v>
      </c>
      <c r="W34" s="7">
        <v>1.44</v>
      </c>
      <c r="X34" s="11"/>
      <c r="Y34" s="10"/>
      <c r="Z34" s="11"/>
      <c r="AA34" s="10"/>
      <c r="AB34" s="11"/>
      <c r="AC34" s="10"/>
      <c r="AD34" s="11"/>
      <c r="AE34" s="10"/>
      <c r="AF34" s="7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7"/>
      <c r="AX34" s="7">
        <f t="shared" si="44"/>
        <v>0</v>
      </c>
      <c r="AY34" s="11">
        <v>20</v>
      </c>
      <c r="AZ34" s="10" t="s">
        <v>56</v>
      </c>
      <c r="BA34" s="11">
        <v>8</v>
      </c>
      <c r="BB34" s="10" t="s">
        <v>57</v>
      </c>
      <c r="BC34" s="11"/>
      <c r="BD34" s="10"/>
      <c r="BE34" s="11">
        <v>8</v>
      </c>
      <c r="BF34" s="10" t="s">
        <v>57</v>
      </c>
      <c r="BG34" s="7">
        <v>3</v>
      </c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  <c r="BU34" s="10"/>
      <c r="BV34" s="11"/>
      <c r="BW34" s="10"/>
      <c r="BX34" s="7"/>
      <c r="BY34" s="7">
        <f t="shared" si="45"/>
        <v>3</v>
      </c>
      <c r="BZ34" s="11"/>
      <c r="CA34" s="10"/>
      <c r="CB34" s="11"/>
      <c r="CC34" s="10"/>
      <c r="CD34" s="11"/>
      <c r="CE34" s="10"/>
      <c r="CF34" s="11"/>
      <c r="CG34" s="10"/>
      <c r="CH34" s="7"/>
      <c r="CI34" s="11"/>
      <c r="CJ34" s="10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6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7"/>
      <c r="EA34" s="7">
        <f t="shared" si="47"/>
        <v>0</v>
      </c>
    </row>
    <row r="35" spans="1:131" ht="12.75">
      <c r="A35" s="6"/>
      <c r="B35" s="6"/>
      <c r="C35" s="6"/>
      <c r="D35" s="6" t="s">
        <v>86</v>
      </c>
      <c r="E35" s="3" t="s">
        <v>87</v>
      </c>
      <c r="F35" s="6">
        <f t="shared" si="27"/>
        <v>0</v>
      </c>
      <c r="G35" s="6">
        <f t="shared" si="28"/>
        <v>2</v>
      </c>
      <c r="H35" s="6">
        <f t="shared" si="29"/>
        <v>20</v>
      </c>
      <c r="I35" s="6">
        <f t="shared" si="30"/>
        <v>10</v>
      </c>
      <c r="J35" s="6">
        <f t="shared" si="31"/>
        <v>10</v>
      </c>
      <c r="K35" s="6">
        <f t="shared" si="32"/>
        <v>0</v>
      </c>
      <c r="L35" s="6">
        <f t="shared" si="33"/>
        <v>0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6">
        <f t="shared" si="38"/>
        <v>0</v>
      </c>
      <c r="R35" s="6">
        <f t="shared" si="39"/>
        <v>0</v>
      </c>
      <c r="S35" s="6">
        <f t="shared" si="40"/>
        <v>0</v>
      </c>
      <c r="T35" s="6">
        <f t="shared" si="41"/>
        <v>0</v>
      </c>
      <c r="U35" s="7">
        <f t="shared" si="42"/>
        <v>2</v>
      </c>
      <c r="V35" s="7">
        <f t="shared" si="43"/>
        <v>0</v>
      </c>
      <c r="W35" s="7">
        <v>0.8</v>
      </c>
      <c r="X35" s="11"/>
      <c r="Y35" s="10"/>
      <c r="Z35" s="11"/>
      <c r="AA35" s="10"/>
      <c r="AB35" s="11"/>
      <c r="AC35" s="10"/>
      <c r="AD35" s="11"/>
      <c r="AE35" s="10"/>
      <c r="AF35" s="7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7"/>
      <c r="AX35" s="7">
        <f t="shared" si="44"/>
        <v>0</v>
      </c>
      <c r="AY35" s="11">
        <v>10</v>
      </c>
      <c r="AZ35" s="10" t="s">
        <v>57</v>
      </c>
      <c r="BA35" s="11">
        <v>10</v>
      </c>
      <c r="BB35" s="10" t="s">
        <v>57</v>
      </c>
      <c r="BC35" s="11"/>
      <c r="BD35" s="10"/>
      <c r="BE35" s="11"/>
      <c r="BF35" s="10"/>
      <c r="BG35" s="7">
        <v>2</v>
      </c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  <c r="BU35" s="10"/>
      <c r="BV35" s="11"/>
      <c r="BW35" s="10"/>
      <c r="BX35" s="7"/>
      <c r="BY35" s="7">
        <f t="shared" si="45"/>
        <v>2</v>
      </c>
      <c r="BZ35" s="11"/>
      <c r="CA35" s="10"/>
      <c r="CB35" s="11"/>
      <c r="CC35" s="10"/>
      <c r="CD35" s="11"/>
      <c r="CE35" s="10"/>
      <c r="CF35" s="11"/>
      <c r="CG35" s="10"/>
      <c r="CH35" s="7"/>
      <c r="CI35" s="11"/>
      <c r="CJ35" s="10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6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7"/>
      <c r="EA35" s="7">
        <f t="shared" si="47"/>
        <v>0</v>
      </c>
    </row>
    <row r="36" spans="1:131" ht="12.75">
      <c r="A36" s="6"/>
      <c r="B36" s="6"/>
      <c r="C36" s="6"/>
      <c r="D36" s="6" t="s">
        <v>88</v>
      </c>
      <c r="E36" s="3" t="s">
        <v>89</v>
      </c>
      <c r="F36" s="6">
        <f t="shared" si="27"/>
        <v>0</v>
      </c>
      <c r="G36" s="6">
        <f t="shared" si="28"/>
        <v>1</v>
      </c>
      <c r="H36" s="6">
        <f t="shared" si="29"/>
        <v>10</v>
      </c>
      <c r="I36" s="6">
        <f t="shared" si="30"/>
        <v>10</v>
      </c>
      <c r="J36" s="6">
        <f t="shared" si="31"/>
        <v>0</v>
      </c>
      <c r="K36" s="6">
        <f t="shared" si="32"/>
        <v>0</v>
      </c>
      <c r="L36" s="6">
        <f t="shared" si="33"/>
        <v>0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6">
        <f t="shared" si="38"/>
        <v>0</v>
      </c>
      <c r="R36" s="6">
        <f t="shared" si="39"/>
        <v>0</v>
      </c>
      <c r="S36" s="6">
        <f t="shared" si="40"/>
        <v>0</v>
      </c>
      <c r="T36" s="6">
        <f t="shared" si="41"/>
        <v>0</v>
      </c>
      <c r="U36" s="7">
        <f t="shared" si="42"/>
        <v>1</v>
      </c>
      <c r="V36" s="7">
        <f t="shared" si="43"/>
        <v>0</v>
      </c>
      <c r="W36" s="7">
        <v>0.4</v>
      </c>
      <c r="X36" s="11"/>
      <c r="Y36" s="10"/>
      <c r="Z36" s="11"/>
      <c r="AA36" s="10"/>
      <c r="AB36" s="11"/>
      <c r="AC36" s="10"/>
      <c r="AD36" s="11"/>
      <c r="AE36" s="10"/>
      <c r="AF36" s="7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7"/>
      <c r="AX36" s="7">
        <f t="shared" si="44"/>
        <v>0</v>
      </c>
      <c r="AY36" s="11"/>
      <c r="AZ36" s="10"/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si="45"/>
        <v>0</v>
      </c>
      <c r="BZ36" s="11">
        <v>10</v>
      </c>
      <c r="CA36" s="10" t="s">
        <v>57</v>
      </c>
      <c r="CB36" s="11"/>
      <c r="CC36" s="10"/>
      <c r="CD36" s="11"/>
      <c r="CE36" s="10"/>
      <c r="CF36" s="11"/>
      <c r="CG36" s="10"/>
      <c r="CH36" s="7">
        <v>1</v>
      </c>
      <c r="CI36" s="11"/>
      <c r="CJ36" s="10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6"/>
        <v>1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si="47"/>
        <v>0</v>
      </c>
    </row>
    <row r="37" spans="1:131" ht="12.75">
      <c r="A37" s="6"/>
      <c r="B37" s="6"/>
      <c r="C37" s="6"/>
      <c r="D37" s="6" t="s">
        <v>90</v>
      </c>
      <c r="E37" s="3" t="s">
        <v>91</v>
      </c>
      <c r="F37" s="6">
        <f t="shared" si="27"/>
        <v>0</v>
      </c>
      <c r="G37" s="6">
        <f t="shared" si="28"/>
        <v>1</v>
      </c>
      <c r="H37" s="6">
        <f t="shared" si="29"/>
        <v>10</v>
      </c>
      <c r="I37" s="6">
        <f t="shared" si="30"/>
        <v>10</v>
      </c>
      <c r="J37" s="6">
        <f t="shared" si="31"/>
        <v>0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0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1</v>
      </c>
      <c r="V37" s="7">
        <f t="shared" si="43"/>
        <v>0</v>
      </c>
      <c r="W37" s="7">
        <v>0.4</v>
      </c>
      <c r="X37" s="11"/>
      <c r="Y37" s="10"/>
      <c r="Z37" s="11"/>
      <c r="AA37" s="10"/>
      <c r="AB37" s="11"/>
      <c r="AC37" s="10"/>
      <c r="AD37" s="11"/>
      <c r="AE37" s="10"/>
      <c r="AF37" s="7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10</v>
      </c>
      <c r="AZ37" s="10" t="s">
        <v>57</v>
      </c>
      <c r="BA37" s="11"/>
      <c r="BB37" s="10"/>
      <c r="BC37" s="11"/>
      <c r="BD37" s="10"/>
      <c r="BE37" s="11"/>
      <c r="BF37" s="10"/>
      <c r="BG37" s="7">
        <v>1</v>
      </c>
      <c r="BH37" s="11"/>
      <c r="BI37" s="10"/>
      <c r="BJ37" s="11"/>
      <c r="BK37" s="10"/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7"/>
      <c r="BY37" s="7">
        <f t="shared" si="45"/>
        <v>1</v>
      </c>
      <c r="BZ37" s="11"/>
      <c r="CA37" s="10"/>
      <c r="CB37" s="11"/>
      <c r="CC37" s="10"/>
      <c r="CD37" s="11"/>
      <c r="CE37" s="10"/>
      <c r="CF37" s="11"/>
      <c r="CG37" s="10"/>
      <c r="CH37" s="7"/>
      <c r="CI37" s="11"/>
      <c r="CJ37" s="10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</row>
    <row r="38" spans="1:131" ht="12.75">
      <c r="A38" s="6"/>
      <c r="B38" s="6"/>
      <c r="C38" s="6"/>
      <c r="D38" s="6" t="s">
        <v>92</v>
      </c>
      <c r="E38" s="3" t="s">
        <v>93</v>
      </c>
      <c r="F38" s="6">
        <f t="shared" si="27"/>
        <v>0</v>
      </c>
      <c r="G38" s="6">
        <f t="shared" si="28"/>
        <v>1</v>
      </c>
      <c r="H38" s="6">
        <f t="shared" si="29"/>
        <v>10</v>
      </c>
      <c r="I38" s="6">
        <f t="shared" si="30"/>
        <v>0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10</v>
      </c>
      <c r="T38" s="6">
        <f t="shared" si="41"/>
        <v>0</v>
      </c>
      <c r="U38" s="7">
        <f t="shared" si="42"/>
        <v>2</v>
      </c>
      <c r="V38" s="7">
        <f t="shared" si="43"/>
        <v>2</v>
      </c>
      <c r="W38" s="7">
        <v>0.4</v>
      </c>
      <c r="X38" s="11"/>
      <c r="Y38" s="10"/>
      <c r="Z38" s="11"/>
      <c r="AA38" s="10"/>
      <c r="AB38" s="11"/>
      <c r="AC38" s="10"/>
      <c r="AD38" s="11"/>
      <c r="AE38" s="10"/>
      <c r="AF38" s="7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0</v>
      </c>
      <c r="AY38" s="11"/>
      <c r="AZ38" s="10"/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/>
      <c r="CA38" s="10"/>
      <c r="CB38" s="11"/>
      <c r="CC38" s="10"/>
      <c r="CD38" s="11"/>
      <c r="CE38" s="10"/>
      <c r="CF38" s="11"/>
      <c r="CG38" s="10"/>
      <c r="CH38" s="7"/>
      <c r="CI38" s="11"/>
      <c r="CJ38" s="10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11"/>
      <c r="DU38" s="10"/>
      <c r="DV38" s="11">
        <v>10</v>
      </c>
      <c r="DW38" s="10" t="s">
        <v>57</v>
      </c>
      <c r="DX38" s="11"/>
      <c r="DY38" s="10"/>
      <c r="DZ38" s="7">
        <v>2</v>
      </c>
      <c r="EA38" s="7">
        <f t="shared" si="47"/>
        <v>2</v>
      </c>
    </row>
    <row r="39" spans="1:131" ht="12.75">
      <c r="A39" s="6">
        <v>4</v>
      </c>
      <c r="B39" s="6">
        <v>1</v>
      </c>
      <c r="C39" s="6"/>
      <c r="D39" s="6"/>
      <c r="E39" s="3" t="s">
        <v>94</v>
      </c>
      <c r="F39" s="6">
        <f>$B$39*COUNTIF(X39:DY39,"e")</f>
        <v>1</v>
      </c>
      <c r="G39" s="6">
        <f>$B$39*COUNTIF(X39:DY39,"z")</f>
        <v>0</v>
      </c>
      <c r="H39" s="6">
        <f t="shared" si="29"/>
        <v>0</v>
      </c>
      <c r="I39" s="6">
        <f t="shared" si="30"/>
        <v>0</v>
      </c>
      <c r="J39" s="6">
        <f t="shared" si="31"/>
        <v>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20</v>
      </c>
      <c r="V39" s="7">
        <f t="shared" si="43"/>
        <v>20</v>
      </c>
      <c r="W39" s="7">
        <f>$B$39*0.5</f>
        <v>0.5</v>
      </c>
      <c r="X39" s="11"/>
      <c r="Y39" s="10"/>
      <c r="Z39" s="11"/>
      <c r="AA39" s="10"/>
      <c r="AB39" s="11"/>
      <c r="AC39" s="10"/>
      <c r="AD39" s="11"/>
      <c r="AE39" s="10"/>
      <c r="AF39" s="7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/>
      <c r="AZ39" s="10"/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11"/>
      <c r="BQ39" s="10"/>
      <c r="BR39" s="11"/>
      <c r="BS39" s="10"/>
      <c r="BT39" s="11"/>
      <c r="BU39" s="10"/>
      <c r="BV39" s="11"/>
      <c r="BW39" s="10"/>
      <c r="BX39" s="7"/>
      <c r="BY39" s="7">
        <f t="shared" si="45"/>
        <v>0</v>
      </c>
      <c r="BZ39" s="11"/>
      <c r="CA39" s="10"/>
      <c r="CB39" s="11"/>
      <c r="CC39" s="10"/>
      <c r="CD39" s="11"/>
      <c r="CE39" s="10"/>
      <c r="CF39" s="11"/>
      <c r="CG39" s="10"/>
      <c r="CH39" s="7"/>
      <c r="CI39" s="11"/>
      <c r="CJ39" s="10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>
        <f>$B$39*0</f>
        <v>0</v>
      </c>
      <c r="DS39" s="10" t="s">
        <v>56</v>
      </c>
      <c r="DT39" s="11"/>
      <c r="DU39" s="10"/>
      <c r="DV39" s="11"/>
      <c r="DW39" s="10"/>
      <c r="DX39" s="11"/>
      <c r="DY39" s="10"/>
      <c r="DZ39" s="7">
        <f>$B$39*20</f>
        <v>20</v>
      </c>
      <c r="EA39" s="7">
        <f t="shared" si="47"/>
        <v>20</v>
      </c>
    </row>
    <row r="40" spans="1:131" ht="15.75" customHeight="1">
      <c r="A40" s="6"/>
      <c r="B40" s="6"/>
      <c r="C40" s="6"/>
      <c r="D40" s="6"/>
      <c r="E40" s="6" t="s">
        <v>67</v>
      </c>
      <c r="F40" s="6">
        <f aca="true" t="shared" si="48" ref="F40:AK40">SUM(F30:F39)</f>
        <v>4</v>
      </c>
      <c r="G40" s="6">
        <f t="shared" si="48"/>
        <v>13</v>
      </c>
      <c r="H40" s="6">
        <f t="shared" si="48"/>
        <v>191</v>
      </c>
      <c r="I40" s="6">
        <f t="shared" si="48"/>
        <v>100</v>
      </c>
      <c r="J40" s="6">
        <f t="shared" si="48"/>
        <v>63</v>
      </c>
      <c r="K40" s="6">
        <f t="shared" si="48"/>
        <v>0</v>
      </c>
      <c r="L40" s="6">
        <f t="shared" si="48"/>
        <v>8</v>
      </c>
      <c r="M40" s="6">
        <f t="shared" si="48"/>
        <v>0</v>
      </c>
      <c r="N40" s="6">
        <f t="shared" si="48"/>
        <v>10</v>
      </c>
      <c r="O40" s="6">
        <f t="shared" si="48"/>
        <v>0</v>
      </c>
      <c r="P40" s="6">
        <f t="shared" si="48"/>
        <v>0</v>
      </c>
      <c r="Q40" s="6">
        <f t="shared" si="48"/>
        <v>0</v>
      </c>
      <c r="R40" s="6">
        <f t="shared" si="48"/>
        <v>0</v>
      </c>
      <c r="S40" s="6">
        <f t="shared" si="48"/>
        <v>10</v>
      </c>
      <c r="T40" s="6">
        <f t="shared" si="48"/>
        <v>0</v>
      </c>
      <c r="U40" s="7">
        <f t="shared" si="48"/>
        <v>39</v>
      </c>
      <c r="V40" s="7">
        <f t="shared" si="48"/>
        <v>23</v>
      </c>
      <c r="W40" s="7">
        <f t="shared" si="48"/>
        <v>8.14</v>
      </c>
      <c r="X40" s="11">
        <f t="shared" si="48"/>
        <v>15</v>
      </c>
      <c r="Y40" s="10">
        <f t="shared" si="48"/>
        <v>0</v>
      </c>
      <c r="Z40" s="11">
        <f t="shared" si="48"/>
        <v>20</v>
      </c>
      <c r="AA40" s="10">
        <f t="shared" si="48"/>
        <v>0</v>
      </c>
      <c r="AB40" s="11">
        <f t="shared" si="48"/>
        <v>0</v>
      </c>
      <c r="AC40" s="10">
        <f t="shared" si="48"/>
        <v>0</v>
      </c>
      <c r="AD40" s="11">
        <f t="shared" si="48"/>
        <v>0</v>
      </c>
      <c r="AE40" s="10">
        <f t="shared" si="48"/>
        <v>0</v>
      </c>
      <c r="AF40" s="7">
        <f t="shared" si="48"/>
        <v>3</v>
      </c>
      <c r="AG40" s="11">
        <f t="shared" si="48"/>
        <v>0</v>
      </c>
      <c r="AH40" s="10">
        <f t="shared" si="48"/>
        <v>0</v>
      </c>
      <c r="AI40" s="11">
        <f t="shared" si="48"/>
        <v>0</v>
      </c>
      <c r="AJ40" s="10">
        <f t="shared" si="48"/>
        <v>0</v>
      </c>
      <c r="AK40" s="11">
        <f t="shared" si="48"/>
        <v>0</v>
      </c>
      <c r="AL40" s="10">
        <f aca="true" t="shared" si="49" ref="AL40:BQ40">SUM(AL30:AL39)</f>
        <v>0</v>
      </c>
      <c r="AM40" s="11">
        <f t="shared" si="49"/>
        <v>0</v>
      </c>
      <c r="AN40" s="10">
        <f t="shared" si="49"/>
        <v>0</v>
      </c>
      <c r="AO40" s="11">
        <f t="shared" si="49"/>
        <v>0</v>
      </c>
      <c r="AP40" s="10">
        <f t="shared" si="49"/>
        <v>0</v>
      </c>
      <c r="AQ40" s="11">
        <f t="shared" si="49"/>
        <v>0</v>
      </c>
      <c r="AR40" s="10">
        <f t="shared" si="49"/>
        <v>0</v>
      </c>
      <c r="AS40" s="11">
        <f t="shared" si="49"/>
        <v>0</v>
      </c>
      <c r="AT40" s="10">
        <f t="shared" si="49"/>
        <v>0</v>
      </c>
      <c r="AU40" s="11">
        <f t="shared" si="49"/>
        <v>0</v>
      </c>
      <c r="AV40" s="10">
        <f t="shared" si="49"/>
        <v>0</v>
      </c>
      <c r="AW40" s="7">
        <f t="shared" si="49"/>
        <v>0</v>
      </c>
      <c r="AX40" s="7">
        <f t="shared" si="49"/>
        <v>3</v>
      </c>
      <c r="AY40" s="11">
        <f t="shared" si="49"/>
        <v>65</v>
      </c>
      <c r="AZ40" s="10">
        <f t="shared" si="49"/>
        <v>0</v>
      </c>
      <c r="BA40" s="11">
        <f t="shared" si="49"/>
        <v>43</v>
      </c>
      <c r="BB40" s="10">
        <f t="shared" si="49"/>
        <v>0</v>
      </c>
      <c r="BC40" s="11">
        <f t="shared" si="49"/>
        <v>0</v>
      </c>
      <c r="BD40" s="10">
        <f t="shared" si="49"/>
        <v>0</v>
      </c>
      <c r="BE40" s="11">
        <f t="shared" si="49"/>
        <v>8</v>
      </c>
      <c r="BF40" s="10">
        <f t="shared" si="49"/>
        <v>0</v>
      </c>
      <c r="BG40" s="7">
        <f t="shared" si="49"/>
        <v>11</v>
      </c>
      <c r="BH40" s="11">
        <f t="shared" si="49"/>
        <v>0</v>
      </c>
      <c r="BI40" s="10">
        <f t="shared" si="49"/>
        <v>0</v>
      </c>
      <c r="BJ40" s="11">
        <f t="shared" si="49"/>
        <v>10</v>
      </c>
      <c r="BK40" s="10">
        <f t="shared" si="49"/>
        <v>0</v>
      </c>
      <c r="BL40" s="11">
        <f t="shared" si="49"/>
        <v>0</v>
      </c>
      <c r="BM40" s="10">
        <f t="shared" si="49"/>
        <v>0</v>
      </c>
      <c r="BN40" s="11">
        <f t="shared" si="49"/>
        <v>0</v>
      </c>
      <c r="BO40" s="10">
        <f t="shared" si="49"/>
        <v>0</v>
      </c>
      <c r="BP40" s="11">
        <f t="shared" si="49"/>
        <v>0</v>
      </c>
      <c r="BQ40" s="10">
        <f t="shared" si="49"/>
        <v>0</v>
      </c>
      <c r="BR40" s="11">
        <f aca="true" t="shared" si="50" ref="BR40:CW40">SUM(BR30:BR39)</f>
        <v>0</v>
      </c>
      <c r="BS40" s="10">
        <f t="shared" si="50"/>
        <v>0</v>
      </c>
      <c r="BT40" s="11">
        <f t="shared" si="50"/>
        <v>0</v>
      </c>
      <c r="BU40" s="10">
        <f t="shared" si="50"/>
        <v>0</v>
      </c>
      <c r="BV40" s="11">
        <f t="shared" si="50"/>
        <v>0</v>
      </c>
      <c r="BW40" s="10">
        <f t="shared" si="50"/>
        <v>0</v>
      </c>
      <c r="BX40" s="7">
        <f t="shared" si="50"/>
        <v>1</v>
      </c>
      <c r="BY40" s="7">
        <f t="shared" si="50"/>
        <v>12</v>
      </c>
      <c r="BZ40" s="11">
        <f t="shared" si="50"/>
        <v>10</v>
      </c>
      <c r="CA40" s="10">
        <f t="shared" si="50"/>
        <v>0</v>
      </c>
      <c r="CB40" s="11">
        <f t="shared" si="50"/>
        <v>0</v>
      </c>
      <c r="CC40" s="10">
        <f t="shared" si="50"/>
        <v>0</v>
      </c>
      <c r="CD40" s="11">
        <f t="shared" si="50"/>
        <v>0</v>
      </c>
      <c r="CE40" s="10">
        <f t="shared" si="50"/>
        <v>0</v>
      </c>
      <c r="CF40" s="11">
        <f t="shared" si="50"/>
        <v>0</v>
      </c>
      <c r="CG40" s="10">
        <f t="shared" si="50"/>
        <v>0</v>
      </c>
      <c r="CH40" s="7">
        <f t="shared" si="50"/>
        <v>1</v>
      </c>
      <c r="CI40" s="11">
        <f t="shared" si="50"/>
        <v>0</v>
      </c>
      <c r="CJ40" s="10">
        <f t="shared" si="50"/>
        <v>0</v>
      </c>
      <c r="CK40" s="11">
        <f t="shared" si="50"/>
        <v>0</v>
      </c>
      <c r="CL40" s="10">
        <f t="shared" si="50"/>
        <v>0</v>
      </c>
      <c r="CM40" s="11">
        <f t="shared" si="50"/>
        <v>0</v>
      </c>
      <c r="CN40" s="10">
        <f t="shared" si="50"/>
        <v>0</v>
      </c>
      <c r="CO40" s="11">
        <f t="shared" si="50"/>
        <v>0</v>
      </c>
      <c r="CP40" s="10">
        <f t="shared" si="50"/>
        <v>0</v>
      </c>
      <c r="CQ40" s="11">
        <f t="shared" si="50"/>
        <v>0</v>
      </c>
      <c r="CR40" s="10">
        <f t="shared" si="50"/>
        <v>0</v>
      </c>
      <c r="CS40" s="11">
        <f t="shared" si="50"/>
        <v>0</v>
      </c>
      <c r="CT40" s="10">
        <f t="shared" si="50"/>
        <v>0</v>
      </c>
      <c r="CU40" s="11">
        <f t="shared" si="50"/>
        <v>0</v>
      </c>
      <c r="CV40" s="10">
        <f t="shared" si="50"/>
        <v>0</v>
      </c>
      <c r="CW40" s="11">
        <f t="shared" si="50"/>
        <v>0</v>
      </c>
      <c r="CX40" s="10">
        <f aca="true" t="shared" si="51" ref="CX40:EA40">SUM(CX30:CX39)</f>
        <v>0</v>
      </c>
      <c r="CY40" s="7">
        <f t="shared" si="51"/>
        <v>0</v>
      </c>
      <c r="CZ40" s="7">
        <f t="shared" si="51"/>
        <v>1</v>
      </c>
      <c r="DA40" s="11">
        <f t="shared" si="51"/>
        <v>10</v>
      </c>
      <c r="DB40" s="10">
        <f t="shared" si="51"/>
        <v>0</v>
      </c>
      <c r="DC40" s="11">
        <f t="shared" si="51"/>
        <v>0</v>
      </c>
      <c r="DD40" s="10">
        <f t="shared" si="51"/>
        <v>0</v>
      </c>
      <c r="DE40" s="11">
        <f t="shared" si="51"/>
        <v>0</v>
      </c>
      <c r="DF40" s="10">
        <f t="shared" si="51"/>
        <v>0</v>
      </c>
      <c r="DG40" s="11">
        <f t="shared" si="51"/>
        <v>0</v>
      </c>
      <c r="DH40" s="10">
        <f t="shared" si="51"/>
        <v>0</v>
      </c>
      <c r="DI40" s="7">
        <f t="shared" si="51"/>
        <v>1</v>
      </c>
      <c r="DJ40" s="11">
        <f t="shared" si="51"/>
        <v>0</v>
      </c>
      <c r="DK40" s="10">
        <f t="shared" si="51"/>
        <v>0</v>
      </c>
      <c r="DL40" s="11">
        <f t="shared" si="51"/>
        <v>0</v>
      </c>
      <c r="DM40" s="10">
        <f t="shared" si="51"/>
        <v>0</v>
      </c>
      <c r="DN40" s="11">
        <f t="shared" si="51"/>
        <v>0</v>
      </c>
      <c r="DO40" s="10">
        <f t="shared" si="51"/>
        <v>0</v>
      </c>
      <c r="DP40" s="11">
        <f t="shared" si="51"/>
        <v>0</v>
      </c>
      <c r="DQ40" s="10">
        <f t="shared" si="51"/>
        <v>0</v>
      </c>
      <c r="DR40" s="11">
        <f t="shared" si="51"/>
        <v>0</v>
      </c>
      <c r="DS40" s="10">
        <f t="shared" si="51"/>
        <v>0</v>
      </c>
      <c r="DT40" s="11">
        <f t="shared" si="51"/>
        <v>0</v>
      </c>
      <c r="DU40" s="10">
        <f t="shared" si="51"/>
        <v>0</v>
      </c>
      <c r="DV40" s="11">
        <f t="shared" si="51"/>
        <v>10</v>
      </c>
      <c r="DW40" s="10">
        <f t="shared" si="51"/>
        <v>0</v>
      </c>
      <c r="DX40" s="11">
        <f t="shared" si="51"/>
        <v>0</v>
      </c>
      <c r="DY40" s="10">
        <f t="shared" si="51"/>
        <v>0</v>
      </c>
      <c r="DZ40" s="7">
        <f t="shared" si="51"/>
        <v>22</v>
      </c>
      <c r="EA40" s="7">
        <f t="shared" si="51"/>
        <v>23</v>
      </c>
    </row>
    <row r="41" spans="1:131" ht="19.5" customHeight="1">
      <c r="A41" s="12" t="s">
        <v>95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2"/>
      <c r="EA41" s="13"/>
    </row>
    <row r="42" spans="1:131" ht="12.75">
      <c r="A42" s="6"/>
      <c r="B42" s="6"/>
      <c r="C42" s="6"/>
      <c r="D42" s="6" t="s">
        <v>175</v>
      </c>
      <c r="E42" s="3" t="s">
        <v>176</v>
      </c>
      <c r="F42" s="6">
        <f aca="true" t="shared" si="52" ref="F42:F51">COUNTIF(X42:DY42,"e")</f>
        <v>0</v>
      </c>
      <c r="G42" s="6">
        <f aca="true" t="shared" si="53" ref="G42:G51">COUNTIF(X42:DY42,"z")</f>
        <v>2</v>
      </c>
      <c r="H42" s="6">
        <f aca="true" t="shared" si="54" ref="H42:H51">SUM(I42:T42)</f>
        <v>25</v>
      </c>
      <c r="I42" s="6">
        <f aca="true" t="shared" si="55" ref="I42:I51">X42+AY42+BZ42+DA42</f>
        <v>15</v>
      </c>
      <c r="J42" s="6">
        <f aca="true" t="shared" si="56" ref="J42:J51">Z42+BA42+CB42+DC42</f>
        <v>10</v>
      </c>
      <c r="K42" s="6">
        <f aca="true" t="shared" si="57" ref="K42:K51">AB42+BC42+CD42+DE42</f>
        <v>0</v>
      </c>
      <c r="L42" s="6">
        <f aca="true" t="shared" si="58" ref="L42:L51">AD42+BE42+CF42+DG42</f>
        <v>0</v>
      </c>
      <c r="M42" s="6">
        <f aca="true" t="shared" si="59" ref="M42:M51">AG42+BH42+CI42+DJ42</f>
        <v>0</v>
      </c>
      <c r="N42" s="6">
        <f aca="true" t="shared" si="60" ref="N42:N51">AI42+BJ42+CK42+DL42</f>
        <v>0</v>
      </c>
      <c r="O42" s="6">
        <f aca="true" t="shared" si="61" ref="O42:O51">AK42+BL42+CM42+DN42</f>
        <v>0</v>
      </c>
      <c r="P42" s="6">
        <f aca="true" t="shared" si="62" ref="P42:P51">AM42+BN42+CO42+DP42</f>
        <v>0</v>
      </c>
      <c r="Q42" s="6">
        <f aca="true" t="shared" si="63" ref="Q42:Q51">AO42+BP42+CQ42+DR42</f>
        <v>0</v>
      </c>
      <c r="R42" s="6">
        <f aca="true" t="shared" si="64" ref="R42:R51">AQ42+BR42+CS42+DT42</f>
        <v>0</v>
      </c>
      <c r="S42" s="6">
        <f aca="true" t="shared" si="65" ref="S42:S51">AS42+BT42+CU42+DV42</f>
        <v>0</v>
      </c>
      <c r="T42" s="6">
        <f aca="true" t="shared" si="66" ref="T42:T51">AU42+BV42+CW42+DX42</f>
        <v>0</v>
      </c>
      <c r="U42" s="7">
        <f aca="true" t="shared" si="67" ref="U42:U51">AX42+BY42+CZ42+EA42</f>
        <v>2</v>
      </c>
      <c r="V42" s="7">
        <f aca="true" t="shared" si="68" ref="V42:V51">AW42+BX42+CY42+DZ42</f>
        <v>0</v>
      </c>
      <c r="W42" s="7">
        <v>1</v>
      </c>
      <c r="X42" s="11">
        <v>15</v>
      </c>
      <c r="Y42" s="10" t="s">
        <v>57</v>
      </c>
      <c r="Z42" s="11">
        <v>10</v>
      </c>
      <c r="AA42" s="10" t="s">
        <v>57</v>
      </c>
      <c r="AB42" s="11"/>
      <c r="AC42" s="10"/>
      <c r="AD42" s="11"/>
      <c r="AE42" s="10"/>
      <c r="AF42" s="7">
        <v>2</v>
      </c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7"/>
      <c r="AX42" s="7">
        <f aca="true" t="shared" si="69" ref="AX42:AX51">AF42+AW42</f>
        <v>2</v>
      </c>
      <c r="AY42" s="11"/>
      <c r="AZ42" s="10"/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7"/>
      <c r="BY42" s="7">
        <f aca="true" t="shared" si="70" ref="BY42:BY51">BG42+BX42</f>
        <v>0</v>
      </c>
      <c r="BZ42" s="11"/>
      <c r="CA42" s="10"/>
      <c r="CB42" s="11"/>
      <c r="CC42" s="10"/>
      <c r="CD42" s="11"/>
      <c r="CE42" s="10"/>
      <c r="CF42" s="11"/>
      <c r="CG42" s="10"/>
      <c r="CH42" s="7"/>
      <c r="CI42" s="11"/>
      <c r="CJ42" s="10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aca="true" t="shared" si="71" ref="CZ42:CZ51">CH42+CY42</f>
        <v>0</v>
      </c>
      <c r="DA42" s="11"/>
      <c r="DB42" s="10"/>
      <c r="DC42" s="11"/>
      <c r="DD42" s="10"/>
      <c r="DE42" s="11"/>
      <c r="DF42" s="10"/>
      <c r="DG42" s="11"/>
      <c r="DH42" s="10"/>
      <c r="DI42" s="7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7"/>
      <c r="EA42" s="7">
        <f aca="true" t="shared" si="72" ref="EA42:EA51">DI42+DZ42</f>
        <v>0</v>
      </c>
    </row>
    <row r="43" spans="1:131" ht="12.75">
      <c r="A43" s="6"/>
      <c r="B43" s="6"/>
      <c r="C43" s="6"/>
      <c r="D43" s="6" t="s">
        <v>177</v>
      </c>
      <c r="E43" s="3" t="s">
        <v>178</v>
      </c>
      <c r="F43" s="6">
        <f t="shared" si="52"/>
        <v>0</v>
      </c>
      <c r="G43" s="6">
        <f t="shared" si="53"/>
        <v>2</v>
      </c>
      <c r="H43" s="6">
        <f t="shared" si="54"/>
        <v>25</v>
      </c>
      <c r="I43" s="6">
        <f t="shared" si="55"/>
        <v>15</v>
      </c>
      <c r="J43" s="6">
        <f t="shared" si="56"/>
        <v>10</v>
      </c>
      <c r="K43" s="6">
        <f t="shared" si="57"/>
        <v>0</v>
      </c>
      <c r="L43" s="6">
        <f t="shared" si="58"/>
        <v>0</v>
      </c>
      <c r="M43" s="6">
        <f t="shared" si="59"/>
        <v>0</v>
      </c>
      <c r="N43" s="6">
        <f t="shared" si="60"/>
        <v>0</v>
      </c>
      <c r="O43" s="6">
        <f t="shared" si="61"/>
        <v>0</v>
      </c>
      <c r="P43" s="6">
        <f t="shared" si="62"/>
        <v>0</v>
      </c>
      <c r="Q43" s="6">
        <f t="shared" si="63"/>
        <v>0</v>
      </c>
      <c r="R43" s="6">
        <f t="shared" si="64"/>
        <v>0</v>
      </c>
      <c r="S43" s="6">
        <f t="shared" si="65"/>
        <v>0</v>
      </c>
      <c r="T43" s="6">
        <f t="shared" si="66"/>
        <v>0</v>
      </c>
      <c r="U43" s="7">
        <f t="shared" si="67"/>
        <v>3</v>
      </c>
      <c r="V43" s="7">
        <f t="shared" si="68"/>
        <v>0</v>
      </c>
      <c r="W43" s="7">
        <v>1</v>
      </c>
      <c r="X43" s="11">
        <v>15</v>
      </c>
      <c r="Y43" s="10" t="s">
        <v>57</v>
      </c>
      <c r="Z43" s="11">
        <v>10</v>
      </c>
      <c r="AA43" s="10" t="s">
        <v>57</v>
      </c>
      <c r="AB43" s="11"/>
      <c r="AC43" s="10"/>
      <c r="AD43" s="11"/>
      <c r="AE43" s="10"/>
      <c r="AF43" s="7">
        <v>3</v>
      </c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/>
      <c r="AX43" s="7">
        <f t="shared" si="69"/>
        <v>3</v>
      </c>
      <c r="AY43" s="11"/>
      <c r="AZ43" s="10"/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7"/>
      <c r="BY43" s="7">
        <f t="shared" si="70"/>
        <v>0</v>
      </c>
      <c r="BZ43" s="11"/>
      <c r="CA43" s="10"/>
      <c r="CB43" s="11"/>
      <c r="CC43" s="10"/>
      <c r="CD43" s="11"/>
      <c r="CE43" s="10"/>
      <c r="CF43" s="11"/>
      <c r="CG43" s="10"/>
      <c r="CH43" s="7"/>
      <c r="CI43" s="11"/>
      <c r="CJ43" s="10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7"/>
      <c r="EA43" s="7">
        <f t="shared" si="72"/>
        <v>0</v>
      </c>
    </row>
    <row r="44" spans="1:131" ht="12.75">
      <c r="A44" s="6"/>
      <c r="B44" s="6"/>
      <c r="C44" s="6"/>
      <c r="D44" s="6" t="s">
        <v>179</v>
      </c>
      <c r="E44" s="3" t="s">
        <v>180</v>
      </c>
      <c r="F44" s="6">
        <f t="shared" si="52"/>
        <v>1</v>
      </c>
      <c r="G44" s="6">
        <f t="shared" si="53"/>
        <v>3</v>
      </c>
      <c r="H44" s="6">
        <f t="shared" si="54"/>
        <v>83</v>
      </c>
      <c r="I44" s="6">
        <f t="shared" si="55"/>
        <v>18</v>
      </c>
      <c r="J44" s="6">
        <f t="shared" si="56"/>
        <v>10</v>
      </c>
      <c r="K44" s="6">
        <f t="shared" si="57"/>
        <v>0</v>
      </c>
      <c r="L44" s="6">
        <f t="shared" si="58"/>
        <v>0</v>
      </c>
      <c r="M44" s="6">
        <f t="shared" si="59"/>
        <v>0</v>
      </c>
      <c r="N44" s="6">
        <f t="shared" si="60"/>
        <v>25</v>
      </c>
      <c r="O44" s="6">
        <f t="shared" si="61"/>
        <v>0</v>
      </c>
      <c r="P44" s="6">
        <f t="shared" si="62"/>
        <v>30</v>
      </c>
      <c r="Q44" s="6">
        <f t="shared" si="63"/>
        <v>0</v>
      </c>
      <c r="R44" s="6">
        <f t="shared" si="64"/>
        <v>0</v>
      </c>
      <c r="S44" s="6">
        <f t="shared" si="65"/>
        <v>0</v>
      </c>
      <c r="T44" s="6">
        <f t="shared" si="66"/>
        <v>0</v>
      </c>
      <c r="U44" s="7">
        <f t="shared" si="67"/>
        <v>7</v>
      </c>
      <c r="V44" s="7">
        <f t="shared" si="68"/>
        <v>4</v>
      </c>
      <c r="W44" s="7">
        <v>3.32</v>
      </c>
      <c r="X44" s="11"/>
      <c r="Y44" s="10"/>
      <c r="Z44" s="11"/>
      <c r="AA44" s="10"/>
      <c r="AB44" s="11"/>
      <c r="AC44" s="10"/>
      <c r="AD44" s="11"/>
      <c r="AE44" s="10"/>
      <c r="AF44" s="7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t="shared" si="69"/>
        <v>0</v>
      </c>
      <c r="AY44" s="11"/>
      <c r="AZ44" s="10"/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t="shared" si="70"/>
        <v>0</v>
      </c>
      <c r="BZ44" s="11">
        <v>18</v>
      </c>
      <c r="CA44" s="10" t="s">
        <v>56</v>
      </c>
      <c r="CB44" s="11">
        <v>10</v>
      </c>
      <c r="CC44" s="10" t="s">
        <v>57</v>
      </c>
      <c r="CD44" s="11"/>
      <c r="CE44" s="10"/>
      <c r="CF44" s="11"/>
      <c r="CG44" s="10"/>
      <c r="CH44" s="7">
        <v>3</v>
      </c>
      <c r="CI44" s="11"/>
      <c r="CJ44" s="10"/>
      <c r="CK44" s="11">
        <v>25</v>
      </c>
      <c r="CL44" s="10" t="s">
        <v>57</v>
      </c>
      <c r="CM44" s="11"/>
      <c r="CN44" s="10"/>
      <c r="CO44" s="11">
        <v>30</v>
      </c>
      <c r="CP44" s="10" t="s">
        <v>57</v>
      </c>
      <c r="CQ44" s="11"/>
      <c r="CR44" s="10"/>
      <c r="CS44" s="11"/>
      <c r="CT44" s="10"/>
      <c r="CU44" s="11"/>
      <c r="CV44" s="10"/>
      <c r="CW44" s="11"/>
      <c r="CX44" s="10"/>
      <c r="CY44" s="7">
        <v>4</v>
      </c>
      <c r="CZ44" s="7">
        <f t="shared" si="71"/>
        <v>7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t="shared" si="72"/>
        <v>0</v>
      </c>
    </row>
    <row r="45" spans="1:131" ht="12.75">
      <c r="A45" s="6"/>
      <c r="B45" s="6"/>
      <c r="C45" s="6"/>
      <c r="D45" s="6" t="s">
        <v>181</v>
      </c>
      <c r="E45" s="3" t="s">
        <v>182</v>
      </c>
      <c r="F45" s="6">
        <f t="shared" si="52"/>
        <v>0</v>
      </c>
      <c r="G45" s="6">
        <f t="shared" si="53"/>
        <v>3</v>
      </c>
      <c r="H45" s="6">
        <f t="shared" si="54"/>
        <v>39</v>
      </c>
      <c r="I45" s="6">
        <f t="shared" si="55"/>
        <v>12</v>
      </c>
      <c r="J45" s="6">
        <f t="shared" si="56"/>
        <v>12</v>
      </c>
      <c r="K45" s="6">
        <f t="shared" si="57"/>
        <v>0</v>
      </c>
      <c r="L45" s="6">
        <f t="shared" si="58"/>
        <v>0</v>
      </c>
      <c r="M45" s="6">
        <f t="shared" si="59"/>
        <v>0</v>
      </c>
      <c r="N45" s="6">
        <f t="shared" si="60"/>
        <v>15</v>
      </c>
      <c r="O45" s="6">
        <f t="shared" si="61"/>
        <v>0</v>
      </c>
      <c r="P45" s="6">
        <f t="shared" si="62"/>
        <v>0</v>
      </c>
      <c r="Q45" s="6">
        <f t="shared" si="63"/>
        <v>0</v>
      </c>
      <c r="R45" s="6">
        <f t="shared" si="64"/>
        <v>0</v>
      </c>
      <c r="S45" s="6">
        <f t="shared" si="65"/>
        <v>0</v>
      </c>
      <c r="T45" s="6">
        <f t="shared" si="66"/>
        <v>0</v>
      </c>
      <c r="U45" s="7">
        <f t="shared" si="67"/>
        <v>4</v>
      </c>
      <c r="V45" s="7">
        <f t="shared" si="68"/>
        <v>2</v>
      </c>
      <c r="W45" s="7">
        <v>1.56</v>
      </c>
      <c r="X45" s="11"/>
      <c r="Y45" s="10"/>
      <c r="Z45" s="11"/>
      <c r="AA45" s="10"/>
      <c r="AB45" s="11"/>
      <c r="AC45" s="10"/>
      <c r="AD45" s="11"/>
      <c r="AE45" s="10"/>
      <c r="AF45" s="7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69"/>
        <v>0</v>
      </c>
      <c r="AY45" s="11"/>
      <c r="AZ45" s="10"/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70"/>
        <v>0</v>
      </c>
      <c r="BZ45" s="11">
        <v>12</v>
      </c>
      <c r="CA45" s="10" t="s">
        <v>57</v>
      </c>
      <c r="CB45" s="11">
        <v>12</v>
      </c>
      <c r="CC45" s="10" t="s">
        <v>57</v>
      </c>
      <c r="CD45" s="11"/>
      <c r="CE45" s="10"/>
      <c r="CF45" s="11"/>
      <c r="CG45" s="10"/>
      <c r="CH45" s="7">
        <v>2</v>
      </c>
      <c r="CI45" s="11"/>
      <c r="CJ45" s="10"/>
      <c r="CK45" s="11">
        <v>15</v>
      </c>
      <c r="CL45" s="10" t="s">
        <v>57</v>
      </c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>
        <v>2</v>
      </c>
      <c r="CZ45" s="7">
        <f t="shared" si="71"/>
        <v>4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7"/>
      <c r="EA45" s="7">
        <f t="shared" si="72"/>
        <v>0</v>
      </c>
    </row>
    <row r="46" spans="1:131" ht="12.75">
      <c r="A46" s="6"/>
      <c r="B46" s="6"/>
      <c r="C46" s="6"/>
      <c r="D46" s="6" t="s">
        <v>183</v>
      </c>
      <c r="E46" s="3" t="s">
        <v>184</v>
      </c>
      <c r="F46" s="6">
        <f t="shared" si="52"/>
        <v>1</v>
      </c>
      <c r="G46" s="6">
        <f t="shared" si="53"/>
        <v>2</v>
      </c>
      <c r="H46" s="6">
        <f t="shared" si="54"/>
        <v>42</v>
      </c>
      <c r="I46" s="6">
        <f t="shared" si="55"/>
        <v>18</v>
      </c>
      <c r="J46" s="6">
        <f t="shared" si="56"/>
        <v>12</v>
      </c>
      <c r="K46" s="6">
        <f t="shared" si="57"/>
        <v>0</v>
      </c>
      <c r="L46" s="6">
        <f t="shared" si="58"/>
        <v>0</v>
      </c>
      <c r="M46" s="6">
        <f t="shared" si="59"/>
        <v>0</v>
      </c>
      <c r="N46" s="6">
        <f t="shared" si="60"/>
        <v>12</v>
      </c>
      <c r="O46" s="6">
        <f t="shared" si="61"/>
        <v>0</v>
      </c>
      <c r="P46" s="6">
        <f t="shared" si="62"/>
        <v>0</v>
      </c>
      <c r="Q46" s="6">
        <f t="shared" si="63"/>
        <v>0</v>
      </c>
      <c r="R46" s="6">
        <f t="shared" si="64"/>
        <v>0</v>
      </c>
      <c r="S46" s="6">
        <f t="shared" si="65"/>
        <v>0</v>
      </c>
      <c r="T46" s="6">
        <f t="shared" si="66"/>
        <v>0</v>
      </c>
      <c r="U46" s="7">
        <f t="shared" si="67"/>
        <v>4</v>
      </c>
      <c r="V46" s="7">
        <f t="shared" si="68"/>
        <v>1</v>
      </c>
      <c r="W46" s="7">
        <v>1.68</v>
      </c>
      <c r="X46" s="11"/>
      <c r="Y46" s="10"/>
      <c r="Z46" s="11"/>
      <c r="AA46" s="10"/>
      <c r="AB46" s="11"/>
      <c r="AC46" s="10"/>
      <c r="AD46" s="11"/>
      <c r="AE46" s="10"/>
      <c r="AF46" s="7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69"/>
        <v>0</v>
      </c>
      <c r="AY46" s="11"/>
      <c r="AZ46" s="10"/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11"/>
      <c r="BO46" s="10"/>
      <c r="BP46" s="11"/>
      <c r="BQ46" s="10"/>
      <c r="BR46" s="11"/>
      <c r="BS46" s="10"/>
      <c r="BT46" s="11"/>
      <c r="BU46" s="10"/>
      <c r="BV46" s="11"/>
      <c r="BW46" s="10"/>
      <c r="BX46" s="7"/>
      <c r="BY46" s="7">
        <f t="shared" si="70"/>
        <v>0</v>
      </c>
      <c r="BZ46" s="11">
        <v>18</v>
      </c>
      <c r="CA46" s="10" t="s">
        <v>56</v>
      </c>
      <c r="CB46" s="11">
        <v>12</v>
      </c>
      <c r="CC46" s="10" t="s">
        <v>57</v>
      </c>
      <c r="CD46" s="11"/>
      <c r="CE46" s="10"/>
      <c r="CF46" s="11"/>
      <c r="CG46" s="10"/>
      <c r="CH46" s="7">
        <v>3</v>
      </c>
      <c r="CI46" s="11"/>
      <c r="CJ46" s="10"/>
      <c r="CK46" s="11">
        <v>12</v>
      </c>
      <c r="CL46" s="10" t="s">
        <v>57</v>
      </c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>
        <v>1</v>
      </c>
      <c r="CZ46" s="7">
        <f t="shared" si="71"/>
        <v>4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72"/>
        <v>0</v>
      </c>
    </row>
    <row r="47" spans="1:131" ht="12.75">
      <c r="A47" s="6"/>
      <c r="B47" s="6"/>
      <c r="C47" s="6"/>
      <c r="D47" s="6" t="s">
        <v>185</v>
      </c>
      <c r="E47" s="3" t="s">
        <v>186</v>
      </c>
      <c r="F47" s="6">
        <f t="shared" si="52"/>
        <v>0</v>
      </c>
      <c r="G47" s="6">
        <f t="shared" si="53"/>
        <v>2</v>
      </c>
      <c r="H47" s="6">
        <f t="shared" si="54"/>
        <v>24</v>
      </c>
      <c r="I47" s="6">
        <f t="shared" si="55"/>
        <v>12</v>
      </c>
      <c r="J47" s="6">
        <f t="shared" si="56"/>
        <v>12</v>
      </c>
      <c r="K47" s="6">
        <f t="shared" si="57"/>
        <v>0</v>
      </c>
      <c r="L47" s="6">
        <f t="shared" si="58"/>
        <v>0</v>
      </c>
      <c r="M47" s="6">
        <f t="shared" si="59"/>
        <v>0</v>
      </c>
      <c r="N47" s="6">
        <f t="shared" si="60"/>
        <v>0</v>
      </c>
      <c r="O47" s="6">
        <f t="shared" si="61"/>
        <v>0</v>
      </c>
      <c r="P47" s="6">
        <f t="shared" si="62"/>
        <v>0</v>
      </c>
      <c r="Q47" s="6">
        <f t="shared" si="63"/>
        <v>0</v>
      </c>
      <c r="R47" s="6">
        <f t="shared" si="64"/>
        <v>0</v>
      </c>
      <c r="S47" s="6">
        <f t="shared" si="65"/>
        <v>0</v>
      </c>
      <c r="T47" s="6">
        <f t="shared" si="66"/>
        <v>0</v>
      </c>
      <c r="U47" s="7">
        <f t="shared" si="67"/>
        <v>2</v>
      </c>
      <c r="V47" s="7">
        <f t="shared" si="68"/>
        <v>0</v>
      </c>
      <c r="W47" s="7">
        <v>0.96</v>
      </c>
      <c r="X47" s="11"/>
      <c r="Y47" s="10"/>
      <c r="Z47" s="11"/>
      <c r="AA47" s="10"/>
      <c r="AB47" s="11"/>
      <c r="AC47" s="10"/>
      <c r="AD47" s="11"/>
      <c r="AE47" s="10"/>
      <c r="AF47" s="7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69"/>
        <v>0</v>
      </c>
      <c r="AY47" s="11">
        <v>12</v>
      </c>
      <c r="AZ47" s="10" t="s">
        <v>57</v>
      </c>
      <c r="BA47" s="11">
        <v>12</v>
      </c>
      <c r="BB47" s="10" t="s">
        <v>57</v>
      </c>
      <c r="BC47" s="11"/>
      <c r="BD47" s="10"/>
      <c r="BE47" s="11"/>
      <c r="BF47" s="10"/>
      <c r="BG47" s="7">
        <v>2</v>
      </c>
      <c r="BH47" s="11"/>
      <c r="BI47" s="10"/>
      <c r="BJ47" s="11"/>
      <c r="BK47" s="10"/>
      <c r="BL47" s="11"/>
      <c r="BM47" s="10"/>
      <c r="BN47" s="11"/>
      <c r="BO47" s="10"/>
      <c r="BP47" s="11"/>
      <c r="BQ47" s="10"/>
      <c r="BR47" s="11"/>
      <c r="BS47" s="10"/>
      <c r="BT47" s="11"/>
      <c r="BU47" s="10"/>
      <c r="BV47" s="11"/>
      <c r="BW47" s="10"/>
      <c r="BX47" s="7"/>
      <c r="BY47" s="7">
        <f t="shared" si="70"/>
        <v>2</v>
      </c>
      <c r="BZ47" s="11"/>
      <c r="CA47" s="10"/>
      <c r="CB47" s="11"/>
      <c r="CC47" s="10"/>
      <c r="CD47" s="11"/>
      <c r="CE47" s="10"/>
      <c r="CF47" s="11"/>
      <c r="CG47" s="10"/>
      <c r="CH47" s="7"/>
      <c r="CI47" s="11"/>
      <c r="CJ47" s="10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72"/>
        <v>0</v>
      </c>
    </row>
    <row r="48" spans="1:131" ht="12.75">
      <c r="A48" s="6"/>
      <c r="B48" s="6"/>
      <c r="C48" s="6"/>
      <c r="D48" s="6" t="s">
        <v>187</v>
      </c>
      <c r="E48" s="3" t="s">
        <v>188</v>
      </c>
      <c r="F48" s="6">
        <f t="shared" si="52"/>
        <v>0</v>
      </c>
      <c r="G48" s="6">
        <f t="shared" si="53"/>
        <v>2</v>
      </c>
      <c r="H48" s="6">
        <f t="shared" si="54"/>
        <v>22</v>
      </c>
      <c r="I48" s="6">
        <f t="shared" si="55"/>
        <v>10</v>
      </c>
      <c r="J48" s="6">
        <f t="shared" si="56"/>
        <v>0</v>
      </c>
      <c r="K48" s="6">
        <f t="shared" si="57"/>
        <v>0</v>
      </c>
      <c r="L48" s="6">
        <f t="shared" si="58"/>
        <v>0</v>
      </c>
      <c r="M48" s="6">
        <f t="shared" si="59"/>
        <v>0</v>
      </c>
      <c r="N48" s="6">
        <f t="shared" si="60"/>
        <v>0</v>
      </c>
      <c r="O48" s="6">
        <f t="shared" si="61"/>
        <v>0</v>
      </c>
      <c r="P48" s="6">
        <f t="shared" si="62"/>
        <v>12</v>
      </c>
      <c r="Q48" s="6">
        <f t="shared" si="63"/>
        <v>0</v>
      </c>
      <c r="R48" s="6">
        <f t="shared" si="64"/>
        <v>0</v>
      </c>
      <c r="S48" s="6">
        <f t="shared" si="65"/>
        <v>0</v>
      </c>
      <c r="T48" s="6">
        <f t="shared" si="66"/>
        <v>0</v>
      </c>
      <c r="U48" s="7">
        <f t="shared" si="67"/>
        <v>2</v>
      </c>
      <c r="V48" s="7">
        <f t="shared" si="68"/>
        <v>1</v>
      </c>
      <c r="W48" s="7">
        <v>0.88</v>
      </c>
      <c r="X48" s="11"/>
      <c r="Y48" s="10"/>
      <c r="Z48" s="11"/>
      <c r="AA48" s="10"/>
      <c r="AB48" s="11"/>
      <c r="AC48" s="10"/>
      <c r="AD48" s="11"/>
      <c r="AE48" s="10"/>
      <c r="AF48" s="7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69"/>
        <v>0</v>
      </c>
      <c r="AY48" s="11">
        <v>10</v>
      </c>
      <c r="AZ48" s="10" t="s">
        <v>57</v>
      </c>
      <c r="BA48" s="11"/>
      <c r="BB48" s="10"/>
      <c r="BC48" s="11"/>
      <c r="BD48" s="10"/>
      <c r="BE48" s="11"/>
      <c r="BF48" s="10"/>
      <c r="BG48" s="7">
        <v>1</v>
      </c>
      <c r="BH48" s="11"/>
      <c r="BI48" s="10"/>
      <c r="BJ48" s="11"/>
      <c r="BK48" s="10"/>
      <c r="BL48" s="11"/>
      <c r="BM48" s="10"/>
      <c r="BN48" s="11">
        <v>12</v>
      </c>
      <c r="BO48" s="10" t="s">
        <v>57</v>
      </c>
      <c r="BP48" s="11"/>
      <c r="BQ48" s="10"/>
      <c r="BR48" s="11"/>
      <c r="BS48" s="10"/>
      <c r="BT48" s="11"/>
      <c r="BU48" s="10"/>
      <c r="BV48" s="11"/>
      <c r="BW48" s="10"/>
      <c r="BX48" s="7">
        <v>1</v>
      </c>
      <c r="BY48" s="7">
        <f t="shared" si="70"/>
        <v>2</v>
      </c>
      <c r="BZ48" s="11"/>
      <c r="CA48" s="10"/>
      <c r="CB48" s="11"/>
      <c r="CC48" s="10"/>
      <c r="CD48" s="11"/>
      <c r="CE48" s="10"/>
      <c r="CF48" s="11"/>
      <c r="CG48" s="10"/>
      <c r="CH48" s="7"/>
      <c r="CI48" s="11"/>
      <c r="CJ48" s="10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72"/>
        <v>0</v>
      </c>
    </row>
    <row r="49" spans="1:131" ht="12.75">
      <c r="A49" s="6"/>
      <c r="B49" s="6"/>
      <c r="C49" s="6"/>
      <c r="D49" s="6" t="s">
        <v>189</v>
      </c>
      <c r="E49" s="3" t="s">
        <v>190</v>
      </c>
      <c r="F49" s="6">
        <f t="shared" si="52"/>
        <v>0</v>
      </c>
      <c r="G49" s="6">
        <f t="shared" si="53"/>
        <v>2</v>
      </c>
      <c r="H49" s="6">
        <f t="shared" si="54"/>
        <v>24</v>
      </c>
      <c r="I49" s="6">
        <f t="shared" si="55"/>
        <v>12</v>
      </c>
      <c r="J49" s="6">
        <f t="shared" si="56"/>
        <v>12</v>
      </c>
      <c r="K49" s="6">
        <f t="shared" si="57"/>
        <v>0</v>
      </c>
      <c r="L49" s="6">
        <f t="shared" si="58"/>
        <v>0</v>
      </c>
      <c r="M49" s="6">
        <f t="shared" si="59"/>
        <v>0</v>
      </c>
      <c r="N49" s="6">
        <f t="shared" si="60"/>
        <v>0</v>
      </c>
      <c r="O49" s="6">
        <f t="shared" si="61"/>
        <v>0</v>
      </c>
      <c r="P49" s="6">
        <f t="shared" si="62"/>
        <v>0</v>
      </c>
      <c r="Q49" s="6">
        <f t="shared" si="63"/>
        <v>0</v>
      </c>
      <c r="R49" s="6">
        <f t="shared" si="64"/>
        <v>0</v>
      </c>
      <c r="S49" s="6">
        <f t="shared" si="65"/>
        <v>0</v>
      </c>
      <c r="T49" s="6">
        <f t="shared" si="66"/>
        <v>0</v>
      </c>
      <c r="U49" s="7">
        <f t="shared" si="67"/>
        <v>2</v>
      </c>
      <c r="V49" s="7">
        <f t="shared" si="68"/>
        <v>0</v>
      </c>
      <c r="W49" s="7">
        <v>0.96</v>
      </c>
      <c r="X49" s="11"/>
      <c r="Y49" s="10"/>
      <c r="Z49" s="11"/>
      <c r="AA49" s="10"/>
      <c r="AB49" s="11"/>
      <c r="AC49" s="10"/>
      <c r="AD49" s="11"/>
      <c r="AE49" s="10"/>
      <c r="AF49" s="7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69"/>
        <v>0</v>
      </c>
      <c r="AY49" s="11">
        <v>12</v>
      </c>
      <c r="AZ49" s="10" t="s">
        <v>57</v>
      </c>
      <c r="BA49" s="11">
        <v>12</v>
      </c>
      <c r="BB49" s="10" t="s">
        <v>57</v>
      </c>
      <c r="BC49" s="11"/>
      <c r="BD49" s="10"/>
      <c r="BE49" s="11"/>
      <c r="BF49" s="10"/>
      <c r="BG49" s="7">
        <v>2</v>
      </c>
      <c r="BH49" s="11"/>
      <c r="BI49" s="10"/>
      <c r="BJ49" s="11"/>
      <c r="BK49" s="10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70"/>
        <v>2</v>
      </c>
      <c r="BZ49" s="11"/>
      <c r="CA49" s="10"/>
      <c r="CB49" s="11"/>
      <c r="CC49" s="10"/>
      <c r="CD49" s="11"/>
      <c r="CE49" s="10"/>
      <c r="CF49" s="11"/>
      <c r="CG49" s="10"/>
      <c r="CH49" s="7"/>
      <c r="CI49" s="11"/>
      <c r="CJ49" s="10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7"/>
      <c r="EA49" s="7">
        <f t="shared" si="72"/>
        <v>0</v>
      </c>
    </row>
    <row r="50" spans="1:131" ht="12.75">
      <c r="A50" s="6"/>
      <c r="B50" s="6"/>
      <c r="C50" s="6"/>
      <c r="D50" s="6" t="s">
        <v>191</v>
      </c>
      <c r="E50" s="3" t="s">
        <v>192</v>
      </c>
      <c r="F50" s="6">
        <f t="shared" si="52"/>
        <v>1</v>
      </c>
      <c r="G50" s="6">
        <f t="shared" si="53"/>
        <v>1</v>
      </c>
      <c r="H50" s="6">
        <f t="shared" si="54"/>
        <v>20</v>
      </c>
      <c r="I50" s="6">
        <f t="shared" si="55"/>
        <v>10</v>
      </c>
      <c r="J50" s="6">
        <f t="shared" si="56"/>
        <v>10</v>
      </c>
      <c r="K50" s="6">
        <f t="shared" si="57"/>
        <v>0</v>
      </c>
      <c r="L50" s="6">
        <f t="shared" si="58"/>
        <v>0</v>
      </c>
      <c r="M50" s="6">
        <f t="shared" si="59"/>
        <v>0</v>
      </c>
      <c r="N50" s="6">
        <f t="shared" si="60"/>
        <v>0</v>
      </c>
      <c r="O50" s="6">
        <f t="shared" si="61"/>
        <v>0</v>
      </c>
      <c r="P50" s="6">
        <f t="shared" si="62"/>
        <v>0</v>
      </c>
      <c r="Q50" s="6">
        <f t="shared" si="63"/>
        <v>0</v>
      </c>
      <c r="R50" s="6">
        <f t="shared" si="64"/>
        <v>0</v>
      </c>
      <c r="S50" s="6">
        <f t="shared" si="65"/>
        <v>0</v>
      </c>
      <c r="T50" s="6">
        <f t="shared" si="66"/>
        <v>0</v>
      </c>
      <c r="U50" s="7">
        <f t="shared" si="67"/>
        <v>2</v>
      </c>
      <c r="V50" s="7">
        <f t="shared" si="68"/>
        <v>0</v>
      </c>
      <c r="W50" s="7">
        <v>0.8</v>
      </c>
      <c r="X50" s="11"/>
      <c r="Y50" s="10"/>
      <c r="Z50" s="11"/>
      <c r="AA50" s="10"/>
      <c r="AB50" s="11"/>
      <c r="AC50" s="10"/>
      <c r="AD50" s="11"/>
      <c r="AE50" s="10"/>
      <c r="AF50" s="7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7"/>
      <c r="AX50" s="7">
        <f t="shared" si="69"/>
        <v>0</v>
      </c>
      <c r="AY50" s="11"/>
      <c r="AZ50" s="10"/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11"/>
      <c r="BO50" s="10"/>
      <c r="BP50" s="11"/>
      <c r="BQ50" s="10"/>
      <c r="BR50" s="11"/>
      <c r="BS50" s="10"/>
      <c r="BT50" s="11"/>
      <c r="BU50" s="10"/>
      <c r="BV50" s="11"/>
      <c r="BW50" s="10"/>
      <c r="BX50" s="7"/>
      <c r="BY50" s="7">
        <f t="shared" si="70"/>
        <v>0</v>
      </c>
      <c r="BZ50" s="11">
        <v>10</v>
      </c>
      <c r="CA50" s="10" t="s">
        <v>56</v>
      </c>
      <c r="CB50" s="11">
        <v>10</v>
      </c>
      <c r="CC50" s="10" t="s">
        <v>57</v>
      </c>
      <c r="CD50" s="11"/>
      <c r="CE50" s="10"/>
      <c r="CF50" s="11"/>
      <c r="CG50" s="10"/>
      <c r="CH50" s="7">
        <v>2</v>
      </c>
      <c r="CI50" s="11"/>
      <c r="CJ50" s="10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2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7"/>
      <c r="EA50" s="7">
        <f t="shared" si="72"/>
        <v>0</v>
      </c>
    </row>
    <row r="51" spans="1:131" ht="12.75">
      <c r="A51" s="6"/>
      <c r="B51" s="6"/>
      <c r="C51" s="6"/>
      <c r="D51" s="6" t="s">
        <v>193</v>
      </c>
      <c r="E51" s="3" t="s">
        <v>194</v>
      </c>
      <c r="F51" s="6">
        <f t="shared" si="52"/>
        <v>0</v>
      </c>
      <c r="G51" s="6">
        <f t="shared" si="53"/>
        <v>1</v>
      </c>
      <c r="H51" s="6">
        <f t="shared" si="54"/>
        <v>30</v>
      </c>
      <c r="I51" s="6">
        <f t="shared" si="55"/>
        <v>0</v>
      </c>
      <c r="J51" s="6">
        <f t="shared" si="56"/>
        <v>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30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6">
        <f t="shared" si="64"/>
        <v>0</v>
      </c>
      <c r="S51" s="6">
        <f t="shared" si="65"/>
        <v>0</v>
      </c>
      <c r="T51" s="6">
        <f t="shared" si="66"/>
        <v>0</v>
      </c>
      <c r="U51" s="7">
        <f t="shared" si="67"/>
        <v>3</v>
      </c>
      <c r="V51" s="7">
        <f t="shared" si="68"/>
        <v>3</v>
      </c>
      <c r="W51" s="7">
        <v>1.2</v>
      </c>
      <c r="X51" s="11"/>
      <c r="Y51" s="10"/>
      <c r="Z51" s="11"/>
      <c r="AA51" s="10"/>
      <c r="AB51" s="11"/>
      <c r="AC51" s="10"/>
      <c r="AD51" s="11"/>
      <c r="AE51" s="10"/>
      <c r="AF51" s="7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7"/>
      <c r="AX51" s="7">
        <f t="shared" si="69"/>
        <v>0</v>
      </c>
      <c r="AY51" s="11"/>
      <c r="AZ51" s="10"/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11"/>
      <c r="BO51" s="10"/>
      <c r="BP51" s="11"/>
      <c r="BQ51" s="10"/>
      <c r="BR51" s="11"/>
      <c r="BS51" s="10"/>
      <c r="BT51" s="11"/>
      <c r="BU51" s="10"/>
      <c r="BV51" s="11"/>
      <c r="BW51" s="10"/>
      <c r="BX51" s="7"/>
      <c r="BY51" s="7">
        <f t="shared" si="70"/>
        <v>0</v>
      </c>
      <c r="BZ51" s="11"/>
      <c r="CA51" s="10"/>
      <c r="CB51" s="11"/>
      <c r="CC51" s="10"/>
      <c r="CD51" s="11"/>
      <c r="CE51" s="10"/>
      <c r="CF51" s="11"/>
      <c r="CG51" s="10"/>
      <c r="CH51" s="7"/>
      <c r="CI51" s="11"/>
      <c r="CJ51" s="10"/>
      <c r="CK51" s="11">
        <v>30</v>
      </c>
      <c r="CL51" s="10" t="s">
        <v>57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3</v>
      </c>
      <c r="CZ51" s="7">
        <f t="shared" si="71"/>
        <v>3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7"/>
      <c r="EA51" s="7">
        <f t="shared" si="72"/>
        <v>0</v>
      </c>
    </row>
    <row r="52" spans="1:131" ht="15.75" customHeight="1">
      <c r="A52" s="6"/>
      <c r="B52" s="6"/>
      <c r="C52" s="6"/>
      <c r="D52" s="6"/>
      <c r="E52" s="6" t="s">
        <v>67</v>
      </c>
      <c r="F52" s="6">
        <f aca="true" t="shared" si="73" ref="F52:AK52">SUM(F42:F51)</f>
        <v>3</v>
      </c>
      <c r="G52" s="6">
        <f t="shared" si="73"/>
        <v>20</v>
      </c>
      <c r="H52" s="6">
        <f t="shared" si="73"/>
        <v>334</v>
      </c>
      <c r="I52" s="6">
        <f t="shared" si="73"/>
        <v>122</v>
      </c>
      <c r="J52" s="6">
        <f t="shared" si="73"/>
        <v>88</v>
      </c>
      <c r="K52" s="6">
        <f t="shared" si="73"/>
        <v>0</v>
      </c>
      <c r="L52" s="6">
        <f t="shared" si="73"/>
        <v>0</v>
      </c>
      <c r="M52" s="6">
        <f t="shared" si="73"/>
        <v>0</v>
      </c>
      <c r="N52" s="6">
        <f t="shared" si="73"/>
        <v>82</v>
      </c>
      <c r="O52" s="6">
        <f t="shared" si="73"/>
        <v>0</v>
      </c>
      <c r="P52" s="6">
        <f t="shared" si="73"/>
        <v>42</v>
      </c>
      <c r="Q52" s="6">
        <f t="shared" si="73"/>
        <v>0</v>
      </c>
      <c r="R52" s="6">
        <f t="shared" si="73"/>
        <v>0</v>
      </c>
      <c r="S52" s="6">
        <f t="shared" si="73"/>
        <v>0</v>
      </c>
      <c r="T52" s="6">
        <f t="shared" si="73"/>
        <v>0</v>
      </c>
      <c r="U52" s="7">
        <f t="shared" si="73"/>
        <v>31</v>
      </c>
      <c r="V52" s="7">
        <f t="shared" si="73"/>
        <v>11</v>
      </c>
      <c r="W52" s="7">
        <f t="shared" si="73"/>
        <v>13.36</v>
      </c>
      <c r="X52" s="11">
        <f t="shared" si="73"/>
        <v>30</v>
      </c>
      <c r="Y52" s="10">
        <f t="shared" si="73"/>
        <v>0</v>
      </c>
      <c r="Z52" s="11">
        <f t="shared" si="73"/>
        <v>20</v>
      </c>
      <c r="AA52" s="10">
        <f t="shared" si="73"/>
        <v>0</v>
      </c>
      <c r="AB52" s="11">
        <f t="shared" si="73"/>
        <v>0</v>
      </c>
      <c r="AC52" s="10">
        <f t="shared" si="73"/>
        <v>0</v>
      </c>
      <c r="AD52" s="11">
        <f t="shared" si="73"/>
        <v>0</v>
      </c>
      <c r="AE52" s="10">
        <f t="shared" si="73"/>
        <v>0</v>
      </c>
      <c r="AF52" s="7">
        <f t="shared" si="73"/>
        <v>5</v>
      </c>
      <c r="AG52" s="11">
        <f t="shared" si="73"/>
        <v>0</v>
      </c>
      <c r="AH52" s="10">
        <f t="shared" si="73"/>
        <v>0</v>
      </c>
      <c r="AI52" s="11">
        <f t="shared" si="73"/>
        <v>0</v>
      </c>
      <c r="AJ52" s="10">
        <f t="shared" si="73"/>
        <v>0</v>
      </c>
      <c r="AK52" s="11">
        <f t="shared" si="73"/>
        <v>0</v>
      </c>
      <c r="AL52" s="10">
        <f aca="true" t="shared" si="74" ref="AL52:BQ52">SUM(AL42:AL51)</f>
        <v>0</v>
      </c>
      <c r="AM52" s="11">
        <f t="shared" si="74"/>
        <v>0</v>
      </c>
      <c r="AN52" s="10">
        <f t="shared" si="74"/>
        <v>0</v>
      </c>
      <c r="AO52" s="11">
        <f t="shared" si="74"/>
        <v>0</v>
      </c>
      <c r="AP52" s="10">
        <f t="shared" si="74"/>
        <v>0</v>
      </c>
      <c r="AQ52" s="11">
        <f t="shared" si="74"/>
        <v>0</v>
      </c>
      <c r="AR52" s="10">
        <f t="shared" si="74"/>
        <v>0</v>
      </c>
      <c r="AS52" s="11">
        <f t="shared" si="74"/>
        <v>0</v>
      </c>
      <c r="AT52" s="10">
        <f t="shared" si="74"/>
        <v>0</v>
      </c>
      <c r="AU52" s="11">
        <f t="shared" si="74"/>
        <v>0</v>
      </c>
      <c r="AV52" s="10">
        <f t="shared" si="74"/>
        <v>0</v>
      </c>
      <c r="AW52" s="7">
        <f t="shared" si="74"/>
        <v>0</v>
      </c>
      <c r="AX52" s="7">
        <f t="shared" si="74"/>
        <v>5</v>
      </c>
      <c r="AY52" s="11">
        <f t="shared" si="74"/>
        <v>34</v>
      </c>
      <c r="AZ52" s="10">
        <f t="shared" si="74"/>
        <v>0</v>
      </c>
      <c r="BA52" s="11">
        <f t="shared" si="74"/>
        <v>24</v>
      </c>
      <c r="BB52" s="10">
        <f t="shared" si="74"/>
        <v>0</v>
      </c>
      <c r="BC52" s="11">
        <f t="shared" si="74"/>
        <v>0</v>
      </c>
      <c r="BD52" s="10">
        <f t="shared" si="74"/>
        <v>0</v>
      </c>
      <c r="BE52" s="11">
        <f t="shared" si="74"/>
        <v>0</v>
      </c>
      <c r="BF52" s="10">
        <f t="shared" si="74"/>
        <v>0</v>
      </c>
      <c r="BG52" s="7">
        <f t="shared" si="74"/>
        <v>5</v>
      </c>
      <c r="BH52" s="11">
        <f t="shared" si="74"/>
        <v>0</v>
      </c>
      <c r="BI52" s="10">
        <f t="shared" si="74"/>
        <v>0</v>
      </c>
      <c r="BJ52" s="11">
        <f t="shared" si="74"/>
        <v>0</v>
      </c>
      <c r="BK52" s="10">
        <f t="shared" si="74"/>
        <v>0</v>
      </c>
      <c r="BL52" s="11">
        <f t="shared" si="74"/>
        <v>0</v>
      </c>
      <c r="BM52" s="10">
        <f t="shared" si="74"/>
        <v>0</v>
      </c>
      <c r="BN52" s="11">
        <f t="shared" si="74"/>
        <v>12</v>
      </c>
      <c r="BO52" s="10">
        <f t="shared" si="74"/>
        <v>0</v>
      </c>
      <c r="BP52" s="11">
        <f t="shared" si="74"/>
        <v>0</v>
      </c>
      <c r="BQ52" s="10">
        <f t="shared" si="74"/>
        <v>0</v>
      </c>
      <c r="BR52" s="11">
        <f aca="true" t="shared" si="75" ref="BR52:CW52">SUM(BR42:BR51)</f>
        <v>0</v>
      </c>
      <c r="BS52" s="10">
        <f t="shared" si="75"/>
        <v>0</v>
      </c>
      <c r="BT52" s="11">
        <f t="shared" si="75"/>
        <v>0</v>
      </c>
      <c r="BU52" s="10">
        <f t="shared" si="75"/>
        <v>0</v>
      </c>
      <c r="BV52" s="11">
        <f t="shared" si="75"/>
        <v>0</v>
      </c>
      <c r="BW52" s="10">
        <f t="shared" si="75"/>
        <v>0</v>
      </c>
      <c r="BX52" s="7">
        <f t="shared" si="75"/>
        <v>1</v>
      </c>
      <c r="BY52" s="7">
        <f t="shared" si="75"/>
        <v>6</v>
      </c>
      <c r="BZ52" s="11">
        <f t="shared" si="75"/>
        <v>58</v>
      </c>
      <c r="CA52" s="10">
        <f t="shared" si="75"/>
        <v>0</v>
      </c>
      <c r="CB52" s="11">
        <f t="shared" si="75"/>
        <v>44</v>
      </c>
      <c r="CC52" s="10">
        <f t="shared" si="75"/>
        <v>0</v>
      </c>
      <c r="CD52" s="11">
        <f t="shared" si="75"/>
        <v>0</v>
      </c>
      <c r="CE52" s="10">
        <f t="shared" si="75"/>
        <v>0</v>
      </c>
      <c r="CF52" s="11">
        <f t="shared" si="75"/>
        <v>0</v>
      </c>
      <c r="CG52" s="10">
        <f t="shared" si="75"/>
        <v>0</v>
      </c>
      <c r="CH52" s="7">
        <f t="shared" si="75"/>
        <v>10</v>
      </c>
      <c r="CI52" s="11">
        <f t="shared" si="75"/>
        <v>0</v>
      </c>
      <c r="CJ52" s="10">
        <f t="shared" si="75"/>
        <v>0</v>
      </c>
      <c r="CK52" s="11">
        <f t="shared" si="75"/>
        <v>82</v>
      </c>
      <c r="CL52" s="10">
        <f t="shared" si="75"/>
        <v>0</v>
      </c>
      <c r="CM52" s="11">
        <f t="shared" si="75"/>
        <v>0</v>
      </c>
      <c r="CN52" s="10">
        <f t="shared" si="75"/>
        <v>0</v>
      </c>
      <c r="CO52" s="11">
        <f t="shared" si="75"/>
        <v>30</v>
      </c>
      <c r="CP52" s="10">
        <f t="shared" si="75"/>
        <v>0</v>
      </c>
      <c r="CQ52" s="11">
        <f t="shared" si="75"/>
        <v>0</v>
      </c>
      <c r="CR52" s="10">
        <f t="shared" si="75"/>
        <v>0</v>
      </c>
      <c r="CS52" s="11">
        <f t="shared" si="75"/>
        <v>0</v>
      </c>
      <c r="CT52" s="10">
        <f t="shared" si="75"/>
        <v>0</v>
      </c>
      <c r="CU52" s="11">
        <f t="shared" si="75"/>
        <v>0</v>
      </c>
      <c r="CV52" s="10">
        <f t="shared" si="75"/>
        <v>0</v>
      </c>
      <c r="CW52" s="11">
        <f t="shared" si="75"/>
        <v>0</v>
      </c>
      <c r="CX52" s="10">
        <f aca="true" t="shared" si="76" ref="CX52:EA52">SUM(CX42:CX51)</f>
        <v>0</v>
      </c>
      <c r="CY52" s="7">
        <f t="shared" si="76"/>
        <v>10</v>
      </c>
      <c r="CZ52" s="7">
        <f t="shared" si="76"/>
        <v>20</v>
      </c>
      <c r="DA52" s="11">
        <f t="shared" si="76"/>
        <v>0</v>
      </c>
      <c r="DB52" s="10">
        <f t="shared" si="76"/>
        <v>0</v>
      </c>
      <c r="DC52" s="11">
        <f t="shared" si="76"/>
        <v>0</v>
      </c>
      <c r="DD52" s="10">
        <f t="shared" si="76"/>
        <v>0</v>
      </c>
      <c r="DE52" s="11">
        <f t="shared" si="76"/>
        <v>0</v>
      </c>
      <c r="DF52" s="10">
        <f t="shared" si="76"/>
        <v>0</v>
      </c>
      <c r="DG52" s="11">
        <f t="shared" si="76"/>
        <v>0</v>
      </c>
      <c r="DH52" s="10">
        <f t="shared" si="76"/>
        <v>0</v>
      </c>
      <c r="DI52" s="7">
        <f t="shared" si="76"/>
        <v>0</v>
      </c>
      <c r="DJ52" s="11">
        <f t="shared" si="76"/>
        <v>0</v>
      </c>
      <c r="DK52" s="10">
        <f t="shared" si="76"/>
        <v>0</v>
      </c>
      <c r="DL52" s="11">
        <f t="shared" si="76"/>
        <v>0</v>
      </c>
      <c r="DM52" s="10">
        <f t="shared" si="76"/>
        <v>0</v>
      </c>
      <c r="DN52" s="11">
        <f t="shared" si="76"/>
        <v>0</v>
      </c>
      <c r="DO52" s="10">
        <f t="shared" si="76"/>
        <v>0</v>
      </c>
      <c r="DP52" s="11">
        <f t="shared" si="76"/>
        <v>0</v>
      </c>
      <c r="DQ52" s="10">
        <f t="shared" si="76"/>
        <v>0</v>
      </c>
      <c r="DR52" s="11">
        <f t="shared" si="76"/>
        <v>0</v>
      </c>
      <c r="DS52" s="10">
        <f t="shared" si="76"/>
        <v>0</v>
      </c>
      <c r="DT52" s="11">
        <f t="shared" si="76"/>
        <v>0</v>
      </c>
      <c r="DU52" s="10">
        <f t="shared" si="76"/>
        <v>0</v>
      </c>
      <c r="DV52" s="11">
        <f t="shared" si="76"/>
        <v>0</v>
      </c>
      <c r="DW52" s="10">
        <f t="shared" si="76"/>
        <v>0</v>
      </c>
      <c r="DX52" s="11">
        <f t="shared" si="76"/>
        <v>0</v>
      </c>
      <c r="DY52" s="10">
        <f t="shared" si="76"/>
        <v>0</v>
      </c>
      <c r="DZ52" s="7">
        <f t="shared" si="76"/>
        <v>0</v>
      </c>
      <c r="EA52" s="7">
        <f t="shared" si="76"/>
        <v>0</v>
      </c>
    </row>
    <row r="53" spans="1:131" ht="19.5" customHeight="1">
      <c r="A53" s="12" t="s">
        <v>120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2"/>
      <c r="EA53" s="13"/>
    </row>
    <row r="54" spans="1:131" ht="12.75">
      <c r="A54" s="15">
        <v>1</v>
      </c>
      <c r="B54" s="15">
        <v>1</v>
      </c>
      <c r="C54" s="15"/>
      <c r="D54" s="6" t="s">
        <v>121</v>
      </c>
      <c r="E54" s="3" t="s">
        <v>122</v>
      </c>
      <c r="F54" s="6">
        <f aca="true" t="shared" si="77" ref="F54:F60">COUNTIF(X54:DY54,"e")</f>
        <v>1</v>
      </c>
      <c r="G54" s="6">
        <f aca="true" t="shared" si="78" ref="G54:G60">COUNTIF(X54:DY54,"z")</f>
        <v>0</v>
      </c>
      <c r="H54" s="6">
        <f aca="true" t="shared" si="79" ref="H54:H60">SUM(I54:T54)</f>
        <v>20</v>
      </c>
      <c r="I54" s="6">
        <f aca="true" t="shared" si="80" ref="I54:I60">X54+AY54+BZ54+DA54</f>
        <v>0</v>
      </c>
      <c r="J54" s="6">
        <f aca="true" t="shared" si="81" ref="J54:J60">Z54+BA54+CB54+DC54</f>
        <v>0</v>
      </c>
      <c r="K54" s="6">
        <f aca="true" t="shared" si="82" ref="K54:K60">AB54+BC54+CD54+DE54</f>
        <v>0</v>
      </c>
      <c r="L54" s="6">
        <f aca="true" t="shared" si="83" ref="L54:L60">AD54+BE54+CF54+DG54</f>
        <v>0</v>
      </c>
      <c r="M54" s="6">
        <f aca="true" t="shared" si="84" ref="M54:M60">AG54+BH54+CI54+DJ54</f>
        <v>0</v>
      </c>
      <c r="N54" s="6">
        <f aca="true" t="shared" si="85" ref="N54:N60">AI54+BJ54+CK54+DL54</f>
        <v>0</v>
      </c>
      <c r="O54" s="6">
        <f aca="true" t="shared" si="86" ref="O54:O60">AK54+BL54+CM54+DN54</f>
        <v>20</v>
      </c>
      <c r="P54" s="6">
        <f aca="true" t="shared" si="87" ref="P54:P60">AM54+BN54+CO54+DP54</f>
        <v>0</v>
      </c>
      <c r="Q54" s="6">
        <f aca="true" t="shared" si="88" ref="Q54:Q60">AO54+BP54+CQ54+DR54</f>
        <v>0</v>
      </c>
      <c r="R54" s="6">
        <f aca="true" t="shared" si="89" ref="R54:R60">AQ54+BR54+CS54+DT54</f>
        <v>0</v>
      </c>
      <c r="S54" s="6">
        <f aca="true" t="shared" si="90" ref="S54:S60">AS54+BT54+CU54+DV54</f>
        <v>0</v>
      </c>
      <c r="T54" s="6">
        <f aca="true" t="shared" si="91" ref="T54:T60">AU54+BV54+CW54+DX54</f>
        <v>0</v>
      </c>
      <c r="U54" s="7">
        <f aca="true" t="shared" si="92" ref="U54:U60">AX54+BY54+CZ54+EA54</f>
        <v>3</v>
      </c>
      <c r="V54" s="7">
        <f aca="true" t="shared" si="93" ref="V54:V60">AW54+BX54+CY54+DZ54</f>
        <v>3</v>
      </c>
      <c r="W54" s="7">
        <v>0.8</v>
      </c>
      <c r="X54" s="11"/>
      <c r="Y54" s="10"/>
      <c r="Z54" s="11"/>
      <c r="AA54" s="10"/>
      <c r="AB54" s="11"/>
      <c r="AC54" s="10"/>
      <c r="AD54" s="11"/>
      <c r="AE54" s="10"/>
      <c r="AF54" s="7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11"/>
      <c r="AR54" s="10"/>
      <c r="AS54" s="11"/>
      <c r="AT54" s="10"/>
      <c r="AU54" s="11"/>
      <c r="AV54" s="10"/>
      <c r="AW54" s="7"/>
      <c r="AX54" s="7">
        <f aca="true" t="shared" si="94" ref="AX54:AX60">AF54+AW54</f>
        <v>0</v>
      </c>
      <c r="AY54" s="11"/>
      <c r="AZ54" s="10"/>
      <c r="BA54" s="11"/>
      <c r="BB54" s="10"/>
      <c r="BC54" s="11"/>
      <c r="BD54" s="10"/>
      <c r="BE54" s="11"/>
      <c r="BF54" s="10"/>
      <c r="BG54" s="7"/>
      <c r="BH54" s="11"/>
      <c r="BI54" s="10"/>
      <c r="BJ54" s="11"/>
      <c r="BK54" s="10"/>
      <c r="BL54" s="11">
        <v>20</v>
      </c>
      <c r="BM54" s="10" t="s">
        <v>56</v>
      </c>
      <c r="BN54" s="11"/>
      <c r="BO54" s="10"/>
      <c r="BP54" s="11"/>
      <c r="BQ54" s="10"/>
      <c r="BR54" s="11"/>
      <c r="BS54" s="10"/>
      <c r="BT54" s="11"/>
      <c r="BU54" s="10"/>
      <c r="BV54" s="11"/>
      <c r="BW54" s="10"/>
      <c r="BX54" s="7">
        <v>3</v>
      </c>
      <c r="BY54" s="7">
        <f aca="true" t="shared" si="95" ref="BY54:BY60">BG54+BX54</f>
        <v>3</v>
      </c>
      <c r="BZ54" s="11"/>
      <c r="CA54" s="10"/>
      <c r="CB54" s="11"/>
      <c r="CC54" s="10"/>
      <c r="CD54" s="11"/>
      <c r="CE54" s="10"/>
      <c r="CF54" s="11"/>
      <c r="CG54" s="10"/>
      <c r="CH54" s="7"/>
      <c r="CI54" s="11"/>
      <c r="CJ54" s="10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aca="true" t="shared" si="96" ref="CZ54:CZ60">CH54+CY54</f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7"/>
      <c r="EA54" s="7">
        <f aca="true" t="shared" si="97" ref="EA54:EA60">DI54+DZ54</f>
        <v>0</v>
      </c>
    </row>
    <row r="55" spans="1:131" ht="12.75">
      <c r="A55" s="15">
        <v>1</v>
      </c>
      <c r="B55" s="15">
        <v>1</v>
      </c>
      <c r="C55" s="15"/>
      <c r="D55" s="6" t="s">
        <v>123</v>
      </c>
      <c r="E55" s="3" t="s">
        <v>124</v>
      </c>
      <c r="F55" s="6">
        <f t="shared" si="77"/>
        <v>1</v>
      </c>
      <c r="G55" s="6">
        <f t="shared" si="78"/>
        <v>0</v>
      </c>
      <c r="H55" s="6">
        <f t="shared" si="79"/>
        <v>20</v>
      </c>
      <c r="I55" s="6">
        <f t="shared" si="80"/>
        <v>0</v>
      </c>
      <c r="J55" s="6">
        <f t="shared" si="81"/>
        <v>0</v>
      </c>
      <c r="K55" s="6">
        <f t="shared" si="82"/>
        <v>0</v>
      </c>
      <c r="L55" s="6">
        <f t="shared" si="83"/>
        <v>0</v>
      </c>
      <c r="M55" s="6">
        <f t="shared" si="84"/>
        <v>0</v>
      </c>
      <c r="N55" s="6">
        <f t="shared" si="85"/>
        <v>0</v>
      </c>
      <c r="O55" s="6">
        <f t="shared" si="86"/>
        <v>20</v>
      </c>
      <c r="P55" s="6">
        <f t="shared" si="87"/>
        <v>0</v>
      </c>
      <c r="Q55" s="6">
        <f t="shared" si="88"/>
        <v>0</v>
      </c>
      <c r="R55" s="6">
        <f t="shared" si="89"/>
        <v>0</v>
      </c>
      <c r="S55" s="6">
        <f t="shared" si="90"/>
        <v>0</v>
      </c>
      <c r="T55" s="6">
        <f t="shared" si="91"/>
        <v>0</v>
      </c>
      <c r="U55" s="7">
        <f t="shared" si="92"/>
        <v>3</v>
      </c>
      <c r="V55" s="7">
        <f t="shared" si="93"/>
        <v>3</v>
      </c>
      <c r="W55" s="7">
        <v>0.8</v>
      </c>
      <c r="X55" s="11"/>
      <c r="Y55" s="10"/>
      <c r="Z55" s="11"/>
      <c r="AA55" s="10"/>
      <c r="AB55" s="11"/>
      <c r="AC55" s="10"/>
      <c r="AD55" s="11"/>
      <c r="AE55" s="10"/>
      <c r="AF55" s="7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t="shared" si="94"/>
        <v>0</v>
      </c>
      <c r="AY55" s="11"/>
      <c r="AZ55" s="10"/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>
        <v>20</v>
      </c>
      <c r="BM55" s="10" t="s">
        <v>56</v>
      </c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7">
        <v>3</v>
      </c>
      <c r="BY55" s="7">
        <f t="shared" si="95"/>
        <v>3</v>
      </c>
      <c r="BZ55" s="11"/>
      <c r="CA55" s="10"/>
      <c r="CB55" s="11"/>
      <c r="CC55" s="10"/>
      <c r="CD55" s="11"/>
      <c r="CE55" s="10"/>
      <c r="CF55" s="11"/>
      <c r="CG55" s="10"/>
      <c r="CH55" s="7"/>
      <c r="CI55" s="11"/>
      <c r="CJ55" s="10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96"/>
        <v>0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t="shared" si="97"/>
        <v>0</v>
      </c>
    </row>
    <row r="56" spans="1:131" ht="12.75">
      <c r="A56" s="15">
        <v>2</v>
      </c>
      <c r="B56" s="15">
        <v>1</v>
      </c>
      <c r="C56" s="15"/>
      <c r="D56" s="6" t="s">
        <v>125</v>
      </c>
      <c r="E56" s="3" t="s">
        <v>126</v>
      </c>
      <c r="F56" s="6">
        <f t="shared" si="77"/>
        <v>0</v>
      </c>
      <c r="G56" s="6">
        <f t="shared" si="78"/>
        <v>1</v>
      </c>
      <c r="H56" s="6">
        <f t="shared" si="79"/>
        <v>10</v>
      </c>
      <c r="I56" s="6">
        <f t="shared" si="80"/>
        <v>10</v>
      </c>
      <c r="J56" s="6">
        <f t="shared" si="81"/>
        <v>0</v>
      </c>
      <c r="K56" s="6">
        <f t="shared" si="82"/>
        <v>0</v>
      </c>
      <c r="L56" s="6">
        <f t="shared" si="83"/>
        <v>0</v>
      </c>
      <c r="M56" s="6">
        <f t="shared" si="84"/>
        <v>0</v>
      </c>
      <c r="N56" s="6">
        <f t="shared" si="85"/>
        <v>0</v>
      </c>
      <c r="O56" s="6">
        <f t="shared" si="86"/>
        <v>0</v>
      </c>
      <c r="P56" s="6">
        <f t="shared" si="87"/>
        <v>0</v>
      </c>
      <c r="Q56" s="6">
        <f t="shared" si="88"/>
        <v>0</v>
      </c>
      <c r="R56" s="6">
        <f t="shared" si="89"/>
        <v>0</v>
      </c>
      <c r="S56" s="6">
        <f t="shared" si="90"/>
        <v>0</v>
      </c>
      <c r="T56" s="6">
        <f t="shared" si="91"/>
        <v>0</v>
      </c>
      <c r="U56" s="7">
        <f t="shared" si="92"/>
        <v>1</v>
      </c>
      <c r="V56" s="7">
        <f t="shared" si="93"/>
        <v>0</v>
      </c>
      <c r="W56" s="7">
        <v>0.4</v>
      </c>
      <c r="X56" s="11"/>
      <c r="Y56" s="10"/>
      <c r="Z56" s="11"/>
      <c r="AA56" s="10"/>
      <c r="AB56" s="11"/>
      <c r="AC56" s="10"/>
      <c r="AD56" s="11"/>
      <c r="AE56" s="10"/>
      <c r="AF56" s="7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94"/>
        <v>0</v>
      </c>
      <c r="AY56" s="11"/>
      <c r="AZ56" s="10"/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7"/>
      <c r="BY56" s="7">
        <f t="shared" si="95"/>
        <v>0</v>
      </c>
      <c r="BZ56" s="11">
        <v>10</v>
      </c>
      <c r="CA56" s="10" t="s">
        <v>57</v>
      </c>
      <c r="CB56" s="11"/>
      <c r="CC56" s="10"/>
      <c r="CD56" s="11"/>
      <c r="CE56" s="10"/>
      <c r="CF56" s="11"/>
      <c r="CG56" s="10"/>
      <c r="CH56" s="7">
        <v>1</v>
      </c>
      <c r="CI56" s="11"/>
      <c r="CJ56" s="10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96"/>
        <v>1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7"/>
      <c r="EA56" s="7">
        <f t="shared" si="97"/>
        <v>0</v>
      </c>
    </row>
    <row r="57" spans="1:131" ht="12.75">
      <c r="A57" s="15">
        <v>2</v>
      </c>
      <c r="B57" s="15">
        <v>1</v>
      </c>
      <c r="C57" s="15"/>
      <c r="D57" s="6" t="s">
        <v>127</v>
      </c>
      <c r="E57" s="3" t="s">
        <v>128</v>
      </c>
      <c r="F57" s="6">
        <f t="shared" si="77"/>
        <v>0</v>
      </c>
      <c r="G57" s="6">
        <f t="shared" si="78"/>
        <v>1</v>
      </c>
      <c r="H57" s="6">
        <f t="shared" si="79"/>
        <v>10</v>
      </c>
      <c r="I57" s="6">
        <f t="shared" si="80"/>
        <v>10</v>
      </c>
      <c r="J57" s="6">
        <f t="shared" si="81"/>
        <v>0</v>
      </c>
      <c r="K57" s="6">
        <f t="shared" si="82"/>
        <v>0</v>
      </c>
      <c r="L57" s="6">
        <f t="shared" si="83"/>
        <v>0</v>
      </c>
      <c r="M57" s="6">
        <f t="shared" si="84"/>
        <v>0</v>
      </c>
      <c r="N57" s="6">
        <f t="shared" si="85"/>
        <v>0</v>
      </c>
      <c r="O57" s="6">
        <f t="shared" si="86"/>
        <v>0</v>
      </c>
      <c r="P57" s="6">
        <f t="shared" si="87"/>
        <v>0</v>
      </c>
      <c r="Q57" s="6">
        <f t="shared" si="88"/>
        <v>0</v>
      </c>
      <c r="R57" s="6">
        <f t="shared" si="89"/>
        <v>0</v>
      </c>
      <c r="S57" s="6">
        <f t="shared" si="90"/>
        <v>0</v>
      </c>
      <c r="T57" s="6">
        <f t="shared" si="91"/>
        <v>0</v>
      </c>
      <c r="U57" s="7">
        <f t="shared" si="92"/>
        <v>1</v>
      </c>
      <c r="V57" s="7">
        <f t="shared" si="93"/>
        <v>0</v>
      </c>
      <c r="W57" s="7">
        <v>0.4</v>
      </c>
      <c r="X57" s="11"/>
      <c r="Y57" s="10"/>
      <c r="Z57" s="11"/>
      <c r="AA57" s="10"/>
      <c r="AB57" s="11"/>
      <c r="AC57" s="10"/>
      <c r="AD57" s="11"/>
      <c r="AE57" s="10"/>
      <c r="AF57" s="7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94"/>
        <v>0</v>
      </c>
      <c r="AY57" s="11"/>
      <c r="AZ57" s="10"/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95"/>
        <v>0</v>
      </c>
      <c r="BZ57" s="11">
        <v>10</v>
      </c>
      <c r="CA57" s="10" t="s">
        <v>57</v>
      </c>
      <c r="CB57" s="11"/>
      <c r="CC57" s="10"/>
      <c r="CD57" s="11"/>
      <c r="CE57" s="10"/>
      <c r="CF57" s="11"/>
      <c r="CG57" s="10"/>
      <c r="CH57" s="7">
        <v>1</v>
      </c>
      <c r="CI57" s="11"/>
      <c r="CJ57" s="10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96"/>
        <v>1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11"/>
      <c r="DU57" s="10"/>
      <c r="DV57" s="11"/>
      <c r="DW57" s="10"/>
      <c r="DX57" s="11"/>
      <c r="DY57" s="10"/>
      <c r="DZ57" s="7"/>
      <c r="EA57" s="7">
        <f t="shared" si="97"/>
        <v>0</v>
      </c>
    </row>
    <row r="58" spans="1:131" ht="12.75">
      <c r="A58" s="15">
        <v>2</v>
      </c>
      <c r="B58" s="15">
        <v>1</v>
      </c>
      <c r="C58" s="15"/>
      <c r="D58" s="6" t="s">
        <v>129</v>
      </c>
      <c r="E58" s="3" t="s">
        <v>130</v>
      </c>
      <c r="F58" s="6">
        <f t="shared" si="77"/>
        <v>0</v>
      </c>
      <c r="G58" s="6">
        <f t="shared" si="78"/>
        <v>1</v>
      </c>
      <c r="H58" s="6">
        <f t="shared" si="79"/>
        <v>10</v>
      </c>
      <c r="I58" s="6">
        <f t="shared" si="80"/>
        <v>10</v>
      </c>
      <c r="J58" s="6">
        <f t="shared" si="81"/>
        <v>0</v>
      </c>
      <c r="K58" s="6">
        <f t="shared" si="82"/>
        <v>0</v>
      </c>
      <c r="L58" s="6">
        <f t="shared" si="83"/>
        <v>0</v>
      </c>
      <c r="M58" s="6">
        <f t="shared" si="84"/>
        <v>0</v>
      </c>
      <c r="N58" s="6">
        <f t="shared" si="85"/>
        <v>0</v>
      </c>
      <c r="O58" s="6">
        <f t="shared" si="86"/>
        <v>0</v>
      </c>
      <c r="P58" s="6">
        <f t="shared" si="87"/>
        <v>0</v>
      </c>
      <c r="Q58" s="6">
        <f t="shared" si="88"/>
        <v>0</v>
      </c>
      <c r="R58" s="6">
        <f t="shared" si="89"/>
        <v>0</v>
      </c>
      <c r="S58" s="6">
        <f t="shared" si="90"/>
        <v>0</v>
      </c>
      <c r="T58" s="6">
        <f t="shared" si="91"/>
        <v>0</v>
      </c>
      <c r="U58" s="7">
        <f t="shared" si="92"/>
        <v>1</v>
      </c>
      <c r="V58" s="7">
        <f t="shared" si="93"/>
        <v>0</v>
      </c>
      <c r="W58" s="7">
        <v>0.4</v>
      </c>
      <c r="X58" s="11"/>
      <c r="Y58" s="10"/>
      <c r="Z58" s="11"/>
      <c r="AA58" s="10"/>
      <c r="AB58" s="11"/>
      <c r="AC58" s="10"/>
      <c r="AD58" s="11"/>
      <c r="AE58" s="10"/>
      <c r="AF58" s="7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94"/>
        <v>0</v>
      </c>
      <c r="AY58" s="11"/>
      <c r="AZ58" s="10"/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95"/>
        <v>0</v>
      </c>
      <c r="BZ58" s="11">
        <v>10</v>
      </c>
      <c r="CA58" s="10" t="s">
        <v>57</v>
      </c>
      <c r="CB58" s="11"/>
      <c r="CC58" s="10"/>
      <c r="CD58" s="11"/>
      <c r="CE58" s="10"/>
      <c r="CF58" s="11"/>
      <c r="CG58" s="10"/>
      <c r="CH58" s="7">
        <v>1</v>
      </c>
      <c r="CI58" s="11"/>
      <c r="CJ58" s="10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96"/>
        <v>1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11"/>
      <c r="DU58" s="10"/>
      <c r="DV58" s="11"/>
      <c r="DW58" s="10"/>
      <c r="DX58" s="11"/>
      <c r="DY58" s="10"/>
      <c r="DZ58" s="7"/>
      <c r="EA58" s="7">
        <f t="shared" si="97"/>
        <v>0</v>
      </c>
    </row>
    <row r="59" spans="1:131" ht="12.75">
      <c r="A59" s="6">
        <v>4</v>
      </c>
      <c r="B59" s="6">
        <v>1</v>
      </c>
      <c r="C59" s="6"/>
      <c r="D59" s="6" t="s">
        <v>131</v>
      </c>
      <c r="E59" s="3" t="s">
        <v>132</v>
      </c>
      <c r="F59" s="6">
        <f t="shared" si="77"/>
        <v>1</v>
      </c>
      <c r="G59" s="6">
        <f t="shared" si="78"/>
        <v>0</v>
      </c>
      <c r="H59" s="6">
        <f t="shared" si="79"/>
        <v>0</v>
      </c>
      <c r="I59" s="6">
        <f t="shared" si="80"/>
        <v>0</v>
      </c>
      <c r="J59" s="6">
        <f t="shared" si="81"/>
        <v>0</v>
      </c>
      <c r="K59" s="6">
        <f t="shared" si="82"/>
        <v>0</v>
      </c>
      <c r="L59" s="6">
        <f t="shared" si="83"/>
        <v>0</v>
      </c>
      <c r="M59" s="6">
        <f t="shared" si="84"/>
        <v>0</v>
      </c>
      <c r="N59" s="6">
        <f t="shared" si="85"/>
        <v>0</v>
      </c>
      <c r="O59" s="6">
        <f t="shared" si="86"/>
        <v>0</v>
      </c>
      <c r="P59" s="6">
        <f t="shared" si="87"/>
        <v>0</v>
      </c>
      <c r="Q59" s="6">
        <f t="shared" si="88"/>
        <v>0</v>
      </c>
      <c r="R59" s="6">
        <f t="shared" si="89"/>
        <v>0</v>
      </c>
      <c r="S59" s="6">
        <f t="shared" si="90"/>
        <v>0</v>
      </c>
      <c r="T59" s="6">
        <f t="shared" si="91"/>
        <v>0</v>
      </c>
      <c r="U59" s="7">
        <f t="shared" si="92"/>
        <v>20</v>
      </c>
      <c r="V59" s="7">
        <f t="shared" si="93"/>
        <v>20</v>
      </c>
      <c r="W59" s="7">
        <v>0.5</v>
      </c>
      <c r="X59" s="11"/>
      <c r="Y59" s="10"/>
      <c r="Z59" s="11"/>
      <c r="AA59" s="10"/>
      <c r="AB59" s="11"/>
      <c r="AC59" s="10"/>
      <c r="AD59" s="11"/>
      <c r="AE59" s="10"/>
      <c r="AF59" s="7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94"/>
        <v>0</v>
      </c>
      <c r="AY59" s="11"/>
      <c r="AZ59" s="10"/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95"/>
        <v>0</v>
      </c>
      <c r="BZ59" s="11"/>
      <c r="CA59" s="10"/>
      <c r="CB59" s="11"/>
      <c r="CC59" s="10"/>
      <c r="CD59" s="11"/>
      <c r="CE59" s="10"/>
      <c r="CF59" s="11"/>
      <c r="CG59" s="10"/>
      <c r="CH59" s="7"/>
      <c r="CI59" s="11"/>
      <c r="CJ59" s="10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96"/>
        <v>0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>
        <v>0</v>
      </c>
      <c r="DS59" s="10" t="s">
        <v>56</v>
      </c>
      <c r="DT59" s="11"/>
      <c r="DU59" s="10"/>
      <c r="DV59" s="11"/>
      <c r="DW59" s="10"/>
      <c r="DX59" s="11"/>
      <c r="DY59" s="10"/>
      <c r="DZ59" s="7">
        <v>20</v>
      </c>
      <c r="EA59" s="7">
        <f t="shared" si="97"/>
        <v>20</v>
      </c>
    </row>
    <row r="60" spans="1:131" ht="12.75">
      <c r="A60" s="6">
        <v>3</v>
      </c>
      <c r="B60" s="6">
        <v>1</v>
      </c>
      <c r="C60" s="6"/>
      <c r="D60" s="6" t="s">
        <v>133</v>
      </c>
      <c r="E60" s="3" t="s">
        <v>134</v>
      </c>
      <c r="F60" s="6">
        <f t="shared" si="77"/>
        <v>0</v>
      </c>
      <c r="G60" s="6">
        <f t="shared" si="78"/>
        <v>1</v>
      </c>
      <c r="H60" s="6">
        <f t="shared" si="79"/>
        <v>120</v>
      </c>
      <c r="I60" s="6">
        <f t="shared" si="80"/>
        <v>0</v>
      </c>
      <c r="J60" s="6">
        <f t="shared" si="81"/>
        <v>0</v>
      </c>
      <c r="K60" s="6">
        <f t="shared" si="82"/>
        <v>0</v>
      </c>
      <c r="L60" s="6">
        <f t="shared" si="83"/>
        <v>0</v>
      </c>
      <c r="M60" s="6">
        <f t="shared" si="84"/>
        <v>0</v>
      </c>
      <c r="N60" s="6">
        <f t="shared" si="85"/>
        <v>0</v>
      </c>
      <c r="O60" s="6">
        <f t="shared" si="86"/>
        <v>0</v>
      </c>
      <c r="P60" s="6">
        <f t="shared" si="87"/>
        <v>0</v>
      </c>
      <c r="Q60" s="6">
        <f t="shared" si="88"/>
        <v>0</v>
      </c>
      <c r="R60" s="6">
        <f t="shared" si="89"/>
        <v>120</v>
      </c>
      <c r="S60" s="6">
        <f t="shared" si="90"/>
        <v>0</v>
      </c>
      <c r="T60" s="6">
        <f t="shared" si="91"/>
        <v>0</v>
      </c>
      <c r="U60" s="7">
        <f t="shared" si="92"/>
        <v>4</v>
      </c>
      <c r="V60" s="7">
        <f t="shared" si="93"/>
        <v>4</v>
      </c>
      <c r="W60" s="7">
        <v>0</v>
      </c>
      <c r="X60" s="11"/>
      <c r="Y60" s="10"/>
      <c r="Z60" s="11"/>
      <c r="AA60" s="10"/>
      <c r="AB60" s="11"/>
      <c r="AC60" s="10"/>
      <c r="AD60" s="11"/>
      <c r="AE60" s="10"/>
      <c r="AF60" s="7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11">
        <v>120</v>
      </c>
      <c r="AR60" s="10" t="s">
        <v>57</v>
      </c>
      <c r="AS60" s="11"/>
      <c r="AT60" s="10"/>
      <c r="AU60" s="11"/>
      <c r="AV60" s="10"/>
      <c r="AW60" s="7">
        <v>4</v>
      </c>
      <c r="AX60" s="7">
        <f t="shared" si="94"/>
        <v>4</v>
      </c>
      <c r="AY60" s="11"/>
      <c r="AZ60" s="10"/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95"/>
        <v>0</v>
      </c>
      <c r="BZ60" s="11"/>
      <c r="CA60" s="10"/>
      <c r="CB60" s="11"/>
      <c r="CC60" s="10"/>
      <c r="CD60" s="11"/>
      <c r="CE60" s="10"/>
      <c r="CF60" s="11"/>
      <c r="CG60" s="10"/>
      <c r="CH60" s="7"/>
      <c r="CI60" s="11"/>
      <c r="CJ60" s="10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96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97"/>
        <v>0</v>
      </c>
    </row>
    <row r="61" spans="1:131" ht="19.5" customHeight="1">
      <c r="A61" s="12" t="s">
        <v>135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2"/>
      <c r="EA61" s="13"/>
    </row>
    <row r="62" spans="1:131" ht="12.75">
      <c r="A62" s="6">
        <v>3</v>
      </c>
      <c r="B62" s="6">
        <v>1</v>
      </c>
      <c r="C62" s="6"/>
      <c r="D62" s="6"/>
      <c r="E62" s="3" t="s">
        <v>136</v>
      </c>
      <c r="F62" s="6">
        <f>$B$62*COUNTIF(X62:DY62,"e")</f>
        <v>0</v>
      </c>
      <c r="G62" s="6">
        <f>$B$62*COUNTIF(X62:DY62,"z")</f>
        <v>1</v>
      </c>
      <c r="H62" s="6">
        <f>SUM(I62:T62)</f>
        <v>120</v>
      </c>
      <c r="I62" s="6">
        <f>X62+AY62+BZ62+DA62</f>
        <v>0</v>
      </c>
      <c r="J62" s="6">
        <f>Z62+BA62+CB62+DC62</f>
        <v>0</v>
      </c>
      <c r="K62" s="6">
        <f>AB62+BC62+CD62+DE62</f>
        <v>0</v>
      </c>
      <c r="L62" s="6">
        <f>AD62+BE62+CF62+DG62</f>
        <v>0</v>
      </c>
      <c r="M62" s="6">
        <f>AG62+BH62+CI62+DJ62</f>
        <v>0</v>
      </c>
      <c r="N62" s="6">
        <f>AI62+BJ62+CK62+DL62</f>
        <v>0</v>
      </c>
      <c r="O62" s="6">
        <f>AK62+BL62+CM62+DN62</f>
        <v>0</v>
      </c>
      <c r="P62" s="6">
        <f>AM62+BN62+CO62+DP62</f>
        <v>0</v>
      </c>
      <c r="Q62" s="6">
        <f>AO62+BP62+CQ62+DR62</f>
        <v>0</v>
      </c>
      <c r="R62" s="6">
        <f>AQ62+BR62+CS62+DT62</f>
        <v>120</v>
      </c>
      <c r="S62" s="6">
        <f>AS62+BT62+CU62+DV62</f>
        <v>0</v>
      </c>
      <c r="T62" s="6">
        <f>AU62+BV62+CW62+DX62</f>
        <v>0</v>
      </c>
      <c r="U62" s="7">
        <f>AX62+BY62+CZ62+EA62</f>
        <v>4</v>
      </c>
      <c r="V62" s="7">
        <f>AW62+BX62+CY62+DZ62</f>
        <v>4</v>
      </c>
      <c r="W62" s="7">
        <f>$B$62*0</f>
        <v>0</v>
      </c>
      <c r="X62" s="11"/>
      <c r="Y62" s="10"/>
      <c r="Z62" s="11"/>
      <c r="AA62" s="10"/>
      <c r="AB62" s="11"/>
      <c r="AC62" s="10"/>
      <c r="AD62" s="11"/>
      <c r="AE62" s="10"/>
      <c r="AF62" s="7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11">
        <f>$B$62*120</f>
        <v>120</v>
      </c>
      <c r="AR62" s="10" t="s">
        <v>57</v>
      </c>
      <c r="AS62" s="11"/>
      <c r="AT62" s="10"/>
      <c r="AU62" s="11"/>
      <c r="AV62" s="10"/>
      <c r="AW62" s="7">
        <f>$B$62*4</f>
        <v>4</v>
      </c>
      <c r="AX62" s="7">
        <f>AF62+AW62</f>
        <v>4</v>
      </c>
      <c r="AY62" s="11"/>
      <c r="AZ62" s="10"/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>BG62+BX62</f>
        <v>0</v>
      </c>
      <c r="BZ62" s="11"/>
      <c r="CA62" s="10"/>
      <c r="CB62" s="11"/>
      <c r="CC62" s="10"/>
      <c r="CD62" s="11"/>
      <c r="CE62" s="10"/>
      <c r="CF62" s="11"/>
      <c r="CG62" s="10"/>
      <c r="CH62" s="7"/>
      <c r="CI62" s="11"/>
      <c r="CJ62" s="10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CH62+CY62</f>
        <v>0</v>
      </c>
      <c r="DA62" s="11"/>
      <c r="DB62" s="10"/>
      <c r="DC62" s="11"/>
      <c r="DD62" s="10"/>
      <c r="DE62" s="11"/>
      <c r="DF62" s="10"/>
      <c r="DG62" s="11"/>
      <c r="DH62" s="10"/>
      <c r="DI62" s="7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>DI62+DZ62</f>
        <v>0</v>
      </c>
    </row>
    <row r="63" spans="1:131" ht="15.75" customHeight="1">
      <c r="A63" s="6"/>
      <c r="B63" s="6"/>
      <c r="C63" s="6"/>
      <c r="D63" s="6"/>
      <c r="E63" s="6" t="s">
        <v>67</v>
      </c>
      <c r="F63" s="6">
        <f aca="true" t="shared" si="98" ref="F63:AK63">SUM(F62:F62)</f>
        <v>0</v>
      </c>
      <c r="G63" s="6">
        <f t="shared" si="98"/>
        <v>1</v>
      </c>
      <c r="H63" s="6">
        <f t="shared" si="98"/>
        <v>120</v>
      </c>
      <c r="I63" s="6">
        <f t="shared" si="98"/>
        <v>0</v>
      </c>
      <c r="J63" s="6">
        <f t="shared" si="98"/>
        <v>0</v>
      </c>
      <c r="K63" s="6">
        <f t="shared" si="98"/>
        <v>0</v>
      </c>
      <c r="L63" s="6">
        <f t="shared" si="98"/>
        <v>0</v>
      </c>
      <c r="M63" s="6">
        <f t="shared" si="98"/>
        <v>0</v>
      </c>
      <c r="N63" s="6">
        <f t="shared" si="98"/>
        <v>0</v>
      </c>
      <c r="O63" s="6">
        <f t="shared" si="98"/>
        <v>0</v>
      </c>
      <c r="P63" s="6">
        <f t="shared" si="98"/>
        <v>0</v>
      </c>
      <c r="Q63" s="6">
        <f t="shared" si="98"/>
        <v>0</v>
      </c>
      <c r="R63" s="6">
        <f t="shared" si="98"/>
        <v>120</v>
      </c>
      <c r="S63" s="6">
        <f t="shared" si="98"/>
        <v>0</v>
      </c>
      <c r="T63" s="6">
        <f t="shared" si="98"/>
        <v>0</v>
      </c>
      <c r="U63" s="7">
        <f t="shared" si="98"/>
        <v>4</v>
      </c>
      <c r="V63" s="7">
        <f t="shared" si="98"/>
        <v>4</v>
      </c>
      <c r="W63" s="7">
        <f t="shared" si="98"/>
        <v>0</v>
      </c>
      <c r="X63" s="11">
        <f t="shared" si="98"/>
        <v>0</v>
      </c>
      <c r="Y63" s="10">
        <f t="shared" si="98"/>
        <v>0</v>
      </c>
      <c r="Z63" s="11">
        <f t="shared" si="98"/>
        <v>0</v>
      </c>
      <c r="AA63" s="10">
        <f t="shared" si="98"/>
        <v>0</v>
      </c>
      <c r="AB63" s="11">
        <f t="shared" si="98"/>
        <v>0</v>
      </c>
      <c r="AC63" s="10">
        <f t="shared" si="98"/>
        <v>0</v>
      </c>
      <c r="AD63" s="11">
        <f t="shared" si="98"/>
        <v>0</v>
      </c>
      <c r="AE63" s="10">
        <f t="shared" si="98"/>
        <v>0</v>
      </c>
      <c r="AF63" s="7">
        <f t="shared" si="98"/>
        <v>0</v>
      </c>
      <c r="AG63" s="11">
        <f t="shared" si="98"/>
        <v>0</v>
      </c>
      <c r="AH63" s="10">
        <f t="shared" si="98"/>
        <v>0</v>
      </c>
      <c r="AI63" s="11">
        <f t="shared" si="98"/>
        <v>0</v>
      </c>
      <c r="AJ63" s="10">
        <f t="shared" si="98"/>
        <v>0</v>
      </c>
      <c r="AK63" s="11">
        <f t="shared" si="98"/>
        <v>0</v>
      </c>
      <c r="AL63" s="10">
        <f aca="true" t="shared" si="99" ref="AL63:BQ63">SUM(AL62:AL62)</f>
        <v>0</v>
      </c>
      <c r="AM63" s="11">
        <f t="shared" si="99"/>
        <v>0</v>
      </c>
      <c r="AN63" s="10">
        <f t="shared" si="99"/>
        <v>0</v>
      </c>
      <c r="AO63" s="11">
        <f t="shared" si="99"/>
        <v>0</v>
      </c>
      <c r="AP63" s="10">
        <f t="shared" si="99"/>
        <v>0</v>
      </c>
      <c r="AQ63" s="11">
        <f t="shared" si="99"/>
        <v>120</v>
      </c>
      <c r="AR63" s="10">
        <f t="shared" si="99"/>
        <v>0</v>
      </c>
      <c r="AS63" s="11">
        <f t="shared" si="99"/>
        <v>0</v>
      </c>
      <c r="AT63" s="10">
        <f t="shared" si="99"/>
        <v>0</v>
      </c>
      <c r="AU63" s="11">
        <f t="shared" si="99"/>
        <v>0</v>
      </c>
      <c r="AV63" s="10">
        <f t="shared" si="99"/>
        <v>0</v>
      </c>
      <c r="AW63" s="7">
        <f t="shared" si="99"/>
        <v>4</v>
      </c>
      <c r="AX63" s="7">
        <f t="shared" si="99"/>
        <v>4</v>
      </c>
      <c r="AY63" s="11">
        <f t="shared" si="99"/>
        <v>0</v>
      </c>
      <c r="AZ63" s="10">
        <f t="shared" si="99"/>
        <v>0</v>
      </c>
      <c r="BA63" s="11">
        <f t="shared" si="99"/>
        <v>0</v>
      </c>
      <c r="BB63" s="10">
        <f t="shared" si="99"/>
        <v>0</v>
      </c>
      <c r="BC63" s="11">
        <f t="shared" si="99"/>
        <v>0</v>
      </c>
      <c r="BD63" s="10">
        <f t="shared" si="99"/>
        <v>0</v>
      </c>
      <c r="BE63" s="11">
        <f t="shared" si="99"/>
        <v>0</v>
      </c>
      <c r="BF63" s="10">
        <f t="shared" si="99"/>
        <v>0</v>
      </c>
      <c r="BG63" s="7">
        <f t="shared" si="99"/>
        <v>0</v>
      </c>
      <c r="BH63" s="11">
        <f t="shared" si="99"/>
        <v>0</v>
      </c>
      <c r="BI63" s="10">
        <f t="shared" si="99"/>
        <v>0</v>
      </c>
      <c r="BJ63" s="11">
        <f t="shared" si="99"/>
        <v>0</v>
      </c>
      <c r="BK63" s="10">
        <f t="shared" si="99"/>
        <v>0</v>
      </c>
      <c r="BL63" s="11">
        <f t="shared" si="99"/>
        <v>0</v>
      </c>
      <c r="BM63" s="10">
        <f t="shared" si="99"/>
        <v>0</v>
      </c>
      <c r="BN63" s="11">
        <f t="shared" si="99"/>
        <v>0</v>
      </c>
      <c r="BO63" s="10">
        <f t="shared" si="99"/>
        <v>0</v>
      </c>
      <c r="BP63" s="11">
        <f t="shared" si="99"/>
        <v>0</v>
      </c>
      <c r="BQ63" s="10">
        <f t="shared" si="99"/>
        <v>0</v>
      </c>
      <c r="BR63" s="11">
        <f aca="true" t="shared" si="100" ref="BR63:CW63">SUM(BR62:BR62)</f>
        <v>0</v>
      </c>
      <c r="BS63" s="10">
        <f t="shared" si="100"/>
        <v>0</v>
      </c>
      <c r="BT63" s="11">
        <f t="shared" si="100"/>
        <v>0</v>
      </c>
      <c r="BU63" s="10">
        <f t="shared" si="100"/>
        <v>0</v>
      </c>
      <c r="BV63" s="11">
        <f t="shared" si="100"/>
        <v>0</v>
      </c>
      <c r="BW63" s="10">
        <f t="shared" si="100"/>
        <v>0</v>
      </c>
      <c r="BX63" s="7">
        <f t="shared" si="100"/>
        <v>0</v>
      </c>
      <c r="BY63" s="7">
        <f t="shared" si="100"/>
        <v>0</v>
      </c>
      <c r="BZ63" s="11">
        <f t="shared" si="100"/>
        <v>0</v>
      </c>
      <c r="CA63" s="10">
        <f t="shared" si="100"/>
        <v>0</v>
      </c>
      <c r="CB63" s="11">
        <f t="shared" si="100"/>
        <v>0</v>
      </c>
      <c r="CC63" s="10">
        <f t="shared" si="100"/>
        <v>0</v>
      </c>
      <c r="CD63" s="11">
        <f t="shared" si="100"/>
        <v>0</v>
      </c>
      <c r="CE63" s="10">
        <f t="shared" si="100"/>
        <v>0</v>
      </c>
      <c r="CF63" s="11">
        <f t="shared" si="100"/>
        <v>0</v>
      </c>
      <c r="CG63" s="10">
        <f t="shared" si="100"/>
        <v>0</v>
      </c>
      <c r="CH63" s="7">
        <f t="shared" si="100"/>
        <v>0</v>
      </c>
      <c r="CI63" s="11">
        <f t="shared" si="100"/>
        <v>0</v>
      </c>
      <c r="CJ63" s="10">
        <f t="shared" si="100"/>
        <v>0</v>
      </c>
      <c r="CK63" s="11">
        <f t="shared" si="100"/>
        <v>0</v>
      </c>
      <c r="CL63" s="10">
        <f t="shared" si="100"/>
        <v>0</v>
      </c>
      <c r="CM63" s="11">
        <f t="shared" si="100"/>
        <v>0</v>
      </c>
      <c r="CN63" s="10">
        <f t="shared" si="100"/>
        <v>0</v>
      </c>
      <c r="CO63" s="11">
        <f t="shared" si="100"/>
        <v>0</v>
      </c>
      <c r="CP63" s="10">
        <f t="shared" si="100"/>
        <v>0</v>
      </c>
      <c r="CQ63" s="11">
        <f t="shared" si="100"/>
        <v>0</v>
      </c>
      <c r="CR63" s="10">
        <f t="shared" si="100"/>
        <v>0</v>
      </c>
      <c r="CS63" s="11">
        <f t="shared" si="100"/>
        <v>0</v>
      </c>
      <c r="CT63" s="10">
        <f t="shared" si="100"/>
        <v>0</v>
      </c>
      <c r="CU63" s="11">
        <f t="shared" si="100"/>
        <v>0</v>
      </c>
      <c r="CV63" s="10">
        <f t="shared" si="100"/>
        <v>0</v>
      </c>
      <c r="CW63" s="11">
        <f t="shared" si="100"/>
        <v>0</v>
      </c>
      <c r="CX63" s="10">
        <f aca="true" t="shared" si="101" ref="CX63:EA63">SUM(CX62:CX62)</f>
        <v>0</v>
      </c>
      <c r="CY63" s="7">
        <f t="shared" si="101"/>
        <v>0</v>
      </c>
      <c r="CZ63" s="7">
        <f t="shared" si="101"/>
        <v>0</v>
      </c>
      <c r="DA63" s="11">
        <f t="shared" si="101"/>
        <v>0</v>
      </c>
      <c r="DB63" s="10">
        <f t="shared" si="101"/>
        <v>0</v>
      </c>
      <c r="DC63" s="11">
        <f t="shared" si="101"/>
        <v>0</v>
      </c>
      <c r="DD63" s="10">
        <f t="shared" si="101"/>
        <v>0</v>
      </c>
      <c r="DE63" s="11">
        <f t="shared" si="101"/>
        <v>0</v>
      </c>
      <c r="DF63" s="10">
        <f t="shared" si="101"/>
        <v>0</v>
      </c>
      <c r="DG63" s="11">
        <f t="shared" si="101"/>
        <v>0</v>
      </c>
      <c r="DH63" s="10">
        <f t="shared" si="101"/>
        <v>0</v>
      </c>
      <c r="DI63" s="7">
        <f t="shared" si="101"/>
        <v>0</v>
      </c>
      <c r="DJ63" s="11">
        <f t="shared" si="101"/>
        <v>0</v>
      </c>
      <c r="DK63" s="10">
        <f t="shared" si="101"/>
        <v>0</v>
      </c>
      <c r="DL63" s="11">
        <f t="shared" si="101"/>
        <v>0</v>
      </c>
      <c r="DM63" s="10">
        <f t="shared" si="101"/>
        <v>0</v>
      </c>
      <c r="DN63" s="11">
        <f t="shared" si="101"/>
        <v>0</v>
      </c>
      <c r="DO63" s="10">
        <f t="shared" si="101"/>
        <v>0</v>
      </c>
      <c r="DP63" s="11">
        <f t="shared" si="101"/>
        <v>0</v>
      </c>
      <c r="DQ63" s="10">
        <f t="shared" si="101"/>
        <v>0</v>
      </c>
      <c r="DR63" s="11">
        <f t="shared" si="101"/>
        <v>0</v>
      </c>
      <c r="DS63" s="10">
        <f t="shared" si="101"/>
        <v>0</v>
      </c>
      <c r="DT63" s="11">
        <f t="shared" si="101"/>
        <v>0</v>
      </c>
      <c r="DU63" s="10">
        <f t="shared" si="101"/>
        <v>0</v>
      </c>
      <c r="DV63" s="11">
        <f t="shared" si="101"/>
        <v>0</v>
      </c>
      <c r="DW63" s="10">
        <f t="shared" si="101"/>
        <v>0</v>
      </c>
      <c r="DX63" s="11">
        <f t="shared" si="101"/>
        <v>0</v>
      </c>
      <c r="DY63" s="10">
        <f t="shared" si="101"/>
        <v>0</v>
      </c>
      <c r="DZ63" s="7">
        <f t="shared" si="101"/>
        <v>0</v>
      </c>
      <c r="EA63" s="7">
        <f t="shared" si="101"/>
        <v>0</v>
      </c>
    </row>
    <row r="64" spans="1:131" ht="19.5" customHeight="1">
      <c r="A64" s="12" t="s">
        <v>137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2"/>
      <c r="EA64" s="13"/>
    </row>
    <row r="65" spans="1:131" ht="12.75">
      <c r="A65" s="6"/>
      <c r="B65" s="6"/>
      <c r="C65" s="6"/>
      <c r="D65" s="6" t="s">
        <v>138</v>
      </c>
      <c r="E65" s="3" t="s">
        <v>139</v>
      </c>
      <c r="F65" s="6">
        <f>COUNTIF(X65:DY65,"e")</f>
        <v>0</v>
      </c>
      <c r="G65" s="6">
        <f>COUNTIF(X65:DY65,"z")</f>
        <v>1</v>
      </c>
      <c r="H65" s="6">
        <f>SUM(I65:T65)</f>
        <v>2</v>
      </c>
      <c r="I65" s="6">
        <f>X65+AY65+BZ65+DA65</f>
        <v>2</v>
      </c>
      <c r="J65" s="6">
        <f>Z65+BA65+CB65+DC65</f>
        <v>0</v>
      </c>
      <c r="K65" s="6">
        <f>AB65+BC65+CD65+DE65</f>
        <v>0</v>
      </c>
      <c r="L65" s="6">
        <f>AD65+BE65+CF65+DG65</f>
        <v>0</v>
      </c>
      <c r="M65" s="6">
        <f>AG65+BH65+CI65+DJ65</f>
        <v>0</v>
      </c>
      <c r="N65" s="6">
        <f>AI65+BJ65+CK65+DL65</f>
        <v>0</v>
      </c>
      <c r="O65" s="6">
        <f>AK65+BL65+CM65+DN65</f>
        <v>0</v>
      </c>
      <c r="P65" s="6">
        <f>AM65+BN65+CO65+DP65</f>
        <v>0</v>
      </c>
      <c r="Q65" s="6">
        <f>AO65+BP65+CQ65+DR65</f>
        <v>0</v>
      </c>
      <c r="R65" s="6">
        <f>AQ65+BR65+CS65+DT65</f>
        <v>0</v>
      </c>
      <c r="S65" s="6">
        <f>AS65+BT65+CU65+DV65</f>
        <v>0</v>
      </c>
      <c r="T65" s="6">
        <f>AU65+BV65+CW65+DX65</f>
        <v>0</v>
      </c>
      <c r="U65" s="7">
        <f>AX65+BY65+CZ65+EA65</f>
        <v>0</v>
      </c>
      <c r="V65" s="7">
        <f>AW65+BX65+CY65+DZ65</f>
        <v>0</v>
      </c>
      <c r="W65" s="7">
        <v>0</v>
      </c>
      <c r="X65" s="11">
        <v>2</v>
      </c>
      <c r="Y65" s="10" t="s">
        <v>57</v>
      </c>
      <c r="Z65" s="11"/>
      <c r="AA65" s="10"/>
      <c r="AB65" s="11"/>
      <c r="AC65" s="10"/>
      <c r="AD65" s="11"/>
      <c r="AE65" s="10"/>
      <c r="AF65" s="7">
        <v>0</v>
      </c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11"/>
      <c r="AR65" s="10"/>
      <c r="AS65" s="11"/>
      <c r="AT65" s="10"/>
      <c r="AU65" s="11"/>
      <c r="AV65" s="10"/>
      <c r="AW65" s="7"/>
      <c r="AX65" s="7">
        <f>AF65+AW65</f>
        <v>0</v>
      </c>
      <c r="AY65" s="11"/>
      <c r="AZ65" s="10"/>
      <c r="BA65" s="11"/>
      <c r="BB65" s="10"/>
      <c r="BC65" s="11"/>
      <c r="BD65" s="10"/>
      <c r="BE65" s="11"/>
      <c r="BF65" s="10"/>
      <c r="BG65" s="7"/>
      <c r="BH65" s="11"/>
      <c r="BI65" s="10"/>
      <c r="BJ65" s="11"/>
      <c r="BK65" s="10"/>
      <c r="BL65" s="11"/>
      <c r="BM65" s="10"/>
      <c r="BN65" s="11"/>
      <c r="BO65" s="10"/>
      <c r="BP65" s="11"/>
      <c r="BQ65" s="10"/>
      <c r="BR65" s="11"/>
      <c r="BS65" s="10"/>
      <c r="BT65" s="11"/>
      <c r="BU65" s="10"/>
      <c r="BV65" s="11"/>
      <c r="BW65" s="10"/>
      <c r="BX65" s="7"/>
      <c r="BY65" s="7">
        <f>BG65+BX65</f>
        <v>0</v>
      </c>
      <c r="BZ65" s="11"/>
      <c r="CA65" s="10"/>
      <c r="CB65" s="11"/>
      <c r="CC65" s="10"/>
      <c r="CD65" s="11"/>
      <c r="CE65" s="10"/>
      <c r="CF65" s="11"/>
      <c r="CG65" s="10"/>
      <c r="CH65" s="7"/>
      <c r="CI65" s="11"/>
      <c r="CJ65" s="10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>CH65+CY65</f>
        <v>0</v>
      </c>
      <c r="DA65" s="11"/>
      <c r="DB65" s="10"/>
      <c r="DC65" s="11"/>
      <c r="DD65" s="10"/>
      <c r="DE65" s="11"/>
      <c r="DF65" s="10"/>
      <c r="DG65" s="11"/>
      <c r="DH65" s="10"/>
      <c r="DI65" s="7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11"/>
      <c r="DU65" s="10"/>
      <c r="DV65" s="11"/>
      <c r="DW65" s="10"/>
      <c r="DX65" s="11"/>
      <c r="DY65" s="10"/>
      <c r="DZ65" s="7"/>
      <c r="EA65" s="7">
        <f>DI65+DZ65</f>
        <v>0</v>
      </c>
    </row>
    <row r="66" spans="1:131" ht="12.75">
      <c r="A66" s="6"/>
      <c r="B66" s="6"/>
      <c r="C66" s="6"/>
      <c r="D66" s="6" t="s">
        <v>140</v>
      </c>
      <c r="E66" s="3" t="s">
        <v>141</v>
      </c>
      <c r="F66" s="6">
        <f>COUNTIF(X66:DY66,"e")</f>
        <v>0</v>
      </c>
      <c r="G66" s="6">
        <f>COUNTIF(X66:DY66,"z")</f>
        <v>1</v>
      </c>
      <c r="H66" s="6">
        <f>SUM(I66:T66)</f>
        <v>4</v>
      </c>
      <c r="I66" s="6">
        <f>X66+AY66+BZ66+DA66</f>
        <v>4</v>
      </c>
      <c r="J66" s="6">
        <f>Z66+BA66+CB66+DC66</f>
        <v>0</v>
      </c>
      <c r="K66" s="6">
        <f>AB66+BC66+CD66+DE66</f>
        <v>0</v>
      </c>
      <c r="L66" s="6">
        <f>AD66+BE66+CF66+DG66</f>
        <v>0</v>
      </c>
      <c r="M66" s="6">
        <f>AG66+BH66+CI66+DJ66</f>
        <v>0</v>
      </c>
      <c r="N66" s="6">
        <f>AI66+BJ66+CK66+DL66</f>
        <v>0</v>
      </c>
      <c r="O66" s="6">
        <f>AK66+BL66+CM66+DN66</f>
        <v>0</v>
      </c>
      <c r="P66" s="6">
        <f>AM66+BN66+CO66+DP66</f>
        <v>0</v>
      </c>
      <c r="Q66" s="6">
        <f>AO66+BP66+CQ66+DR66</f>
        <v>0</v>
      </c>
      <c r="R66" s="6">
        <f>AQ66+BR66+CS66+DT66</f>
        <v>0</v>
      </c>
      <c r="S66" s="6">
        <f>AS66+BT66+CU66+DV66</f>
        <v>0</v>
      </c>
      <c r="T66" s="6">
        <f>AU66+BV66+CW66+DX66</f>
        <v>0</v>
      </c>
      <c r="U66" s="7">
        <f>AX66+BY66+CZ66+EA66</f>
        <v>0</v>
      </c>
      <c r="V66" s="7">
        <f>AW66+BX66+CY66+DZ66</f>
        <v>0</v>
      </c>
      <c r="W66" s="7">
        <v>0</v>
      </c>
      <c r="X66" s="11">
        <v>4</v>
      </c>
      <c r="Y66" s="10" t="s">
        <v>57</v>
      </c>
      <c r="Z66" s="11"/>
      <c r="AA66" s="10"/>
      <c r="AB66" s="11"/>
      <c r="AC66" s="10"/>
      <c r="AD66" s="11"/>
      <c r="AE66" s="10"/>
      <c r="AF66" s="7">
        <v>0</v>
      </c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11"/>
      <c r="AR66" s="10"/>
      <c r="AS66" s="11"/>
      <c r="AT66" s="10"/>
      <c r="AU66" s="11"/>
      <c r="AV66" s="10"/>
      <c r="AW66" s="7"/>
      <c r="AX66" s="7">
        <f>AF66+AW66</f>
        <v>0</v>
      </c>
      <c r="AY66" s="11"/>
      <c r="AZ66" s="10"/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11"/>
      <c r="BQ66" s="10"/>
      <c r="BR66" s="11"/>
      <c r="BS66" s="10"/>
      <c r="BT66" s="11"/>
      <c r="BU66" s="10"/>
      <c r="BV66" s="11"/>
      <c r="BW66" s="10"/>
      <c r="BX66" s="7"/>
      <c r="BY66" s="7">
        <f>BG66+BX66</f>
        <v>0</v>
      </c>
      <c r="BZ66" s="11"/>
      <c r="CA66" s="10"/>
      <c r="CB66" s="11"/>
      <c r="CC66" s="10"/>
      <c r="CD66" s="11"/>
      <c r="CE66" s="10"/>
      <c r="CF66" s="11"/>
      <c r="CG66" s="10"/>
      <c r="CH66" s="7"/>
      <c r="CI66" s="11"/>
      <c r="CJ66" s="10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CH66+CY66</f>
        <v>0</v>
      </c>
      <c r="DA66" s="11"/>
      <c r="DB66" s="10"/>
      <c r="DC66" s="11"/>
      <c r="DD66" s="10"/>
      <c r="DE66" s="11"/>
      <c r="DF66" s="10"/>
      <c r="DG66" s="11"/>
      <c r="DH66" s="10"/>
      <c r="DI66" s="7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7"/>
      <c r="EA66" s="7">
        <f>DI66+DZ66</f>
        <v>0</v>
      </c>
    </row>
    <row r="67" spans="1:131" ht="15.75" customHeight="1">
      <c r="A67" s="6"/>
      <c r="B67" s="6"/>
      <c r="C67" s="6"/>
      <c r="D67" s="6"/>
      <c r="E67" s="6" t="s">
        <v>67</v>
      </c>
      <c r="F67" s="6">
        <f aca="true" t="shared" si="102" ref="F67:AK67">SUM(F65:F66)</f>
        <v>0</v>
      </c>
      <c r="G67" s="6">
        <f t="shared" si="102"/>
        <v>2</v>
      </c>
      <c r="H67" s="6">
        <f t="shared" si="102"/>
        <v>6</v>
      </c>
      <c r="I67" s="6">
        <f t="shared" si="102"/>
        <v>6</v>
      </c>
      <c r="J67" s="6">
        <f t="shared" si="102"/>
        <v>0</v>
      </c>
      <c r="K67" s="6">
        <f t="shared" si="102"/>
        <v>0</v>
      </c>
      <c r="L67" s="6">
        <f t="shared" si="102"/>
        <v>0</v>
      </c>
      <c r="M67" s="6">
        <f t="shared" si="102"/>
        <v>0</v>
      </c>
      <c r="N67" s="6">
        <f t="shared" si="102"/>
        <v>0</v>
      </c>
      <c r="O67" s="6">
        <f t="shared" si="102"/>
        <v>0</v>
      </c>
      <c r="P67" s="6">
        <f t="shared" si="102"/>
        <v>0</v>
      </c>
      <c r="Q67" s="6">
        <f t="shared" si="102"/>
        <v>0</v>
      </c>
      <c r="R67" s="6">
        <f t="shared" si="102"/>
        <v>0</v>
      </c>
      <c r="S67" s="6">
        <f t="shared" si="102"/>
        <v>0</v>
      </c>
      <c r="T67" s="6">
        <f t="shared" si="102"/>
        <v>0</v>
      </c>
      <c r="U67" s="7">
        <f t="shared" si="102"/>
        <v>0</v>
      </c>
      <c r="V67" s="7">
        <f t="shared" si="102"/>
        <v>0</v>
      </c>
      <c r="W67" s="7">
        <f t="shared" si="102"/>
        <v>0</v>
      </c>
      <c r="X67" s="11">
        <f t="shared" si="102"/>
        <v>6</v>
      </c>
      <c r="Y67" s="10">
        <f t="shared" si="102"/>
        <v>0</v>
      </c>
      <c r="Z67" s="11">
        <f t="shared" si="102"/>
        <v>0</v>
      </c>
      <c r="AA67" s="10">
        <f t="shared" si="102"/>
        <v>0</v>
      </c>
      <c r="AB67" s="11">
        <f t="shared" si="102"/>
        <v>0</v>
      </c>
      <c r="AC67" s="10">
        <f t="shared" si="102"/>
        <v>0</v>
      </c>
      <c r="AD67" s="11">
        <f t="shared" si="102"/>
        <v>0</v>
      </c>
      <c r="AE67" s="10">
        <f t="shared" si="102"/>
        <v>0</v>
      </c>
      <c r="AF67" s="7">
        <f t="shared" si="102"/>
        <v>0</v>
      </c>
      <c r="AG67" s="11">
        <f t="shared" si="102"/>
        <v>0</v>
      </c>
      <c r="AH67" s="10">
        <f t="shared" si="102"/>
        <v>0</v>
      </c>
      <c r="AI67" s="11">
        <f t="shared" si="102"/>
        <v>0</v>
      </c>
      <c r="AJ67" s="10">
        <f t="shared" si="102"/>
        <v>0</v>
      </c>
      <c r="AK67" s="11">
        <f t="shared" si="102"/>
        <v>0</v>
      </c>
      <c r="AL67" s="10">
        <f aca="true" t="shared" si="103" ref="AL67:BQ67">SUM(AL65:AL66)</f>
        <v>0</v>
      </c>
      <c r="AM67" s="11">
        <f t="shared" si="103"/>
        <v>0</v>
      </c>
      <c r="AN67" s="10">
        <f t="shared" si="103"/>
        <v>0</v>
      </c>
      <c r="AO67" s="11">
        <f t="shared" si="103"/>
        <v>0</v>
      </c>
      <c r="AP67" s="10">
        <f t="shared" si="103"/>
        <v>0</v>
      </c>
      <c r="AQ67" s="11">
        <f t="shared" si="103"/>
        <v>0</v>
      </c>
      <c r="AR67" s="10">
        <f t="shared" si="103"/>
        <v>0</v>
      </c>
      <c r="AS67" s="11">
        <f t="shared" si="103"/>
        <v>0</v>
      </c>
      <c r="AT67" s="10">
        <f t="shared" si="103"/>
        <v>0</v>
      </c>
      <c r="AU67" s="11">
        <f t="shared" si="103"/>
        <v>0</v>
      </c>
      <c r="AV67" s="10">
        <f t="shared" si="103"/>
        <v>0</v>
      </c>
      <c r="AW67" s="7">
        <f t="shared" si="103"/>
        <v>0</v>
      </c>
      <c r="AX67" s="7">
        <f t="shared" si="103"/>
        <v>0</v>
      </c>
      <c r="AY67" s="11">
        <f t="shared" si="103"/>
        <v>0</v>
      </c>
      <c r="AZ67" s="10">
        <f t="shared" si="103"/>
        <v>0</v>
      </c>
      <c r="BA67" s="11">
        <f t="shared" si="103"/>
        <v>0</v>
      </c>
      <c r="BB67" s="10">
        <f t="shared" si="103"/>
        <v>0</v>
      </c>
      <c r="BC67" s="11">
        <f t="shared" si="103"/>
        <v>0</v>
      </c>
      <c r="BD67" s="10">
        <f t="shared" si="103"/>
        <v>0</v>
      </c>
      <c r="BE67" s="11">
        <f t="shared" si="103"/>
        <v>0</v>
      </c>
      <c r="BF67" s="10">
        <f t="shared" si="103"/>
        <v>0</v>
      </c>
      <c r="BG67" s="7">
        <f t="shared" si="103"/>
        <v>0</v>
      </c>
      <c r="BH67" s="11">
        <f t="shared" si="103"/>
        <v>0</v>
      </c>
      <c r="BI67" s="10">
        <f t="shared" si="103"/>
        <v>0</v>
      </c>
      <c r="BJ67" s="11">
        <f t="shared" si="103"/>
        <v>0</v>
      </c>
      <c r="BK67" s="10">
        <f t="shared" si="103"/>
        <v>0</v>
      </c>
      <c r="BL67" s="11">
        <f t="shared" si="103"/>
        <v>0</v>
      </c>
      <c r="BM67" s="10">
        <f t="shared" si="103"/>
        <v>0</v>
      </c>
      <c r="BN67" s="11">
        <f t="shared" si="103"/>
        <v>0</v>
      </c>
      <c r="BO67" s="10">
        <f t="shared" si="103"/>
        <v>0</v>
      </c>
      <c r="BP67" s="11">
        <f t="shared" si="103"/>
        <v>0</v>
      </c>
      <c r="BQ67" s="10">
        <f t="shared" si="103"/>
        <v>0</v>
      </c>
      <c r="BR67" s="11">
        <f aca="true" t="shared" si="104" ref="BR67:CW67">SUM(BR65:BR66)</f>
        <v>0</v>
      </c>
      <c r="BS67" s="10">
        <f t="shared" si="104"/>
        <v>0</v>
      </c>
      <c r="BT67" s="11">
        <f t="shared" si="104"/>
        <v>0</v>
      </c>
      <c r="BU67" s="10">
        <f t="shared" si="104"/>
        <v>0</v>
      </c>
      <c r="BV67" s="11">
        <f t="shared" si="104"/>
        <v>0</v>
      </c>
      <c r="BW67" s="10">
        <f t="shared" si="104"/>
        <v>0</v>
      </c>
      <c r="BX67" s="7">
        <f t="shared" si="104"/>
        <v>0</v>
      </c>
      <c r="BY67" s="7">
        <f t="shared" si="104"/>
        <v>0</v>
      </c>
      <c r="BZ67" s="11">
        <f t="shared" si="104"/>
        <v>0</v>
      </c>
      <c r="CA67" s="10">
        <f t="shared" si="104"/>
        <v>0</v>
      </c>
      <c r="CB67" s="11">
        <f t="shared" si="104"/>
        <v>0</v>
      </c>
      <c r="CC67" s="10">
        <f t="shared" si="104"/>
        <v>0</v>
      </c>
      <c r="CD67" s="11">
        <f t="shared" si="104"/>
        <v>0</v>
      </c>
      <c r="CE67" s="10">
        <f t="shared" si="104"/>
        <v>0</v>
      </c>
      <c r="CF67" s="11">
        <f t="shared" si="104"/>
        <v>0</v>
      </c>
      <c r="CG67" s="10">
        <f t="shared" si="104"/>
        <v>0</v>
      </c>
      <c r="CH67" s="7">
        <f t="shared" si="104"/>
        <v>0</v>
      </c>
      <c r="CI67" s="11">
        <f t="shared" si="104"/>
        <v>0</v>
      </c>
      <c r="CJ67" s="10">
        <f t="shared" si="104"/>
        <v>0</v>
      </c>
      <c r="CK67" s="11">
        <f t="shared" si="104"/>
        <v>0</v>
      </c>
      <c r="CL67" s="10">
        <f t="shared" si="104"/>
        <v>0</v>
      </c>
      <c r="CM67" s="11">
        <f t="shared" si="104"/>
        <v>0</v>
      </c>
      <c r="CN67" s="10">
        <f t="shared" si="104"/>
        <v>0</v>
      </c>
      <c r="CO67" s="11">
        <f t="shared" si="104"/>
        <v>0</v>
      </c>
      <c r="CP67" s="10">
        <f t="shared" si="104"/>
        <v>0</v>
      </c>
      <c r="CQ67" s="11">
        <f t="shared" si="104"/>
        <v>0</v>
      </c>
      <c r="CR67" s="10">
        <f t="shared" si="104"/>
        <v>0</v>
      </c>
      <c r="CS67" s="11">
        <f t="shared" si="104"/>
        <v>0</v>
      </c>
      <c r="CT67" s="10">
        <f t="shared" si="104"/>
        <v>0</v>
      </c>
      <c r="CU67" s="11">
        <f t="shared" si="104"/>
        <v>0</v>
      </c>
      <c r="CV67" s="10">
        <f t="shared" si="104"/>
        <v>0</v>
      </c>
      <c r="CW67" s="11">
        <f t="shared" si="104"/>
        <v>0</v>
      </c>
      <c r="CX67" s="10">
        <f aca="true" t="shared" si="105" ref="CX67:EA67">SUM(CX65:CX66)</f>
        <v>0</v>
      </c>
      <c r="CY67" s="7">
        <f t="shared" si="105"/>
        <v>0</v>
      </c>
      <c r="CZ67" s="7">
        <f t="shared" si="105"/>
        <v>0</v>
      </c>
      <c r="DA67" s="11">
        <f t="shared" si="105"/>
        <v>0</v>
      </c>
      <c r="DB67" s="10">
        <f t="shared" si="105"/>
        <v>0</v>
      </c>
      <c r="DC67" s="11">
        <f t="shared" si="105"/>
        <v>0</v>
      </c>
      <c r="DD67" s="10">
        <f t="shared" si="105"/>
        <v>0</v>
      </c>
      <c r="DE67" s="11">
        <f t="shared" si="105"/>
        <v>0</v>
      </c>
      <c r="DF67" s="10">
        <f t="shared" si="105"/>
        <v>0</v>
      </c>
      <c r="DG67" s="11">
        <f t="shared" si="105"/>
        <v>0</v>
      </c>
      <c r="DH67" s="10">
        <f t="shared" si="105"/>
        <v>0</v>
      </c>
      <c r="DI67" s="7">
        <f t="shared" si="105"/>
        <v>0</v>
      </c>
      <c r="DJ67" s="11">
        <f t="shared" si="105"/>
        <v>0</v>
      </c>
      <c r="DK67" s="10">
        <f t="shared" si="105"/>
        <v>0</v>
      </c>
      <c r="DL67" s="11">
        <f t="shared" si="105"/>
        <v>0</v>
      </c>
      <c r="DM67" s="10">
        <f t="shared" si="105"/>
        <v>0</v>
      </c>
      <c r="DN67" s="11">
        <f t="shared" si="105"/>
        <v>0</v>
      </c>
      <c r="DO67" s="10">
        <f t="shared" si="105"/>
        <v>0</v>
      </c>
      <c r="DP67" s="11">
        <f t="shared" si="105"/>
        <v>0</v>
      </c>
      <c r="DQ67" s="10">
        <f t="shared" si="105"/>
        <v>0</v>
      </c>
      <c r="DR67" s="11">
        <f t="shared" si="105"/>
        <v>0</v>
      </c>
      <c r="DS67" s="10">
        <f t="shared" si="105"/>
        <v>0</v>
      </c>
      <c r="DT67" s="11">
        <f t="shared" si="105"/>
        <v>0</v>
      </c>
      <c r="DU67" s="10">
        <f t="shared" si="105"/>
        <v>0</v>
      </c>
      <c r="DV67" s="11">
        <f t="shared" si="105"/>
        <v>0</v>
      </c>
      <c r="DW67" s="10">
        <f t="shared" si="105"/>
        <v>0</v>
      </c>
      <c r="DX67" s="11">
        <f t="shared" si="105"/>
        <v>0</v>
      </c>
      <c r="DY67" s="10">
        <f t="shared" si="105"/>
        <v>0</v>
      </c>
      <c r="DZ67" s="7">
        <f t="shared" si="105"/>
        <v>0</v>
      </c>
      <c r="EA67" s="7">
        <f t="shared" si="105"/>
        <v>0</v>
      </c>
    </row>
    <row r="68" spans="1:131" ht="19.5" customHeight="1">
      <c r="A68" s="6"/>
      <c r="B68" s="6"/>
      <c r="C68" s="6"/>
      <c r="D68" s="6"/>
      <c r="E68" s="8" t="s">
        <v>142</v>
      </c>
      <c r="F68" s="6">
        <f>F23+F28+F40+F52+F63+F67</f>
        <v>8</v>
      </c>
      <c r="G68" s="6">
        <f>G23+G28+G40+G52+G63+G67</f>
        <v>48</v>
      </c>
      <c r="H68" s="6">
        <f aca="true" t="shared" si="106" ref="H68:T68">H23+H28+H40+H52+H67</f>
        <v>683</v>
      </c>
      <c r="I68" s="6">
        <f t="shared" si="106"/>
        <v>302</v>
      </c>
      <c r="J68" s="6">
        <f t="shared" si="106"/>
        <v>179</v>
      </c>
      <c r="K68" s="6">
        <f t="shared" si="106"/>
        <v>0</v>
      </c>
      <c r="L68" s="6">
        <f t="shared" si="106"/>
        <v>8</v>
      </c>
      <c r="M68" s="6">
        <f t="shared" si="106"/>
        <v>0</v>
      </c>
      <c r="N68" s="6">
        <f t="shared" si="106"/>
        <v>122</v>
      </c>
      <c r="O68" s="6">
        <f t="shared" si="106"/>
        <v>20</v>
      </c>
      <c r="P68" s="6">
        <f t="shared" si="106"/>
        <v>42</v>
      </c>
      <c r="Q68" s="6">
        <f t="shared" si="106"/>
        <v>0</v>
      </c>
      <c r="R68" s="6">
        <f t="shared" si="106"/>
        <v>0</v>
      </c>
      <c r="S68" s="6">
        <f t="shared" si="106"/>
        <v>10</v>
      </c>
      <c r="T68" s="6">
        <f t="shared" si="106"/>
        <v>0</v>
      </c>
      <c r="U68" s="7">
        <f>U23+U28+U40+U52+U63+U67</f>
        <v>90</v>
      </c>
      <c r="V68" s="7">
        <f>V23+V28+V40+V52+V63+V67</f>
        <v>43.5</v>
      </c>
      <c r="W68" s="7">
        <f>W23+W28+W40+W52+W63+W67</f>
        <v>27.42</v>
      </c>
      <c r="X68" s="11">
        <f aca="true" t="shared" si="107" ref="X68:AE68">X23+X28+X40+X52+X67</f>
        <v>107</v>
      </c>
      <c r="Y68" s="10">
        <f t="shared" si="107"/>
        <v>0</v>
      </c>
      <c r="Z68" s="11">
        <f t="shared" si="107"/>
        <v>68</v>
      </c>
      <c r="AA68" s="10">
        <f t="shared" si="107"/>
        <v>0</v>
      </c>
      <c r="AB68" s="11">
        <f t="shared" si="107"/>
        <v>0</v>
      </c>
      <c r="AC68" s="10">
        <f t="shared" si="107"/>
        <v>0</v>
      </c>
      <c r="AD68" s="11">
        <f t="shared" si="107"/>
        <v>0</v>
      </c>
      <c r="AE68" s="10">
        <f t="shared" si="107"/>
        <v>0</v>
      </c>
      <c r="AF68" s="7">
        <f>AF23+AF28+AF40+AF52+AF63+AF67</f>
        <v>16.5</v>
      </c>
      <c r="AG68" s="11">
        <f aca="true" t="shared" si="108" ref="AG68:AV68">AG23+AG28+AG40+AG52+AG67</f>
        <v>0</v>
      </c>
      <c r="AH68" s="10">
        <f t="shared" si="108"/>
        <v>0</v>
      </c>
      <c r="AI68" s="11">
        <f t="shared" si="108"/>
        <v>30</v>
      </c>
      <c r="AJ68" s="10">
        <f t="shared" si="108"/>
        <v>0</v>
      </c>
      <c r="AK68" s="11">
        <f t="shared" si="108"/>
        <v>0</v>
      </c>
      <c r="AL68" s="10">
        <f t="shared" si="108"/>
        <v>0</v>
      </c>
      <c r="AM68" s="11">
        <f t="shared" si="108"/>
        <v>0</v>
      </c>
      <c r="AN68" s="10">
        <f t="shared" si="108"/>
        <v>0</v>
      </c>
      <c r="AO68" s="11">
        <f t="shared" si="108"/>
        <v>0</v>
      </c>
      <c r="AP68" s="10">
        <f t="shared" si="108"/>
        <v>0</v>
      </c>
      <c r="AQ68" s="11">
        <f t="shared" si="108"/>
        <v>0</v>
      </c>
      <c r="AR68" s="10">
        <f t="shared" si="108"/>
        <v>0</v>
      </c>
      <c r="AS68" s="11">
        <f t="shared" si="108"/>
        <v>0</v>
      </c>
      <c r="AT68" s="10">
        <f t="shared" si="108"/>
        <v>0</v>
      </c>
      <c r="AU68" s="11">
        <f t="shared" si="108"/>
        <v>0</v>
      </c>
      <c r="AV68" s="10">
        <f t="shared" si="108"/>
        <v>0</v>
      </c>
      <c r="AW68" s="7">
        <f>AW23+AW28+AW40+AW52+AW63+AW67</f>
        <v>6.5</v>
      </c>
      <c r="AX68" s="7">
        <f>AX23+AX28+AX40+AX52+AX63+AX67</f>
        <v>23</v>
      </c>
      <c r="AY68" s="11">
        <f aca="true" t="shared" si="109" ref="AY68:BF68">AY23+AY28+AY40+AY52+AY67</f>
        <v>107</v>
      </c>
      <c r="AZ68" s="10">
        <f t="shared" si="109"/>
        <v>0</v>
      </c>
      <c r="BA68" s="11">
        <f t="shared" si="109"/>
        <v>67</v>
      </c>
      <c r="BB68" s="10">
        <f t="shared" si="109"/>
        <v>0</v>
      </c>
      <c r="BC68" s="11">
        <f t="shared" si="109"/>
        <v>0</v>
      </c>
      <c r="BD68" s="10">
        <f t="shared" si="109"/>
        <v>0</v>
      </c>
      <c r="BE68" s="11">
        <f t="shared" si="109"/>
        <v>8</v>
      </c>
      <c r="BF68" s="10">
        <f t="shared" si="109"/>
        <v>0</v>
      </c>
      <c r="BG68" s="7">
        <f>BG23+BG28+BG40+BG52+BG63+BG67</f>
        <v>17</v>
      </c>
      <c r="BH68" s="11">
        <f aca="true" t="shared" si="110" ref="BH68:BW68">BH23+BH28+BH40+BH52+BH67</f>
        <v>0</v>
      </c>
      <c r="BI68" s="10">
        <f t="shared" si="110"/>
        <v>0</v>
      </c>
      <c r="BJ68" s="11">
        <f t="shared" si="110"/>
        <v>10</v>
      </c>
      <c r="BK68" s="10">
        <f t="shared" si="110"/>
        <v>0</v>
      </c>
      <c r="BL68" s="11">
        <f t="shared" si="110"/>
        <v>20</v>
      </c>
      <c r="BM68" s="10">
        <f t="shared" si="110"/>
        <v>0</v>
      </c>
      <c r="BN68" s="11">
        <f t="shared" si="110"/>
        <v>12</v>
      </c>
      <c r="BO68" s="10">
        <f t="shared" si="110"/>
        <v>0</v>
      </c>
      <c r="BP68" s="11">
        <f t="shared" si="110"/>
        <v>0</v>
      </c>
      <c r="BQ68" s="10">
        <f t="shared" si="110"/>
        <v>0</v>
      </c>
      <c r="BR68" s="11">
        <f t="shared" si="110"/>
        <v>0</v>
      </c>
      <c r="BS68" s="10">
        <f t="shared" si="110"/>
        <v>0</v>
      </c>
      <c r="BT68" s="11">
        <f t="shared" si="110"/>
        <v>0</v>
      </c>
      <c r="BU68" s="10">
        <f t="shared" si="110"/>
        <v>0</v>
      </c>
      <c r="BV68" s="11">
        <f t="shared" si="110"/>
        <v>0</v>
      </c>
      <c r="BW68" s="10">
        <f t="shared" si="110"/>
        <v>0</v>
      </c>
      <c r="BX68" s="7">
        <f>BX23+BX28+BX40+BX52+BX63+BX67</f>
        <v>5</v>
      </c>
      <c r="BY68" s="7">
        <f>BY23+BY28+BY40+BY52+BY63+BY67</f>
        <v>22</v>
      </c>
      <c r="BZ68" s="11">
        <f aca="true" t="shared" si="111" ref="BZ68:CG68">BZ23+BZ28+BZ40+BZ52+BZ67</f>
        <v>78</v>
      </c>
      <c r="CA68" s="10">
        <f t="shared" si="111"/>
        <v>0</v>
      </c>
      <c r="CB68" s="11">
        <f t="shared" si="111"/>
        <v>44</v>
      </c>
      <c r="CC68" s="10">
        <f t="shared" si="111"/>
        <v>0</v>
      </c>
      <c r="CD68" s="11">
        <f t="shared" si="111"/>
        <v>0</v>
      </c>
      <c r="CE68" s="10">
        <f t="shared" si="111"/>
        <v>0</v>
      </c>
      <c r="CF68" s="11">
        <f t="shared" si="111"/>
        <v>0</v>
      </c>
      <c r="CG68" s="10">
        <f t="shared" si="111"/>
        <v>0</v>
      </c>
      <c r="CH68" s="7">
        <f>CH23+CH28+CH40+CH52+CH63+CH67</f>
        <v>12</v>
      </c>
      <c r="CI68" s="11">
        <f aca="true" t="shared" si="112" ref="CI68:CX68">CI23+CI28+CI40+CI52+CI67</f>
        <v>0</v>
      </c>
      <c r="CJ68" s="10">
        <f t="shared" si="112"/>
        <v>0</v>
      </c>
      <c r="CK68" s="11">
        <f t="shared" si="112"/>
        <v>82</v>
      </c>
      <c r="CL68" s="10">
        <f t="shared" si="112"/>
        <v>0</v>
      </c>
      <c r="CM68" s="11">
        <f t="shared" si="112"/>
        <v>0</v>
      </c>
      <c r="CN68" s="10">
        <f t="shared" si="112"/>
        <v>0</v>
      </c>
      <c r="CO68" s="11">
        <f t="shared" si="112"/>
        <v>30</v>
      </c>
      <c r="CP68" s="10">
        <f t="shared" si="112"/>
        <v>0</v>
      </c>
      <c r="CQ68" s="11">
        <f t="shared" si="112"/>
        <v>0</v>
      </c>
      <c r="CR68" s="10">
        <f t="shared" si="112"/>
        <v>0</v>
      </c>
      <c r="CS68" s="11">
        <f t="shared" si="112"/>
        <v>0</v>
      </c>
      <c r="CT68" s="10">
        <f t="shared" si="112"/>
        <v>0</v>
      </c>
      <c r="CU68" s="11">
        <f t="shared" si="112"/>
        <v>0</v>
      </c>
      <c r="CV68" s="10">
        <f t="shared" si="112"/>
        <v>0</v>
      </c>
      <c r="CW68" s="11">
        <f t="shared" si="112"/>
        <v>0</v>
      </c>
      <c r="CX68" s="10">
        <f t="shared" si="112"/>
        <v>0</v>
      </c>
      <c r="CY68" s="7">
        <f>CY23+CY28+CY40+CY52+CY63+CY67</f>
        <v>10</v>
      </c>
      <c r="CZ68" s="7">
        <f>CZ23+CZ28+CZ40+CZ52+CZ63+CZ67</f>
        <v>22</v>
      </c>
      <c r="DA68" s="11">
        <f aca="true" t="shared" si="113" ref="DA68:DH68">DA23+DA28+DA40+DA52+DA67</f>
        <v>10</v>
      </c>
      <c r="DB68" s="10">
        <f t="shared" si="113"/>
        <v>0</v>
      </c>
      <c r="DC68" s="11">
        <f t="shared" si="113"/>
        <v>0</v>
      </c>
      <c r="DD68" s="10">
        <f t="shared" si="113"/>
        <v>0</v>
      </c>
      <c r="DE68" s="11">
        <f t="shared" si="113"/>
        <v>0</v>
      </c>
      <c r="DF68" s="10">
        <f t="shared" si="113"/>
        <v>0</v>
      </c>
      <c r="DG68" s="11">
        <f t="shared" si="113"/>
        <v>0</v>
      </c>
      <c r="DH68" s="10">
        <f t="shared" si="113"/>
        <v>0</v>
      </c>
      <c r="DI68" s="7">
        <f>DI23+DI28+DI40+DI52+DI63+DI67</f>
        <v>1</v>
      </c>
      <c r="DJ68" s="11">
        <f aca="true" t="shared" si="114" ref="DJ68:DY68">DJ23+DJ28+DJ40+DJ52+DJ67</f>
        <v>0</v>
      </c>
      <c r="DK68" s="10">
        <f t="shared" si="114"/>
        <v>0</v>
      </c>
      <c r="DL68" s="11">
        <f t="shared" si="114"/>
        <v>0</v>
      </c>
      <c r="DM68" s="10">
        <f t="shared" si="114"/>
        <v>0</v>
      </c>
      <c r="DN68" s="11">
        <f t="shared" si="114"/>
        <v>0</v>
      </c>
      <c r="DO68" s="10">
        <f t="shared" si="114"/>
        <v>0</v>
      </c>
      <c r="DP68" s="11">
        <f t="shared" si="114"/>
        <v>0</v>
      </c>
      <c r="DQ68" s="10">
        <f t="shared" si="114"/>
        <v>0</v>
      </c>
      <c r="DR68" s="11">
        <f t="shared" si="114"/>
        <v>0</v>
      </c>
      <c r="DS68" s="10">
        <f t="shared" si="114"/>
        <v>0</v>
      </c>
      <c r="DT68" s="11">
        <f t="shared" si="114"/>
        <v>0</v>
      </c>
      <c r="DU68" s="10">
        <f t="shared" si="114"/>
        <v>0</v>
      </c>
      <c r="DV68" s="11">
        <f t="shared" si="114"/>
        <v>10</v>
      </c>
      <c r="DW68" s="10">
        <f t="shared" si="114"/>
        <v>0</v>
      </c>
      <c r="DX68" s="11">
        <f t="shared" si="114"/>
        <v>0</v>
      </c>
      <c r="DY68" s="10">
        <f t="shared" si="114"/>
        <v>0</v>
      </c>
      <c r="DZ68" s="7">
        <f>DZ23+DZ28+DZ40+DZ52+DZ63+DZ67</f>
        <v>22</v>
      </c>
      <c r="EA68" s="7">
        <f>EA23+EA28+EA40+EA52+EA63+EA67</f>
        <v>23</v>
      </c>
    </row>
    <row r="70" spans="4:5" ht="12.75">
      <c r="D70" s="3" t="s">
        <v>22</v>
      </c>
      <c r="E70" s="3" t="s">
        <v>143</v>
      </c>
    </row>
    <row r="71" spans="4:5" ht="12.75">
      <c r="D71" s="3" t="s">
        <v>26</v>
      </c>
      <c r="E71" s="3" t="s">
        <v>144</v>
      </c>
    </row>
    <row r="72" spans="4:5" ht="12.75">
      <c r="D72" s="14" t="s">
        <v>32</v>
      </c>
      <c r="E72" s="14"/>
    </row>
    <row r="73" spans="4:5" ht="12.75">
      <c r="D73" s="3" t="s">
        <v>34</v>
      </c>
      <c r="E73" s="3" t="s">
        <v>145</v>
      </c>
    </row>
    <row r="74" spans="4:5" ht="12.75">
      <c r="D74" s="3" t="s">
        <v>35</v>
      </c>
      <c r="E74" s="3" t="s">
        <v>146</v>
      </c>
    </row>
    <row r="75" spans="4:5" ht="12.75">
      <c r="D75" s="3" t="s">
        <v>36</v>
      </c>
      <c r="E75" s="3" t="s">
        <v>147</v>
      </c>
    </row>
    <row r="76" spans="4:29" ht="12.75">
      <c r="D76" s="3" t="s">
        <v>37</v>
      </c>
      <c r="E76" s="3" t="s">
        <v>148</v>
      </c>
      <c r="M76" s="9"/>
      <c r="U76" s="9"/>
      <c r="AC76" s="9"/>
    </row>
    <row r="77" spans="4:5" ht="12.75">
      <c r="D77" s="14" t="s">
        <v>33</v>
      </c>
      <c r="E77" s="14"/>
    </row>
    <row r="78" spans="4:5" ht="12.75">
      <c r="D78" s="3" t="s">
        <v>35</v>
      </c>
      <c r="E78" s="3" t="s">
        <v>146</v>
      </c>
    </row>
    <row r="79" spans="4:5" ht="12.75">
      <c r="D79" s="3" t="s">
        <v>36</v>
      </c>
      <c r="E79" s="3" t="s">
        <v>147</v>
      </c>
    </row>
    <row r="80" spans="4:5" ht="12.75">
      <c r="D80" s="3" t="s">
        <v>38</v>
      </c>
      <c r="E80" s="3" t="s">
        <v>149</v>
      </c>
    </row>
    <row r="81" spans="4:5" ht="12.75">
      <c r="D81" s="3" t="s">
        <v>37</v>
      </c>
      <c r="E81" s="3" t="s">
        <v>148</v>
      </c>
    </row>
    <row r="82" spans="4:5" ht="12.75">
      <c r="D82" s="3" t="s">
        <v>39</v>
      </c>
      <c r="E82" s="3" t="s">
        <v>150</v>
      </c>
    </row>
    <row r="83" spans="4:5" ht="12.75">
      <c r="D83" s="3" t="s">
        <v>40</v>
      </c>
      <c r="E83" s="3" t="s">
        <v>151</v>
      </c>
    </row>
    <row r="84" spans="4:5" ht="12.75">
      <c r="D84" s="3" t="s">
        <v>41</v>
      </c>
      <c r="E84" s="3" t="s">
        <v>152</v>
      </c>
    </row>
    <row r="85" spans="4:5" ht="12.75">
      <c r="D85" s="3" t="s">
        <v>42</v>
      </c>
      <c r="E85" s="3" t="s">
        <v>153</v>
      </c>
    </row>
  </sheetData>
  <sheetProtection/>
  <mergeCells count="104">
    <mergeCell ref="A11:DZ11"/>
    <mergeCell ref="A12:C14"/>
    <mergeCell ref="D12:D15"/>
    <mergeCell ref="E12:E15"/>
    <mergeCell ref="F12:G12"/>
    <mergeCell ref="F13:F15"/>
    <mergeCell ref="G13:G15"/>
    <mergeCell ref="H12:T12"/>
    <mergeCell ref="V12:V15"/>
    <mergeCell ref="W12:W15"/>
    <mergeCell ref="X12:BY12"/>
    <mergeCell ref="X13:AX13"/>
    <mergeCell ref="X14:AE14"/>
    <mergeCell ref="I13:T13"/>
    <mergeCell ref="Z15:AA15"/>
    <mergeCell ref="AG14:AV14"/>
    <mergeCell ref="AG15:AH15"/>
    <mergeCell ref="AI15:AJ15"/>
    <mergeCell ref="AK15:AL15"/>
    <mergeCell ref="AM15:AN15"/>
    <mergeCell ref="H13:H15"/>
    <mergeCell ref="AQ15:AR15"/>
    <mergeCell ref="I14:L14"/>
    <mergeCell ref="M14:T14"/>
    <mergeCell ref="U12:U15"/>
    <mergeCell ref="AX14:AX15"/>
    <mergeCell ref="BL15:BM15"/>
    <mergeCell ref="BN15:BO15"/>
    <mergeCell ref="BP15:BQ15"/>
    <mergeCell ref="BR15:BS15"/>
    <mergeCell ref="X15:Y15"/>
    <mergeCell ref="BE15:BF15"/>
    <mergeCell ref="AB15:AC15"/>
    <mergeCell ref="AD15:AE15"/>
    <mergeCell ref="AF14:AF15"/>
    <mergeCell ref="CH14:CH15"/>
    <mergeCell ref="BG14:BG15"/>
    <mergeCell ref="BH14:BW14"/>
    <mergeCell ref="BH15:BI15"/>
    <mergeCell ref="BJ15:BK15"/>
    <mergeCell ref="AO15:AP15"/>
    <mergeCell ref="BV15:BW15"/>
    <mergeCell ref="AS15:AT15"/>
    <mergeCell ref="AU15:AV15"/>
    <mergeCell ref="AW14:AW15"/>
    <mergeCell ref="CD15:CE15"/>
    <mergeCell ref="AY13:BY13"/>
    <mergeCell ref="AY14:BF14"/>
    <mergeCell ref="AY15:AZ15"/>
    <mergeCell ref="BA15:BB15"/>
    <mergeCell ref="BC15:BD15"/>
    <mergeCell ref="CS15:CT15"/>
    <mergeCell ref="BT15:BU15"/>
    <mergeCell ref="CW15:CX15"/>
    <mergeCell ref="BX14:BX15"/>
    <mergeCell ref="BY14:BY15"/>
    <mergeCell ref="BZ12:EA12"/>
    <mergeCell ref="BZ13:CZ13"/>
    <mergeCell ref="BZ14:CG14"/>
    <mergeCell ref="BZ15:CA15"/>
    <mergeCell ref="CB15:CC15"/>
    <mergeCell ref="DA13:EA13"/>
    <mergeCell ref="DA14:DH14"/>
    <mergeCell ref="DA15:DB15"/>
    <mergeCell ref="DC15:DD15"/>
    <mergeCell ref="DE15:DF15"/>
    <mergeCell ref="CF15:CG15"/>
    <mergeCell ref="DI14:DI15"/>
    <mergeCell ref="DJ14:DY14"/>
    <mergeCell ref="CI14:CX14"/>
    <mergeCell ref="CI15:CJ15"/>
    <mergeCell ref="A16:EA16"/>
    <mergeCell ref="CU15:CV15"/>
    <mergeCell ref="DR15:DS15"/>
    <mergeCell ref="DT15:DU15"/>
    <mergeCell ref="CY14:CY15"/>
    <mergeCell ref="CZ14:CZ15"/>
    <mergeCell ref="CK15:CL15"/>
    <mergeCell ref="CM15:CN15"/>
    <mergeCell ref="CO15:CP15"/>
    <mergeCell ref="CQ15:CR15"/>
    <mergeCell ref="DJ15:DK15"/>
    <mergeCell ref="DL15:DM15"/>
    <mergeCell ref="DN15:DO15"/>
    <mergeCell ref="DP15:DQ15"/>
    <mergeCell ref="A29:EA29"/>
    <mergeCell ref="DG15:DH15"/>
    <mergeCell ref="DV15:DW15"/>
    <mergeCell ref="DX15:DY15"/>
    <mergeCell ref="DZ14:DZ15"/>
    <mergeCell ref="EA14:EA15"/>
    <mergeCell ref="D77:E77"/>
    <mergeCell ref="C56:C58"/>
    <mergeCell ref="A56:A58"/>
    <mergeCell ref="B56:B58"/>
    <mergeCell ref="A61:EA61"/>
    <mergeCell ref="A24:EA24"/>
    <mergeCell ref="A64:EA64"/>
    <mergeCell ref="D72:E72"/>
    <mergeCell ref="A41:EA41"/>
    <mergeCell ref="A53:EA53"/>
    <mergeCell ref="C54:C55"/>
    <mergeCell ref="A54:A55"/>
    <mergeCell ref="B54:B55"/>
  </mergeCells>
  <printOptions/>
  <pageMargins left="0.75" right="0.75" top="1" bottom="1" header="0.5" footer="0.5"/>
  <pageSetup fitToHeight="1" fitToWidth="1" horizontalDpi="600" verticalDpi="600" orientation="landscape" paperSize="8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Justyna Żuk-Błaszyk</cp:lastModifiedBy>
  <cp:lastPrinted>2022-06-01T07:37:06Z</cp:lastPrinted>
  <dcterms:created xsi:type="dcterms:W3CDTF">2022-05-09T11:29:54Z</dcterms:created>
  <dcterms:modified xsi:type="dcterms:W3CDTF">2022-06-01T07:37:10Z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2022-06-01T07:35:56Z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6344d452-e0f2-48e7-89e9-0a6e6834e128</vt:lpwstr>
  </property>
  <property fmtid="{D5CDD505-2E9C-101B-9397-08002B2CF9AE}" pid="8" name="MSIP_Label_50945193-57ff-457d-9504-518e9bfb59a9_ContentBits">
    <vt:lpwstr>0</vt:lpwstr>
  </property>
</Properties>
</file>