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nergetyka odnawialnych źródeł " sheetId="1" r:id="rId1"/>
    <sheet name="technologie jądrowe i wodorowe" sheetId="2" r:id="rId2"/>
    <sheet name="zarządzanie energią i środowisk" sheetId="3" r:id="rId3"/>
  </sheets>
  <definedNames/>
  <calcPr fullCalcOnLoad="1"/>
</workbook>
</file>

<file path=xl/sharedStrings.xml><?xml version="1.0" encoding="utf-8"?>
<sst xmlns="http://schemas.openxmlformats.org/spreadsheetml/2006/main" count="894" uniqueCount="195">
  <si>
    <t>Wydział Inżynierii Mechanicznej i Mechatroniki</t>
  </si>
  <si>
    <t>Nazwa kierunku studiów</t>
  </si>
  <si>
    <t>Energetyka</t>
  </si>
  <si>
    <t>Dziedziny nauki</t>
  </si>
  <si>
    <t>dziedzina nauk inżynieryjno-technicznych</t>
  </si>
  <si>
    <t>Dyscypliny naukowe</t>
  </si>
  <si>
    <t>inżynieria mechaniczna (85%), inżynieria środowiska, górnictwo i energetyka (15%)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</si>
  <si>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</si>
  <si>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</si>
  <si>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</si>
  <si>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</si>
  <si>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</si>
  <si>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</si>
  <si>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2022/2023</t>
  </si>
  <si>
    <t>Specjalność/specjalizacja</t>
  </si>
  <si>
    <t>energetyka odnawialnych źródeł energii</t>
  </si>
  <si>
    <t>Obowiązuje od 2022-10-01</t>
  </si>
  <si>
    <t>Kod planu studiów</t>
  </si>
  <si>
    <t>ENE_2A_S_2022_2023_ZL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</si>
  <si>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</si>
  <si>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</si>
  <si>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</si>
  <si>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</si>
  <si>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</si>
  <si>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</si>
  <si>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</si>
  <si>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</si>
  <si>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</si>
  <si>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</si>
  <si>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</si>
  <si>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</si>
  <si>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</si>
  <si>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</si>
  <si>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</si>
  <si>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</si>
  <si>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</si>
  <si>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</si>
  <si>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</si>
  <si>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</si>
  <si>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</si>
  <si>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</si>
  <si>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SD</t>
  </si>
  <si>
    <t>T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</si>
  <si>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</si>
  <si>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</si>
  <si>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</si>
  <si>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</si>
  <si>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</si>
  <si>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</si>
  <si>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</si>
  <si>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</si>
  <si>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</si>
  <si>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</si>
  <si>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</si>
  <si>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</si>
  <si>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</si>
  <si>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e</t>
  </si>
  <si>
    <t>z</t>
  </si>
  <si>
    <t>A02</t>
  </si>
  <si>
    <t>Ochrona własności intelektualnej 2</t>
  </si>
  <si>
    <t>Blok obieralny 2</t>
  </si>
  <si>
    <t>A04</t>
  </si>
  <si>
    <t>BHP</t>
  </si>
  <si>
    <t>A05</t>
  </si>
  <si>
    <t>Zarządzanie i przedsiębiorczość</t>
  </si>
  <si>
    <t>A06</t>
  </si>
  <si>
    <t>Komunikacja społeczna i techniki negocjacji</t>
  </si>
  <si>
    <t>Razem</t>
  </si>
  <si>
    <t>Moduły/Przedmioty kształcenia podstawowego</t>
  </si>
  <si>
    <t>B01</t>
  </si>
  <si>
    <t>Fizyka jądrowa</t>
  </si>
  <si>
    <t>B02</t>
  </si>
  <si>
    <t>Zaawansowane materiały konstrukcyjne</t>
  </si>
  <si>
    <t>B03</t>
  </si>
  <si>
    <t>Metody numeryczne</t>
  </si>
  <si>
    <t>Moduły/Przedmioty kształcenia kierunkowego</t>
  </si>
  <si>
    <t>C01</t>
  </si>
  <si>
    <t>Zaawansowana termodynamika</t>
  </si>
  <si>
    <t>C02</t>
  </si>
  <si>
    <t>Zaawansowana wymiana ciepła</t>
  </si>
  <si>
    <t>C03</t>
  </si>
  <si>
    <t>Systemy elektroenergetyczne</t>
  </si>
  <si>
    <t>C04</t>
  </si>
  <si>
    <t>Regulacje prawne na rynku energii</t>
  </si>
  <si>
    <t>C05</t>
  </si>
  <si>
    <t>Magazynowanie energii i technologie perspektywiczne</t>
  </si>
  <si>
    <t>C06</t>
  </si>
  <si>
    <t>Aspekty ochrony środowiska w konwersji energii</t>
  </si>
  <si>
    <t>C07</t>
  </si>
  <si>
    <t>Rachunek ekonomiczny w energetyce</t>
  </si>
  <si>
    <t>C08</t>
  </si>
  <si>
    <t>Analiza cyklu życia urządzeń i systemów energetycznych</t>
  </si>
  <si>
    <t>C09</t>
  </si>
  <si>
    <t>Seminarium</t>
  </si>
  <si>
    <t>C10</t>
  </si>
  <si>
    <t>Praca dyplomowa magisterska</t>
  </si>
  <si>
    <t>Moduły/Przedmioty specjalnościowe</t>
  </si>
  <si>
    <t>technologie jądrowe i wodorowe</t>
  </si>
  <si>
    <t>zarządzanie energią i środowiskiem</t>
  </si>
  <si>
    <t>EOZE/01</t>
  </si>
  <si>
    <t>Zaawansowana grafika inżynierska</t>
  </si>
  <si>
    <t>EOZE/02</t>
  </si>
  <si>
    <t>Zaawansowana mechanika płynów</t>
  </si>
  <si>
    <t>EOZE/03</t>
  </si>
  <si>
    <t>Biomasa i biopaliwa</t>
  </si>
  <si>
    <t>EOZE/04</t>
  </si>
  <si>
    <t>Energetyka geotermalna</t>
  </si>
  <si>
    <t>EOZE/05</t>
  </si>
  <si>
    <t>Energetyka słoneczna</t>
  </si>
  <si>
    <t>EOZE/06</t>
  </si>
  <si>
    <t>Energetyka wiatrowa</t>
  </si>
  <si>
    <t>EOZE/07</t>
  </si>
  <si>
    <t>Technologie energetyki wodnej</t>
  </si>
  <si>
    <t>EOZE/08</t>
  </si>
  <si>
    <t>Energia odpadowa i systemy hybrydowe</t>
  </si>
  <si>
    <t>EOZE/09</t>
  </si>
  <si>
    <t>Technologie jądrowe i wodorowe</t>
  </si>
  <si>
    <t>EOZE/10</t>
  </si>
  <si>
    <t>Metody numeryczne w energetyce</t>
  </si>
  <si>
    <t>EOZE/11</t>
  </si>
  <si>
    <t>Zintegrowane laboratorium OZE</t>
  </si>
  <si>
    <t>Moduły/Przedmioty obieralne</t>
  </si>
  <si>
    <t>A01-A</t>
  </si>
  <si>
    <t>Język angielski</t>
  </si>
  <si>
    <t>A01-N</t>
  </si>
  <si>
    <t>Język niemiecki</t>
  </si>
  <si>
    <t>A03-1</t>
  </si>
  <si>
    <t>Instytucje i mechanizmy funkcjonowania Unii Europejskiej</t>
  </si>
  <si>
    <t>A03-2</t>
  </si>
  <si>
    <t>Socjologiczne aspekty ochrony środowiska</t>
  </si>
  <si>
    <t>A03-3</t>
  </si>
  <si>
    <t>Socjologia społeczeństwa informacyjnego</t>
  </si>
  <si>
    <t>P1</t>
  </si>
  <si>
    <t>Praktyka programowa</t>
  </si>
  <si>
    <t>Praktyki zawodowe</t>
  </si>
  <si>
    <t>Blok obieralny 3</t>
  </si>
  <si>
    <t>Przedmioty jednorazowe</t>
  </si>
  <si>
    <t>E01</t>
  </si>
  <si>
    <t>Podstawy informacji naukowej</t>
  </si>
  <si>
    <t>E02</t>
  </si>
  <si>
    <t>Szkolenie BHP i p.poż.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</si>
  <si>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</si>
  <si>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</si>
  <si>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</si>
  <si>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</si>
  <si>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</si>
  <si>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</si>
  <si>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</si>
  <si>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</si>
  <si>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</si>
  <si>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</si>
  <si>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 dyplomowe</t>
  </si>
  <si>
    <t>zajęcia terenowe</t>
  </si>
  <si>
    <t>TJiW/01</t>
  </si>
  <si>
    <t>TJiW/02</t>
  </si>
  <si>
    <t>TJiW/03</t>
  </si>
  <si>
    <t>TJiW/04</t>
  </si>
  <si>
    <t>Technologie produkcji, magazynowania i wykorzystania wodoru</t>
  </si>
  <si>
    <t>TJiW/05</t>
  </si>
  <si>
    <t>Współczesne reaktory jądrowe</t>
  </si>
  <si>
    <t>TJiW/06</t>
  </si>
  <si>
    <t>Energetyka termojądrowa</t>
  </si>
  <si>
    <t>TJiW/07</t>
  </si>
  <si>
    <t>Cykl paliwowy w energetyce jądrowej</t>
  </si>
  <si>
    <t>TJiW/08</t>
  </si>
  <si>
    <t>Bezpieczeństwo w energetyce jądrowej i wodorowej</t>
  </si>
  <si>
    <t>TJiW/09</t>
  </si>
  <si>
    <t>Zajęcia terenowe</t>
  </si>
  <si>
    <t>TJiW/10</t>
  </si>
  <si>
    <t>Materiały dla energetyki jądrowej i wodorowej</t>
  </si>
  <si>
    <t>TJiW/12</t>
  </si>
  <si>
    <t>Zautomatyzowane utrzymanie ruchu w energetyce</t>
  </si>
  <si>
    <t>TJiW/13</t>
  </si>
  <si>
    <t>Układy poligeneracyjne na bazie reaktorów jądrowych</t>
  </si>
  <si>
    <t>ZEiŚ/02</t>
  </si>
  <si>
    <t>Planowanie w energetyce</t>
  </si>
  <si>
    <t>ZEiŚ/03</t>
  </si>
  <si>
    <t>Podstawy gospodarki energetycznej</t>
  </si>
  <si>
    <t>ZEiŚ/04</t>
  </si>
  <si>
    <t>Auditing energetyczny</t>
  </si>
  <si>
    <t>ZEiŚ/05</t>
  </si>
  <si>
    <t>Certyfikacja energetyczna i ocena efektywności energetycznej</t>
  </si>
  <si>
    <t>ZEiŚ/06</t>
  </si>
  <si>
    <t>Certyfikacja środowiskowa i ocena efektywności środowiskowej</t>
  </si>
  <si>
    <t>ZEiŚ/07</t>
  </si>
  <si>
    <t>Systemy zarządzania energią</t>
  </si>
  <si>
    <t>ZEiŚ/08</t>
  </si>
  <si>
    <t>Podstawy projektowania w energetyce</t>
  </si>
  <si>
    <t>ZEiŚ/09</t>
  </si>
  <si>
    <t>Systemy zarządzania środowiskowego</t>
  </si>
  <si>
    <t>ZEiŚ/10</t>
  </si>
  <si>
    <t>Zintegrowane systemy energetyczne</t>
  </si>
  <si>
    <t>ZEiŚ/11</t>
  </si>
  <si>
    <t>Zintegrowane laboratorium ZEiŚ</t>
  </si>
  <si>
    <t>Załącznik nr 1 do Uchwały nr 139 Senatu ZUT w Szczecinie z dnia 30 maja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</si>
</sst>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172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right" vertical="center"/>
    </xf>
    <xf numFmtId="172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72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172" fontId="3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2" fontId="3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indent="6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left" vertical="center" indent="6"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left" vertical="center" indent="6"/>
    </xf>
    <xf numFmtId="0" fontId="0" fillId="0" borderId="33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0</xdr:colOff>
      <xdr:row>0</xdr:row>
      <xdr:rowOff>0</xdr:rowOff>
    </xdr:from>
    <xdr:to>
      <xdr:col>88</xdr:col>
      <xdr:colOff>76200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77875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0</xdr:colOff>
      <xdr:row>0</xdr:row>
      <xdr:rowOff>0</xdr:rowOff>
    </xdr:from>
    <xdr:to>
      <xdr:col>88</xdr:col>
      <xdr:colOff>76200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77875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0</xdr:colOff>
      <xdr:row>0</xdr:row>
      <xdr:rowOff>0</xdr:rowOff>
    </xdr:from>
    <xdr:to>
      <xdr:col>88</xdr:col>
      <xdr:colOff>76200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77875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4"/>
  <sheetViews>
    <sheetView tabSelected="1" zoomScalePageLayoutView="0" workbookViewId="0" topLeftCell="A1">
      <selection activeCell="S7" sqref="S7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9" width="4.28125" style="0" customWidth="1"/>
    <col min="20" max="22" width="4.710937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8515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8515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57421875" style="0" customWidth="1"/>
    <col min="62" max="62" width="2.00390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2" width="3.8515625" style="0" customWidth="1"/>
    <col min="73" max="73" width="3.57421875" style="0" customWidth="1"/>
    <col min="74" max="74" width="2.00390625" style="0" customWidth="1"/>
    <col min="75" max="75" width="3.57421875" style="0" customWidth="1"/>
    <col min="76" max="76" width="2.00390625" style="0" customWidth="1"/>
    <col min="77" max="77" width="3.57421875" style="0" customWidth="1"/>
    <col min="78" max="78" width="2.00390625" style="0" customWidth="1"/>
    <col min="79" max="79" width="3.8515625" style="0" customWidth="1"/>
    <col min="80" max="80" width="3.57421875" style="0" customWidth="1"/>
    <col min="81" max="81" width="2.00390625" style="0" customWidth="1"/>
    <col min="82" max="82" width="3.57421875" style="0" customWidth="1"/>
    <col min="83" max="83" width="2.00390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4" width="3.57421875" style="0" customWidth="1"/>
    <col min="95" max="95" width="2.00390625" style="0" customWidth="1"/>
    <col min="96" max="97" width="3.8515625" style="0" customWidth="1"/>
    <col min="98" max="98" width="3.57421875" style="0" hidden="1" customWidth="1"/>
    <col min="99" max="99" width="2.00390625" style="0" hidden="1" customWidth="1"/>
    <col min="100" max="100" width="3.57421875" style="0" hidden="1" customWidth="1"/>
    <col min="101" max="101" width="2.00390625" style="0" hidden="1" customWidth="1"/>
    <col min="102" max="102" width="3.57421875" style="0" hidden="1" customWidth="1"/>
    <col min="103" max="103" width="2.00390625" style="0" hidden="1" customWidth="1"/>
    <col min="104" max="104" width="3.8515625" style="0" hidden="1" customWidth="1"/>
    <col min="105" max="105" width="3.57421875" style="0" hidden="1" customWidth="1"/>
    <col min="106" max="106" width="2.00390625" style="0" hidden="1" customWidth="1"/>
    <col min="107" max="107" width="3.57421875" style="0" hidden="1" customWidth="1"/>
    <col min="108" max="108" width="2.00390625" style="0" hidden="1" customWidth="1"/>
    <col min="109" max="109" width="3.57421875" style="0" hidden="1" customWidth="1"/>
    <col min="110" max="110" width="2.00390625" style="0" hidden="1" customWidth="1"/>
    <col min="111" max="111" width="3.57421875" style="0" hidden="1" customWidth="1"/>
    <col min="112" max="112" width="2.00390625" style="0" hidden="1" customWidth="1"/>
    <col min="113" max="113" width="3.57421875" style="0" hidden="1" customWidth="1"/>
    <col min="114" max="114" width="2.00390625" style="0" hidden="1" customWidth="1"/>
    <col min="115" max="115" width="3.57421875" style="0" hidden="1" customWidth="1"/>
    <col min="116" max="116" width="2.00390625" style="0" hidden="1" customWidth="1"/>
    <col min="117" max="117" width="3.57421875" style="0" hidden="1" customWidth="1"/>
    <col min="118" max="118" width="2.00390625" style="0" hidden="1" customWidth="1"/>
    <col min="119" max="119" width="3.57421875" style="0" hidden="1" customWidth="1"/>
    <col min="120" max="120" width="2.00390625" style="0" hidden="1" customWidth="1"/>
    <col min="121" max="122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52" ht="12.75">
      <c r="E7" t="s">
        <v>11</v>
      </c>
      <c r="F7" s="1" t="s">
        <v>12</v>
      </c>
      <c r="AZ7" t="s">
        <v>13</v>
      </c>
    </row>
    <row r="8" spans="5:52" ht="12.75">
      <c r="E8" t="s">
        <v>14</v>
      </c>
      <c r="F8" s="1" t="s">
        <v>15</v>
      </c>
      <c r="AZ8" t="s">
        <v>16</v>
      </c>
    </row>
    <row r="9" spans="5:52" ht="12.75">
      <c r="E9" t="s">
        <v>17</v>
      </c>
      <c r="F9" s="1" t="s">
        <v>18</v>
      </c>
      <c r="AZ9" t="s">
        <v>194</v>
      </c>
    </row>
    <row r="11" spans="1:121" ht="12.75">
      <c r="A11" s="57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</row>
    <row r="12" spans="1:123" ht="12" customHeight="1">
      <c r="A12" s="58" t="s">
        <v>20</v>
      </c>
      <c r="B12" s="59"/>
      <c r="C12" s="59"/>
      <c r="D12" s="54" t="s">
        <v>24</v>
      </c>
      <c r="E12" s="61" t="s">
        <v>25</v>
      </c>
      <c r="F12" s="61" t="s">
        <v>26</v>
      </c>
      <c r="G12" s="61"/>
      <c r="H12" s="61" t="s">
        <v>29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54" t="s">
        <v>43</v>
      </c>
      <c r="U12" s="54" t="s">
        <v>44</v>
      </c>
      <c r="V12" s="54" t="s">
        <v>45</v>
      </c>
      <c r="W12" s="51" t="s">
        <v>46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 t="s">
        <v>51</v>
      </c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2"/>
      <c r="DS12" s="31"/>
    </row>
    <row r="13" spans="1:123" ht="12" customHeight="1">
      <c r="A13" s="60"/>
      <c r="B13" s="40"/>
      <c r="C13" s="40"/>
      <c r="D13" s="55"/>
      <c r="E13" s="53"/>
      <c r="F13" s="55" t="s">
        <v>27</v>
      </c>
      <c r="G13" s="55" t="s">
        <v>28</v>
      </c>
      <c r="H13" s="55" t="s">
        <v>30</v>
      </c>
      <c r="I13" s="53" t="s">
        <v>31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5"/>
      <c r="U13" s="55"/>
      <c r="V13" s="55"/>
      <c r="W13" s="48" t="s">
        <v>47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 t="s">
        <v>50</v>
      </c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 t="s">
        <v>52</v>
      </c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 t="s">
        <v>53</v>
      </c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9"/>
      <c r="DS13" s="31"/>
    </row>
    <row r="14" spans="1:123" ht="24" customHeight="1">
      <c r="A14" s="60"/>
      <c r="B14" s="40"/>
      <c r="C14" s="40"/>
      <c r="D14" s="55"/>
      <c r="E14" s="53"/>
      <c r="F14" s="55"/>
      <c r="G14" s="55"/>
      <c r="H14" s="55"/>
      <c r="I14" s="53" t="s">
        <v>32</v>
      </c>
      <c r="J14" s="53"/>
      <c r="K14" s="53"/>
      <c r="L14" s="53" t="s">
        <v>33</v>
      </c>
      <c r="M14" s="53"/>
      <c r="N14" s="53"/>
      <c r="O14" s="53"/>
      <c r="P14" s="53"/>
      <c r="Q14" s="53"/>
      <c r="R14" s="53"/>
      <c r="S14" s="53"/>
      <c r="T14" s="55"/>
      <c r="U14" s="55"/>
      <c r="V14" s="55"/>
      <c r="W14" s="50" t="s">
        <v>32</v>
      </c>
      <c r="X14" s="50"/>
      <c r="Y14" s="50"/>
      <c r="Z14" s="50"/>
      <c r="AA14" s="50"/>
      <c r="AB14" s="50"/>
      <c r="AC14" s="40" t="s">
        <v>48</v>
      </c>
      <c r="AD14" s="50" t="s">
        <v>33</v>
      </c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40" t="s">
        <v>48</v>
      </c>
      <c r="AU14" s="40" t="s">
        <v>49</v>
      </c>
      <c r="AV14" s="50" t="s">
        <v>32</v>
      </c>
      <c r="AW14" s="50"/>
      <c r="AX14" s="50"/>
      <c r="AY14" s="50"/>
      <c r="AZ14" s="50"/>
      <c r="BA14" s="50"/>
      <c r="BB14" s="40" t="s">
        <v>48</v>
      </c>
      <c r="BC14" s="50" t="s">
        <v>33</v>
      </c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40" t="s">
        <v>48</v>
      </c>
      <c r="BT14" s="40" t="s">
        <v>49</v>
      </c>
      <c r="BU14" s="50" t="s">
        <v>32</v>
      </c>
      <c r="BV14" s="50"/>
      <c r="BW14" s="50"/>
      <c r="BX14" s="50"/>
      <c r="BY14" s="50"/>
      <c r="BZ14" s="50"/>
      <c r="CA14" s="40" t="s">
        <v>48</v>
      </c>
      <c r="CB14" s="50" t="s">
        <v>33</v>
      </c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40" t="s">
        <v>48</v>
      </c>
      <c r="CS14" s="40" t="s">
        <v>49</v>
      </c>
      <c r="CT14" s="50" t="s">
        <v>32</v>
      </c>
      <c r="CU14" s="50"/>
      <c r="CV14" s="50"/>
      <c r="CW14" s="50"/>
      <c r="CX14" s="50"/>
      <c r="CY14" s="50"/>
      <c r="CZ14" s="40" t="s">
        <v>48</v>
      </c>
      <c r="DA14" s="50" t="s">
        <v>33</v>
      </c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40" t="s">
        <v>48</v>
      </c>
      <c r="DR14" s="42" t="s">
        <v>49</v>
      </c>
      <c r="DS14" s="31"/>
    </row>
    <row r="15" spans="1:123" ht="24" customHeight="1">
      <c r="A15" s="19" t="s">
        <v>21</v>
      </c>
      <c r="B15" s="12" t="s">
        <v>22</v>
      </c>
      <c r="C15" s="12" t="s">
        <v>23</v>
      </c>
      <c r="D15" s="56"/>
      <c r="E15" s="39"/>
      <c r="F15" s="56"/>
      <c r="G15" s="56"/>
      <c r="H15" s="56"/>
      <c r="I15" s="13" t="s">
        <v>34</v>
      </c>
      <c r="J15" s="13" t="s">
        <v>35</v>
      </c>
      <c r="K15" s="13" t="s">
        <v>36</v>
      </c>
      <c r="L15" s="13" t="s">
        <v>35</v>
      </c>
      <c r="M15" s="13" t="s">
        <v>36</v>
      </c>
      <c r="N15" s="13" t="s">
        <v>37</v>
      </c>
      <c r="O15" s="13" t="s">
        <v>38</v>
      </c>
      <c r="P15" s="13" t="s">
        <v>39</v>
      </c>
      <c r="Q15" s="13" t="s">
        <v>40</v>
      </c>
      <c r="R15" s="13" t="s">
        <v>41</v>
      </c>
      <c r="S15" s="13" t="s">
        <v>42</v>
      </c>
      <c r="T15" s="56"/>
      <c r="U15" s="56"/>
      <c r="V15" s="56"/>
      <c r="W15" s="39" t="s">
        <v>34</v>
      </c>
      <c r="X15" s="39"/>
      <c r="Y15" s="39" t="s">
        <v>35</v>
      </c>
      <c r="Z15" s="39"/>
      <c r="AA15" s="39" t="s">
        <v>36</v>
      </c>
      <c r="AB15" s="39"/>
      <c r="AC15" s="41"/>
      <c r="AD15" s="39" t="s">
        <v>35</v>
      </c>
      <c r="AE15" s="39"/>
      <c r="AF15" s="39" t="s">
        <v>36</v>
      </c>
      <c r="AG15" s="39"/>
      <c r="AH15" s="39" t="s">
        <v>37</v>
      </c>
      <c r="AI15" s="39"/>
      <c r="AJ15" s="39" t="s">
        <v>38</v>
      </c>
      <c r="AK15" s="39"/>
      <c r="AL15" s="39" t="s">
        <v>39</v>
      </c>
      <c r="AM15" s="39"/>
      <c r="AN15" s="39" t="s">
        <v>40</v>
      </c>
      <c r="AO15" s="39"/>
      <c r="AP15" s="39" t="s">
        <v>41</v>
      </c>
      <c r="AQ15" s="39"/>
      <c r="AR15" s="39" t="s">
        <v>42</v>
      </c>
      <c r="AS15" s="39"/>
      <c r="AT15" s="41"/>
      <c r="AU15" s="41"/>
      <c r="AV15" s="39" t="s">
        <v>34</v>
      </c>
      <c r="AW15" s="39"/>
      <c r="AX15" s="39" t="s">
        <v>35</v>
      </c>
      <c r="AY15" s="39"/>
      <c r="AZ15" s="39" t="s">
        <v>36</v>
      </c>
      <c r="BA15" s="39"/>
      <c r="BB15" s="41"/>
      <c r="BC15" s="39" t="s">
        <v>35</v>
      </c>
      <c r="BD15" s="39"/>
      <c r="BE15" s="39" t="s">
        <v>36</v>
      </c>
      <c r="BF15" s="39"/>
      <c r="BG15" s="39" t="s">
        <v>37</v>
      </c>
      <c r="BH15" s="39"/>
      <c r="BI15" s="39" t="s">
        <v>38</v>
      </c>
      <c r="BJ15" s="39"/>
      <c r="BK15" s="39" t="s">
        <v>39</v>
      </c>
      <c r="BL15" s="39"/>
      <c r="BM15" s="39" t="s">
        <v>40</v>
      </c>
      <c r="BN15" s="39"/>
      <c r="BO15" s="39" t="s">
        <v>41</v>
      </c>
      <c r="BP15" s="39"/>
      <c r="BQ15" s="39" t="s">
        <v>42</v>
      </c>
      <c r="BR15" s="39"/>
      <c r="BS15" s="41"/>
      <c r="BT15" s="41"/>
      <c r="BU15" s="39" t="s">
        <v>34</v>
      </c>
      <c r="BV15" s="39"/>
      <c r="BW15" s="39" t="s">
        <v>35</v>
      </c>
      <c r="BX15" s="39"/>
      <c r="BY15" s="39" t="s">
        <v>36</v>
      </c>
      <c r="BZ15" s="39"/>
      <c r="CA15" s="41"/>
      <c r="CB15" s="39" t="s">
        <v>35</v>
      </c>
      <c r="CC15" s="39"/>
      <c r="CD15" s="39" t="s">
        <v>36</v>
      </c>
      <c r="CE15" s="39"/>
      <c r="CF15" s="39" t="s">
        <v>37</v>
      </c>
      <c r="CG15" s="39"/>
      <c r="CH15" s="39" t="s">
        <v>38</v>
      </c>
      <c r="CI15" s="39"/>
      <c r="CJ15" s="39" t="s">
        <v>39</v>
      </c>
      <c r="CK15" s="39"/>
      <c r="CL15" s="39" t="s">
        <v>40</v>
      </c>
      <c r="CM15" s="39"/>
      <c r="CN15" s="39" t="s">
        <v>41</v>
      </c>
      <c r="CO15" s="39"/>
      <c r="CP15" s="39" t="s">
        <v>42</v>
      </c>
      <c r="CQ15" s="39"/>
      <c r="CR15" s="41"/>
      <c r="CS15" s="41"/>
      <c r="CT15" s="39" t="s">
        <v>34</v>
      </c>
      <c r="CU15" s="39"/>
      <c r="CV15" s="39" t="s">
        <v>35</v>
      </c>
      <c r="CW15" s="39"/>
      <c r="CX15" s="39" t="s">
        <v>36</v>
      </c>
      <c r="CY15" s="39"/>
      <c r="CZ15" s="41"/>
      <c r="DA15" s="39" t="s">
        <v>35</v>
      </c>
      <c r="DB15" s="39"/>
      <c r="DC15" s="39" t="s">
        <v>36</v>
      </c>
      <c r="DD15" s="39"/>
      <c r="DE15" s="39" t="s">
        <v>37</v>
      </c>
      <c r="DF15" s="39"/>
      <c r="DG15" s="39" t="s">
        <v>38</v>
      </c>
      <c r="DH15" s="39"/>
      <c r="DI15" s="39" t="s">
        <v>39</v>
      </c>
      <c r="DJ15" s="39"/>
      <c r="DK15" s="39" t="s">
        <v>40</v>
      </c>
      <c r="DL15" s="39"/>
      <c r="DM15" s="39" t="s">
        <v>41</v>
      </c>
      <c r="DN15" s="39"/>
      <c r="DO15" s="39" t="s">
        <v>42</v>
      </c>
      <c r="DP15" s="39"/>
      <c r="DQ15" s="41"/>
      <c r="DR15" s="43"/>
      <c r="DS15" s="31"/>
    </row>
    <row r="16" spans="1:123" ht="19.5" customHeight="1">
      <c r="A16" s="44" t="s">
        <v>54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6"/>
      <c r="DR16" s="47"/>
      <c r="DS16" s="31"/>
    </row>
    <row r="17" spans="1:122" ht="12.75">
      <c r="A17" s="20">
        <v>1</v>
      </c>
      <c r="B17" s="14">
        <v>1</v>
      </c>
      <c r="C17" s="14"/>
      <c r="D17" s="14"/>
      <c r="E17" s="15" t="s">
        <v>55</v>
      </c>
      <c r="F17" s="14">
        <f>$B$17*COUNTIF(W17:DP17,"e")</f>
        <v>1</v>
      </c>
      <c r="G17" s="14">
        <f>$B$17*COUNTIF(W17:DP17,"z")</f>
        <v>0</v>
      </c>
      <c r="H17" s="14">
        <f aca="true" t="shared" si="0" ref="H17:H22">SUM(I17:S17)</f>
        <v>30</v>
      </c>
      <c r="I17" s="14">
        <f aca="true" t="shared" si="1" ref="I17:I22">W17+AV17+BU17+CT17</f>
        <v>0</v>
      </c>
      <c r="J17" s="14">
        <f aca="true" t="shared" si="2" ref="J17:J22">Y17+AX17+BW17+CV17</f>
        <v>0</v>
      </c>
      <c r="K17" s="14">
        <f aca="true" t="shared" si="3" ref="K17:K22">AA17+AZ17+BY17+CX17</f>
        <v>0</v>
      </c>
      <c r="L17" s="14">
        <f aca="true" t="shared" si="4" ref="L17:L22">AD17+BC17+CB17+DA17</f>
        <v>0</v>
      </c>
      <c r="M17" s="14">
        <f aca="true" t="shared" si="5" ref="M17:M22">AF17+BE17+CD17+DC17</f>
        <v>0</v>
      </c>
      <c r="N17" s="14">
        <f aca="true" t="shared" si="6" ref="N17:N22">AH17+BG17+CF17+DE17</f>
        <v>30</v>
      </c>
      <c r="O17" s="14">
        <f aca="true" t="shared" si="7" ref="O17:O22">AJ17+BI17+CH17+DG17</f>
        <v>0</v>
      </c>
      <c r="P17" s="14">
        <f aca="true" t="shared" si="8" ref="P17:P22">AL17+BK17+CJ17+DI17</f>
        <v>0</v>
      </c>
      <c r="Q17" s="14">
        <f aca="true" t="shared" si="9" ref="Q17:Q22">AN17+BM17+CL17+DK17</f>
        <v>0</v>
      </c>
      <c r="R17" s="14">
        <f aca="true" t="shared" si="10" ref="R17:R22">AP17+BO17+CN17+DM17</f>
        <v>0</v>
      </c>
      <c r="S17" s="14">
        <f aca="true" t="shared" si="11" ref="S17:S22">AR17+BQ17+CP17+DO17</f>
        <v>0</v>
      </c>
      <c r="T17" s="16">
        <f aca="true" t="shared" si="12" ref="T17:T22">AU17+BT17+CS17+DR17</f>
        <v>3</v>
      </c>
      <c r="U17" s="16">
        <f aca="true" t="shared" si="13" ref="U17:U22">AT17+BS17+CR17+DQ17</f>
        <v>3</v>
      </c>
      <c r="V17" s="16">
        <f>$B$17*1.2</f>
        <v>1.2</v>
      </c>
      <c r="W17" s="17"/>
      <c r="X17" s="18"/>
      <c r="Y17" s="17"/>
      <c r="Z17" s="18"/>
      <c r="AA17" s="17"/>
      <c r="AB17" s="18"/>
      <c r="AC17" s="16"/>
      <c r="AD17" s="17"/>
      <c r="AE17" s="18"/>
      <c r="AF17" s="17"/>
      <c r="AG17" s="18"/>
      <c r="AH17" s="17">
        <f>$B$17*30</f>
        <v>30</v>
      </c>
      <c r="AI17" s="18" t="s">
        <v>56</v>
      </c>
      <c r="AJ17" s="17"/>
      <c r="AK17" s="18"/>
      <c r="AL17" s="17"/>
      <c r="AM17" s="18"/>
      <c r="AN17" s="17"/>
      <c r="AO17" s="18"/>
      <c r="AP17" s="17"/>
      <c r="AQ17" s="18"/>
      <c r="AR17" s="17"/>
      <c r="AS17" s="18"/>
      <c r="AT17" s="16">
        <f>$B$17*3</f>
        <v>3</v>
      </c>
      <c r="AU17" s="16">
        <f aca="true" t="shared" si="14" ref="AU17:AU22">AC17+AT17</f>
        <v>3</v>
      </c>
      <c r="AV17" s="17"/>
      <c r="AW17" s="18"/>
      <c r="AX17" s="17"/>
      <c r="AY17" s="18"/>
      <c r="AZ17" s="17"/>
      <c r="BA17" s="18"/>
      <c r="BB17" s="16"/>
      <c r="BC17" s="17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6"/>
      <c r="BT17" s="16">
        <f aca="true" t="shared" si="15" ref="BT17:BT22">BB17+BS17</f>
        <v>0</v>
      </c>
      <c r="BU17" s="17"/>
      <c r="BV17" s="18"/>
      <c r="BW17" s="17"/>
      <c r="BX17" s="18"/>
      <c r="BY17" s="17"/>
      <c r="BZ17" s="18"/>
      <c r="CA17" s="16"/>
      <c r="CB17" s="17"/>
      <c r="CC17" s="18"/>
      <c r="CD17" s="17"/>
      <c r="CE17" s="18"/>
      <c r="CF17" s="17"/>
      <c r="CG17" s="18"/>
      <c r="CH17" s="17"/>
      <c r="CI17" s="18"/>
      <c r="CJ17" s="17"/>
      <c r="CK17" s="18"/>
      <c r="CL17" s="17"/>
      <c r="CM17" s="18"/>
      <c r="CN17" s="17"/>
      <c r="CO17" s="18"/>
      <c r="CP17" s="17"/>
      <c r="CQ17" s="18"/>
      <c r="CR17" s="16"/>
      <c r="CS17" s="16">
        <f aca="true" t="shared" si="16" ref="CS17:CS22">CA17+CR17</f>
        <v>0</v>
      </c>
      <c r="CT17" s="17"/>
      <c r="CU17" s="18"/>
      <c r="CV17" s="17"/>
      <c r="CW17" s="18"/>
      <c r="CX17" s="17"/>
      <c r="CY17" s="18"/>
      <c r="CZ17" s="16"/>
      <c r="DA17" s="17"/>
      <c r="DB17" s="18"/>
      <c r="DC17" s="17"/>
      <c r="DD17" s="18"/>
      <c r="DE17" s="17"/>
      <c r="DF17" s="18"/>
      <c r="DG17" s="17"/>
      <c r="DH17" s="18"/>
      <c r="DI17" s="17"/>
      <c r="DJ17" s="18"/>
      <c r="DK17" s="17"/>
      <c r="DL17" s="18"/>
      <c r="DM17" s="17"/>
      <c r="DN17" s="18"/>
      <c r="DO17" s="17"/>
      <c r="DP17" s="18"/>
      <c r="DQ17" s="16"/>
      <c r="DR17" s="21">
        <f aca="true" t="shared" si="17" ref="DR17:DR22">CZ17+DQ17</f>
        <v>0</v>
      </c>
    </row>
    <row r="18" spans="1:122" ht="12.75">
      <c r="A18" s="22"/>
      <c r="B18" s="6"/>
      <c r="C18" s="6"/>
      <c r="D18" s="6" t="s">
        <v>58</v>
      </c>
      <c r="E18" s="3" t="s">
        <v>59</v>
      </c>
      <c r="F18" s="6">
        <f>COUNTIF(W18:DP18,"e")</f>
        <v>0</v>
      </c>
      <c r="G18" s="6">
        <f>COUNTIF(W18:DP18,"z")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6">
        <f t="shared" si="11"/>
        <v>0</v>
      </c>
      <c r="T18" s="7">
        <f t="shared" si="12"/>
        <v>1</v>
      </c>
      <c r="U18" s="7">
        <f t="shared" si="13"/>
        <v>0</v>
      </c>
      <c r="V18" s="7">
        <v>0.6</v>
      </c>
      <c r="W18" s="11"/>
      <c r="X18" s="10"/>
      <c r="Y18" s="11">
        <v>15</v>
      </c>
      <c r="Z18" s="10" t="s">
        <v>57</v>
      </c>
      <c r="AA18" s="11"/>
      <c r="AB18" s="10"/>
      <c r="AC18" s="7">
        <v>1</v>
      </c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7"/>
      <c r="AU18" s="7">
        <f t="shared" si="14"/>
        <v>1</v>
      </c>
      <c r="AV18" s="11"/>
      <c r="AW18" s="10"/>
      <c r="AX18" s="11"/>
      <c r="AY18" s="10"/>
      <c r="AZ18" s="11"/>
      <c r="BA18" s="10"/>
      <c r="BB18" s="7"/>
      <c r="BC18" s="11"/>
      <c r="BD18" s="10"/>
      <c r="BE18" s="11"/>
      <c r="BF18" s="10"/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11"/>
      <c r="BR18" s="10"/>
      <c r="BS18" s="7"/>
      <c r="BT18" s="7">
        <f t="shared" si="15"/>
        <v>0</v>
      </c>
      <c r="BU18" s="11"/>
      <c r="BV18" s="10"/>
      <c r="BW18" s="11"/>
      <c r="BX18" s="10"/>
      <c r="BY18" s="11"/>
      <c r="BZ18" s="10"/>
      <c r="CA18" s="7"/>
      <c r="CB18" s="11"/>
      <c r="CC18" s="10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11"/>
      <c r="CQ18" s="10"/>
      <c r="CR18" s="7"/>
      <c r="CS18" s="7">
        <f t="shared" si="16"/>
        <v>0</v>
      </c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11"/>
      <c r="DL18" s="10"/>
      <c r="DM18" s="11"/>
      <c r="DN18" s="10"/>
      <c r="DO18" s="11"/>
      <c r="DP18" s="10"/>
      <c r="DQ18" s="7"/>
      <c r="DR18" s="23">
        <f t="shared" si="17"/>
        <v>0</v>
      </c>
    </row>
    <row r="19" spans="1:122" ht="12.75">
      <c r="A19" s="22">
        <v>2</v>
      </c>
      <c r="B19" s="6">
        <v>1</v>
      </c>
      <c r="C19" s="6"/>
      <c r="D19" s="6"/>
      <c r="E19" s="3" t="s">
        <v>60</v>
      </c>
      <c r="F19" s="6">
        <f>$B$19*COUNTIF(W19:DP19,"e")</f>
        <v>0</v>
      </c>
      <c r="G19" s="6">
        <f>$B$19*COUNTIF(W19:DP19,"z")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6">
        <f t="shared" si="11"/>
        <v>0</v>
      </c>
      <c r="T19" s="7">
        <f t="shared" si="12"/>
        <v>1</v>
      </c>
      <c r="U19" s="7">
        <f t="shared" si="13"/>
        <v>0</v>
      </c>
      <c r="V19" s="7">
        <f>$B$19*0.6</f>
        <v>0.6</v>
      </c>
      <c r="W19" s="11"/>
      <c r="X19" s="10"/>
      <c r="Y19" s="11"/>
      <c r="Z19" s="10"/>
      <c r="AA19" s="11"/>
      <c r="AB19" s="10"/>
      <c r="AC19" s="7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7"/>
      <c r="AU19" s="7">
        <f t="shared" si="14"/>
        <v>0</v>
      </c>
      <c r="AV19" s="11">
        <f>$B$19*15</f>
        <v>15</v>
      </c>
      <c r="AW19" s="10" t="s">
        <v>57</v>
      </c>
      <c r="AX19" s="11"/>
      <c r="AY19" s="10"/>
      <c r="AZ19" s="11"/>
      <c r="BA19" s="10"/>
      <c r="BB19" s="7">
        <f>$B$19*1</f>
        <v>1</v>
      </c>
      <c r="BC19" s="11"/>
      <c r="BD19" s="10"/>
      <c r="BE19" s="11"/>
      <c r="BF19" s="10"/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11"/>
      <c r="BR19" s="10"/>
      <c r="BS19" s="7"/>
      <c r="BT19" s="7">
        <f t="shared" si="15"/>
        <v>1</v>
      </c>
      <c r="BU19" s="11"/>
      <c r="BV19" s="10"/>
      <c r="BW19" s="11"/>
      <c r="BX19" s="10"/>
      <c r="BY19" s="11"/>
      <c r="BZ19" s="10"/>
      <c r="CA19" s="7"/>
      <c r="CB19" s="11"/>
      <c r="CC19" s="10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11"/>
      <c r="CQ19" s="10"/>
      <c r="CR19" s="7"/>
      <c r="CS19" s="7">
        <f t="shared" si="16"/>
        <v>0</v>
      </c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11"/>
      <c r="DL19" s="10"/>
      <c r="DM19" s="11"/>
      <c r="DN19" s="10"/>
      <c r="DO19" s="11"/>
      <c r="DP19" s="10"/>
      <c r="DQ19" s="7"/>
      <c r="DR19" s="23">
        <f t="shared" si="17"/>
        <v>0</v>
      </c>
    </row>
    <row r="20" spans="1:122" ht="12.75">
      <c r="A20" s="22"/>
      <c r="B20" s="6"/>
      <c r="C20" s="6"/>
      <c r="D20" s="6" t="s">
        <v>61</v>
      </c>
      <c r="E20" s="3" t="s">
        <v>62</v>
      </c>
      <c r="F20" s="6">
        <f>COUNTIF(W20:DP20,"e")</f>
        <v>0</v>
      </c>
      <c r="G20" s="6">
        <f>COUNTIF(W20:DP20,"z")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6">
        <f t="shared" si="11"/>
        <v>0</v>
      </c>
      <c r="T20" s="7">
        <f t="shared" si="12"/>
        <v>1</v>
      </c>
      <c r="U20" s="7">
        <f t="shared" si="13"/>
        <v>0</v>
      </c>
      <c r="V20" s="7">
        <v>0.6</v>
      </c>
      <c r="W20" s="11"/>
      <c r="X20" s="10"/>
      <c r="Y20" s="11"/>
      <c r="Z20" s="10"/>
      <c r="AA20" s="11"/>
      <c r="AB20" s="10"/>
      <c r="AC20" s="7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7"/>
      <c r="AU20" s="7">
        <f t="shared" si="14"/>
        <v>0</v>
      </c>
      <c r="AV20" s="11"/>
      <c r="AW20" s="10"/>
      <c r="AX20" s="11"/>
      <c r="AY20" s="10"/>
      <c r="AZ20" s="11"/>
      <c r="BA20" s="10"/>
      <c r="BB20" s="7"/>
      <c r="BC20" s="11"/>
      <c r="BD20" s="10"/>
      <c r="BE20" s="11"/>
      <c r="BF20" s="10"/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11"/>
      <c r="BR20" s="10"/>
      <c r="BS20" s="7"/>
      <c r="BT20" s="7">
        <f t="shared" si="15"/>
        <v>0</v>
      </c>
      <c r="BU20" s="11">
        <v>15</v>
      </c>
      <c r="BV20" s="10" t="s">
        <v>57</v>
      </c>
      <c r="BW20" s="11"/>
      <c r="BX20" s="10"/>
      <c r="BY20" s="11"/>
      <c r="BZ20" s="10"/>
      <c r="CA20" s="7">
        <v>1</v>
      </c>
      <c r="CB20" s="11"/>
      <c r="CC20" s="10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11"/>
      <c r="CQ20" s="10"/>
      <c r="CR20" s="7"/>
      <c r="CS20" s="7">
        <f t="shared" si="16"/>
        <v>1</v>
      </c>
      <c r="CT20" s="11"/>
      <c r="CU20" s="10"/>
      <c r="CV20" s="11"/>
      <c r="CW20" s="10"/>
      <c r="CX20" s="11"/>
      <c r="CY20" s="10"/>
      <c r="CZ20" s="7"/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11"/>
      <c r="DL20" s="10"/>
      <c r="DM20" s="11"/>
      <c r="DN20" s="10"/>
      <c r="DO20" s="11"/>
      <c r="DP20" s="10"/>
      <c r="DQ20" s="7"/>
      <c r="DR20" s="23">
        <f t="shared" si="17"/>
        <v>0</v>
      </c>
    </row>
    <row r="21" spans="1:122" ht="12.75">
      <c r="A21" s="22"/>
      <c r="B21" s="6"/>
      <c r="C21" s="6"/>
      <c r="D21" s="6" t="s">
        <v>63</v>
      </c>
      <c r="E21" s="3" t="s">
        <v>64</v>
      </c>
      <c r="F21" s="6">
        <f>COUNTIF(W21:DP21,"e")</f>
        <v>0</v>
      </c>
      <c r="G21" s="6">
        <f>COUNTIF(W21:DP21,"z")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6">
        <f t="shared" si="11"/>
        <v>0</v>
      </c>
      <c r="T21" s="7">
        <f t="shared" si="12"/>
        <v>1</v>
      </c>
      <c r="U21" s="7">
        <f t="shared" si="13"/>
        <v>0</v>
      </c>
      <c r="V21" s="7">
        <v>0.6</v>
      </c>
      <c r="W21" s="11">
        <v>15</v>
      </c>
      <c r="X21" s="10" t="s">
        <v>57</v>
      </c>
      <c r="Y21" s="11"/>
      <c r="Z21" s="10"/>
      <c r="AA21" s="11"/>
      <c r="AB21" s="10"/>
      <c r="AC21" s="7">
        <v>1</v>
      </c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7"/>
      <c r="AU21" s="7">
        <f t="shared" si="14"/>
        <v>1</v>
      </c>
      <c r="AV21" s="11"/>
      <c r="AW21" s="10"/>
      <c r="AX21" s="11"/>
      <c r="AY21" s="10"/>
      <c r="AZ21" s="11"/>
      <c r="BA21" s="10"/>
      <c r="BB21" s="7"/>
      <c r="BC21" s="11"/>
      <c r="BD21" s="10"/>
      <c r="BE21" s="11"/>
      <c r="BF21" s="10"/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11"/>
      <c r="BR21" s="10"/>
      <c r="BS21" s="7"/>
      <c r="BT21" s="7">
        <f t="shared" si="15"/>
        <v>0</v>
      </c>
      <c r="BU21" s="11"/>
      <c r="BV21" s="10"/>
      <c r="BW21" s="11"/>
      <c r="BX21" s="10"/>
      <c r="BY21" s="11"/>
      <c r="BZ21" s="10"/>
      <c r="CA21" s="7"/>
      <c r="CB21" s="11"/>
      <c r="CC21" s="10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11"/>
      <c r="CQ21" s="10"/>
      <c r="CR21" s="7"/>
      <c r="CS21" s="7">
        <f t="shared" si="16"/>
        <v>0</v>
      </c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11"/>
      <c r="DJ21" s="10"/>
      <c r="DK21" s="11"/>
      <c r="DL21" s="10"/>
      <c r="DM21" s="11"/>
      <c r="DN21" s="10"/>
      <c r="DO21" s="11"/>
      <c r="DP21" s="10"/>
      <c r="DQ21" s="7"/>
      <c r="DR21" s="23">
        <f t="shared" si="17"/>
        <v>0</v>
      </c>
    </row>
    <row r="22" spans="1:122" ht="12.75">
      <c r="A22" s="22"/>
      <c r="B22" s="6"/>
      <c r="C22" s="6"/>
      <c r="D22" s="6" t="s">
        <v>65</v>
      </c>
      <c r="E22" s="3" t="s">
        <v>66</v>
      </c>
      <c r="F22" s="6">
        <f>COUNTIF(W22:DP22,"e")</f>
        <v>0</v>
      </c>
      <c r="G22" s="6">
        <f>COUNTIF(W22:DP22,"z")</f>
        <v>2</v>
      </c>
      <c r="H22" s="6">
        <f t="shared" si="0"/>
        <v>30</v>
      </c>
      <c r="I22" s="6">
        <f t="shared" si="1"/>
        <v>15</v>
      </c>
      <c r="J22" s="6">
        <f t="shared" si="2"/>
        <v>15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6">
        <f t="shared" si="11"/>
        <v>0</v>
      </c>
      <c r="T22" s="7">
        <f t="shared" si="12"/>
        <v>2</v>
      </c>
      <c r="U22" s="7">
        <f t="shared" si="13"/>
        <v>0</v>
      </c>
      <c r="V22" s="7">
        <v>1.2</v>
      </c>
      <c r="W22" s="11">
        <v>15</v>
      </c>
      <c r="X22" s="10" t="s">
        <v>57</v>
      </c>
      <c r="Y22" s="11">
        <v>15</v>
      </c>
      <c r="Z22" s="10" t="s">
        <v>57</v>
      </c>
      <c r="AA22" s="11"/>
      <c r="AB22" s="10"/>
      <c r="AC22" s="7">
        <v>2</v>
      </c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7"/>
      <c r="AU22" s="7">
        <f t="shared" si="14"/>
        <v>2</v>
      </c>
      <c r="AV22" s="11"/>
      <c r="AW22" s="10"/>
      <c r="AX22" s="11"/>
      <c r="AY22" s="10"/>
      <c r="AZ22" s="11"/>
      <c r="BA22" s="10"/>
      <c r="BB22" s="7"/>
      <c r="BC22" s="11"/>
      <c r="BD22" s="10"/>
      <c r="BE22" s="11"/>
      <c r="BF22" s="10"/>
      <c r="BG22" s="11"/>
      <c r="BH22" s="10"/>
      <c r="BI22" s="11"/>
      <c r="BJ22" s="10"/>
      <c r="BK22" s="11"/>
      <c r="BL22" s="10"/>
      <c r="BM22" s="11"/>
      <c r="BN22" s="10"/>
      <c r="BO22" s="11"/>
      <c r="BP22" s="10"/>
      <c r="BQ22" s="11"/>
      <c r="BR22" s="10"/>
      <c r="BS22" s="7"/>
      <c r="BT22" s="7">
        <f t="shared" si="15"/>
        <v>0</v>
      </c>
      <c r="BU22" s="11"/>
      <c r="BV22" s="10"/>
      <c r="BW22" s="11"/>
      <c r="BX22" s="10"/>
      <c r="BY22" s="11"/>
      <c r="BZ22" s="10"/>
      <c r="CA22" s="7"/>
      <c r="CB22" s="11"/>
      <c r="CC22" s="10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11"/>
      <c r="CQ22" s="10"/>
      <c r="CR22" s="7"/>
      <c r="CS22" s="7">
        <f t="shared" si="16"/>
        <v>0</v>
      </c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11"/>
      <c r="DJ22" s="10"/>
      <c r="DK22" s="11"/>
      <c r="DL22" s="10"/>
      <c r="DM22" s="11"/>
      <c r="DN22" s="10"/>
      <c r="DO22" s="11"/>
      <c r="DP22" s="10"/>
      <c r="DQ22" s="7"/>
      <c r="DR22" s="23">
        <f t="shared" si="17"/>
        <v>0</v>
      </c>
    </row>
    <row r="23" spans="1:122" ht="15.75" customHeight="1">
      <c r="A23" s="22"/>
      <c r="B23" s="6"/>
      <c r="C23" s="6"/>
      <c r="D23" s="6"/>
      <c r="E23" s="6" t="s">
        <v>67</v>
      </c>
      <c r="F23" s="6">
        <f aca="true" t="shared" si="18" ref="F23:AK23">SUM(F17:F22)</f>
        <v>1</v>
      </c>
      <c r="G23" s="6">
        <f t="shared" si="18"/>
        <v>6</v>
      </c>
      <c r="H23" s="6">
        <f t="shared" si="18"/>
        <v>120</v>
      </c>
      <c r="I23" s="6">
        <f t="shared" si="18"/>
        <v>60</v>
      </c>
      <c r="J23" s="6">
        <f t="shared" si="18"/>
        <v>30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30</v>
      </c>
      <c r="O23" s="6">
        <f t="shared" si="18"/>
        <v>0</v>
      </c>
      <c r="P23" s="6">
        <f t="shared" si="18"/>
        <v>0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7">
        <f t="shared" si="18"/>
        <v>9</v>
      </c>
      <c r="U23" s="7">
        <f t="shared" si="18"/>
        <v>3</v>
      </c>
      <c r="V23" s="7">
        <f t="shared" si="18"/>
        <v>4.8</v>
      </c>
      <c r="W23" s="11">
        <f t="shared" si="18"/>
        <v>30</v>
      </c>
      <c r="X23" s="10">
        <f t="shared" si="18"/>
        <v>0</v>
      </c>
      <c r="Y23" s="11">
        <f t="shared" si="18"/>
        <v>30</v>
      </c>
      <c r="Z23" s="10">
        <f t="shared" si="18"/>
        <v>0</v>
      </c>
      <c r="AA23" s="11">
        <f t="shared" si="18"/>
        <v>0</v>
      </c>
      <c r="AB23" s="10">
        <f t="shared" si="18"/>
        <v>0</v>
      </c>
      <c r="AC23" s="7">
        <f t="shared" si="18"/>
        <v>4</v>
      </c>
      <c r="AD23" s="11">
        <f t="shared" si="18"/>
        <v>0</v>
      </c>
      <c r="AE23" s="10">
        <f t="shared" si="18"/>
        <v>0</v>
      </c>
      <c r="AF23" s="11">
        <f t="shared" si="18"/>
        <v>0</v>
      </c>
      <c r="AG23" s="10">
        <f t="shared" si="18"/>
        <v>0</v>
      </c>
      <c r="AH23" s="11">
        <f t="shared" si="18"/>
        <v>30</v>
      </c>
      <c r="AI23" s="10">
        <f t="shared" si="18"/>
        <v>0</v>
      </c>
      <c r="AJ23" s="11">
        <f t="shared" si="18"/>
        <v>0</v>
      </c>
      <c r="AK23" s="10">
        <f t="shared" si="18"/>
        <v>0</v>
      </c>
      <c r="AL23" s="11">
        <f aca="true" t="shared" si="19" ref="AL23:BQ23">SUM(AL17:AL22)</f>
        <v>0</v>
      </c>
      <c r="AM23" s="10">
        <f t="shared" si="19"/>
        <v>0</v>
      </c>
      <c r="AN23" s="11">
        <f t="shared" si="19"/>
        <v>0</v>
      </c>
      <c r="AO23" s="10">
        <f t="shared" si="19"/>
        <v>0</v>
      </c>
      <c r="AP23" s="11">
        <f t="shared" si="19"/>
        <v>0</v>
      </c>
      <c r="AQ23" s="10">
        <f t="shared" si="19"/>
        <v>0</v>
      </c>
      <c r="AR23" s="11">
        <f t="shared" si="19"/>
        <v>0</v>
      </c>
      <c r="AS23" s="10">
        <f t="shared" si="19"/>
        <v>0</v>
      </c>
      <c r="AT23" s="7">
        <f t="shared" si="19"/>
        <v>3</v>
      </c>
      <c r="AU23" s="7">
        <f t="shared" si="19"/>
        <v>7</v>
      </c>
      <c r="AV23" s="11">
        <f t="shared" si="19"/>
        <v>15</v>
      </c>
      <c r="AW23" s="10">
        <f t="shared" si="19"/>
        <v>0</v>
      </c>
      <c r="AX23" s="11">
        <f t="shared" si="19"/>
        <v>0</v>
      </c>
      <c r="AY23" s="10">
        <f t="shared" si="19"/>
        <v>0</v>
      </c>
      <c r="AZ23" s="11">
        <f t="shared" si="19"/>
        <v>0</v>
      </c>
      <c r="BA23" s="10">
        <f t="shared" si="19"/>
        <v>0</v>
      </c>
      <c r="BB23" s="7">
        <f t="shared" si="19"/>
        <v>1</v>
      </c>
      <c r="BC23" s="11">
        <f t="shared" si="19"/>
        <v>0</v>
      </c>
      <c r="BD23" s="10">
        <f t="shared" si="19"/>
        <v>0</v>
      </c>
      <c r="BE23" s="11">
        <f t="shared" si="19"/>
        <v>0</v>
      </c>
      <c r="BF23" s="10">
        <f t="shared" si="19"/>
        <v>0</v>
      </c>
      <c r="BG23" s="11">
        <f t="shared" si="19"/>
        <v>0</v>
      </c>
      <c r="BH23" s="10">
        <f t="shared" si="19"/>
        <v>0</v>
      </c>
      <c r="BI23" s="11">
        <f t="shared" si="19"/>
        <v>0</v>
      </c>
      <c r="BJ23" s="10">
        <f t="shared" si="19"/>
        <v>0</v>
      </c>
      <c r="BK23" s="11">
        <f t="shared" si="19"/>
        <v>0</v>
      </c>
      <c r="BL23" s="10">
        <f t="shared" si="19"/>
        <v>0</v>
      </c>
      <c r="BM23" s="11">
        <f t="shared" si="19"/>
        <v>0</v>
      </c>
      <c r="BN23" s="10">
        <f t="shared" si="19"/>
        <v>0</v>
      </c>
      <c r="BO23" s="11">
        <f t="shared" si="19"/>
        <v>0</v>
      </c>
      <c r="BP23" s="10">
        <f t="shared" si="19"/>
        <v>0</v>
      </c>
      <c r="BQ23" s="11">
        <f t="shared" si="19"/>
        <v>0</v>
      </c>
      <c r="BR23" s="10">
        <f aca="true" t="shared" si="20" ref="BR23:CW23">SUM(BR17:BR22)</f>
        <v>0</v>
      </c>
      <c r="BS23" s="7">
        <f t="shared" si="20"/>
        <v>0</v>
      </c>
      <c r="BT23" s="7">
        <f t="shared" si="20"/>
        <v>1</v>
      </c>
      <c r="BU23" s="11">
        <f t="shared" si="20"/>
        <v>15</v>
      </c>
      <c r="BV23" s="10">
        <f t="shared" si="20"/>
        <v>0</v>
      </c>
      <c r="BW23" s="11">
        <f t="shared" si="20"/>
        <v>0</v>
      </c>
      <c r="BX23" s="10">
        <f t="shared" si="20"/>
        <v>0</v>
      </c>
      <c r="BY23" s="11">
        <f t="shared" si="20"/>
        <v>0</v>
      </c>
      <c r="BZ23" s="10">
        <f t="shared" si="20"/>
        <v>0</v>
      </c>
      <c r="CA23" s="7">
        <f t="shared" si="20"/>
        <v>1</v>
      </c>
      <c r="CB23" s="11">
        <f t="shared" si="20"/>
        <v>0</v>
      </c>
      <c r="CC23" s="10">
        <f t="shared" si="20"/>
        <v>0</v>
      </c>
      <c r="CD23" s="11">
        <f t="shared" si="20"/>
        <v>0</v>
      </c>
      <c r="CE23" s="10">
        <f t="shared" si="20"/>
        <v>0</v>
      </c>
      <c r="CF23" s="11">
        <f t="shared" si="20"/>
        <v>0</v>
      </c>
      <c r="CG23" s="10">
        <f t="shared" si="20"/>
        <v>0</v>
      </c>
      <c r="CH23" s="11">
        <f t="shared" si="20"/>
        <v>0</v>
      </c>
      <c r="CI23" s="10">
        <f t="shared" si="20"/>
        <v>0</v>
      </c>
      <c r="CJ23" s="11">
        <f t="shared" si="20"/>
        <v>0</v>
      </c>
      <c r="CK23" s="10">
        <f t="shared" si="20"/>
        <v>0</v>
      </c>
      <c r="CL23" s="11">
        <f t="shared" si="20"/>
        <v>0</v>
      </c>
      <c r="CM23" s="10">
        <f t="shared" si="20"/>
        <v>0</v>
      </c>
      <c r="CN23" s="11">
        <f t="shared" si="20"/>
        <v>0</v>
      </c>
      <c r="CO23" s="10">
        <f t="shared" si="20"/>
        <v>0</v>
      </c>
      <c r="CP23" s="11">
        <f t="shared" si="20"/>
        <v>0</v>
      </c>
      <c r="CQ23" s="10">
        <f t="shared" si="20"/>
        <v>0</v>
      </c>
      <c r="CR23" s="7">
        <f t="shared" si="20"/>
        <v>0</v>
      </c>
      <c r="CS23" s="7">
        <f t="shared" si="20"/>
        <v>1</v>
      </c>
      <c r="CT23" s="11">
        <f t="shared" si="20"/>
        <v>0</v>
      </c>
      <c r="CU23" s="10">
        <f t="shared" si="20"/>
        <v>0</v>
      </c>
      <c r="CV23" s="11">
        <f t="shared" si="20"/>
        <v>0</v>
      </c>
      <c r="CW23" s="10">
        <f t="shared" si="20"/>
        <v>0</v>
      </c>
      <c r="CX23" s="11">
        <f aca="true" t="shared" si="21" ref="CX23:DR23">SUM(CX17:CX22)</f>
        <v>0</v>
      </c>
      <c r="CY23" s="10">
        <f t="shared" si="21"/>
        <v>0</v>
      </c>
      <c r="CZ23" s="7">
        <f t="shared" si="21"/>
        <v>0</v>
      </c>
      <c r="DA23" s="11">
        <f t="shared" si="21"/>
        <v>0</v>
      </c>
      <c r="DB23" s="10">
        <f t="shared" si="21"/>
        <v>0</v>
      </c>
      <c r="DC23" s="11">
        <f t="shared" si="21"/>
        <v>0</v>
      </c>
      <c r="DD23" s="10">
        <f t="shared" si="21"/>
        <v>0</v>
      </c>
      <c r="DE23" s="11">
        <f t="shared" si="21"/>
        <v>0</v>
      </c>
      <c r="DF23" s="10">
        <f t="shared" si="21"/>
        <v>0</v>
      </c>
      <c r="DG23" s="11">
        <f t="shared" si="21"/>
        <v>0</v>
      </c>
      <c r="DH23" s="10">
        <f t="shared" si="21"/>
        <v>0</v>
      </c>
      <c r="DI23" s="11">
        <f t="shared" si="21"/>
        <v>0</v>
      </c>
      <c r="DJ23" s="10">
        <f t="shared" si="21"/>
        <v>0</v>
      </c>
      <c r="DK23" s="11">
        <f t="shared" si="21"/>
        <v>0</v>
      </c>
      <c r="DL23" s="10">
        <f t="shared" si="21"/>
        <v>0</v>
      </c>
      <c r="DM23" s="11">
        <f t="shared" si="21"/>
        <v>0</v>
      </c>
      <c r="DN23" s="10">
        <f t="shared" si="21"/>
        <v>0</v>
      </c>
      <c r="DO23" s="11">
        <f t="shared" si="21"/>
        <v>0</v>
      </c>
      <c r="DP23" s="10">
        <f t="shared" si="21"/>
        <v>0</v>
      </c>
      <c r="DQ23" s="7">
        <f t="shared" si="21"/>
        <v>0</v>
      </c>
      <c r="DR23" s="23">
        <f t="shared" si="21"/>
        <v>0</v>
      </c>
    </row>
    <row r="24" spans="1:123" ht="19.5" customHeight="1">
      <c r="A24" s="35" t="s">
        <v>68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2"/>
      <c r="DR24" s="37"/>
      <c r="DS24" s="31"/>
    </row>
    <row r="25" spans="1:122" ht="12.75">
      <c r="A25" s="22"/>
      <c r="B25" s="6"/>
      <c r="C25" s="6"/>
      <c r="D25" s="6" t="s">
        <v>69</v>
      </c>
      <c r="E25" s="3" t="s">
        <v>70</v>
      </c>
      <c r="F25" s="6">
        <f>COUNTIF(W25:DP25,"e")</f>
        <v>0</v>
      </c>
      <c r="G25" s="6">
        <f>COUNTIF(W25:DP25,"z")</f>
        <v>2</v>
      </c>
      <c r="H25" s="6">
        <f>SUM(I25:S25)</f>
        <v>50</v>
      </c>
      <c r="I25" s="6">
        <f>W25+AV25+BU25+CT25</f>
        <v>25</v>
      </c>
      <c r="J25" s="6">
        <f>Y25+AX25+BW25+CV25</f>
        <v>25</v>
      </c>
      <c r="K25" s="6">
        <f>AA25+AZ25+BY25+CX25</f>
        <v>0</v>
      </c>
      <c r="L25" s="6">
        <f>AD25+BC25+CB25+DA25</f>
        <v>0</v>
      </c>
      <c r="M25" s="6">
        <f>AF25+BE25+CD25+DC25</f>
        <v>0</v>
      </c>
      <c r="N25" s="6">
        <f>AH25+BG25+CF25+DE25</f>
        <v>0</v>
      </c>
      <c r="O25" s="6">
        <f>AJ25+BI25+CH25+DG25</f>
        <v>0</v>
      </c>
      <c r="P25" s="6">
        <f>AL25+BK25+CJ25+DI25</f>
        <v>0</v>
      </c>
      <c r="Q25" s="6">
        <f>AN25+BM25+CL25+DK25</f>
        <v>0</v>
      </c>
      <c r="R25" s="6">
        <f>AP25+BO25+CN25+DM25</f>
        <v>0</v>
      </c>
      <c r="S25" s="6">
        <f>AR25+BQ25+CP25+DO25</f>
        <v>0</v>
      </c>
      <c r="T25" s="7">
        <f>AU25+BT25+CS25+DR25</f>
        <v>2</v>
      </c>
      <c r="U25" s="7">
        <f>AT25+BS25+CR25+DQ25</f>
        <v>0</v>
      </c>
      <c r="V25" s="7">
        <v>2</v>
      </c>
      <c r="W25" s="11">
        <v>25</v>
      </c>
      <c r="X25" s="10" t="s">
        <v>57</v>
      </c>
      <c r="Y25" s="11">
        <v>25</v>
      </c>
      <c r="Z25" s="10" t="s">
        <v>57</v>
      </c>
      <c r="AA25" s="11"/>
      <c r="AB25" s="10"/>
      <c r="AC25" s="7">
        <v>2</v>
      </c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7"/>
      <c r="AU25" s="7">
        <f>AC25+AT25</f>
        <v>2</v>
      </c>
      <c r="AV25" s="11"/>
      <c r="AW25" s="10"/>
      <c r="AX25" s="11"/>
      <c r="AY25" s="10"/>
      <c r="AZ25" s="11"/>
      <c r="BA25" s="10"/>
      <c r="BB25" s="7"/>
      <c r="BC25" s="11"/>
      <c r="BD25" s="10"/>
      <c r="BE25" s="11"/>
      <c r="BF25" s="10"/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11"/>
      <c r="BR25" s="10"/>
      <c r="BS25" s="7"/>
      <c r="BT25" s="7">
        <f>BB25+BS25</f>
        <v>0</v>
      </c>
      <c r="BU25" s="11"/>
      <c r="BV25" s="10"/>
      <c r="BW25" s="11"/>
      <c r="BX25" s="10"/>
      <c r="BY25" s="11"/>
      <c r="BZ25" s="10"/>
      <c r="CA25" s="7"/>
      <c r="CB25" s="11"/>
      <c r="CC25" s="10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11"/>
      <c r="CQ25" s="10"/>
      <c r="CR25" s="7"/>
      <c r="CS25" s="7">
        <f>CA25+CR25</f>
        <v>0</v>
      </c>
      <c r="CT25" s="11"/>
      <c r="CU25" s="10"/>
      <c r="CV25" s="11"/>
      <c r="CW25" s="10"/>
      <c r="CX25" s="11"/>
      <c r="CY25" s="10"/>
      <c r="CZ25" s="7"/>
      <c r="DA25" s="11"/>
      <c r="DB25" s="10"/>
      <c r="DC25" s="11"/>
      <c r="DD25" s="10"/>
      <c r="DE25" s="11"/>
      <c r="DF25" s="10"/>
      <c r="DG25" s="11"/>
      <c r="DH25" s="10"/>
      <c r="DI25" s="11"/>
      <c r="DJ25" s="10"/>
      <c r="DK25" s="11"/>
      <c r="DL25" s="10"/>
      <c r="DM25" s="11"/>
      <c r="DN25" s="10"/>
      <c r="DO25" s="11"/>
      <c r="DP25" s="10"/>
      <c r="DQ25" s="7"/>
      <c r="DR25" s="23">
        <f>CZ25+DQ25</f>
        <v>0</v>
      </c>
    </row>
    <row r="26" spans="1:122" ht="12.75">
      <c r="A26" s="22"/>
      <c r="B26" s="6"/>
      <c r="C26" s="6"/>
      <c r="D26" s="6" t="s">
        <v>71</v>
      </c>
      <c r="E26" s="3" t="s">
        <v>72</v>
      </c>
      <c r="F26" s="6">
        <f>COUNTIF(W26:DP26,"e")</f>
        <v>1</v>
      </c>
      <c r="G26" s="6">
        <f>COUNTIF(W26:DP26,"z")</f>
        <v>1</v>
      </c>
      <c r="H26" s="6">
        <f>SUM(I26:S26)</f>
        <v>30</v>
      </c>
      <c r="I26" s="6">
        <f>W26+AV26+BU26+CT26</f>
        <v>15</v>
      </c>
      <c r="J26" s="6">
        <f>Y26+AX26+BW26+CV26</f>
        <v>0</v>
      </c>
      <c r="K26" s="6">
        <f>AA26+AZ26+BY26+CX26</f>
        <v>0</v>
      </c>
      <c r="L26" s="6">
        <f>AD26+BC26+CB26+DA26</f>
        <v>0</v>
      </c>
      <c r="M26" s="6">
        <f>AF26+BE26+CD26+DC26</f>
        <v>15</v>
      </c>
      <c r="N26" s="6">
        <f>AH26+BG26+CF26+DE26</f>
        <v>0</v>
      </c>
      <c r="O26" s="6">
        <f>AJ26+BI26+CH26+DG26</f>
        <v>0</v>
      </c>
      <c r="P26" s="6">
        <f>AL26+BK26+CJ26+DI26</f>
        <v>0</v>
      </c>
      <c r="Q26" s="6">
        <f>AN26+BM26+CL26+DK26</f>
        <v>0</v>
      </c>
      <c r="R26" s="6">
        <f>AP26+BO26+CN26+DM26</f>
        <v>0</v>
      </c>
      <c r="S26" s="6">
        <f>AR26+BQ26+CP26+DO26</f>
        <v>0</v>
      </c>
      <c r="T26" s="7">
        <f>AU26+BT26+CS26+DR26</f>
        <v>2</v>
      </c>
      <c r="U26" s="7">
        <f>AT26+BS26+CR26+DQ26</f>
        <v>1</v>
      </c>
      <c r="V26" s="7">
        <v>1.2</v>
      </c>
      <c r="W26" s="11">
        <v>15</v>
      </c>
      <c r="X26" s="10" t="s">
        <v>56</v>
      </c>
      <c r="Y26" s="11"/>
      <c r="Z26" s="10"/>
      <c r="AA26" s="11"/>
      <c r="AB26" s="10"/>
      <c r="AC26" s="7">
        <v>1</v>
      </c>
      <c r="AD26" s="11"/>
      <c r="AE26" s="10"/>
      <c r="AF26" s="11">
        <v>15</v>
      </c>
      <c r="AG26" s="10" t="s">
        <v>57</v>
      </c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7">
        <v>1</v>
      </c>
      <c r="AU26" s="7">
        <f>AC26+AT26</f>
        <v>2</v>
      </c>
      <c r="AV26" s="11"/>
      <c r="AW26" s="10"/>
      <c r="AX26" s="11"/>
      <c r="AY26" s="10"/>
      <c r="AZ26" s="11"/>
      <c r="BA26" s="10"/>
      <c r="BB26" s="7"/>
      <c r="BC26" s="11"/>
      <c r="BD26" s="10"/>
      <c r="BE26" s="11"/>
      <c r="BF26" s="10"/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11"/>
      <c r="BR26" s="10"/>
      <c r="BS26" s="7"/>
      <c r="BT26" s="7">
        <f>BB26+BS26</f>
        <v>0</v>
      </c>
      <c r="BU26" s="11"/>
      <c r="BV26" s="10"/>
      <c r="BW26" s="11"/>
      <c r="BX26" s="10"/>
      <c r="BY26" s="11"/>
      <c r="BZ26" s="10"/>
      <c r="CA26" s="7"/>
      <c r="CB26" s="11"/>
      <c r="CC26" s="10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11"/>
      <c r="CQ26" s="10"/>
      <c r="CR26" s="7"/>
      <c r="CS26" s="7">
        <f>CA26+CR26</f>
        <v>0</v>
      </c>
      <c r="CT26" s="11"/>
      <c r="CU26" s="10"/>
      <c r="CV26" s="11"/>
      <c r="CW26" s="10"/>
      <c r="CX26" s="11"/>
      <c r="CY26" s="10"/>
      <c r="CZ26" s="7"/>
      <c r="DA26" s="11"/>
      <c r="DB26" s="10"/>
      <c r="DC26" s="11"/>
      <c r="DD26" s="10"/>
      <c r="DE26" s="11"/>
      <c r="DF26" s="10"/>
      <c r="DG26" s="11"/>
      <c r="DH26" s="10"/>
      <c r="DI26" s="11"/>
      <c r="DJ26" s="10"/>
      <c r="DK26" s="11"/>
      <c r="DL26" s="10"/>
      <c r="DM26" s="11"/>
      <c r="DN26" s="10"/>
      <c r="DO26" s="11"/>
      <c r="DP26" s="10"/>
      <c r="DQ26" s="7"/>
      <c r="DR26" s="23">
        <f>CZ26+DQ26</f>
        <v>0</v>
      </c>
    </row>
    <row r="27" spans="1:122" ht="12.75">
      <c r="A27" s="22"/>
      <c r="B27" s="6"/>
      <c r="C27" s="6"/>
      <c r="D27" s="6" t="s">
        <v>73</v>
      </c>
      <c r="E27" s="3" t="s">
        <v>74</v>
      </c>
      <c r="F27" s="6">
        <f>COUNTIF(W27:DP27,"e")</f>
        <v>0</v>
      </c>
      <c r="G27" s="6">
        <f>COUNTIF(W27:DP27,"z")</f>
        <v>2</v>
      </c>
      <c r="H27" s="6">
        <f>SUM(I27:S27)</f>
        <v>60</v>
      </c>
      <c r="I27" s="6">
        <f>W27+AV27+BU27+CT27</f>
        <v>30</v>
      </c>
      <c r="J27" s="6">
        <f>Y27+AX27+BW27+CV27</f>
        <v>0</v>
      </c>
      <c r="K27" s="6">
        <f>AA27+AZ27+BY27+CX27</f>
        <v>0</v>
      </c>
      <c r="L27" s="6">
        <f>AD27+BC27+CB27+DA27</f>
        <v>0</v>
      </c>
      <c r="M27" s="6">
        <f>AF27+BE27+CD27+DC27</f>
        <v>30</v>
      </c>
      <c r="N27" s="6">
        <f>AH27+BG27+CF27+DE27</f>
        <v>0</v>
      </c>
      <c r="O27" s="6">
        <f>AJ27+BI27+CH27+DG27</f>
        <v>0</v>
      </c>
      <c r="P27" s="6">
        <f>AL27+BK27+CJ27+DI27</f>
        <v>0</v>
      </c>
      <c r="Q27" s="6">
        <f>AN27+BM27+CL27+DK27</f>
        <v>0</v>
      </c>
      <c r="R27" s="6">
        <f>AP27+BO27+CN27+DM27</f>
        <v>0</v>
      </c>
      <c r="S27" s="6">
        <f>AR27+BQ27+CP27+DO27</f>
        <v>0</v>
      </c>
      <c r="T27" s="7">
        <f>AU27+BT27+CS27+DR27</f>
        <v>3</v>
      </c>
      <c r="U27" s="7">
        <f>AT27+BS27+CR27+DQ27</f>
        <v>1.5</v>
      </c>
      <c r="V27" s="7">
        <v>2.4</v>
      </c>
      <c r="W27" s="11">
        <v>30</v>
      </c>
      <c r="X27" s="10" t="s">
        <v>57</v>
      </c>
      <c r="Y27" s="11"/>
      <c r="Z27" s="10"/>
      <c r="AA27" s="11"/>
      <c r="AB27" s="10"/>
      <c r="AC27" s="7">
        <v>1.5</v>
      </c>
      <c r="AD27" s="11"/>
      <c r="AE27" s="10"/>
      <c r="AF27" s="11">
        <v>30</v>
      </c>
      <c r="AG27" s="10" t="s">
        <v>57</v>
      </c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7">
        <v>1.5</v>
      </c>
      <c r="AU27" s="7">
        <f>AC27+AT27</f>
        <v>3</v>
      </c>
      <c r="AV27" s="11"/>
      <c r="AW27" s="10"/>
      <c r="AX27" s="11"/>
      <c r="AY27" s="10"/>
      <c r="AZ27" s="11"/>
      <c r="BA27" s="10"/>
      <c r="BB27" s="7"/>
      <c r="BC27" s="11"/>
      <c r="BD27" s="10"/>
      <c r="BE27" s="11"/>
      <c r="BF27" s="10"/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11"/>
      <c r="BR27" s="10"/>
      <c r="BS27" s="7"/>
      <c r="BT27" s="7">
        <f>BB27+BS27</f>
        <v>0</v>
      </c>
      <c r="BU27" s="11"/>
      <c r="BV27" s="10"/>
      <c r="BW27" s="11"/>
      <c r="BX27" s="10"/>
      <c r="BY27" s="11"/>
      <c r="BZ27" s="10"/>
      <c r="CA27" s="7"/>
      <c r="CB27" s="11"/>
      <c r="CC27" s="10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11"/>
      <c r="CQ27" s="10"/>
      <c r="CR27" s="7"/>
      <c r="CS27" s="7">
        <f>CA27+CR27</f>
        <v>0</v>
      </c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11"/>
      <c r="DJ27" s="10"/>
      <c r="DK27" s="11"/>
      <c r="DL27" s="10"/>
      <c r="DM27" s="11"/>
      <c r="DN27" s="10"/>
      <c r="DO27" s="11"/>
      <c r="DP27" s="10"/>
      <c r="DQ27" s="7"/>
      <c r="DR27" s="23">
        <f>CZ27+DQ27</f>
        <v>0</v>
      </c>
    </row>
    <row r="28" spans="1:122" ht="15.75" customHeight="1">
      <c r="A28" s="22"/>
      <c r="B28" s="6"/>
      <c r="C28" s="6"/>
      <c r="D28" s="6"/>
      <c r="E28" s="6" t="s">
        <v>67</v>
      </c>
      <c r="F28" s="6">
        <f aca="true" t="shared" si="22" ref="F28:AK28">SUM(F25:F27)</f>
        <v>1</v>
      </c>
      <c r="G28" s="6">
        <f t="shared" si="22"/>
        <v>5</v>
      </c>
      <c r="H28" s="6">
        <f t="shared" si="22"/>
        <v>140</v>
      </c>
      <c r="I28" s="6">
        <f t="shared" si="22"/>
        <v>70</v>
      </c>
      <c r="J28" s="6">
        <f t="shared" si="22"/>
        <v>25</v>
      </c>
      <c r="K28" s="6">
        <f t="shared" si="22"/>
        <v>0</v>
      </c>
      <c r="L28" s="6">
        <f t="shared" si="22"/>
        <v>0</v>
      </c>
      <c r="M28" s="6">
        <f t="shared" si="22"/>
        <v>45</v>
      </c>
      <c r="N28" s="6">
        <f t="shared" si="22"/>
        <v>0</v>
      </c>
      <c r="O28" s="6">
        <f t="shared" si="22"/>
        <v>0</v>
      </c>
      <c r="P28" s="6">
        <f t="shared" si="22"/>
        <v>0</v>
      </c>
      <c r="Q28" s="6">
        <f t="shared" si="22"/>
        <v>0</v>
      </c>
      <c r="R28" s="6">
        <f t="shared" si="22"/>
        <v>0</v>
      </c>
      <c r="S28" s="6">
        <f t="shared" si="22"/>
        <v>0</v>
      </c>
      <c r="T28" s="7">
        <f t="shared" si="22"/>
        <v>7</v>
      </c>
      <c r="U28" s="7">
        <f t="shared" si="22"/>
        <v>2.5</v>
      </c>
      <c r="V28" s="7">
        <f t="shared" si="22"/>
        <v>5.6</v>
      </c>
      <c r="W28" s="11">
        <f t="shared" si="22"/>
        <v>70</v>
      </c>
      <c r="X28" s="10">
        <f t="shared" si="22"/>
        <v>0</v>
      </c>
      <c r="Y28" s="11">
        <f t="shared" si="22"/>
        <v>25</v>
      </c>
      <c r="Z28" s="10">
        <f t="shared" si="22"/>
        <v>0</v>
      </c>
      <c r="AA28" s="11">
        <f t="shared" si="22"/>
        <v>0</v>
      </c>
      <c r="AB28" s="10">
        <f t="shared" si="22"/>
        <v>0</v>
      </c>
      <c r="AC28" s="7">
        <f t="shared" si="22"/>
        <v>4.5</v>
      </c>
      <c r="AD28" s="11">
        <f t="shared" si="22"/>
        <v>0</v>
      </c>
      <c r="AE28" s="10">
        <f t="shared" si="22"/>
        <v>0</v>
      </c>
      <c r="AF28" s="11">
        <f t="shared" si="22"/>
        <v>45</v>
      </c>
      <c r="AG28" s="10">
        <f t="shared" si="22"/>
        <v>0</v>
      </c>
      <c r="AH28" s="11">
        <f t="shared" si="22"/>
        <v>0</v>
      </c>
      <c r="AI28" s="10">
        <f t="shared" si="22"/>
        <v>0</v>
      </c>
      <c r="AJ28" s="11">
        <f t="shared" si="22"/>
        <v>0</v>
      </c>
      <c r="AK28" s="10">
        <f t="shared" si="22"/>
        <v>0</v>
      </c>
      <c r="AL28" s="11">
        <f aca="true" t="shared" si="23" ref="AL28:BQ28">SUM(AL25:AL27)</f>
        <v>0</v>
      </c>
      <c r="AM28" s="10">
        <f t="shared" si="23"/>
        <v>0</v>
      </c>
      <c r="AN28" s="11">
        <f t="shared" si="23"/>
        <v>0</v>
      </c>
      <c r="AO28" s="10">
        <f t="shared" si="23"/>
        <v>0</v>
      </c>
      <c r="AP28" s="11">
        <f t="shared" si="23"/>
        <v>0</v>
      </c>
      <c r="AQ28" s="10">
        <f t="shared" si="23"/>
        <v>0</v>
      </c>
      <c r="AR28" s="11">
        <f t="shared" si="23"/>
        <v>0</v>
      </c>
      <c r="AS28" s="10">
        <f t="shared" si="23"/>
        <v>0</v>
      </c>
      <c r="AT28" s="7">
        <f t="shared" si="23"/>
        <v>2.5</v>
      </c>
      <c r="AU28" s="7">
        <f t="shared" si="23"/>
        <v>7</v>
      </c>
      <c r="AV28" s="11">
        <f t="shared" si="23"/>
        <v>0</v>
      </c>
      <c r="AW28" s="10">
        <f t="shared" si="23"/>
        <v>0</v>
      </c>
      <c r="AX28" s="11">
        <f t="shared" si="23"/>
        <v>0</v>
      </c>
      <c r="AY28" s="10">
        <f t="shared" si="23"/>
        <v>0</v>
      </c>
      <c r="AZ28" s="11">
        <f t="shared" si="23"/>
        <v>0</v>
      </c>
      <c r="BA28" s="10">
        <f t="shared" si="23"/>
        <v>0</v>
      </c>
      <c r="BB28" s="7">
        <f t="shared" si="23"/>
        <v>0</v>
      </c>
      <c r="BC28" s="11">
        <f t="shared" si="23"/>
        <v>0</v>
      </c>
      <c r="BD28" s="10">
        <f t="shared" si="23"/>
        <v>0</v>
      </c>
      <c r="BE28" s="11">
        <f t="shared" si="23"/>
        <v>0</v>
      </c>
      <c r="BF28" s="10">
        <f t="shared" si="23"/>
        <v>0</v>
      </c>
      <c r="BG28" s="11">
        <f t="shared" si="23"/>
        <v>0</v>
      </c>
      <c r="BH28" s="10">
        <f t="shared" si="23"/>
        <v>0</v>
      </c>
      <c r="BI28" s="11">
        <f t="shared" si="23"/>
        <v>0</v>
      </c>
      <c r="BJ28" s="10">
        <f t="shared" si="23"/>
        <v>0</v>
      </c>
      <c r="BK28" s="11">
        <f t="shared" si="23"/>
        <v>0</v>
      </c>
      <c r="BL28" s="10">
        <f t="shared" si="23"/>
        <v>0</v>
      </c>
      <c r="BM28" s="11">
        <f t="shared" si="23"/>
        <v>0</v>
      </c>
      <c r="BN28" s="10">
        <f t="shared" si="23"/>
        <v>0</v>
      </c>
      <c r="BO28" s="11">
        <f t="shared" si="23"/>
        <v>0</v>
      </c>
      <c r="BP28" s="10">
        <f t="shared" si="23"/>
        <v>0</v>
      </c>
      <c r="BQ28" s="11">
        <f t="shared" si="23"/>
        <v>0</v>
      </c>
      <c r="BR28" s="10">
        <f aca="true" t="shared" si="24" ref="BR28:CW28">SUM(BR25:BR27)</f>
        <v>0</v>
      </c>
      <c r="BS28" s="7">
        <f t="shared" si="24"/>
        <v>0</v>
      </c>
      <c r="BT28" s="7">
        <f t="shared" si="24"/>
        <v>0</v>
      </c>
      <c r="BU28" s="11">
        <f t="shared" si="24"/>
        <v>0</v>
      </c>
      <c r="BV28" s="10">
        <f t="shared" si="24"/>
        <v>0</v>
      </c>
      <c r="BW28" s="11">
        <f t="shared" si="24"/>
        <v>0</v>
      </c>
      <c r="BX28" s="10">
        <f t="shared" si="24"/>
        <v>0</v>
      </c>
      <c r="BY28" s="11">
        <f t="shared" si="24"/>
        <v>0</v>
      </c>
      <c r="BZ28" s="10">
        <f t="shared" si="24"/>
        <v>0</v>
      </c>
      <c r="CA28" s="7">
        <f t="shared" si="24"/>
        <v>0</v>
      </c>
      <c r="CB28" s="11">
        <f t="shared" si="24"/>
        <v>0</v>
      </c>
      <c r="CC28" s="10">
        <f t="shared" si="24"/>
        <v>0</v>
      </c>
      <c r="CD28" s="11">
        <f t="shared" si="24"/>
        <v>0</v>
      </c>
      <c r="CE28" s="10">
        <f t="shared" si="24"/>
        <v>0</v>
      </c>
      <c r="CF28" s="11">
        <f t="shared" si="24"/>
        <v>0</v>
      </c>
      <c r="CG28" s="10">
        <f t="shared" si="24"/>
        <v>0</v>
      </c>
      <c r="CH28" s="11">
        <f t="shared" si="24"/>
        <v>0</v>
      </c>
      <c r="CI28" s="10">
        <f t="shared" si="24"/>
        <v>0</v>
      </c>
      <c r="CJ28" s="11">
        <f t="shared" si="24"/>
        <v>0</v>
      </c>
      <c r="CK28" s="10">
        <f t="shared" si="24"/>
        <v>0</v>
      </c>
      <c r="CL28" s="11">
        <f t="shared" si="24"/>
        <v>0</v>
      </c>
      <c r="CM28" s="10">
        <f t="shared" si="24"/>
        <v>0</v>
      </c>
      <c r="CN28" s="11">
        <f t="shared" si="24"/>
        <v>0</v>
      </c>
      <c r="CO28" s="10">
        <f t="shared" si="24"/>
        <v>0</v>
      </c>
      <c r="CP28" s="11">
        <f t="shared" si="24"/>
        <v>0</v>
      </c>
      <c r="CQ28" s="10">
        <f t="shared" si="24"/>
        <v>0</v>
      </c>
      <c r="CR28" s="7">
        <f t="shared" si="24"/>
        <v>0</v>
      </c>
      <c r="CS28" s="7">
        <f t="shared" si="24"/>
        <v>0</v>
      </c>
      <c r="CT28" s="11">
        <f t="shared" si="24"/>
        <v>0</v>
      </c>
      <c r="CU28" s="10">
        <f t="shared" si="24"/>
        <v>0</v>
      </c>
      <c r="CV28" s="11">
        <f t="shared" si="24"/>
        <v>0</v>
      </c>
      <c r="CW28" s="10">
        <f t="shared" si="24"/>
        <v>0</v>
      </c>
      <c r="CX28" s="11">
        <f aca="true" t="shared" si="25" ref="CX28:DR28">SUM(CX25:CX27)</f>
        <v>0</v>
      </c>
      <c r="CY28" s="10">
        <f t="shared" si="25"/>
        <v>0</v>
      </c>
      <c r="CZ28" s="7">
        <f t="shared" si="25"/>
        <v>0</v>
      </c>
      <c r="DA28" s="11">
        <f t="shared" si="25"/>
        <v>0</v>
      </c>
      <c r="DB28" s="10">
        <f t="shared" si="25"/>
        <v>0</v>
      </c>
      <c r="DC28" s="11">
        <f t="shared" si="25"/>
        <v>0</v>
      </c>
      <c r="DD28" s="10">
        <f t="shared" si="25"/>
        <v>0</v>
      </c>
      <c r="DE28" s="11">
        <f t="shared" si="25"/>
        <v>0</v>
      </c>
      <c r="DF28" s="10">
        <f t="shared" si="25"/>
        <v>0</v>
      </c>
      <c r="DG28" s="11">
        <f t="shared" si="25"/>
        <v>0</v>
      </c>
      <c r="DH28" s="10">
        <f t="shared" si="25"/>
        <v>0</v>
      </c>
      <c r="DI28" s="11">
        <f t="shared" si="25"/>
        <v>0</v>
      </c>
      <c r="DJ28" s="10">
        <f t="shared" si="25"/>
        <v>0</v>
      </c>
      <c r="DK28" s="11">
        <f t="shared" si="25"/>
        <v>0</v>
      </c>
      <c r="DL28" s="10">
        <f t="shared" si="25"/>
        <v>0</v>
      </c>
      <c r="DM28" s="11">
        <f t="shared" si="25"/>
        <v>0</v>
      </c>
      <c r="DN28" s="10">
        <f t="shared" si="25"/>
        <v>0</v>
      </c>
      <c r="DO28" s="11">
        <f t="shared" si="25"/>
        <v>0</v>
      </c>
      <c r="DP28" s="10">
        <f t="shared" si="25"/>
        <v>0</v>
      </c>
      <c r="DQ28" s="7">
        <f t="shared" si="25"/>
        <v>0</v>
      </c>
      <c r="DR28" s="23">
        <f t="shared" si="25"/>
        <v>0</v>
      </c>
    </row>
    <row r="29" spans="1:123" ht="19.5" customHeight="1">
      <c r="A29" s="35" t="s">
        <v>75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2"/>
      <c r="DR29" s="37"/>
      <c r="DS29" s="31"/>
    </row>
    <row r="30" spans="1:122" ht="12.75">
      <c r="A30" s="22"/>
      <c r="B30" s="6"/>
      <c r="C30" s="6"/>
      <c r="D30" s="6" t="s">
        <v>76</v>
      </c>
      <c r="E30" s="3" t="s">
        <v>77</v>
      </c>
      <c r="F30" s="6">
        <f aca="true" t="shared" si="26" ref="F30:F39">COUNTIF(W30:DP30,"e")</f>
        <v>1</v>
      </c>
      <c r="G30" s="6">
        <f aca="true" t="shared" si="27" ref="G30:G39">COUNTIF(W30:DP30,"z")</f>
        <v>1</v>
      </c>
      <c r="H30" s="6">
        <f aca="true" t="shared" si="28" ref="H30:H39">SUM(I30:S30)</f>
        <v>60</v>
      </c>
      <c r="I30" s="6">
        <f aca="true" t="shared" si="29" ref="I30:I39">W30+AV30+BU30+CT30</f>
        <v>30</v>
      </c>
      <c r="J30" s="6">
        <f aca="true" t="shared" si="30" ref="J30:J39">Y30+AX30+BW30+CV30</f>
        <v>30</v>
      </c>
      <c r="K30" s="6">
        <f aca="true" t="shared" si="31" ref="K30:K39">AA30+AZ30+BY30+CX30</f>
        <v>0</v>
      </c>
      <c r="L30" s="6">
        <f aca="true" t="shared" si="32" ref="L30:L39">AD30+BC30+CB30+DA30</f>
        <v>0</v>
      </c>
      <c r="M30" s="6">
        <f aca="true" t="shared" si="33" ref="M30:M39">AF30+BE30+CD30+DC30</f>
        <v>0</v>
      </c>
      <c r="N30" s="6">
        <f aca="true" t="shared" si="34" ref="N30:N39">AH30+BG30+CF30+DE30</f>
        <v>0</v>
      </c>
      <c r="O30" s="6">
        <f aca="true" t="shared" si="35" ref="O30:O39">AJ30+BI30+CH30+DG30</f>
        <v>0</v>
      </c>
      <c r="P30" s="6">
        <f aca="true" t="shared" si="36" ref="P30:P39">AL30+BK30+CJ30+DI30</f>
        <v>0</v>
      </c>
      <c r="Q30" s="6">
        <f aca="true" t="shared" si="37" ref="Q30:Q39">AN30+BM30+CL30+DK30</f>
        <v>0</v>
      </c>
      <c r="R30" s="6">
        <f aca="true" t="shared" si="38" ref="R30:R39">AP30+BO30+CN30+DM30</f>
        <v>0</v>
      </c>
      <c r="S30" s="6">
        <f aca="true" t="shared" si="39" ref="S30:S39">AR30+BQ30+CP30+DO30</f>
        <v>0</v>
      </c>
      <c r="T30" s="7">
        <f aca="true" t="shared" si="40" ref="T30:T39">AU30+BT30+CS30+DR30</f>
        <v>3</v>
      </c>
      <c r="U30" s="7">
        <f aca="true" t="shared" si="41" ref="U30:U39">AT30+BS30+CR30+DQ30</f>
        <v>0</v>
      </c>
      <c r="V30" s="7">
        <v>2.4</v>
      </c>
      <c r="W30" s="11">
        <v>30</v>
      </c>
      <c r="X30" s="10" t="s">
        <v>56</v>
      </c>
      <c r="Y30" s="11">
        <v>30</v>
      </c>
      <c r="Z30" s="10" t="s">
        <v>57</v>
      </c>
      <c r="AA30" s="11"/>
      <c r="AB30" s="10"/>
      <c r="AC30" s="7">
        <v>3</v>
      </c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7"/>
      <c r="AU30" s="7">
        <f aca="true" t="shared" si="42" ref="AU30:AU39">AC30+AT30</f>
        <v>3</v>
      </c>
      <c r="AV30" s="11"/>
      <c r="AW30" s="10"/>
      <c r="AX30" s="11"/>
      <c r="AY30" s="10"/>
      <c r="AZ30" s="11"/>
      <c r="BA30" s="10"/>
      <c r="BB30" s="7"/>
      <c r="BC30" s="11"/>
      <c r="BD30" s="10"/>
      <c r="BE30" s="11"/>
      <c r="BF30" s="10"/>
      <c r="BG30" s="11"/>
      <c r="BH30" s="10"/>
      <c r="BI30" s="11"/>
      <c r="BJ30" s="10"/>
      <c r="BK30" s="11"/>
      <c r="BL30" s="10"/>
      <c r="BM30" s="11"/>
      <c r="BN30" s="10"/>
      <c r="BO30" s="11"/>
      <c r="BP30" s="10"/>
      <c r="BQ30" s="11"/>
      <c r="BR30" s="10"/>
      <c r="BS30" s="7"/>
      <c r="BT30" s="7">
        <f aca="true" t="shared" si="43" ref="BT30:BT39">BB30+BS30</f>
        <v>0</v>
      </c>
      <c r="BU30" s="11"/>
      <c r="BV30" s="10"/>
      <c r="BW30" s="11"/>
      <c r="BX30" s="10"/>
      <c r="BY30" s="11"/>
      <c r="BZ30" s="10"/>
      <c r="CA30" s="7"/>
      <c r="CB30" s="11"/>
      <c r="CC30" s="10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11"/>
      <c r="CQ30" s="10"/>
      <c r="CR30" s="7"/>
      <c r="CS30" s="7">
        <f aca="true" t="shared" si="44" ref="CS30:CS39">CA30+CR30</f>
        <v>0</v>
      </c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11"/>
      <c r="DJ30" s="10"/>
      <c r="DK30" s="11"/>
      <c r="DL30" s="10"/>
      <c r="DM30" s="11"/>
      <c r="DN30" s="10"/>
      <c r="DO30" s="11"/>
      <c r="DP30" s="10"/>
      <c r="DQ30" s="7"/>
      <c r="DR30" s="23">
        <f aca="true" t="shared" si="45" ref="DR30:DR39">CZ30+DQ30</f>
        <v>0</v>
      </c>
    </row>
    <row r="31" spans="1:122" ht="12.75">
      <c r="A31" s="22"/>
      <c r="B31" s="6"/>
      <c r="C31" s="6"/>
      <c r="D31" s="6" t="s">
        <v>78</v>
      </c>
      <c r="E31" s="3" t="s">
        <v>79</v>
      </c>
      <c r="F31" s="6">
        <f t="shared" si="26"/>
        <v>1</v>
      </c>
      <c r="G31" s="6">
        <f t="shared" si="27"/>
        <v>1</v>
      </c>
      <c r="H31" s="6">
        <f t="shared" si="28"/>
        <v>60</v>
      </c>
      <c r="I31" s="6">
        <f t="shared" si="29"/>
        <v>30</v>
      </c>
      <c r="J31" s="6">
        <f t="shared" si="30"/>
        <v>30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6">
        <f t="shared" si="38"/>
        <v>0</v>
      </c>
      <c r="S31" s="6">
        <f t="shared" si="39"/>
        <v>0</v>
      </c>
      <c r="T31" s="7">
        <f t="shared" si="40"/>
        <v>3</v>
      </c>
      <c r="U31" s="7">
        <f t="shared" si="41"/>
        <v>0</v>
      </c>
      <c r="V31" s="7">
        <v>2.4</v>
      </c>
      <c r="W31" s="11">
        <v>30</v>
      </c>
      <c r="X31" s="10" t="s">
        <v>56</v>
      </c>
      <c r="Y31" s="11">
        <v>30</v>
      </c>
      <c r="Z31" s="10" t="s">
        <v>57</v>
      </c>
      <c r="AA31" s="11"/>
      <c r="AB31" s="10"/>
      <c r="AC31" s="7">
        <v>3</v>
      </c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7"/>
      <c r="AU31" s="7">
        <f t="shared" si="42"/>
        <v>3</v>
      </c>
      <c r="AV31" s="11"/>
      <c r="AW31" s="10"/>
      <c r="AX31" s="11"/>
      <c r="AY31" s="10"/>
      <c r="AZ31" s="11"/>
      <c r="BA31" s="10"/>
      <c r="BB31" s="7"/>
      <c r="BC31" s="11"/>
      <c r="BD31" s="10"/>
      <c r="BE31" s="11"/>
      <c r="BF31" s="10"/>
      <c r="BG31" s="11"/>
      <c r="BH31" s="10"/>
      <c r="BI31" s="11"/>
      <c r="BJ31" s="10"/>
      <c r="BK31" s="11"/>
      <c r="BL31" s="10"/>
      <c r="BM31" s="11"/>
      <c r="BN31" s="10"/>
      <c r="BO31" s="11"/>
      <c r="BP31" s="10"/>
      <c r="BQ31" s="11"/>
      <c r="BR31" s="10"/>
      <c r="BS31" s="7"/>
      <c r="BT31" s="7">
        <f t="shared" si="43"/>
        <v>0</v>
      </c>
      <c r="BU31" s="11"/>
      <c r="BV31" s="10"/>
      <c r="BW31" s="11"/>
      <c r="BX31" s="10"/>
      <c r="BY31" s="11"/>
      <c r="BZ31" s="10"/>
      <c r="CA31" s="7"/>
      <c r="CB31" s="11"/>
      <c r="CC31" s="10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11"/>
      <c r="CQ31" s="10"/>
      <c r="CR31" s="7"/>
      <c r="CS31" s="7">
        <f t="shared" si="44"/>
        <v>0</v>
      </c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11"/>
      <c r="DJ31" s="10"/>
      <c r="DK31" s="11"/>
      <c r="DL31" s="10"/>
      <c r="DM31" s="11"/>
      <c r="DN31" s="10"/>
      <c r="DO31" s="11"/>
      <c r="DP31" s="10"/>
      <c r="DQ31" s="7"/>
      <c r="DR31" s="23">
        <f t="shared" si="45"/>
        <v>0</v>
      </c>
    </row>
    <row r="32" spans="1:122" ht="12.75">
      <c r="A32" s="22"/>
      <c r="B32" s="6"/>
      <c r="C32" s="6"/>
      <c r="D32" s="6" t="s">
        <v>80</v>
      </c>
      <c r="E32" s="3" t="s">
        <v>81</v>
      </c>
      <c r="F32" s="6">
        <f t="shared" si="26"/>
        <v>0</v>
      </c>
      <c r="G32" s="6">
        <f t="shared" si="27"/>
        <v>3</v>
      </c>
      <c r="H32" s="6">
        <f t="shared" si="28"/>
        <v>45</v>
      </c>
      <c r="I32" s="6">
        <f t="shared" si="29"/>
        <v>15</v>
      </c>
      <c r="J32" s="6">
        <f t="shared" si="30"/>
        <v>15</v>
      </c>
      <c r="K32" s="6">
        <f t="shared" si="31"/>
        <v>0</v>
      </c>
      <c r="L32" s="6">
        <f t="shared" si="32"/>
        <v>0</v>
      </c>
      <c r="M32" s="6">
        <f t="shared" si="33"/>
        <v>15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6">
        <f t="shared" si="38"/>
        <v>0</v>
      </c>
      <c r="S32" s="6">
        <f t="shared" si="39"/>
        <v>0</v>
      </c>
      <c r="T32" s="7">
        <f t="shared" si="40"/>
        <v>3</v>
      </c>
      <c r="U32" s="7">
        <f t="shared" si="41"/>
        <v>1</v>
      </c>
      <c r="V32" s="7">
        <v>1.8</v>
      </c>
      <c r="W32" s="11"/>
      <c r="X32" s="10"/>
      <c r="Y32" s="11"/>
      <c r="Z32" s="10"/>
      <c r="AA32" s="11"/>
      <c r="AB32" s="10"/>
      <c r="AC32" s="7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7"/>
      <c r="AU32" s="7">
        <f t="shared" si="42"/>
        <v>0</v>
      </c>
      <c r="AV32" s="11"/>
      <c r="AW32" s="10"/>
      <c r="AX32" s="11"/>
      <c r="AY32" s="10"/>
      <c r="AZ32" s="11"/>
      <c r="BA32" s="10"/>
      <c r="BB32" s="7"/>
      <c r="BC32" s="11"/>
      <c r="BD32" s="10"/>
      <c r="BE32" s="11"/>
      <c r="BF32" s="10"/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11"/>
      <c r="BR32" s="10"/>
      <c r="BS32" s="7"/>
      <c r="BT32" s="7">
        <f t="shared" si="43"/>
        <v>0</v>
      </c>
      <c r="BU32" s="11">
        <v>15</v>
      </c>
      <c r="BV32" s="10" t="s">
        <v>57</v>
      </c>
      <c r="BW32" s="11">
        <v>15</v>
      </c>
      <c r="BX32" s="10" t="s">
        <v>57</v>
      </c>
      <c r="BY32" s="11"/>
      <c r="BZ32" s="10"/>
      <c r="CA32" s="7">
        <v>2</v>
      </c>
      <c r="CB32" s="11"/>
      <c r="CC32" s="10"/>
      <c r="CD32" s="11">
        <v>15</v>
      </c>
      <c r="CE32" s="10" t="s">
        <v>57</v>
      </c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11"/>
      <c r="CQ32" s="10"/>
      <c r="CR32" s="7">
        <v>1</v>
      </c>
      <c r="CS32" s="7">
        <f t="shared" si="44"/>
        <v>3</v>
      </c>
      <c r="CT32" s="11"/>
      <c r="CU32" s="10"/>
      <c r="CV32" s="11"/>
      <c r="CW32" s="10"/>
      <c r="CX32" s="11"/>
      <c r="CY32" s="10"/>
      <c r="CZ32" s="7"/>
      <c r="DA32" s="11"/>
      <c r="DB32" s="10"/>
      <c r="DC32" s="11"/>
      <c r="DD32" s="10"/>
      <c r="DE32" s="11"/>
      <c r="DF32" s="10"/>
      <c r="DG32" s="11"/>
      <c r="DH32" s="10"/>
      <c r="DI32" s="11"/>
      <c r="DJ32" s="10"/>
      <c r="DK32" s="11"/>
      <c r="DL32" s="10"/>
      <c r="DM32" s="11"/>
      <c r="DN32" s="10"/>
      <c r="DO32" s="11"/>
      <c r="DP32" s="10"/>
      <c r="DQ32" s="7"/>
      <c r="DR32" s="23">
        <f t="shared" si="45"/>
        <v>0</v>
      </c>
    </row>
    <row r="33" spans="1:122" ht="12.75">
      <c r="A33" s="22"/>
      <c r="B33" s="6"/>
      <c r="C33" s="6"/>
      <c r="D33" s="6" t="s">
        <v>82</v>
      </c>
      <c r="E33" s="3" t="s">
        <v>83</v>
      </c>
      <c r="F33" s="6">
        <f t="shared" si="26"/>
        <v>0</v>
      </c>
      <c r="G33" s="6">
        <f t="shared" si="27"/>
        <v>1</v>
      </c>
      <c r="H33" s="6">
        <f t="shared" si="28"/>
        <v>15</v>
      </c>
      <c r="I33" s="6">
        <f t="shared" si="29"/>
        <v>15</v>
      </c>
      <c r="J33" s="6">
        <f t="shared" si="30"/>
        <v>0</v>
      </c>
      <c r="K33" s="6">
        <f t="shared" si="31"/>
        <v>0</v>
      </c>
      <c r="L33" s="6">
        <f t="shared" si="32"/>
        <v>0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6">
        <f t="shared" si="38"/>
        <v>0</v>
      </c>
      <c r="S33" s="6">
        <f t="shared" si="39"/>
        <v>0</v>
      </c>
      <c r="T33" s="7">
        <f t="shared" si="40"/>
        <v>1</v>
      </c>
      <c r="U33" s="7">
        <f t="shared" si="41"/>
        <v>0</v>
      </c>
      <c r="V33" s="7">
        <v>0.6</v>
      </c>
      <c r="W33" s="11"/>
      <c r="X33" s="10"/>
      <c r="Y33" s="11"/>
      <c r="Z33" s="10"/>
      <c r="AA33" s="11"/>
      <c r="AB33" s="10"/>
      <c r="AC33" s="7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7"/>
      <c r="AU33" s="7">
        <f t="shared" si="42"/>
        <v>0</v>
      </c>
      <c r="AV33" s="11"/>
      <c r="AW33" s="10"/>
      <c r="AX33" s="11"/>
      <c r="AY33" s="10"/>
      <c r="AZ33" s="11"/>
      <c r="BA33" s="10"/>
      <c r="BB33" s="7"/>
      <c r="BC33" s="11"/>
      <c r="BD33" s="10"/>
      <c r="BE33" s="11"/>
      <c r="BF33" s="10"/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11"/>
      <c r="BR33" s="10"/>
      <c r="BS33" s="7"/>
      <c r="BT33" s="7">
        <f t="shared" si="43"/>
        <v>0</v>
      </c>
      <c r="BU33" s="11">
        <v>15</v>
      </c>
      <c r="BV33" s="10" t="s">
        <v>57</v>
      </c>
      <c r="BW33" s="11"/>
      <c r="BX33" s="10"/>
      <c r="BY33" s="11"/>
      <c r="BZ33" s="10"/>
      <c r="CA33" s="7">
        <v>1</v>
      </c>
      <c r="CB33" s="11"/>
      <c r="CC33" s="10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11"/>
      <c r="CQ33" s="10"/>
      <c r="CR33" s="7"/>
      <c r="CS33" s="7">
        <f t="shared" si="44"/>
        <v>1</v>
      </c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11"/>
      <c r="DJ33" s="10"/>
      <c r="DK33" s="11"/>
      <c r="DL33" s="10"/>
      <c r="DM33" s="11"/>
      <c r="DN33" s="10"/>
      <c r="DO33" s="11"/>
      <c r="DP33" s="10"/>
      <c r="DQ33" s="7"/>
      <c r="DR33" s="23">
        <f t="shared" si="45"/>
        <v>0</v>
      </c>
    </row>
    <row r="34" spans="1:122" ht="12.75">
      <c r="A34" s="22"/>
      <c r="B34" s="6"/>
      <c r="C34" s="6"/>
      <c r="D34" s="6" t="s">
        <v>84</v>
      </c>
      <c r="E34" s="3" t="s">
        <v>85</v>
      </c>
      <c r="F34" s="6">
        <f t="shared" si="26"/>
        <v>1</v>
      </c>
      <c r="G34" s="6">
        <f t="shared" si="27"/>
        <v>2</v>
      </c>
      <c r="H34" s="6">
        <f t="shared" si="28"/>
        <v>55</v>
      </c>
      <c r="I34" s="6">
        <f t="shared" si="29"/>
        <v>30</v>
      </c>
      <c r="J34" s="6">
        <f t="shared" si="30"/>
        <v>15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0</v>
      </c>
      <c r="O34" s="6">
        <f t="shared" si="35"/>
        <v>10</v>
      </c>
      <c r="P34" s="6">
        <f t="shared" si="36"/>
        <v>0</v>
      </c>
      <c r="Q34" s="6">
        <f t="shared" si="37"/>
        <v>0</v>
      </c>
      <c r="R34" s="6">
        <f t="shared" si="38"/>
        <v>0</v>
      </c>
      <c r="S34" s="6">
        <f t="shared" si="39"/>
        <v>0</v>
      </c>
      <c r="T34" s="7">
        <f t="shared" si="40"/>
        <v>3</v>
      </c>
      <c r="U34" s="7">
        <f t="shared" si="41"/>
        <v>0.6</v>
      </c>
      <c r="V34" s="7">
        <v>2.2</v>
      </c>
      <c r="W34" s="11"/>
      <c r="X34" s="10"/>
      <c r="Y34" s="11"/>
      <c r="Z34" s="10"/>
      <c r="AA34" s="11"/>
      <c r="AB34" s="10"/>
      <c r="AC34" s="7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7"/>
      <c r="AU34" s="7">
        <f t="shared" si="42"/>
        <v>0</v>
      </c>
      <c r="AV34" s="11">
        <v>30</v>
      </c>
      <c r="AW34" s="10" t="s">
        <v>56</v>
      </c>
      <c r="AX34" s="11">
        <v>15</v>
      </c>
      <c r="AY34" s="10" t="s">
        <v>57</v>
      </c>
      <c r="AZ34" s="11"/>
      <c r="BA34" s="10"/>
      <c r="BB34" s="7">
        <v>2.4</v>
      </c>
      <c r="BC34" s="11"/>
      <c r="BD34" s="10"/>
      <c r="BE34" s="11"/>
      <c r="BF34" s="10"/>
      <c r="BG34" s="11"/>
      <c r="BH34" s="10"/>
      <c r="BI34" s="11">
        <v>10</v>
      </c>
      <c r="BJ34" s="10" t="s">
        <v>57</v>
      </c>
      <c r="BK34" s="11"/>
      <c r="BL34" s="10"/>
      <c r="BM34" s="11"/>
      <c r="BN34" s="10"/>
      <c r="BO34" s="11"/>
      <c r="BP34" s="10"/>
      <c r="BQ34" s="11"/>
      <c r="BR34" s="10"/>
      <c r="BS34" s="7">
        <v>0.6</v>
      </c>
      <c r="BT34" s="7">
        <f t="shared" si="43"/>
        <v>3</v>
      </c>
      <c r="BU34" s="11"/>
      <c r="BV34" s="10"/>
      <c r="BW34" s="11"/>
      <c r="BX34" s="10"/>
      <c r="BY34" s="11"/>
      <c r="BZ34" s="10"/>
      <c r="CA34" s="7"/>
      <c r="CB34" s="11"/>
      <c r="CC34" s="10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11"/>
      <c r="CQ34" s="10"/>
      <c r="CR34" s="7"/>
      <c r="CS34" s="7">
        <f t="shared" si="44"/>
        <v>0</v>
      </c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11"/>
      <c r="DJ34" s="10"/>
      <c r="DK34" s="11"/>
      <c r="DL34" s="10"/>
      <c r="DM34" s="11"/>
      <c r="DN34" s="10"/>
      <c r="DO34" s="11"/>
      <c r="DP34" s="10"/>
      <c r="DQ34" s="7"/>
      <c r="DR34" s="23">
        <f t="shared" si="45"/>
        <v>0</v>
      </c>
    </row>
    <row r="35" spans="1:122" ht="12.75">
      <c r="A35" s="22"/>
      <c r="B35" s="6"/>
      <c r="C35" s="6"/>
      <c r="D35" s="6" t="s">
        <v>86</v>
      </c>
      <c r="E35" s="3" t="s">
        <v>87</v>
      </c>
      <c r="F35" s="6">
        <f t="shared" si="26"/>
        <v>0</v>
      </c>
      <c r="G35" s="6">
        <f t="shared" si="27"/>
        <v>2</v>
      </c>
      <c r="H35" s="6">
        <f t="shared" si="28"/>
        <v>35</v>
      </c>
      <c r="I35" s="6">
        <f t="shared" si="29"/>
        <v>20</v>
      </c>
      <c r="J35" s="6">
        <f t="shared" si="30"/>
        <v>15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6">
        <f t="shared" si="38"/>
        <v>0</v>
      </c>
      <c r="S35" s="6">
        <f t="shared" si="39"/>
        <v>0</v>
      </c>
      <c r="T35" s="7">
        <f t="shared" si="40"/>
        <v>2</v>
      </c>
      <c r="U35" s="7">
        <f t="shared" si="41"/>
        <v>0</v>
      </c>
      <c r="V35" s="7">
        <v>1.4</v>
      </c>
      <c r="W35" s="11"/>
      <c r="X35" s="10"/>
      <c r="Y35" s="11"/>
      <c r="Z35" s="10"/>
      <c r="AA35" s="11"/>
      <c r="AB35" s="10"/>
      <c r="AC35" s="7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7"/>
      <c r="AU35" s="7">
        <f t="shared" si="42"/>
        <v>0</v>
      </c>
      <c r="AV35" s="11"/>
      <c r="AW35" s="10"/>
      <c r="AX35" s="11"/>
      <c r="AY35" s="10"/>
      <c r="AZ35" s="11"/>
      <c r="BA35" s="10"/>
      <c r="BB35" s="7"/>
      <c r="BC35" s="11"/>
      <c r="BD35" s="10"/>
      <c r="BE35" s="11"/>
      <c r="BF35" s="10"/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11"/>
      <c r="BR35" s="10"/>
      <c r="BS35" s="7"/>
      <c r="BT35" s="7">
        <f t="shared" si="43"/>
        <v>0</v>
      </c>
      <c r="BU35" s="11">
        <v>20</v>
      </c>
      <c r="BV35" s="10" t="s">
        <v>57</v>
      </c>
      <c r="BW35" s="11">
        <v>15</v>
      </c>
      <c r="BX35" s="10" t="s">
        <v>57</v>
      </c>
      <c r="BY35" s="11"/>
      <c r="BZ35" s="10"/>
      <c r="CA35" s="7">
        <v>2</v>
      </c>
      <c r="CB35" s="11"/>
      <c r="CC35" s="10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11"/>
      <c r="CQ35" s="10"/>
      <c r="CR35" s="7"/>
      <c r="CS35" s="7">
        <f t="shared" si="44"/>
        <v>2</v>
      </c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11"/>
      <c r="DJ35" s="10"/>
      <c r="DK35" s="11"/>
      <c r="DL35" s="10"/>
      <c r="DM35" s="11"/>
      <c r="DN35" s="10"/>
      <c r="DO35" s="11"/>
      <c r="DP35" s="10"/>
      <c r="DQ35" s="7"/>
      <c r="DR35" s="23">
        <f t="shared" si="45"/>
        <v>0</v>
      </c>
    </row>
    <row r="36" spans="1:122" ht="12.75">
      <c r="A36" s="22"/>
      <c r="B36" s="6"/>
      <c r="C36" s="6"/>
      <c r="D36" s="6" t="s">
        <v>88</v>
      </c>
      <c r="E36" s="3" t="s">
        <v>89</v>
      </c>
      <c r="F36" s="6">
        <f t="shared" si="26"/>
        <v>0</v>
      </c>
      <c r="G36" s="6">
        <f t="shared" si="27"/>
        <v>1</v>
      </c>
      <c r="H36" s="6">
        <f t="shared" si="28"/>
        <v>15</v>
      </c>
      <c r="I36" s="6">
        <f t="shared" si="29"/>
        <v>15</v>
      </c>
      <c r="J36" s="6">
        <f t="shared" si="30"/>
        <v>0</v>
      </c>
      <c r="K36" s="6">
        <f t="shared" si="31"/>
        <v>0</v>
      </c>
      <c r="L36" s="6">
        <f t="shared" si="32"/>
        <v>0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6">
        <f t="shared" si="38"/>
        <v>0</v>
      </c>
      <c r="S36" s="6">
        <f t="shared" si="39"/>
        <v>0</v>
      </c>
      <c r="T36" s="7">
        <f t="shared" si="40"/>
        <v>1</v>
      </c>
      <c r="U36" s="7">
        <f t="shared" si="41"/>
        <v>0</v>
      </c>
      <c r="V36" s="7">
        <v>0.6</v>
      </c>
      <c r="W36" s="11"/>
      <c r="X36" s="10"/>
      <c r="Y36" s="11"/>
      <c r="Z36" s="10"/>
      <c r="AA36" s="11"/>
      <c r="AB36" s="10"/>
      <c r="AC36" s="7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11"/>
      <c r="AO36" s="10"/>
      <c r="AP36" s="11"/>
      <c r="AQ36" s="10"/>
      <c r="AR36" s="11"/>
      <c r="AS36" s="10"/>
      <c r="AT36" s="7"/>
      <c r="AU36" s="7">
        <f t="shared" si="42"/>
        <v>0</v>
      </c>
      <c r="AV36" s="11"/>
      <c r="AW36" s="10"/>
      <c r="AX36" s="11"/>
      <c r="AY36" s="10"/>
      <c r="AZ36" s="11"/>
      <c r="BA36" s="10"/>
      <c r="BB36" s="7"/>
      <c r="BC36" s="11"/>
      <c r="BD36" s="10"/>
      <c r="BE36" s="11"/>
      <c r="BF36" s="10"/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11"/>
      <c r="BR36" s="10"/>
      <c r="BS36" s="7"/>
      <c r="BT36" s="7">
        <f t="shared" si="43"/>
        <v>0</v>
      </c>
      <c r="BU36" s="11">
        <v>15</v>
      </c>
      <c r="BV36" s="10" t="s">
        <v>57</v>
      </c>
      <c r="BW36" s="11"/>
      <c r="BX36" s="10"/>
      <c r="BY36" s="11"/>
      <c r="BZ36" s="10"/>
      <c r="CA36" s="7">
        <v>1</v>
      </c>
      <c r="CB36" s="11"/>
      <c r="CC36" s="10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11"/>
      <c r="CQ36" s="10"/>
      <c r="CR36" s="7"/>
      <c r="CS36" s="7">
        <f t="shared" si="44"/>
        <v>1</v>
      </c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11"/>
      <c r="DJ36" s="10"/>
      <c r="DK36" s="11"/>
      <c r="DL36" s="10"/>
      <c r="DM36" s="11"/>
      <c r="DN36" s="10"/>
      <c r="DO36" s="11"/>
      <c r="DP36" s="10"/>
      <c r="DQ36" s="7"/>
      <c r="DR36" s="23">
        <f t="shared" si="45"/>
        <v>0</v>
      </c>
    </row>
    <row r="37" spans="1:122" ht="12.75">
      <c r="A37" s="22"/>
      <c r="B37" s="6"/>
      <c r="C37" s="6"/>
      <c r="D37" s="6" t="s">
        <v>90</v>
      </c>
      <c r="E37" s="3" t="s">
        <v>91</v>
      </c>
      <c r="F37" s="6">
        <f t="shared" si="26"/>
        <v>0</v>
      </c>
      <c r="G37" s="6">
        <f t="shared" si="27"/>
        <v>1</v>
      </c>
      <c r="H37" s="6">
        <f t="shared" si="28"/>
        <v>20</v>
      </c>
      <c r="I37" s="6">
        <f t="shared" si="29"/>
        <v>20</v>
      </c>
      <c r="J37" s="6">
        <f t="shared" si="30"/>
        <v>0</v>
      </c>
      <c r="K37" s="6">
        <f t="shared" si="31"/>
        <v>0</v>
      </c>
      <c r="L37" s="6">
        <f t="shared" si="32"/>
        <v>0</v>
      </c>
      <c r="M37" s="6">
        <f t="shared" si="33"/>
        <v>0</v>
      </c>
      <c r="N37" s="6">
        <f t="shared" si="34"/>
        <v>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6">
        <f t="shared" si="38"/>
        <v>0</v>
      </c>
      <c r="S37" s="6">
        <f t="shared" si="39"/>
        <v>0</v>
      </c>
      <c r="T37" s="7">
        <f t="shared" si="40"/>
        <v>1</v>
      </c>
      <c r="U37" s="7">
        <f t="shared" si="41"/>
        <v>0</v>
      </c>
      <c r="V37" s="7">
        <v>0.8</v>
      </c>
      <c r="W37" s="11">
        <v>20</v>
      </c>
      <c r="X37" s="10" t="s">
        <v>57</v>
      </c>
      <c r="Y37" s="11"/>
      <c r="Z37" s="10"/>
      <c r="AA37" s="11"/>
      <c r="AB37" s="10"/>
      <c r="AC37" s="7">
        <v>1</v>
      </c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11"/>
      <c r="AO37" s="10"/>
      <c r="AP37" s="11"/>
      <c r="AQ37" s="10"/>
      <c r="AR37" s="11"/>
      <c r="AS37" s="10"/>
      <c r="AT37" s="7"/>
      <c r="AU37" s="7">
        <f t="shared" si="42"/>
        <v>1</v>
      </c>
      <c r="AV37" s="11"/>
      <c r="AW37" s="10"/>
      <c r="AX37" s="11"/>
      <c r="AY37" s="10"/>
      <c r="AZ37" s="11"/>
      <c r="BA37" s="10"/>
      <c r="BB37" s="7"/>
      <c r="BC37" s="11"/>
      <c r="BD37" s="10"/>
      <c r="BE37" s="11"/>
      <c r="BF37" s="10"/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11"/>
      <c r="BR37" s="10"/>
      <c r="BS37" s="7"/>
      <c r="BT37" s="7">
        <f t="shared" si="43"/>
        <v>0</v>
      </c>
      <c r="BU37" s="11"/>
      <c r="BV37" s="10"/>
      <c r="BW37" s="11"/>
      <c r="BX37" s="10"/>
      <c r="BY37" s="11"/>
      <c r="BZ37" s="10"/>
      <c r="CA37" s="7"/>
      <c r="CB37" s="11"/>
      <c r="CC37" s="10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11"/>
      <c r="CQ37" s="10"/>
      <c r="CR37" s="7"/>
      <c r="CS37" s="7">
        <f t="shared" si="44"/>
        <v>0</v>
      </c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11"/>
      <c r="DJ37" s="10"/>
      <c r="DK37" s="11"/>
      <c r="DL37" s="10"/>
      <c r="DM37" s="11"/>
      <c r="DN37" s="10"/>
      <c r="DO37" s="11"/>
      <c r="DP37" s="10"/>
      <c r="DQ37" s="7"/>
      <c r="DR37" s="23">
        <f t="shared" si="45"/>
        <v>0</v>
      </c>
    </row>
    <row r="38" spans="1:122" ht="12.75">
      <c r="A38" s="22"/>
      <c r="B38" s="6"/>
      <c r="C38" s="6"/>
      <c r="D38" s="6" t="s">
        <v>92</v>
      </c>
      <c r="E38" s="3" t="s">
        <v>93</v>
      </c>
      <c r="F38" s="6">
        <f t="shared" si="26"/>
        <v>0</v>
      </c>
      <c r="G38" s="6">
        <f t="shared" si="27"/>
        <v>1</v>
      </c>
      <c r="H38" s="6">
        <f t="shared" si="28"/>
        <v>30</v>
      </c>
      <c r="I38" s="6">
        <f t="shared" si="29"/>
        <v>0</v>
      </c>
      <c r="J38" s="6">
        <f t="shared" si="30"/>
        <v>0</v>
      </c>
      <c r="K38" s="6">
        <f t="shared" si="31"/>
        <v>0</v>
      </c>
      <c r="L38" s="6">
        <f t="shared" si="32"/>
        <v>0</v>
      </c>
      <c r="M38" s="6">
        <f t="shared" si="33"/>
        <v>0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6">
        <f t="shared" si="38"/>
        <v>30</v>
      </c>
      <c r="S38" s="6">
        <f t="shared" si="39"/>
        <v>0</v>
      </c>
      <c r="T38" s="7">
        <f t="shared" si="40"/>
        <v>2</v>
      </c>
      <c r="U38" s="7">
        <f t="shared" si="41"/>
        <v>2</v>
      </c>
      <c r="V38" s="7">
        <v>1.2</v>
      </c>
      <c r="W38" s="11"/>
      <c r="X38" s="10"/>
      <c r="Y38" s="11"/>
      <c r="Z38" s="10"/>
      <c r="AA38" s="11"/>
      <c r="AB38" s="10"/>
      <c r="AC38" s="7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11"/>
      <c r="AO38" s="10"/>
      <c r="AP38" s="11"/>
      <c r="AQ38" s="10"/>
      <c r="AR38" s="11"/>
      <c r="AS38" s="10"/>
      <c r="AT38" s="7"/>
      <c r="AU38" s="7">
        <f t="shared" si="42"/>
        <v>0</v>
      </c>
      <c r="AV38" s="11"/>
      <c r="AW38" s="10"/>
      <c r="AX38" s="11"/>
      <c r="AY38" s="10"/>
      <c r="AZ38" s="11"/>
      <c r="BA38" s="10"/>
      <c r="BB38" s="7"/>
      <c r="BC38" s="11"/>
      <c r="BD38" s="10"/>
      <c r="BE38" s="11"/>
      <c r="BF38" s="10"/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11"/>
      <c r="BR38" s="10"/>
      <c r="BS38" s="7"/>
      <c r="BT38" s="7">
        <f t="shared" si="43"/>
        <v>0</v>
      </c>
      <c r="BU38" s="11"/>
      <c r="BV38" s="10"/>
      <c r="BW38" s="11"/>
      <c r="BX38" s="10"/>
      <c r="BY38" s="11"/>
      <c r="BZ38" s="10"/>
      <c r="CA38" s="7"/>
      <c r="CB38" s="11"/>
      <c r="CC38" s="10"/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>
        <v>30</v>
      </c>
      <c r="CO38" s="10" t="s">
        <v>57</v>
      </c>
      <c r="CP38" s="11"/>
      <c r="CQ38" s="10"/>
      <c r="CR38" s="7">
        <v>2</v>
      </c>
      <c r="CS38" s="7">
        <f t="shared" si="44"/>
        <v>2</v>
      </c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11"/>
      <c r="DJ38" s="10"/>
      <c r="DK38" s="11"/>
      <c r="DL38" s="10"/>
      <c r="DM38" s="11"/>
      <c r="DN38" s="10"/>
      <c r="DO38" s="11"/>
      <c r="DP38" s="10"/>
      <c r="DQ38" s="7"/>
      <c r="DR38" s="23">
        <f t="shared" si="45"/>
        <v>0</v>
      </c>
    </row>
    <row r="39" spans="1:122" ht="12.75">
      <c r="A39" s="22"/>
      <c r="B39" s="6"/>
      <c r="C39" s="6"/>
      <c r="D39" s="6" t="s">
        <v>94</v>
      </c>
      <c r="E39" s="3" t="s">
        <v>95</v>
      </c>
      <c r="F39" s="6">
        <f t="shared" si="26"/>
        <v>1</v>
      </c>
      <c r="G39" s="6">
        <f t="shared" si="27"/>
        <v>0</v>
      </c>
      <c r="H39" s="6">
        <f t="shared" si="28"/>
        <v>0</v>
      </c>
      <c r="I39" s="6">
        <f t="shared" si="29"/>
        <v>0</v>
      </c>
      <c r="J39" s="6">
        <f t="shared" si="30"/>
        <v>0</v>
      </c>
      <c r="K39" s="6">
        <f t="shared" si="31"/>
        <v>0</v>
      </c>
      <c r="L39" s="6">
        <f t="shared" si="32"/>
        <v>0</v>
      </c>
      <c r="M39" s="6">
        <f t="shared" si="33"/>
        <v>0</v>
      </c>
      <c r="N39" s="6">
        <f t="shared" si="34"/>
        <v>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6">
        <f t="shared" si="38"/>
        <v>0</v>
      </c>
      <c r="S39" s="6">
        <f t="shared" si="39"/>
        <v>0</v>
      </c>
      <c r="T39" s="7">
        <f t="shared" si="40"/>
        <v>20</v>
      </c>
      <c r="U39" s="7">
        <f t="shared" si="41"/>
        <v>20</v>
      </c>
      <c r="V39" s="7">
        <v>0</v>
      </c>
      <c r="W39" s="11"/>
      <c r="X39" s="10"/>
      <c r="Y39" s="11"/>
      <c r="Z39" s="10"/>
      <c r="AA39" s="11"/>
      <c r="AB39" s="10"/>
      <c r="AC39" s="7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11"/>
      <c r="AO39" s="10"/>
      <c r="AP39" s="11"/>
      <c r="AQ39" s="10"/>
      <c r="AR39" s="11"/>
      <c r="AS39" s="10"/>
      <c r="AT39" s="7"/>
      <c r="AU39" s="7">
        <f t="shared" si="42"/>
        <v>0</v>
      </c>
      <c r="AV39" s="11"/>
      <c r="AW39" s="10"/>
      <c r="AX39" s="11"/>
      <c r="AY39" s="10"/>
      <c r="AZ39" s="11"/>
      <c r="BA39" s="10"/>
      <c r="BB39" s="7"/>
      <c r="BC39" s="11"/>
      <c r="BD39" s="10"/>
      <c r="BE39" s="11"/>
      <c r="BF39" s="10"/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11"/>
      <c r="BR39" s="10"/>
      <c r="BS39" s="7"/>
      <c r="BT39" s="7">
        <f t="shared" si="43"/>
        <v>0</v>
      </c>
      <c r="BU39" s="11"/>
      <c r="BV39" s="10"/>
      <c r="BW39" s="11"/>
      <c r="BX39" s="10"/>
      <c r="BY39" s="11"/>
      <c r="BZ39" s="10"/>
      <c r="CA39" s="7"/>
      <c r="CB39" s="11"/>
      <c r="CC39" s="10"/>
      <c r="CD39" s="11"/>
      <c r="CE39" s="10"/>
      <c r="CF39" s="11"/>
      <c r="CG39" s="10"/>
      <c r="CH39" s="11"/>
      <c r="CI39" s="10"/>
      <c r="CJ39" s="11">
        <v>0</v>
      </c>
      <c r="CK39" s="10" t="s">
        <v>56</v>
      </c>
      <c r="CL39" s="11"/>
      <c r="CM39" s="10"/>
      <c r="CN39" s="11"/>
      <c r="CO39" s="10"/>
      <c r="CP39" s="11"/>
      <c r="CQ39" s="10"/>
      <c r="CR39" s="7">
        <v>20</v>
      </c>
      <c r="CS39" s="7">
        <f t="shared" si="44"/>
        <v>20</v>
      </c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11"/>
      <c r="DJ39" s="10"/>
      <c r="DK39" s="11"/>
      <c r="DL39" s="10"/>
      <c r="DM39" s="11"/>
      <c r="DN39" s="10"/>
      <c r="DO39" s="11"/>
      <c r="DP39" s="10"/>
      <c r="DQ39" s="7"/>
      <c r="DR39" s="23">
        <f t="shared" si="45"/>
        <v>0</v>
      </c>
    </row>
    <row r="40" spans="1:122" ht="15.75" customHeight="1">
      <c r="A40" s="22"/>
      <c r="B40" s="6"/>
      <c r="C40" s="6"/>
      <c r="D40" s="6"/>
      <c r="E40" s="6" t="s">
        <v>67</v>
      </c>
      <c r="F40" s="6">
        <f aca="true" t="shared" si="46" ref="F40:AK40">SUM(F30:F39)</f>
        <v>4</v>
      </c>
      <c r="G40" s="6">
        <f t="shared" si="46"/>
        <v>13</v>
      </c>
      <c r="H40" s="6">
        <f t="shared" si="46"/>
        <v>335</v>
      </c>
      <c r="I40" s="6">
        <f t="shared" si="46"/>
        <v>175</v>
      </c>
      <c r="J40" s="6">
        <f t="shared" si="46"/>
        <v>105</v>
      </c>
      <c r="K40" s="6">
        <f t="shared" si="46"/>
        <v>0</v>
      </c>
      <c r="L40" s="6">
        <f t="shared" si="46"/>
        <v>0</v>
      </c>
      <c r="M40" s="6">
        <f t="shared" si="46"/>
        <v>15</v>
      </c>
      <c r="N40" s="6">
        <f t="shared" si="46"/>
        <v>0</v>
      </c>
      <c r="O40" s="6">
        <f t="shared" si="46"/>
        <v>10</v>
      </c>
      <c r="P40" s="6">
        <f t="shared" si="46"/>
        <v>0</v>
      </c>
      <c r="Q40" s="6">
        <f t="shared" si="46"/>
        <v>0</v>
      </c>
      <c r="R40" s="6">
        <f t="shared" si="46"/>
        <v>30</v>
      </c>
      <c r="S40" s="6">
        <f t="shared" si="46"/>
        <v>0</v>
      </c>
      <c r="T40" s="7">
        <f t="shared" si="46"/>
        <v>39</v>
      </c>
      <c r="U40" s="7">
        <f t="shared" si="46"/>
        <v>23.6</v>
      </c>
      <c r="V40" s="7">
        <f t="shared" si="46"/>
        <v>13.399999999999999</v>
      </c>
      <c r="W40" s="11">
        <f t="shared" si="46"/>
        <v>80</v>
      </c>
      <c r="X40" s="10">
        <f t="shared" si="46"/>
        <v>0</v>
      </c>
      <c r="Y40" s="11">
        <f t="shared" si="46"/>
        <v>60</v>
      </c>
      <c r="Z40" s="10">
        <f t="shared" si="46"/>
        <v>0</v>
      </c>
      <c r="AA40" s="11">
        <f t="shared" si="46"/>
        <v>0</v>
      </c>
      <c r="AB40" s="10">
        <f t="shared" si="46"/>
        <v>0</v>
      </c>
      <c r="AC40" s="7">
        <f t="shared" si="46"/>
        <v>7</v>
      </c>
      <c r="AD40" s="11">
        <f t="shared" si="46"/>
        <v>0</v>
      </c>
      <c r="AE40" s="10">
        <f t="shared" si="46"/>
        <v>0</v>
      </c>
      <c r="AF40" s="11">
        <f t="shared" si="46"/>
        <v>0</v>
      </c>
      <c r="AG40" s="10">
        <f t="shared" si="46"/>
        <v>0</v>
      </c>
      <c r="AH40" s="11">
        <f t="shared" si="46"/>
        <v>0</v>
      </c>
      <c r="AI40" s="10">
        <f t="shared" si="46"/>
        <v>0</v>
      </c>
      <c r="AJ40" s="11">
        <f t="shared" si="46"/>
        <v>0</v>
      </c>
      <c r="AK40" s="10">
        <f t="shared" si="46"/>
        <v>0</v>
      </c>
      <c r="AL40" s="11">
        <f aca="true" t="shared" si="47" ref="AL40:BQ40">SUM(AL30:AL39)</f>
        <v>0</v>
      </c>
      <c r="AM40" s="10">
        <f t="shared" si="47"/>
        <v>0</v>
      </c>
      <c r="AN40" s="11">
        <f t="shared" si="47"/>
        <v>0</v>
      </c>
      <c r="AO40" s="10">
        <f t="shared" si="47"/>
        <v>0</v>
      </c>
      <c r="AP40" s="11">
        <f t="shared" si="47"/>
        <v>0</v>
      </c>
      <c r="AQ40" s="10">
        <f t="shared" si="47"/>
        <v>0</v>
      </c>
      <c r="AR40" s="11">
        <f t="shared" si="47"/>
        <v>0</v>
      </c>
      <c r="AS40" s="10">
        <f t="shared" si="47"/>
        <v>0</v>
      </c>
      <c r="AT40" s="7">
        <f t="shared" si="47"/>
        <v>0</v>
      </c>
      <c r="AU40" s="7">
        <f t="shared" si="47"/>
        <v>7</v>
      </c>
      <c r="AV40" s="11">
        <f t="shared" si="47"/>
        <v>30</v>
      </c>
      <c r="AW40" s="10">
        <f t="shared" si="47"/>
        <v>0</v>
      </c>
      <c r="AX40" s="11">
        <f t="shared" si="47"/>
        <v>15</v>
      </c>
      <c r="AY40" s="10">
        <f t="shared" si="47"/>
        <v>0</v>
      </c>
      <c r="AZ40" s="11">
        <f t="shared" si="47"/>
        <v>0</v>
      </c>
      <c r="BA40" s="10">
        <f t="shared" si="47"/>
        <v>0</v>
      </c>
      <c r="BB40" s="7">
        <f t="shared" si="47"/>
        <v>2.4</v>
      </c>
      <c r="BC40" s="11">
        <f t="shared" si="47"/>
        <v>0</v>
      </c>
      <c r="BD40" s="10">
        <f t="shared" si="47"/>
        <v>0</v>
      </c>
      <c r="BE40" s="11">
        <f t="shared" si="47"/>
        <v>0</v>
      </c>
      <c r="BF40" s="10">
        <f t="shared" si="47"/>
        <v>0</v>
      </c>
      <c r="BG40" s="11">
        <f t="shared" si="47"/>
        <v>0</v>
      </c>
      <c r="BH40" s="10">
        <f t="shared" si="47"/>
        <v>0</v>
      </c>
      <c r="BI40" s="11">
        <f t="shared" si="47"/>
        <v>10</v>
      </c>
      <c r="BJ40" s="10">
        <f t="shared" si="47"/>
        <v>0</v>
      </c>
      <c r="BK40" s="11">
        <f t="shared" si="47"/>
        <v>0</v>
      </c>
      <c r="BL40" s="10">
        <f t="shared" si="47"/>
        <v>0</v>
      </c>
      <c r="BM40" s="11">
        <f t="shared" si="47"/>
        <v>0</v>
      </c>
      <c r="BN40" s="10">
        <f t="shared" si="47"/>
        <v>0</v>
      </c>
      <c r="BO40" s="11">
        <f t="shared" si="47"/>
        <v>0</v>
      </c>
      <c r="BP40" s="10">
        <f t="shared" si="47"/>
        <v>0</v>
      </c>
      <c r="BQ40" s="11">
        <f t="shared" si="47"/>
        <v>0</v>
      </c>
      <c r="BR40" s="10">
        <f aca="true" t="shared" si="48" ref="BR40:CW40">SUM(BR30:BR39)</f>
        <v>0</v>
      </c>
      <c r="BS40" s="7">
        <f t="shared" si="48"/>
        <v>0.6</v>
      </c>
      <c r="BT40" s="7">
        <f t="shared" si="48"/>
        <v>3</v>
      </c>
      <c r="BU40" s="11">
        <f t="shared" si="48"/>
        <v>65</v>
      </c>
      <c r="BV40" s="10">
        <f t="shared" si="48"/>
        <v>0</v>
      </c>
      <c r="BW40" s="11">
        <f t="shared" si="48"/>
        <v>30</v>
      </c>
      <c r="BX40" s="10">
        <f t="shared" si="48"/>
        <v>0</v>
      </c>
      <c r="BY40" s="11">
        <f t="shared" si="48"/>
        <v>0</v>
      </c>
      <c r="BZ40" s="10">
        <f t="shared" si="48"/>
        <v>0</v>
      </c>
      <c r="CA40" s="7">
        <f t="shared" si="48"/>
        <v>6</v>
      </c>
      <c r="CB40" s="11">
        <f t="shared" si="48"/>
        <v>0</v>
      </c>
      <c r="CC40" s="10">
        <f t="shared" si="48"/>
        <v>0</v>
      </c>
      <c r="CD40" s="11">
        <f t="shared" si="48"/>
        <v>15</v>
      </c>
      <c r="CE40" s="10">
        <f t="shared" si="48"/>
        <v>0</v>
      </c>
      <c r="CF40" s="11">
        <f t="shared" si="48"/>
        <v>0</v>
      </c>
      <c r="CG40" s="10">
        <f t="shared" si="48"/>
        <v>0</v>
      </c>
      <c r="CH40" s="11">
        <f t="shared" si="48"/>
        <v>0</v>
      </c>
      <c r="CI40" s="10">
        <f t="shared" si="48"/>
        <v>0</v>
      </c>
      <c r="CJ40" s="11">
        <f t="shared" si="48"/>
        <v>0</v>
      </c>
      <c r="CK40" s="10">
        <f t="shared" si="48"/>
        <v>0</v>
      </c>
      <c r="CL40" s="11">
        <f t="shared" si="48"/>
        <v>0</v>
      </c>
      <c r="CM40" s="10">
        <f t="shared" si="48"/>
        <v>0</v>
      </c>
      <c r="CN40" s="11">
        <f t="shared" si="48"/>
        <v>30</v>
      </c>
      <c r="CO40" s="10">
        <f t="shared" si="48"/>
        <v>0</v>
      </c>
      <c r="CP40" s="11">
        <f t="shared" si="48"/>
        <v>0</v>
      </c>
      <c r="CQ40" s="10">
        <f t="shared" si="48"/>
        <v>0</v>
      </c>
      <c r="CR40" s="7">
        <f t="shared" si="48"/>
        <v>23</v>
      </c>
      <c r="CS40" s="7">
        <f t="shared" si="48"/>
        <v>29</v>
      </c>
      <c r="CT40" s="11">
        <f t="shared" si="48"/>
        <v>0</v>
      </c>
      <c r="CU40" s="10">
        <f t="shared" si="48"/>
        <v>0</v>
      </c>
      <c r="CV40" s="11">
        <f t="shared" si="48"/>
        <v>0</v>
      </c>
      <c r="CW40" s="10">
        <f t="shared" si="48"/>
        <v>0</v>
      </c>
      <c r="CX40" s="11">
        <f aca="true" t="shared" si="49" ref="CX40:DR40">SUM(CX30:CX39)</f>
        <v>0</v>
      </c>
      <c r="CY40" s="10">
        <f t="shared" si="49"/>
        <v>0</v>
      </c>
      <c r="CZ40" s="7">
        <f t="shared" si="49"/>
        <v>0</v>
      </c>
      <c r="DA40" s="11">
        <f t="shared" si="49"/>
        <v>0</v>
      </c>
      <c r="DB40" s="10">
        <f t="shared" si="49"/>
        <v>0</v>
      </c>
      <c r="DC40" s="11">
        <f t="shared" si="49"/>
        <v>0</v>
      </c>
      <c r="DD40" s="10">
        <f t="shared" si="49"/>
        <v>0</v>
      </c>
      <c r="DE40" s="11">
        <f t="shared" si="49"/>
        <v>0</v>
      </c>
      <c r="DF40" s="10">
        <f t="shared" si="49"/>
        <v>0</v>
      </c>
      <c r="DG40" s="11">
        <f t="shared" si="49"/>
        <v>0</v>
      </c>
      <c r="DH40" s="10">
        <f t="shared" si="49"/>
        <v>0</v>
      </c>
      <c r="DI40" s="11">
        <f t="shared" si="49"/>
        <v>0</v>
      </c>
      <c r="DJ40" s="10">
        <f t="shared" si="49"/>
        <v>0</v>
      </c>
      <c r="DK40" s="11">
        <f t="shared" si="49"/>
        <v>0</v>
      </c>
      <c r="DL40" s="10">
        <f t="shared" si="49"/>
        <v>0</v>
      </c>
      <c r="DM40" s="11">
        <f t="shared" si="49"/>
        <v>0</v>
      </c>
      <c r="DN40" s="10">
        <f t="shared" si="49"/>
        <v>0</v>
      </c>
      <c r="DO40" s="11">
        <f t="shared" si="49"/>
        <v>0</v>
      </c>
      <c r="DP40" s="10">
        <f t="shared" si="49"/>
        <v>0</v>
      </c>
      <c r="DQ40" s="7">
        <f t="shared" si="49"/>
        <v>0</v>
      </c>
      <c r="DR40" s="23">
        <f t="shared" si="49"/>
        <v>0</v>
      </c>
    </row>
    <row r="41" spans="1:123" ht="19.5" customHeight="1">
      <c r="A41" s="35" t="s">
        <v>96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2"/>
      <c r="DR41" s="37"/>
      <c r="DS41" s="31"/>
    </row>
    <row r="42" spans="1:122" ht="12.75">
      <c r="A42" s="22"/>
      <c r="B42" s="6"/>
      <c r="C42" s="6"/>
      <c r="D42" s="6" t="s">
        <v>99</v>
      </c>
      <c r="E42" s="3" t="s">
        <v>100</v>
      </c>
      <c r="F42" s="6">
        <f aca="true" t="shared" si="50" ref="F42:F52">COUNTIF(W42:DP42,"e")</f>
        <v>0</v>
      </c>
      <c r="G42" s="6">
        <f aca="true" t="shared" si="51" ref="G42:G52">COUNTIF(W42:DP42,"z")</f>
        <v>2</v>
      </c>
      <c r="H42" s="6">
        <f aca="true" t="shared" si="52" ref="H42:H52">SUM(I42:S42)</f>
        <v>45</v>
      </c>
      <c r="I42" s="6">
        <f aca="true" t="shared" si="53" ref="I42:I52">W42+AV42+BU42+CT42</f>
        <v>15</v>
      </c>
      <c r="J42" s="6">
        <f aca="true" t="shared" si="54" ref="J42:J52">Y42+AX42+BW42+CV42</f>
        <v>0</v>
      </c>
      <c r="K42" s="6">
        <f aca="true" t="shared" si="55" ref="K42:K52">AA42+AZ42+BY42+CX42</f>
        <v>0</v>
      </c>
      <c r="L42" s="6">
        <f aca="true" t="shared" si="56" ref="L42:L52">AD42+BC42+CB42+DA42</f>
        <v>0</v>
      </c>
      <c r="M42" s="6">
        <f aca="true" t="shared" si="57" ref="M42:M52">AF42+BE42+CD42+DC42</f>
        <v>30</v>
      </c>
      <c r="N42" s="6">
        <f aca="true" t="shared" si="58" ref="N42:N52">AH42+BG42+CF42+DE42</f>
        <v>0</v>
      </c>
      <c r="O42" s="6">
        <f aca="true" t="shared" si="59" ref="O42:O52">AJ42+BI42+CH42+DG42</f>
        <v>0</v>
      </c>
      <c r="P42" s="6">
        <f aca="true" t="shared" si="60" ref="P42:P52">AL42+BK42+CJ42+DI42</f>
        <v>0</v>
      </c>
      <c r="Q42" s="6">
        <f aca="true" t="shared" si="61" ref="Q42:Q52">AN42+BM42+CL42+DK42</f>
        <v>0</v>
      </c>
      <c r="R42" s="6">
        <f aca="true" t="shared" si="62" ref="R42:R52">AP42+BO42+CN42+DM42</f>
        <v>0</v>
      </c>
      <c r="S42" s="6">
        <f aca="true" t="shared" si="63" ref="S42:S52">AR42+BQ42+CP42+DO42</f>
        <v>0</v>
      </c>
      <c r="T42" s="7">
        <f aca="true" t="shared" si="64" ref="T42:T52">AU42+BT42+CS42+DR42</f>
        <v>3</v>
      </c>
      <c r="U42" s="7">
        <f aca="true" t="shared" si="65" ref="U42:U52">AT42+BS42+CR42+DQ42</f>
        <v>2</v>
      </c>
      <c r="V42" s="7">
        <v>1.8</v>
      </c>
      <c r="W42" s="11">
        <v>15</v>
      </c>
      <c r="X42" s="10" t="s">
        <v>57</v>
      </c>
      <c r="Y42" s="11"/>
      <c r="Z42" s="10"/>
      <c r="AA42" s="11"/>
      <c r="AB42" s="10"/>
      <c r="AC42" s="7">
        <v>1</v>
      </c>
      <c r="AD42" s="11"/>
      <c r="AE42" s="10"/>
      <c r="AF42" s="11">
        <v>30</v>
      </c>
      <c r="AG42" s="10" t="s">
        <v>57</v>
      </c>
      <c r="AH42" s="11"/>
      <c r="AI42" s="10"/>
      <c r="AJ42" s="11"/>
      <c r="AK42" s="10"/>
      <c r="AL42" s="11"/>
      <c r="AM42" s="10"/>
      <c r="AN42" s="11"/>
      <c r="AO42" s="10"/>
      <c r="AP42" s="11"/>
      <c r="AQ42" s="10"/>
      <c r="AR42" s="11"/>
      <c r="AS42" s="10"/>
      <c r="AT42" s="7">
        <v>2</v>
      </c>
      <c r="AU42" s="7">
        <f aca="true" t="shared" si="66" ref="AU42:AU52">AC42+AT42</f>
        <v>3</v>
      </c>
      <c r="AV42" s="11"/>
      <c r="AW42" s="10"/>
      <c r="AX42" s="11"/>
      <c r="AY42" s="10"/>
      <c r="AZ42" s="11"/>
      <c r="BA42" s="10"/>
      <c r="BB42" s="7"/>
      <c r="BC42" s="11"/>
      <c r="BD42" s="10"/>
      <c r="BE42" s="11"/>
      <c r="BF42" s="10"/>
      <c r="BG42" s="11"/>
      <c r="BH42" s="10"/>
      <c r="BI42" s="11"/>
      <c r="BJ42" s="10"/>
      <c r="BK42" s="11"/>
      <c r="BL42" s="10"/>
      <c r="BM42" s="11"/>
      <c r="BN42" s="10"/>
      <c r="BO42" s="11"/>
      <c r="BP42" s="10"/>
      <c r="BQ42" s="11"/>
      <c r="BR42" s="10"/>
      <c r="BS42" s="7"/>
      <c r="BT42" s="7">
        <f aca="true" t="shared" si="67" ref="BT42:BT52">BB42+BS42</f>
        <v>0</v>
      </c>
      <c r="BU42" s="11"/>
      <c r="BV42" s="10"/>
      <c r="BW42" s="11"/>
      <c r="BX42" s="10"/>
      <c r="BY42" s="11"/>
      <c r="BZ42" s="10"/>
      <c r="CA42" s="7"/>
      <c r="CB42" s="11"/>
      <c r="CC42" s="10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11"/>
      <c r="CQ42" s="10"/>
      <c r="CR42" s="7"/>
      <c r="CS42" s="7">
        <f aca="true" t="shared" si="68" ref="CS42:CS52">CA42+CR42</f>
        <v>0</v>
      </c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11"/>
      <c r="DJ42" s="10"/>
      <c r="DK42" s="11"/>
      <c r="DL42" s="10"/>
      <c r="DM42" s="11"/>
      <c r="DN42" s="10"/>
      <c r="DO42" s="11"/>
      <c r="DP42" s="10"/>
      <c r="DQ42" s="7"/>
      <c r="DR42" s="23">
        <f aca="true" t="shared" si="69" ref="DR42:DR52">CZ42+DQ42</f>
        <v>0</v>
      </c>
    </row>
    <row r="43" spans="1:122" ht="12.75">
      <c r="A43" s="22"/>
      <c r="B43" s="6"/>
      <c r="C43" s="6"/>
      <c r="D43" s="6" t="s">
        <v>101</v>
      </c>
      <c r="E43" s="3" t="s">
        <v>102</v>
      </c>
      <c r="F43" s="6">
        <f t="shared" si="50"/>
        <v>0</v>
      </c>
      <c r="G43" s="6">
        <f t="shared" si="51"/>
        <v>2</v>
      </c>
      <c r="H43" s="6">
        <f t="shared" si="52"/>
        <v>30</v>
      </c>
      <c r="I43" s="6">
        <f t="shared" si="53"/>
        <v>15</v>
      </c>
      <c r="J43" s="6">
        <f t="shared" si="54"/>
        <v>15</v>
      </c>
      <c r="K43" s="6">
        <f t="shared" si="55"/>
        <v>0</v>
      </c>
      <c r="L43" s="6">
        <f t="shared" si="56"/>
        <v>0</v>
      </c>
      <c r="M43" s="6">
        <f t="shared" si="57"/>
        <v>0</v>
      </c>
      <c r="N43" s="6">
        <f t="shared" si="58"/>
        <v>0</v>
      </c>
      <c r="O43" s="6">
        <f t="shared" si="59"/>
        <v>0</v>
      </c>
      <c r="P43" s="6">
        <f t="shared" si="60"/>
        <v>0</v>
      </c>
      <c r="Q43" s="6">
        <f t="shared" si="61"/>
        <v>0</v>
      </c>
      <c r="R43" s="6">
        <f t="shared" si="62"/>
        <v>0</v>
      </c>
      <c r="S43" s="6">
        <f t="shared" si="63"/>
        <v>0</v>
      </c>
      <c r="T43" s="7">
        <f t="shared" si="64"/>
        <v>2</v>
      </c>
      <c r="U43" s="7">
        <f t="shared" si="65"/>
        <v>0</v>
      </c>
      <c r="V43" s="7">
        <v>1.2</v>
      </c>
      <c r="W43" s="11">
        <v>15</v>
      </c>
      <c r="X43" s="10" t="s">
        <v>57</v>
      </c>
      <c r="Y43" s="11">
        <v>15</v>
      </c>
      <c r="Z43" s="10" t="s">
        <v>57</v>
      </c>
      <c r="AA43" s="11"/>
      <c r="AB43" s="10"/>
      <c r="AC43" s="7">
        <v>2</v>
      </c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11"/>
      <c r="AO43" s="10"/>
      <c r="AP43" s="11"/>
      <c r="AQ43" s="10"/>
      <c r="AR43" s="11"/>
      <c r="AS43" s="10"/>
      <c r="AT43" s="7"/>
      <c r="AU43" s="7">
        <f t="shared" si="66"/>
        <v>2</v>
      </c>
      <c r="AV43" s="11"/>
      <c r="AW43" s="10"/>
      <c r="AX43" s="11"/>
      <c r="AY43" s="10"/>
      <c r="AZ43" s="11"/>
      <c r="BA43" s="10"/>
      <c r="BB43" s="7"/>
      <c r="BC43" s="11"/>
      <c r="BD43" s="10"/>
      <c r="BE43" s="11"/>
      <c r="BF43" s="10"/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11"/>
      <c r="BR43" s="10"/>
      <c r="BS43" s="7"/>
      <c r="BT43" s="7">
        <f t="shared" si="67"/>
        <v>0</v>
      </c>
      <c r="BU43" s="11"/>
      <c r="BV43" s="10"/>
      <c r="BW43" s="11"/>
      <c r="BX43" s="10"/>
      <c r="BY43" s="11"/>
      <c r="BZ43" s="10"/>
      <c r="CA43" s="7"/>
      <c r="CB43" s="11"/>
      <c r="CC43" s="10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11"/>
      <c r="CQ43" s="10"/>
      <c r="CR43" s="7"/>
      <c r="CS43" s="7">
        <f t="shared" si="68"/>
        <v>0</v>
      </c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11"/>
      <c r="DJ43" s="10"/>
      <c r="DK43" s="11"/>
      <c r="DL43" s="10"/>
      <c r="DM43" s="11"/>
      <c r="DN43" s="10"/>
      <c r="DO43" s="11"/>
      <c r="DP43" s="10"/>
      <c r="DQ43" s="7"/>
      <c r="DR43" s="23">
        <f t="shared" si="69"/>
        <v>0</v>
      </c>
    </row>
    <row r="44" spans="1:122" ht="12.75">
      <c r="A44" s="22"/>
      <c r="B44" s="6"/>
      <c r="C44" s="6"/>
      <c r="D44" s="6" t="s">
        <v>103</v>
      </c>
      <c r="E44" s="3" t="s">
        <v>104</v>
      </c>
      <c r="F44" s="6">
        <f t="shared" si="50"/>
        <v>1</v>
      </c>
      <c r="G44" s="6">
        <f t="shared" si="51"/>
        <v>2</v>
      </c>
      <c r="H44" s="6">
        <f t="shared" si="52"/>
        <v>65</v>
      </c>
      <c r="I44" s="6">
        <f t="shared" si="53"/>
        <v>25</v>
      </c>
      <c r="J44" s="6">
        <f t="shared" si="54"/>
        <v>15</v>
      </c>
      <c r="K44" s="6">
        <f t="shared" si="55"/>
        <v>0</v>
      </c>
      <c r="L44" s="6">
        <f t="shared" si="56"/>
        <v>0</v>
      </c>
      <c r="M44" s="6">
        <f t="shared" si="57"/>
        <v>0</v>
      </c>
      <c r="N44" s="6">
        <f t="shared" si="58"/>
        <v>0</v>
      </c>
      <c r="O44" s="6">
        <f t="shared" si="59"/>
        <v>25</v>
      </c>
      <c r="P44" s="6">
        <f t="shared" si="60"/>
        <v>0</v>
      </c>
      <c r="Q44" s="6">
        <f t="shared" si="61"/>
        <v>0</v>
      </c>
      <c r="R44" s="6">
        <f t="shared" si="62"/>
        <v>0</v>
      </c>
      <c r="S44" s="6">
        <f t="shared" si="63"/>
        <v>0</v>
      </c>
      <c r="T44" s="7">
        <f t="shared" si="64"/>
        <v>4</v>
      </c>
      <c r="U44" s="7">
        <f t="shared" si="65"/>
        <v>1.5</v>
      </c>
      <c r="V44" s="7">
        <v>2.6</v>
      </c>
      <c r="W44" s="11"/>
      <c r="X44" s="10"/>
      <c r="Y44" s="11"/>
      <c r="Z44" s="10"/>
      <c r="AA44" s="11"/>
      <c r="AB44" s="10"/>
      <c r="AC44" s="7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11"/>
      <c r="AO44" s="10"/>
      <c r="AP44" s="11"/>
      <c r="AQ44" s="10"/>
      <c r="AR44" s="11"/>
      <c r="AS44" s="10"/>
      <c r="AT44" s="7"/>
      <c r="AU44" s="7">
        <f t="shared" si="66"/>
        <v>0</v>
      </c>
      <c r="AV44" s="11">
        <v>25</v>
      </c>
      <c r="AW44" s="10" t="s">
        <v>56</v>
      </c>
      <c r="AX44" s="11">
        <v>15</v>
      </c>
      <c r="AY44" s="10" t="s">
        <v>57</v>
      </c>
      <c r="AZ44" s="11"/>
      <c r="BA44" s="10"/>
      <c r="BB44" s="7">
        <v>2.5</v>
      </c>
      <c r="BC44" s="11"/>
      <c r="BD44" s="10"/>
      <c r="BE44" s="11"/>
      <c r="BF44" s="10"/>
      <c r="BG44" s="11"/>
      <c r="BH44" s="10"/>
      <c r="BI44" s="11">
        <v>25</v>
      </c>
      <c r="BJ44" s="10" t="s">
        <v>57</v>
      </c>
      <c r="BK44" s="11"/>
      <c r="BL44" s="10"/>
      <c r="BM44" s="11"/>
      <c r="BN44" s="10"/>
      <c r="BO44" s="11"/>
      <c r="BP44" s="10"/>
      <c r="BQ44" s="11"/>
      <c r="BR44" s="10"/>
      <c r="BS44" s="7">
        <v>1.5</v>
      </c>
      <c r="BT44" s="7">
        <f t="shared" si="67"/>
        <v>4</v>
      </c>
      <c r="BU44" s="11"/>
      <c r="BV44" s="10"/>
      <c r="BW44" s="11"/>
      <c r="BX44" s="10"/>
      <c r="BY44" s="11"/>
      <c r="BZ44" s="10"/>
      <c r="CA44" s="7"/>
      <c r="CB44" s="11"/>
      <c r="CC44" s="10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11"/>
      <c r="CQ44" s="10"/>
      <c r="CR44" s="7"/>
      <c r="CS44" s="7">
        <f t="shared" si="68"/>
        <v>0</v>
      </c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11"/>
      <c r="DJ44" s="10"/>
      <c r="DK44" s="11"/>
      <c r="DL44" s="10"/>
      <c r="DM44" s="11"/>
      <c r="DN44" s="10"/>
      <c r="DO44" s="11"/>
      <c r="DP44" s="10"/>
      <c r="DQ44" s="7"/>
      <c r="DR44" s="23">
        <f t="shared" si="69"/>
        <v>0</v>
      </c>
    </row>
    <row r="45" spans="1:122" ht="12.75">
      <c r="A45" s="22"/>
      <c r="B45" s="6"/>
      <c r="C45" s="6"/>
      <c r="D45" s="6" t="s">
        <v>105</v>
      </c>
      <c r="E45" s="3" t="s">
        <v>106</v>
      </c>
      <c r="F45" s="6">
        <f t="shared" si="50"/>
        <v>0</v>
      </c>
      <c r="G45" s="6">
        <f t="shared" si="51"/>
        <v>2</v>
      </c>
      <c r="H45" s="6">
        <f t="shared" si="52"/>
        <v>50</v>
      </c>
      <c r="I45" s="6">
        <f t="shared" si="53"/>
        <v>25</v>
      </c>
      <c r="J45" s="6">
        <f t="shared" si="54"/>
        <v>0</v>
      </c>
      <c r="K45" s="6">
        <f t="shared" si="55"/>
        <v>0</v>
      </c>
      <c r="L45" s="6">
        <f t="shared" si="56"/>
        <v>0</v>
      </c>
      <c r="M45" s="6">
        <f t="shared" si="57"/>
        <v>0</v>
      </c>
      <c r="N45" s="6">
        <f t="shared" si="58"/>
        <v>0</v>
      </c>
      <c r="O45" s="6">
        <f t="shared" si="59"/>
        <v>25</v>
      </c>
      <c r="P45" s="6">
        <f t="shared" si="60"/>
        <v>0</v>
      </c>
      <c r="Q45" s="6">
        <f t="shared" si="61"/>
        <v>0</v>
      </c>
      <c r="R45" s="6">
        <f t="shared" si="62"/>
        <v>0</v>
      </c>
      <c r="S45" s="6">
        <f t="shared" si="63"/>
        <v>0</v>
      </c>
      <c r="T45" s="7">
        <f t="shared" si="64"/>
        <v>3</v>
      </c>
      <c r="U45" s="7">
        <f t="shared" si="65"/>
        <v>1.5</v>
      </c>
      <c r="V45" s="7">
        <v>2</v>
      </c>
      <c r="W45" s="11"/>
      <c r="X45" s="10"/>
      <c r="Y45" s="11"/>
      <c r="Z45" s="10"/>
      <c r="AA45" s="11"/>
      <c r="AB45" s="10"/>
      <c r="AC45" s="7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11"/>
      <c r="AO45" s="10"/>
      <c r="AP45" s="11"/>
      <c r="AQ45" s="10"/>
      <c r="AR45" s="11"/>
      <c r="AS45" s="10"/>
      <c r="AT45" s="7"/>
      <c r="AU45" s="7">
        <f t="shared" si="66"/>
        <v>0</v>
      </c>
      <c r="AV45" s="11">
        <v>25</v>
      </c>
      <c r="AW45" s="10" t="s">
        <v>57</v>
      </c>
      <c r="AX45" s="11"/>
      <c r="AY45" s="10"/>
      <c r="AZ45" s="11"/>
      <c r="BA45" s="10"/>
      <c r="BB45" s="7">
        <v>1.5</v>
      </c>
      <c r="BC45" s="11"/>
      <c r="BD45" s="10"/>
      <c r="BE45" s="11"/>
      <c r="BF45" s="10"/>
      <c r="BG45" s="11"/>
      <c r="BH45" s="10"/>
      <c r="BI45" s="11">
        <v>25</v>
      </c>
      <c r="BJ45" s="10" t="s">
        <v>57</v>
      </c>
      <c r="BK45" s="11"/>
      <c r="BL45" s="10"/>
      <c r="BM45" s="11"/>
      <c r="BN45" s="10"/>
      <c r="BO45" s="11"/>
      <c r="BP45" s="10"/>
      <c r="BQ45" s="11"/>
      <c r="BR45" s="10"/>
      <c r="BS45" s="7">
        <v>1.5</v>
      </c>
      <c r="BT45" s="7">
        <f t="shared" si="67"/>
        <v>3</v>
      </c>
      <c r="BU45" s="11"/>
      <c r="BV45" s="10"/>
      <c r="BW45" s="11"/>
      <c r="BX45" s="10"/>
      <c r="BY45" s="11"/>
      <c r="BZ45" s="10"/>
      <c r="CA45" s="7"/>
      <c r="CB45" s="11"/>
      <c r="CC45" s="10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11"/>
      <c r="CQ45" s="10"/>
      <c r="CR45" s="7"/>
      <c r="CS45" s="7">
        <f t="shared" si="68"/>
        <v>0</v>
      </c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11"/>
      <c r="DJ45" s="10"/>
      <c r="DK45" s="11"/>
      <c r="DL45" s="10"/>
      <c r="DM45" s="11"/>
      <c r="DN45" s="10"/>
      <c r="DO45" s="11"/>
      <c r="DP45" s="10"/>
      <c r="DQ45" s="7"/>
      <c r="DR45" s="23">
        <f t="shared" si="69"/>
        <v>0</v>
      </c>
    </row>
    <row r="46" spans="1:122" ht="12.75">
      <c r="A46" s="24"/>
      <c r="B46" s="25"/>
      <c r="C46" s="25"/>
      <c r="D46" s="25" t="s">
        <v>107</v>
      </c>
      <c r="E46" s="26" t="s">
        <v>108</v>
      </c>
      <c r="F46" s="25">
        <f t="shared" si="50"/>
        <v>1</v>
      </c>
      <c r="G46" s="25">
        <f t="shared" si="51"/>
        <v>1</v>
      </c>
      <c r="H46" s="25">
        <f t="shared" si="52"/>
        <v>50</v>
      </c>
      <c r="I46" s="25">
        <f t="shared" si="53"/>
        <v>25</v>
      </c>
      <c r="J46" s="25">
        <f t="shared" si="54"/>
        <v>0</v>
      </c>
      <c r="K46" s="25">
        <f t="shared" si="55"/>
        <v>0</v>
      </c>
      <c r="L46" s="25">
        <f t="shared" si="56"/>
        <v>0</v>
      </c>
      <c r="M46" s="25">
        <f t="shared" si="57"/>
        <v>0</v>
      </c>
      <c r="N46" s="25">
        <f t="shared" si="58"/>
        <v>0</v>
      </c>
      <c r="O46" s="25">
        <f t="shared" si="59"/>
        <v>25</v>
      </c>
      <c r="P46" s="25">
        <f t="shared" si="60"/>
        <v>0</v>
      </c>
      <c r="Q46" s="25">
        <f t="shared" si="61"/>
        <v>0</v>
      </c>
      <c r="R46" s="25">
        <f t="shared" si="62"/>
        <v>0</v>
      </c>
      <c r="S46" s="25">
        <f t="shared" si="63"/>
        <v>0</v>
      </c>
      <c r="T46" s="27">
        <f t="shared" si="64"/>
        <v>3</v>
      </c>
      <c r="U46" s="27">
        <f t="shared" si="65"/>
        <v>1.5</v>
      </c>
      <c r="V46" s="27">
        <v>2</v>
      </c>
      <c r="W46" s="28"/>
      <c r="X46" s="29"/>
      <c r="Y46" s="28"/>
      <c r="Z46" s="29"/>
      <c r="AA46" s="28"/>
      <c r="AB46" s="29"/>
      <c r="AC46" s="27"/>
      <c r="AD46" s="28"/>
      <c r="AE46" s="29"/>
      <c r="AF46" s="28"/>
      <c r="AG46" s="29"/>
      <c r="AH46" s="28"/>
      <c r="AI46" s="29"/>
      <c r="AJ46" s="28"/>
      <c r="AK46" s="29"/>
      <c r="AL46" s="28"/>
      <c r="AM46" s="29"/>
      <c r="AN46" s="28"/>
      <c r="AO46" s="29"/>
      <c r="AP46" s="28"/>
      <c r="AQ46" s="29"/>
      <c r="AR46" s="28"/>
      <c r="AS46" s="29"/>
      <c r="AT46" s="27"/>
      <c r="AU46" s="27">
        <f t="shared" si="66"/>
        <v>0</v>
      </c>
      <c r="AV46" s="28">
        <v>25</v>
      </c>
      <c r="AW46" s="29" t="s">
        <v>56</v>
      </c>
      <c r="AX46" s="28"/>
      <c r="AY46" s="29"/>
      <c r="AZ46" s="28"/>
      <c r="BA46" s="29"/>
      <c r="BB46" s="27">
        <v>1.5</v>
      </c>
      <c r="BC46" s="28"/>
      <c r="BD46" s="29"/>
      <c r="BE46" s="28"/>
      <c r="BF46" s="29"/>
      <c r="BG46" s="28"/>
      <c r="BH46" s="29"/>
      <c r="BI46" s="28">
        <v>25</v>
      </c>
      <c r="BJ46" s="29" t="s">
        <v>57</v>
      </c>
      <c r="BK46" s="28"/>
      <c r="BL46" s="29"/>
      <c r="BM46" s="28"/>
      <c r="BN46" s="29"/>
      <c r="BO46" s="28"/>
      <c r="BP46" s="29"/>
      <c r="BQ46" s="28"/>
      <c r="BR46" s="29"/>
      <c r="BS46" s="27">
        <v>1.5</v>
      </c>
      <c r="BT46" s="27">
        <f t="shared" si="67"/>
        <v>3</v>
      </c>
      <c r="BU46" s="28"/>
      <c r="BV46" s="29"/>
      <c r="BW46" s="28"/>
      <c r="BX46" s="29"/>
      <c r="BY46" s="28"/>
      <c r="BZ46" s="29"/>
      <c r="CA46" s="27"/>
      <c r="CB46" s="28"/>
      <c r="CC46" s="29"/>
      <c r="CD46" s="28"/>
      <c r="CE46" s="29"/>
      <c r="CF46" s="28"/>
      <c r="CG46" s="29"/>
      <c r="CH46" s="28"/>
      <c r="CI46" s="29"/>
      <c r="CJ46" s="28"/>
      <c r="CK46" s="29"/>
      <c r="CL46" s="28"/>
      <c r="CM46" s="29"/>
      <c r="CN46" s="28"/>
      <c r="CO46" s="29"/>
      <c r="CP46" s="28"/>
      <c r="CQ46" s="29"/>
      <c r="CR46" s="27"/>
      <c r="CS46" s="27">
        <f t="shared" si="68"/>
        <v>0</v>
      </c>
      <c r="CT46" s="28"/>
      <c r="CU46" s="29"/>
      <c r="CV46" s="28"/>
      <c r="CW46" s="29"/>
      <c r="CX46" s="28"/>
      <c r="CY46" s="29"/>
      <c r="CZ46" s="27"/>
      <c r="DA46" s="28"/>
      <c r="DB46" s="29"/>
      <c r="DC46" s="28"/>
      <c r="DD46" s="29"/>
      <c r="DE46" s="28"/>
      <c r="DF46" s="29"/>
      <c r="DG46" s="28"/>
      <c r="DH46" s="29"/>
      <c r="DI46" s="28"/>
      <c r="DJ46" s="29"/>
      <c r="DK46" s="28"/>
      <c r="DL46" s="29"/>
      <c r="DM46" s="28"/>
      <c r="DN46" s="29"/>
      <c r="DO46" s="28"/>
      <c r="DP46" s="29"/>
      <c r="DQ46" s="27"/>
      <c r="DR46" s="30">
        <f t="shared" si="69"/>
        <v>0</v>
      </c>
    </row>
    <row r="47" spans="1:122" ht="12.75">
      <c r="A47" s="14"/>
      <c r="B47" s="14"/>
      <c r="C47" s="14"/>
      <c r="D47" s="14" t="s">
        <v>109</v>
      </c>
      <c r="E47" s="15" t="s">
        <v>110</v>
      </c>
      <c r="F47" s="14">
        <f t="shared" si="50"/>
        <v>1</v>
      </c>
      <c r="G47" s="14">
        <f t="shared" si="51"/>
        <v>1</v>
      </c>
      <c r="H47" s="14">
        <f t="shared" si="52"/>
        <v>40</v>
      </c>
      <c r="I47" s="14">
        <f t="shared" si="53"/>
        <v>20</v>
      </c>
      <c r="J47" s="14">
        <f t="shared" si="54"/>
        <v>0</v>
      </c>
      <c r="K47" s="14">
        <f t="shared" si="55"/>
        <v>0</v>
      </c>
      <c r="L47" s="14">
        <f t="shared" si="56"/>
        <v>0</v>
      </c>
      <c r="M47" s="14">
        <f t="shared" si="57"/>
        <v>0</v>
      </c>
      <c r="N47" s="14">
        <f t="shared" si="58"/>
        <v>0</v>
      </c>
      <c r="O47" s="14">
        <f t="shared" si="59"/>
        <v>20</v>
      </c>
      <c r="P47" s="14">
        <f t="shared" si="60"/>
        <v>0</v>
      </c>
      <c r="Q47" s="14">
        <f t="shared" si="61"/>
        <v>0</v>
      </c>
      <c r="R47" s="14">
        <f t="shared" si="62"/>
        <v>0</v>
      </c>
      <c r="S47" s="14">
        <f t="shared" si="63"/>
        <v>0</v>
      </c>
      <c r="T47" s="16">
        <f t="shared" si="64"/>
        <v>2</v>
      </c>
      <c r="U47" s="16">
        <f t="shared" si="65"/>
        <v>1</v>
      </c>
      <c r="V47" s="16">
        <v>1.6</v>
      </c>
      <c r="W47" s="17"/>
      <c r="X47" s="18"/>
      <c r="Y47" s="17"/>
      <c r="Z47" s="18"/>
      <c r="AA47" s="17"/>
      <c r="AB47" s="18"/>
      <c r="AC47" s="16"/>
      <c r="AD47" s="17"/>
      <c r="AE47" s="18"/>
      <c r="AF47" s="17"/>
      <c r="AG47" s="18"/>
      <c r="AH47" s="17"/>
      <c r="AI47" s="18"/>
      <c r="AJ47" s="17"/>
      <c r="AK47" s="18"/>
      <c r="AL47" s="17"/>
      <c r="AM47" s="18"/>
      <c r="AN47" s="17"/>
      <c r="AO47" s="18"/>
      <c r="AP47" s="17"/>
      <c r="AQ47" s="18"/>
      <c r="AR47" s="17"/>
      <c r="AS47" s="18"/>
      <c r="AT47" s="16"/>
      <c r="AU47" s="16">
        <f t="shared" si="66"/>
        <v>0</v>
      </c>
      <c r="AV47" s="17">
        <v>20</v>
      </c>
      <c r="AW47" s="18" t="s">
        <v>56</v>
      </c>
      <c r="AX47" s="17"/>
      <c r="AY47" s="18"/>
      <c r="AZ47" s="17"/>
      <c r="BA47" s="18"/>
      <c r="BB47" s="16">
        <v>1</v>
      </c>
      <c r="BC47" s="17"/>
      <c r="BD47" s="18"/>
      <c r="BE47" s="17"/>
      <c r="BF47" s="18"/>
      <c r="BG47" s="17"/>
      <c r="BH47" s="18"/>
      <c r="BI47" s="17">
        <v>20</v>
      </c>
      <c r="BJ47" s="18" t="s">
        <v>57</v>
      </c>
      <c r="BK47" s="17"/>
      <c r="BL47" s="18"/>
      <c r="BM47" s="17"/>
      <c r="BN47" s="18"/>
      <c r="BO47" s="17"/>
      <c r="BP47" s="18"/>
      <c r="BQ47" s="17"/>
      <c r="BR47" s="18"/>
      <c r="BS47" s="16">
        <v>1</v>
      </c>
      <c r="BT47" s="16">
        <f t="shared" si="67"/>
        <v>2</v>
      </c>
      <c r="BU47" s="17"/>
      <c r="BV47" s="18"/>
      <c r="BW47" s="17"/>
      <c r="BX47" s="18"/>
      <c r="BY47" s="17"/>
      <c r="BZ47" s="18"/>
      <c r="CA47" s="16"/>
      <c r="CB47" s="17"/>
      <c r="CC47" s="18"/>
      <c r="CD47" s="17"/>
      <c r="CE47" s="18"/>
      <c r="CF47" s="17"/>
      <c r="CG47" s="18"/>
      <c r="CH47" s="17"/>
      <c r="CI47" s="18"/>
      <c r="CJ47" s="17"/>
      <c r="CK47" s="18"/>
      <c r="CL47" s="17"/>
      <c r="CM47" s="18"/>
      <c r="CN47" s="17"/>
      <c r="CO47" s="18"/>
      <c r="CP47" s="17"/>
      <c r="CQ47" s="18"/>
      <c r="CR47" s="16"/>
      <c r="CS47" s="16">
        <f t="shared" si="68"/>
        <v>0</v>
      </c>
      <c r="CT47" s="17"/>
      <c r="CU47" s="18"/>
      <c r="CV47" s="17"/>
      <c r="CW47" s="18"/>
      <c r="CX47" s="17"/>
      <c r="CY47" s="18"/>
      <c r="CZ47" s="16"/>
      <c r="DA47" s="17"/>
      <c r="DB47" s="18"/>
      <c r="DC47" s="17"/>
      <c r="DD47" s="18"/>
      <c r="DE47" s="17"/>
      <c r="DF47" s="18"/>
      <c r="DG47" s="17"/>
      <c r="DH47" s="18"/>
      <c r="DI47" s="17"/>
      <c r="DJ47" s="18"/>
      <c r="DK47" s="17"/>
      <c r="DL47" s="18"/>
      <c r="DM47" s="17"/>
      <c r="DN47" s="18"/>
      <c r="DO47" s="17"/>
      <c r="DP47" s="18"/>
      <c r="DQ47" s="16"/>
      <c r="DR47" s="16">
        <f t="shared" si="69"/>
        <v>0</v>
      </c>
    </row>
    <row r="48" spans="1:122" ht="12.75">
      <c r="A48" s="6"/>
      <c r="B48" s="6"/>
      <c r="C48" s="6"/>
      <c r="D48" s="6" t="s">
        <v>111</v>
      </c>
      <c r="E48" s="3" t="s">
        <v>112</v>
      </c>
      <c r="F48" s="6">
        <f t="shared" si="50"/>
        <v>0</v>
      </c>
      <c r="G48" s="6">
        <f t="shared" si="51"/>
        <v>2</v>
      </c>
      <c r="H48" s="6">
        <f t="shared" si="52"/>
        <v>40</v>
      </c>
      <c r="I48" s="6">
        <f t="shared" si="53"/>
        <v>20</v>
      </c>
      <c r="J48" s="6">
        <f t="shared" si="54"/>
        <v>20</v>
      </c>
      <c r="K48" s="6">
        <f t="shared" si="55"/>
        <v>0</v>
      </c>
      <c r="L48" s="6">
        <f t="shared" si="56"/>
        <v>0</v>
      </c>
      <c r="M48" s="6">
        <f t="shared" si="57"/>
        <v>0</v>
      </c>
      <c r="N48" s="6">
        <f t="shared" si="58"/>
        <v>0</v>
      </c>
      <c r="O48" s="6">
        <f t="shared" si="59"/>
        <v>0</v>
      </c>
      <c r="P48" s="6">
        <f t="shared" si="60"/>
        <v>0</v>
      </c>
      <c r="Q48" s="6">
        <f t="shared" si="61"/>
        <v>0</v>
      </c>
      <c r="R48" s="6">
        <f t="shared" si="62"/>
        <v>0</v>
      </c>
      <c r="S48" s="6">
        <f t="shared" si="63"/>
        <v>0</v>
      </c>
      <c r="T48" s="7">
        <f t="shared" si="64"/>
        <v>2</v>
      </c>
      <c r="U48" s="7">
        <f t="shared" si="65"/>
        <v>0</v>
      </c>
      <c r="V48" s="7">
        <v>1.6</v>
      </c>
      <c r="W48" s="11"/>
      <c r="X48" s="10"/>
      <c r="Y48" s="11"/>
      <c r="Z48" s="10"/>
      <c r="AA48" s="11"/>
      <c r="AB48" s="10"/>
      <c r="AC48" s="7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11"/>
      <c r="AO48" s="10"/>
      <c r="AP48" s="11"/>
      <c r="AQ48" s="10"/>
      <c r="AR48" s="11"/>
      <c r="AS48" s="10"/>
      <c r="AT48" s="7"/>
      <c r="AU48" s="7">
        <f t="shared" si="66"/>
        <v>0</v>
      </c>
      <c r="AV48" s="11">
        <v>20</v>
      </c>
      <c r="AW48" s="10" t="s">
        <v>57</v>
      </c>
      <c r="AX48" s="11">
        <v>20</v>
      </c>
      <c r="AY48" s="10" t="s">
        <v>57</v>
      </c>
      <c r="AZ48" s="11"/>
      <c r="BA48" s="10"/>
      <c r="BB48" s="7">
        <v>2</v>
      </c>
      <c r="BC48" s="11"/>
      <c r="BD48" s="10"/>
      <c r="BE48" s="11"/>
      <c r="BF48" s="10"/>
      <c r="BG48" s="11"/>
      <c r="BH48" s="10"/>
      <c r="BI48" s="11"/>
      <c r="BJ48" s="10"/>
      <c r="BK48" s="11"/>
      <c r="BL48" s="10"/>
      <c r="BM48" s="11"/>
      <c r="BN48" s="10"/>
      <c r="BO48" s="11"/>
      <c r="BP48" s="10"/>
      <c r="BQ48" s="11"/>
      <c r="BR48" s="10"/>
      <c r="BS48" s="7"/>
      <c r="BT48" s="7">
        <f t="shared" si="67"/>
        <v>2</v>
      </c>
      <c r="BU48" s="11"/>
      <c r="BV48" s="10"/>
      <c r="BW48" s="11"/>
      <c r="BX48" s="10"/>
      <c r="BY48" s="11"/>
      <c r="BZ48" s="10"/>
      <c r="CA48" s="7"/>
      <c r="CB48" s="11"/>
      <c r="CC48" s="10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11"/>
      <c r="CQ48" s="10"/>
      <c r="CR48" s="7"/>
      <c r="CS48" s="7">
        <f t="shared" si="68"/>
        <v>0</v>
      </c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11"/>
      <c r="DJ48" s="10"/>
      <c r="DK48" s="11"/>
      <c r="DL48" s="10"/>
      <c r="DM48" s="11"/>
      <c r="DN48" s="10"/>
      <c r="DO48" s="11"/>
      <c r="DP48" s="10"/>
      <c r="DQ48" s="7"/>
      <c r="DR48" s="7">
        <f t="shared" si="69"/>
        <v>0</v>
      </c>
    </row>
    <row r="49" spans="1:122" ht="12.75">
      <c r="A49" s="6"/>
      <c r="B49" s="6"/>
      <c r="C49" s="6"/>
      <c r="D49" s="6" t="s">
        <v>113</v>
      </c>
      <c r="E49" s="3" t="s">
        <v>114</v>
      </c>
      <c r="F49" s="6">
        <f t="shared" si="50"/>
        <v>0</v>
      </c>
      <c r="G49" s="6">
        <f t="shared" si="51"/>
        <v>3</v>
      </c>
      <c r="H49" s="6">
        <f t="shared" si="52"/>
        <v>60</v>
      </c>
      <c r="I49" s="6">
        <f t="shared" si="53"/>
        <v>20</v>
      </c>
      <c r="J49" s="6">
        <f t="shared" si="54"/>
        <v>0</v>
      </c>
      <c r="K49" s="6">
        <f t="shared" si="55"/>
        <v>0</v>
      </c>
      <c r="L49" s="6">
        <f t="shared" si="56"/>
        <v>0</v>
      </c>
      <c r="M49" s="6">
        <f t="shared" si="57"/>
        <v>20</v>
      </c>
      <c r="N49" s="6">
        <f t="shared" si="58"/>
        <v>0</v>
      </c>
      <c r="O49" s="6">
        <f t="shared" si="59"/>
        <v>20</v>
      </c>
      <c r="P49" s="6">
        <f t="shared" si="60"/>
        <v>0</v>
      </c>
      <c r="Q49" s="6">
        <f t="shared" si="61"/>
        <v>0</v>
      </c>
      <c r="R49" s="6">
        <f t="shared" si="62"/>
        <v>0</v>
      </c>
      <c r="S49" s="6">
        <f t="shared" si="63"/>
        <v>0</v>
      </c>
      <c r="T49" s="7">
        <f t="shared" si="64"/>
        <v>4</v>
      </c>
      <c r="U49" s="7">
        <f t="shared" si="65"/>
        <v>3</v>
      </c>
      <c r="V49" s="7">
        <v>2.4</v>
      </c>
      <c r="W49" s="11"/>
      <c r="X49" s="10"/>
      <c r="Y49" s="11"/>
      <c r="Z49" s="10"/>
      <c r="AA49" s="11"/>
      <c r="AB49" s="10"/>
      <c r="AC49" s="7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11"/>
      <c r="AO49" s="10"/>
      <c r="AP49" s="11"/>
      <c r="AQ49" s="10"/>
      <c r="AR49" s="11"/>
      <c r="AS49" s="10"/>
      <c r="AT49" s="7"/>
      <c r="AU49" s="7">
        <f t="shared" si="66"/>
        <v>0</v>
      </c>
      <c r="AV49" s="11">
        <v>20</v>
      </c>
      <c r="AW49" s="10" t="s">
        <v>57</v>
      </c>
      <c r="AX49" s="11"/>
      <c r="AY49" s="10"/>
      <c r="AZ49" s="11"/>
      <c r="BA49" s="10"/>
      <c r="BB49" s="7">
        <v>1</v>
      </c>
      <c r="BC49" s="11"/>
      <c r="BD49" s="10"/>
      <c r="BE49" s="11">
        <v>20</v>
      </c>
      <c r="BF49" s="10" t="s">
        <v>57</v>
      </c>
      <c r="BG49" s="11"/>
      <c r="BH49" s="10"/>
      <c r="BI49" s="11">
        <v>20</v>
      </c>
      <c r="BJ49" s="10" t="s">
        <v>57</v>
      </c>
      <c r="BK49" s="11"/>
      <c r="BL49" s="10"/>
      <c r="BM49" s="11"/>
      <c r="BN49" s="10"/>
      <c r="BO49" s="11"/>
      <c r="BP49" s="10"/>
      <c r="BQ49" s="11"/>
      <c r="BR49" s="10"/>
      <c r="BS49" s="7">
        <v>3</v>
      </c>
      <c r="BT49" s="7">
        <f t="shared" si="67"/>
        <v>4</v>
      </c>
      <c r="BU49" s="11"/>
      <c r="BV49" s="10"/>
      <c r="BW49" s="11"/>
      <c r="BX49" s="10"/>
      <c r="BY49" s="11"/>
      <c r="BZ49" s="10"/>
      <c r="CA49" s="7"/>
      <c r="CB49" s="11"/>
      <c r="CC49" s="10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11"/>
      <c r="CQ49" s="10"/>
      <c r="CR49" s="7"/>
      <c r="CS49" s="7">
        <f t="shared" si="68"/>
        <v>0</v>
      </c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11"/>
      <c r="DJ49" s="10"/>
      <c r="DK49" s="11"/>
      <c r="DL49" s="10"/>
      <c r="DM49" s="11"/>
      <c r="DN49" s="10"/>
      <c r="DO49" s="11"/>
      <c r="DP49" s="10"/>
      <c r="DQ49" s="7"/>
      <c r="DR49" s="7">
        <f t="shared" si="69"/>
        <v>0</v>
      </c>
    </row>
    <row r="50" spans="1:122" ht="12.75">
      <c r="A50" s="6"/>
      <c r="B50" s="6"/>
      <c r="C50" s="6"/>
      <c r="D50" s="6" t="s">
        <v>115</v>
      </c>
      <c r="E50" s="3" t="s">
        <v>116</v>
      </c>
      <c r="F50" s="6">
        <f t="shared" si="50"/>
        <v>0</v>
      </c>
      <c r="G50" s="6">
        <f t="shared" si="51"/>
        <v>2</v>
      </c>
      <c r="H50" s="6">
        <f t="shared" si="52"/>
        <v>35</v>
      </c>
      <c r="I50" s="6">
        <f t="shared" si="53"/>
        <v>25</v>
      </c>
      <c r="J50" s="6">
        <f t="shared" si="54"/>
        <v>0</v>
      </c>
      <c r="K50" s="6">
        <f t="shared" si="55"/>
        <v>0</v>
      </c>
      <c r="L50" s="6">
        <f t="shared" si="56"/>
        <v>0</v>
      </c>
      <c r="M50" s="6">
        <f t="shared" si="57"/>
        <v>0</v>
      </c>
      <c r="N50" s="6">
        <f t="shared" si="58"/>
        <v>0</v>
      </c>
      <c r="O50" s="6">
        <f t="shared" si="59"/>
        <v>10</v>
      </c>
      <c r="P50" s="6">
        <f t="shared" si="60"/>
        <v>0</v>
      </c>
      <c r="Q50" s="6">
        <f t="shared" si="61"/>
        <v>0</v>
      </c>
      <c r="R50" s="6">
        <f t="shared" si="62"/>
        <v>0</v>
      </c>
      <c r="S50" s="6">
        <f t="shared" si="63"/>
        <v>0</v>
      </c>
      <c r="T50" s="7">
        <f t="shared" si="64"/>
        <v>2</v>
      </c>
      <c r="U50" s="7">
        <f t="shared" si="65"/>
        <v>0.8</v>
      </c>
      <c r="V50" s="7">
        <v>1.4</v>
      </c>
      <c r="W50" s="11"/>
      <c r="X50" s="10"/>
      <c r="Y50" s="11"/>
      <c r="Z50" s="10"/>
      <c r="AA50" s="11"/>
      <c r="AB50" s="10"/>
      <c r="AC50" s="7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11"/>
      <c r="AO50" s="10"/>
      <c r="AP50" s="11"/>
      <c r="AQ50" s="10"/>
      <c r="AR50" s="11"/>
      <c r="AS50" s="10"/>
      <c r="AT50" s="7"/>
      <c r="AU50" s="7">
        <f t="shared" si="66"/>
        <v>0</v>
      </c>
      <c r="AV50" s="11">
        <v>25</v>
      </c>
      <c r="AW50" s="10" t="s">
        <v>57</v>
      </c>
      <c r="AX50" s="11"/>
      <c r="AY50" s="10"/>
      <c r="AZ50" s="11"/>
      <c r="BA50" s="10"/>
      <c r="BB50" s="7">
        <v>1.2</v>
      </c>
      <c r="BC50" s="11"/>
      <c r="BD50" s="10"/>
      <c r="BE50" s="11"/>
      <c r="BF50" s="10"/>
      <c r="BG50" s="11"/>
      <c r="BH50" s="10"/>
      <c r="BI50" s="11">
        <v>10</v>
      </c>
      <c r="BJ50" s="10" t="s">
        <v>57</v>
      </c>
      <c r="BK50" s="11"/>
      <c r="BL50" s="10"/>
      <c r="BM50" s="11"/>
      <c r="BN50" s="10"/>
      <c r="BO50" s="11"/>
      <c r="BP50" s="10"/>
      <c r="BQ50" s="11"/>
      <c r="BR50" s="10"/>
      <c r="BS50" s="7">
        <v>0.8</v>
      </c>
      <c r="BT50" s="7">
        <f t="shared" si="67"/>
        <v>2</v>
      </c>
      <c r="BU50" s="11"/>
      <c r="BV50" s="10"/>
      <c r="BW50" s="11"/>
      <c r="BX50" s="10"/>
      <c r="BY50" s="11"/>
      <c r="BZ50" s="10"/>
      <c r="CA50" s="7"/>
      <c r="CB50" s="11"/>
      <c r="CC50" s="10"/>
      <c r="CD50" s="11"/>
      <c r="CE50" s="10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11"/>
      <c r="CQ50" s="10"/>
      <c r="CR50" s="7"/>
      <c r="CS50" s="7">
        <f t="shared" si="68"/>
        <v>0</v>
      </c>
      <c r="CT50" s="11"/>
      <c r="CU50" s="10"/>
      <c r="CV50" s="11"/>
      <c r="CW50" s="10"/>
      <c r="CX50" s="11"/>
      <c r="CY50" s="10"/>
      <c r="CZ50" s="7"/>
      <c r="DA50" s="11"/>
      <c r="DB50" s="10"/>
      <c r="DC50" s="11"/>
      <c r="DD50" s="10"/>
      <c r="DE50" s="11"/>
      <c r="DF50" s="10"/>
      <c r="DG50" s="11"/>
      <c r="DH50" s="10"/>
      <c r="DI50" s="11"/>
      <c r="DJ50" s="10"/>
      <c r="DK50" s="11"/>
      <c r="DL50" s="10"/>
      <c r="DM50" s="11"/>
      <c r="DN50" s="10"/>
      <c r="DO50" s="11"/>
      <c r="DP50" s="10"/>
      <c r="DQ50" s="7"/>
      <c r="DR50" s="7">
        <f t="shared" si="69"/>
        <v>0</v>
      </c>
    </row>
    <row r="51" spans="1:122" ht="12.75">
      <c r="A51" s="6"/>
      <c r="B51" s="6"/>
      <c r="C51" s="6"/>
      <c r="D51" s="6" t="s">
        <v>117</v>
      </c>
      <c r="E51" s="3" t="s">
        <v>118</v>
      </c>
      <c r="F51" s="6">
        <f t="shared" si="50"/>
        <v>0</v>
      </c>
      <c r="G51" s="6">
        <f t="shared" si="51"/>
        <v>2</v>
      </c>
      <c r="H51" s="6">
        <f t="shared" si="52"/>
        <v>60</v>
      </c>
      <c r="I51" s="6">
        <f t="shared" si="53"/>
        <v>15</v>
      </c>
      <c r="J51" s="6">
        <f t="shared" si="54"/>
        <v>0</v>
      </c>
      <c r="K51" s="6">
        <f t="shared" si="55"/>
        <v>0</v>
      </c>
      <c r="L51" s="6">
        <f t="shared" si="56"/>
        <v>0</v>
      </c>
      <c r="M51" s="6">
        <f t="shared" si="57"/>
        <v>45</v>
      </c>
      <c r="N51" s="6">
        <f t="shared" si="58"/>
        <v>0</v>
      </c>
      <c r="O51" s="6">
        <f t="shared" si="59"/>
        <v>0</v>
      </c>
      <c r="P51" s="6">
        <f t="shared" si="60"/>
        <v>0</v>
      </c>
      <c r="Q51" s="6">
        <f t="shared" si="61"/>
        <v>0</v>
      </c>
      <c r="R51" s="6">
        <f t="shared" si="62"/>
        <v>0</v>
      </c>
      <c r="S51" s="6">
        <f t="shared" si="63"/>
        <v>0</v>
      </c>
      <c r="T51" s="7">
        <f t="shared" si="64"/>
        <v>3</v>
      </c>
      <c r="U51" s="7">
        <f t="shared" si="65"/>
        <v>2.2</v>
      </c>
      <c r="V51" s="7">
        <v>2.4</v>
      </c>
      <c r="W51" s="11"/>
      <c r="X51" s="10"/>
      <c r="Y51" s="11"/>
      <c r="Z51" s="10"/>
      <c r="AA51" s="11"/>
      <c r="AB51" s="10"/>
      <c r="AC51" s="7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11"/>
      <c r="AO51" s="10"/>
      <c r="AP51" s="11"/>
      <c r="AQ51" s="10"/>
      <c r="AR51" s="11"/>
      <c r="AS51" s="10"/>
      <c r="AT51" s="7"/>
      <c r="AU51" s="7">
        <f t="shared" si="66"/>
        <v>0</v>
      </c>
      <c r="AV51" s="11">
        <v>15</v>
      </c>
      <c r="AW51" s="10" t="s">
        <v>57</v>
      </c>
      <c r="AX51" s="11"/>
      <c r="AY51" s="10"/>
      <c r="AZ51" s="11"/>
      <c r="BA51" s="10"/>
      <c r="BB51" s="7">
        <v>0.8</v>
      </c>
      <c r="BC51" s="11"/>
      <c r="BD51" s="10"/>
      <c r="BE51" s="11">
        <v>45</v>
      </c>
      <c r="BF51" s="10" t="s">
        <v>57</v>
      </c>
      <c r="BG51" s="11"/>
      <c r="BH51" s="10"/>
      <c r="BI51" s="11"/>
      <c r="BJ51" s="10"/>
      <c r="BK51" s="11"/>
      <c r="BL51" s="10"/>
      <c r="BM51" s="11"/>
      <c r="BN51" s="10"/>
      <c r="BO51" s="11"/>
      <c r="BP51" s="10"/>
      <c r="BQ51" s="11"/>
      <c r="BR51" s="10"/>
      <c r="BS51" s="7">
        <v>2.2</v>
      </c>
      <c r="BT51" s="7">
        <f t="shared" si="67"/>
        <v>3</v>
      </c>
      <c r="BU51" s="11"/>
      <c r="BV51" s="10"/>
      <c r="BW51" s="11"/>
      <c r="BX51" s="10"/>
      <c r="BY51" s="11"/>
      <c r="BZ51" s="10"/>
      <c r="CA51" s="7"/>
      <c r="CB51" s="11"/>
      <c r="CC51" s="10"/>
      <c r="CD51" s="11"/>
      <c r="CE51" s="10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11"/>
      <c r="CQ51" s="10"/>
      <c r="CR51" s="7"/>
      <c r="CS51" s="7">
        <f t="shared" si="68"/>
        <v>0</v>
      </c>
      <c r="CT51" s="11"/>
      <c r="CU51" s="10"/>
      <c r="CV51" s="11"/>
      <c r="CW51" s="10"/>
      <c r="CX51" s="11"/>
      <c r="CY51" s="10"/>
      <c r="CZ51" s="7"/>
      <c r="DA51" s="11"/>
      <c r="DB51" s="10"/>
      <c r="DC51" s="11"/>
      <c r="DD51" s="10"/>
      <c r="DE51" s="11"/>
      <c r="DF51" s="10"/>
      <c r="DG51" s="11"/>
      <c r="DH51" s="10"/>
      <c r="DI51" s="11"/>
      <c r="DJ51" s="10"/>
      <c r="DK51" s="11"/>
      <c r="DL51" s="10"/>
      <c r="DM51" s="11"/>
      <c r="DN51" s="10"/>
      <c r="DO51" s="11"/>
      <c r="DP51" s="10"/>
      <c r="DQ51" s="7"/>
      <c r="DR51" s="7">
        <f t="shared" si="69"/>
        <v>0</v>
      </c>
    </row>
    <row r="52" spans="1:122" ht="12.75">
      <c r="A52" s="6"/>
      <c r="B52" s="6"/>
      <c r="C52" s="6"/>
      <c r="D52" s="6" t="s">
        <v>119</v>
      </c>
      <c r="E52" s="3" t="s">
        <v>120</v>
      </c>
      <c r="F52" s="6">
        <f t="shared" si="50"/>
        <v>0</v>
      </c>
      <c r="G52" s="6">
        <f t="shared" si="51"/>
        <v>1</v>
      </c>
      <c r="H52" s="6">
        <f t="shared" si="52"/>
        <v>60</v>
      </c>
      <c r="I52" s="6">
        <f t="shared" si="53"/>
        <v>0</v>
      </c>
      <c r="J52" s="6">
        <f t="shared" si="54"/>
        <v>0</v>
      </c>
      <c r="K52" s="6">
        <f t="shared" si="55"/>
        <v>60</v>
      </c>
      <c r="L52" s="6">
        <f t="shared" si="56"/>
        <v>0</v>
      </c>
      <c r="M52" s="6">
        <f t="shared" si="57"/>
        <v>0</v>
      </c>
      <c r="N52" s="6">
        <f t="shared" si="58"/>
        <v>0</v>
      </c>
      <c r="O52" s="6">
        <f t="shared" si="59"/>
        <v>0</v>
      </c>
      <c r="P52" s="6">
        <f t="shared" si="60"/>
        <v>0</v>
      </c>
      <c r="Q52" s="6">
        <f t="shared" si="61"/>
        <v>0</v>
      </c>
      <c r="R52" s="6">
        <f t="shared" si="62"/>
        <v>0</v>
      </c>
      <c r="S52" s="6">
        <f t="shared" si="63"/>
        <v>0</v>
      </c>
      <c r="T52" s="7">
        <f t="shared" si="64"/>
        <v>3</v>
      </c>
      <c r="U52" s="7">
        <f t="shared" si="65"/>
        <v>0</v>
      </c>
      <c r="V52" s="7">
        <v>2.4</v>
      </c>
      <c r="W52" s="11"/>
      <c r="X52" s="10"/>
      <c r="Y52" s="11"/>
      <c r="Z52" s="10"/>
      <c r="AA52" s="11"/>
      <c r="AB52" s="10"/>
      <c r="AC52" s="7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11"/>
      <c r="AO52" s="10"/>
      <c r="AP52" s="11"/>
      <c r="AQ52" s="10"/>
      <c r="AR52" s="11"/>
      <c r="AS52" s="10"/>
      <c r="AT52" s="7"/>
      <c r="AU52" s="7">
        <f t="shared" si="66"/>
        <v>0</v>
      </c>
      <c r="AV52" s="11"/>
      <c r="AW52" s="10"/>
      <c r="AX52" s="11"/>
      <c r="AY52" s="10"/>
      <c r="AZ52" s="11">
        <v>60</v>
      </c>
      <c r="BA52" s="10" t="s">
        <v>57</v>
      </c>
      <c r="BB52" s="7">
        <v>3</v>
      </c>
      <c r="BC52" s="11"/>
      <c r="BD52" s="10"/>
      <c r="BE52" s="11"/>
      <c r="BF52" s="10"/>
      <c r="BG52" s="11"/>
      <c r="BH52" s="10"/>
      <c r="BI52" s="11"/>
      <c r="BJ52" s="10"/>
      <c r="BK52" s="11"/>
      <c r="BL52" s="10"/>
      <c r="BM52" s="11"/>
      <c r="BN52" s="10"/>
      <c r="BO52" s="11"/>
      <c r="BP52" s="10"/>
      <c r="BQ52" s="11"/>
      <c r="BR52" s="10"/>
      <c r="BS52" s="7"/>
      <c r="BT52" s="7">
        <f t="shared" si="67"/>
        <v>3</v>
      </c>
      <c r="BU52" s="11"/>
      <c r="BV52" s="10"/>
      <c r="BW52" s="11"/>
      <c r="BX52" s="10"/>
      <c r="BY52" s="11"/>
      <c r="BZ52" s="10"/>
      <c r="CA52" s="7"/>
      <c r="CB52" s="11"/>
      <c r="CC52" s="10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11"/>
      <c r="CQ52" s="10"/>
      <c r="CR52" s="7"/>
      <c r="CS52" s="7">
        <f t="shared" si="68"/>
        <v>0</v>
      </c>
      <c r="CT52" s="11"/>
      <c r="CU52" s="10"/>
      <c r="CV52" s="11"/>
      <c r="CW52" s="10"/>
      <c r="CX52" s="11"/>
      <c r="CY52" s="10"/>
      <c r="CZ52" s="7"/>
      <c r="DA52" s="11"/>
      <c r="DB52" s="10"/>
      <c r="DC52" s="11"/>
      <c r="DD52" s="10"/>
      <c r="DE52" s="11"/>
      <c r="DF52" s="10"/>
      <c r="DG52" s="11"/>
      <c r="DH52" s="10"/>
      <c r="DI52" s="11"/>
      <c r="DJ52" s="10"/>
      <c r="DK52" s="11"/>
      <c r="DL52" s="10"/>
      <c r="DM52" s="11"/>
      <c r="DN52" s="10"/>
      <c r="DO52" s="11"/>
      <c r="DP52" s="10"/>
      <c r="DQ52" s="7"/>
      <c r="DR52" s="7">
        <f t="shared" si="69"/>
        <v>0</v>
      </c>
    </row>
    <row r="53" spans="1:122" ht="15.75" customHeight="1">
      <c r="A53" s="6"/>
      <c r="B53" s="6"/>
      <c r="C53" s="6"/>
      <c r="D53" s="6"/>
      <c r="E53" s="6" t="s">
        <v>67</v>
      </c>
      <c r="F53" s="6">
        <f aca="true" t="shared" si="70" ref="F53:AK53">SUM(F42:F52)</f>
        <v>3</v>
      </c>
      <c r="G53" s="6">
        <f t="shared" si="70"/>
        <v>20</v>
      </c>
      <c r="H53" s="6">
        <f t="shared" si="70"/>
        <v>535</v>
      </c>
      <c r="I53" s="6">
        <f t="shared" si="70"/>
        <v>205</v>
      </c>
      <c r="J53" s="6">
        <f t="shared" si="70"/>
        <v>50</v>
      </c>
      <c r="K53" s="6">
        <f t="shared" si="70"/>
        <v>60</v>
      </c>
      <c r="L53" s="6">
        <f t="shared" si="70"/>
        <v>0</v>
      </c>
      <c r="M53" s="6">
        <f t="shared" si="70"/>
        <v>95</v>
      </c>
      <c r="N53" s="6">
        <f t="shared" si="70"/>
        <v>0</v>
      </c>
      <c r="O53" s="6">
        <f t="shared" si="70"/>
        <v>125</v>
      </c>
      <c r="P53" s="6">
        <f t="shared" si="70"/>
        <v>0</v>
      </c>
      <c r="Q53" s="6">
        <f t="shared" si="70"/>
        <v>0</v>
      </c>
      <c r="R53" s="6">
        <f t="shared" si="70"/>
        <v>0</v>
      </c>
      <c r="S53" s="6">
        <f t="shared" si="70"/>
        <v>0</v>
      </c>
      <c r="T53" s="7">
        <f t="shared" si="70"/>
        <v>31</v>
      </c>
      <c r="U53" s="7">
        <f t="shared" si="70"/>
        <v>13.5</v>
      </c>
      <c r="V53" s="7">
        <f t="shared" si="70"/>
        <v>21.399999999999995</v>
      </c>
      <c r="W53" s="11">
        <f t="shared" si="70"/>
        <v>30</v>
      </c>
      <c r="X53" s="10">
        <f t="shared" si="70"/>
        <v>0</v>
      </c>
      <c r="Y53" s="11">
        <f t="shared" si="70"/>
        <v>15</v>
      </c>
      <c r="Z53" s="10">
        <f t="shared" si="70"/>
        <v>0</v>
      </c>
      <c r="AA53" s="11">
        <f t="shared" si="70"/>
        <v>0</v>
      </c>
      <c r="AB53" s="10">
        <f t="shared" si="70"/>
        <v>0</v>
      </c>
      <c r="AC53" s="7">
        <f t="shared" si="70"/>
        <v>3</v>
      </c>
      <c r="AD53" s="11">
        <f t="shared" si="70"/>
        <v>0</v>
      </c>
      <c r="AE53" s="10">
        <f t="shared" si="70"/>
        <v>0</v>
      </c>
      <c r="AF53" s="11">
        <f t="shared" si="70"/>
        <v>30</v>
      </c>
      <c r="AG53" s="10">
        <f t="shared" si="70"/>
        <v>0</v>
      </c>
      <c r="AH53" s="11">
        <f t="shared" si="70"/>
        <v>0</v>
      </c>
      <c r="AI53" s="10">
        <f t="shared" si="70"/>
        <v>0</v>
      </c>
      <c r="AJ53" s="11">
        <f t="shared" si="70"/>
        <v>0</v>
      </c>
      <c r="AK53" s="10">
        <f t="shared" si="70"/>
        <v>0</v>
      </c>
      <c r="AL53" s="11">
        <f aca="true" t="shared" si="71" ref="AL53:BQ53">SUM(AL42:AL52)</f>
        <v>0</v>
      </c>
      <c r="AM53" s="10">
        <f t="shared" si="71"/>
        <v>0</v>
      </c>
      <c r="AN53" s="11">
        <f t="shared" si="71"/>
        <v>0</v>
      </c>
      <c r="AO53" s="10">
        <f t="shared" si="71"/>
        <v>0</v>
      </c>
      <c r="AP53" s="11">
        <f t="shared" si="71"/>
        <v>0</v>
      </c>
      <c r="AQ53" s="10">
        <f t="shared" si="71"/>
        <v>0</v>
      </c>
      <c r="AR53" s="11">
        <f t="shared" si="71"/>
        <v>0</v>
      </c>
      <c r="AS53" s="10">
        <f t="shared" si="71"/>
        <v>0</v>
      </c>
      <c r="AT53" s="7">
        <f t="shared" si="71"/>
        <v>2</v>
      </c>
      <c r="AU53" s="7">
        <f t="shared" si="71"/>
        <v>5</v>
      </c>
      <c r="AV53" s="11">
        <f t="shared" si="71"/>
        <v>175</v>
      </c>
      <c r="AW53" s="10">
        <f t="shared" si="71"/>
        <v>0</v>
      </c>
      <c r="AX53" s="11">
        <f t="shared" si="71"/>
        <v>35</v>
      </c>
      <c r="AY53" s="10">
        <f t="shared" si="71"/>
        <v>0</v>
      </c>
      <c r="AZ53" s="11">
        <f t="shared" si="71"/>
        <v>60</v>
      </c>
      <c r="BA53" s="10">
        <f t="shared" si="71"/>
        <v>0</v>
      </c>
      <c r="BB53" s="7">
        <f t="shared" si="71"/>
        <v>14.5</v>
      </c>
      <c r="BC53" s="11">
        <f t="shared" si="71"/>
        <v>0</v>
      </c>
      <c r="BD53" s="10">
        <f t="shared" si="71"/>
        <v>0</v>
      </c>
      <c r="BE53" s="11">
        <f t="shared" si="71"/>
        <v>65</v>
      </c>
      <c r="BF53" s="10">
        <f t="shared" si="71"/>
        <v>0</v>
      </c>
      <c r="BG53" s="11">
        <f t="shared" si="71"/>
        <v>0</v>
      </c>
      <c r="BH53" s="10">
        <f t="shared" si="71"/>
        <v>0</v>
      </c>
      <c r="BI53" s="11">
        <f t="shared" si="71"/>
        <v>125</v>
      </c>
      <c r="BJ53" s="10">
        <f t="shared" si="71"/>
        <v>0</v>
      </c>
      <c r="BK53" s="11">
        <f t="shared" si="71"/>
        <v>0</v>
      </c>
      <c r="BL53" s="10">
        <f t="shared" si="71"/>
        <v>0</v>
      </c>
      <c r="BM53" s="11">
        <f t="shared" si="71"/>
        <v>0</v>
      </c>
      <c r="BN53" s="10">
        <f t="shared" si="71"/>
        <v>0</v>
      </c>
      <c r="BO53" s="11">
        <f t="shared" si="71"/>
        <v>0</v>
      </c>
      <c r="BP53" s="10">
        <f t="shared" si="71"/>
        <v>0</v>
      </c>
      <c r="BQ53" s="11">
        <f t="shared" si="71"/>
        <v>0</v>
      </c>
      <c r="BR53" s="10">
        <f aca="true" t="shared" si="72" ref="BR53:CW53">SUM(BR42:BR52)</f>
        <v>0</v>
      </c>
      <c r="BS53" s="7">
        <f t="shared" si="72"/>
        <v>11.5</v>
      </c>
      <c r="BT53" s="7">
        <f t="shared" si="72"/>
        <v>26</v>
      </c>
      <c r="BU53" s="11">
        <f t="shared" si="72"/>
        <v>0</v>
      </c>
      <c r="BV53" s="10">
        <f t="shared" si="72"/>
        <v>0</v>
      </c>
      <c r="BW53" s="11">
        <f t="shared" si="72"/>
        <v>0</v>
      </c>
      <c r="BX53" s="10">
        <f t="shared" si="72"/>
        <v>0</v>
      </c>
      <c r="BY53" s="11">
        <f t="shared" si="72"/>
        <v>0</v>
      </c>
      <c r="BZ53" s="10">
        <f t="shared" si="72"/>
        <v>0</v>
      </c>
      <c r="CA53" s="7">
        <f t="shared" si="72"/>
        <v>0</v>
      </c>
      <c r="CB53" s="11">
        <f t="shared" si="72"/>
        <v>0</v>
      </c>
      <c r="CC53" s="10">
        <f t="shared" si="72"/>
        <v>0</v>
      </c>
      <c r="CD53" s="11">
        <f t="shared" si="72"/>
        <v>0</v>
      </c>
      <c r="CE53" s="10">
        <f t="shared" si="72"/>
        <v>0</v>
      </c>
      <c r="CF53" s="11">
        <f t="shared" si="72"/>
        <v>0</v>
      </c>
      <c r="CG53" s="10">
        <f t="shared" si="72"/>
        <v>0</v>
      </c>
      <c r="CH53" s="11">
        <f t="shared" si="72"/>
        <v>0</v>
      </c>
      <c r="CI53" s="10">
        <f t="shared" si="72"/>
        <v>0</v>
      </c>
      <c r="CJ53" s="11">
        <f t="shared" si="72"/>
        <v>0</v>
      </c>
      <c r="CK53" s="10">
        <f t="shared" si="72"/>
        <v>0</v>
      </c>
      <c r="CL53" s="11">
        <f t="shared" si="72"/>
        <v>0</v>
      </c>
      <c r="CM53" s="10">
        <f t="shared" si="72"/>
        <v>0</v>
      </c>
      <c r="CN53" s="11">
        <f t="shared" si="72"/>
        <v>0</v>
      </c>
      <c r="CO53" s="10">
        <f t="shared" si="72"/>
        <v>0</v>
      </c>
      <c r="CP53" s="11">
        <f t="shared" si="72"/>
        <v>0</v>
      </c>
      <c r="CQ53" s="10">
        <f t="shared" si="72"/>
        <v>0</v>
      </c>
      <c r="CR53" s="7">
        <f t="shared" si="72"/>
        <v>0</v>
      </c>
      <c r="CS53" s="7">
        <f t="shared" si="72"/>
        <v>0</v>
      </c>
      <c r="CT53" s="11">
        <f t="shared" si="72"/>
        <v>0</v>
      </c>
      <c r="CU53" s="10">
        <f t="shared" si="72"/>
        <v>0</v>
      </c>
      <c r="CV53" s="11">
        <f t="shared" si="72"/>
        <v>0</v>
      </c>
      <c r="CW53" s="10">
        <f t="shared" si="72"/>
        <v>0</v>
      </c>
      <c r="CX53" s="11">
        <f aca="true" t="shared" si="73" ref="CX53:DR53">SUM(CX42:CX52)</f>
        <v>0</v>
      </c>
      <c r="CY53" s="10">
        <f t="shared" si="73"/>
        <v>0</v>
      </c>
      <c r="CZ53" s="7">
        <f t="shared" si="73"/>
        <v>0</v>
      </c>
      <c r="DA53" s="11">
        <f t="shared" si="73"/>
        <v>0</v>
      </c>
      <c r="DB53" s="10">
        <f t="shared" si="73"/>
        <v>0</v>
      </c>
      <c r="DC53" s="11">
        <f t="shared" si="73"/>
        <v>0</v>
      </c>
      <c r="DD53" s="10">
        <f t="shared" si="73"/>
        <v>0</v>
      </c>
      <c r="DE53" s="11">
        <f t="shared" si="73"/>
        <v>0</v>
      </c>
      <c r="DF53" s="10">
        <f t="shared" si="73"/>
        <v>0</v>
      </c>
      <c r="DG53" s="11">
        <f t="shared" si="73"/>
        <v>0</v>
      </c>
      <c r="DH53" s="10">
        <f t="shared" si="73"/>
        <v>0</v>
      </c>
      <c r="DI53" s="11">
        <f t="shared" si="73"/>
        <v>0</v>
      </c>
      <c r="DJ53" s="10">
        <f t="shared" si="73"/>
        <v>0</v>
      </c>
      <c r="DK53" s="11">
        <f t="shared" si="73"/>
        <v>0</v>
      </c>
      <c r="DL53" s="10">
        <f t="shared" si="73"/>
        <v>0</v>
      </c>
      <c r="DM53" s="11">
        <f t="shared" si="73"/>
        <v>0</v>
      </c>
      <c r="DN53" s="10">
        <f t="shared" si="73"/>
        <v>0</v>
      </c>
      <c r="DO53" s="11">
        <f t="shared" si="73"/>
        <v>0</v>
      </c>
      <c r="DP53" s="10">
        <f t="shared" si="73"/>
        <v>0</v>
      </c>
      <c r="DQ53" s="7">
        <f t="shared" si="73"/>
        <v>0</v>
      </c>
      <c r="DR53" s="7">
        <f t="shared" si="73"/>
        <v>0</v>
      </c>
    </row>
    <row r="54" spans="1:123" ht="19.5" customHeight="1">
      <c r="A54" s="32" t="s">
        <v>121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2"/>
      <c r="DR54" s="33"/>
      <c r="DS54" s="31"/>
    </row>
    <row r="55" spans="1:122" ht="12.75">
      <c r="A55" s="38">
        <v>1</v>
      </c>
      <c r="B55" s="38">
        <v>1</v>
      </c>
      <c r="C55" s="38"/>
      <c r="D55" s="6" t="s">
        <v>122</v>
      </c>
      <c r="E55" s="3" t="s">
        <v>123</v>
      </c>
      <c r="F55" s="6">
        <f aca="true" t="shared" si="74" ref="F55:F60">COUNTIF(W55:DP55,"e")</f>
        <v>1</v>
      </c>
      <c r="G55" s="6">
        <f aca="true" t="shared" si="75" ref="G55:G60">COUNTIF(W55:DP55,"z")</f>
        <v>0</v>
      </c>
      <c r="H55" s="6">
        <f aca="true" t="shared" si="76" ref="H55:H60">SUM(I55:S55)</f>
        <v>30</v>
      </c>
      <c r="I55" s="6">
        <f aca="true" t="shared" si="77" ref="I55:I60">W55+AV55+BU55+CT55</f>
        <v>0</v>
      </c>
      <c r="J55" s="6">
        <f aca="true" t="shared" si="78" ref="J55:J60">Y55+AX55+BW55+CV55</f>
        <v>0</v>
      </c>
      <c r="K55" s="6">
        <f aca="true" t="shared" si="79" ref="K55:K60">AA55+AZ55+BY55+CX55</f>
        <v>0</v>
      </c>
      <c r="L55" s="6">
        <f aca="true" t="shared" si="80" ref="L55:L60">AD55+BC55+CB55+DA55</f>
        <v>0</v>
      </c>
      <c r="M55" s="6">
        <f aca="true" t="shared" si="81" ref="M55:M60">AF55+BE55+CD55+DC55</f>
        <v>0</v>
      </c>
      <c r="N55" s="6">
        <f aca="true" t="shared" si="82" ref="N55:N60">AH55+BG55+CF55+DE55</f>
        <v>30</v>
      </c>
      <c r="O55" s="6">
        <f aca="true" t="shared" si="83" ref="O55:O60">AJ55+BI55+CH55+DG55</f>
        <v>0</v>
      </c>
      <c r="P55" s="6">
        <f aca="true" t="shared" si="84" ref="P55:P60">AL55+BK55+CJ55+DI55</f>
        <v>0</v>
      </c>
      <c r="Q55" s="6">
        <f aca="true" t="shared" si="85" ref="Q55:Q60">AN55+BM55+CL55+DK55</f>
        <v>0</v>
      </c>
      <c r="R55" s="6">
        <f aca="true" t="shared" si="86" ref="R55:R60">AP55+BO55+CN55+DM55</f>
        <v>0</v>
      </c>
      <c r="S55" s="6">
        <f aca="true" t="shared" si="87" ref="S55:S60">AR55+BQ55+CP55+DO55</f>
        <v>0</v>
      </c>
      <c r="T55" s="7">
        <f aca="true" t="shared" si="88" ref="T55:T60">AU55+BT55+CS55+DR55</f>
        <v>3</v>
      </c>
      <c r="U55" s="7">
        <f aca="true" t="shared" si="89" ref="U55:U60">AT55+BS55+CR55+DQ55</f>
        <v>3</v>
      </c>
      <c r="V55" s="7">
        <v>1.2</v>
      </c>
      <c r="W55" s="11"/>
      <c r="X55" s="10"/>
      <c r="Y55" s="11"/>
      <c r="Z55" s="10"/>
      <c r="AA55" s="11"/>
      <c r="AB55" s="10"/>
      <c r="AC55" s="7"/>
      <c r="AD55" s="11"/>
      <c r="AE55" s="10"/>
      <c r="AF55" s="11"/>
      <c r="AG55" s="10"/>
      <c r="AH55" s="11">
        <v>30</v>
      </c>
      <c r="AI55" s="10" t="s">
        <v>56</v>
      </c>
      <c r="AJ55" s="11"/>
      <c r="AK55" s="10"/>
      <c r="AL55" s="11"/>
      <c r="AM55" s="10"/>
      <c r="AN55" s="11"/>
      <c r="AO55" s="10"/>
      <c r="AP55" s="11"/>
      <c r="AQ55" s="10"/>
      <c r="AR55" s="11"/>
      <c r="AS55" s="10"/>
      <c r="AT55" s="7">
        <v>3</v>
      </c>
      <c r="AU55" s="7">
        <f aca="true" t="shared" si="90" ref="AU55:AU60">AC55+AT55</f>
        <v>3</v>
      </c>
      <c r="AV55" s="11"/>
      <c r="AW55" s="10"/>
      <c r="AX55" s="11"/>
      <c r="AY55" s="10"/>
      <c r="AZ55" s="11"/>
      <c r="BA55" s="10"/>
      <c r="BB55" s="7"/>
      <c r="BC55" s="11"/>
      <c r="BD55" s="10"/>
      <c r="BE55" s="11"/>
      <c r="BF55" s="10"/>
      <c r="BG55" s="11"/>
      <c r="BH55" s="10"/>
      <c r="BI55" s="11"/>
      <c r="BJ55" s="10"/>
      <c r="BK55" s="11"/>
      <c r="BL55" s="10"/>
      <c r="BM55" s="11"/>
      <c r="BN55" s="10"/>
      <c r="BO55" s="11"/>
      <c r="BP55" s="10"/>
      <c r="BQ55" s="11"/>
      <c r="BR55" s="10"/>
      <c r="BS55" s="7"/>
      <c r="BT55" s="7">
        <f aca="true" t="shared" si="91" ref="BT55:BT60">BB55+BS55</f>
        <v>0</v>
      </c>
      <c r="BU55" s="11"/>
      <c r="BV55" s="10"/>
      <c r="BW55" s="11"/>
      <c r="BX55" s="10"/>
      <c r="BY55" s="11"/>
      <c r="BZ55" s="10"/>
      <c r="CA55" s="7"/>
      <c r="CB55" s="11"/>
      <c r="CC55" s="10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11"/>
      <c r="CQ55" s="10"/>
      <c r="CR55" s="7"/>
      <c r="CS55" s="7">
        <f aca="true" t="shared" si="92" ref="CS55:CS60">CA55+CR55</f>
        <v>0</v>
      </c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11"/>
      <c r="DJ55" s="10"/>
      <c r="DK55" s="11"/>
      <c r="DL55" s="10"/>
      <c r="DM55" s="11"/>
      <c r="DN55" s="10"/>
      <c r="DO55" s="11"/>
      <c r="DP55" s="10"/>
      <c r="DQ55" s="7"/>
      <c r="DR55" s="7">
        <f aca="true" t="shared" si="93" ref="DR55:DR60">CZ55+DQ55</f>
        <v>0</v>
      </c>
    </row>
    <row r="56" spans="1:122" ht="12.75">
      <c r="A56" s="38">
        <v>1</v>
      </c>
      <c r="B56" s="38">
        <v>1</v>
      </c>
      <c r="C56" s="38"/>
      <c r="D56" s="6" t="s">
        <v>124</v>
      </c>
      <c r="E56" s="3" t="s">
        <v>125</v>
      </c>
      <c r="F56" s="6">
        <f t="shared" si="74"/>
        <v>1</v>
      </c>
      <c r="G56" s="6">
        <f t="shared" si="75"/>
        <v>0</v>
      </c>
      <c r="H56" s="6">
        <f t="shared" si="76"/>
        <v>30</v>
      </c>
      <c r="I56" s="6">
        <f t="shared" si="77"/>
        <v>0</v>
      </c>
      <c r="J56" s="6">
        <f t="shared" si="78"/>
        <v>0</v>
      </c>
      <c r="K56" s="6">
        <f t="shared" si="79"/>
        <v>0</v>
      </c>
      <c r="L56" s="6">
        <f t="shared" si="80"/>
        <v>0</v>
      </c>
      <c r="M56" s="6">
        <f t="shared" si="81"/>
        <v>0</v>
      </c>
      <c r="N56" s="6">
        <f t="shared" si="82"/>
        <v>30</v>
      </c>
      <c r="O56" s="6">
        <f t="shared" si="83"/>
        <v>0</v>
      </c>
      <c r="P56" s="6">
        <f t="shared" si="84"/>
        <v>0</v>
      </c>
      <c r="Q56" s="6">
        <f t="shared" si="85"/>
        <v>0</v>
      </c>
      <c r="R56" s="6">
        <f t="shared" si="86"/>
        <v>0</v>
      </c>
      <c r="S56" s="6">
        <f t="shared" si="87"/>
        <v>0</v>
      </c>
      <c r="T56" s="7">
        <f t="shared" si="88"/>
        <v>3</v>
      </c>
      <c r="U56" s="7">
        <f t="shared" si="89"/>
        <v>3</v>
      </c>
      <c r="V56" s="7">
        <v>1.2</v>
      </c>
      <c r="W56" s="11"/>
      <c r="X56" s="10"/>
      <c r="Y56" s="11"/>
      <c r="Z56" s="10"/>
      <c r="AA56" s="11"/>
      <c r="AB56" s="10"/>
      <c r="AC56" s="7"/>
      <c r="AD56" s="11"/>
      <c r="AE56" s="10"/>
      <c r="AF56" s="11"/>
      <c r="AG56" s="10"/>
      <c r="AH56" s="11">
        <v>30</v>
      </c>
      <c r="AI56" s="10" t="s">
        <v>56</v>
      </c>
      <c r="AJ56" s="11"/>
      <c r="AK56" s="10"/>
      <c r="AL56" s="11"/>
      <c r="AM56" s="10"/>
      <c r="AN56" s="11"/>
      <c r="AO56" s="10"/>
      <c r="AP56" s="11"/>
      <c r="AQ56" s="10"/>
      <c r="AR56" s="11"/>
      <c r="AS56" s="10"/>
      <c r="AT56" s="7">
        <v>3</v>
      </c>
      <c r="AU56" s="7">
        <f t="shared" si="90"/>
        <v>3</v>
      </c>
      <c r="AV56" s="11"/>
      <c r="AW56" s="10"/>
      <c r="AX56" s="11"/>
      <c r="AY56" s="10"/>
      <c r="AZ56" s="11"/>
      <c r="BA56" s="10"/>
      <c r="BB56" s="7"/>
      <c r="BC56" s="11"/>
      <c r="BD56" s="10"/>
      <c r="BE56" s="11"/>
      <c r="BF56" s="10"/>
      <c r="BG56" s="11"/>
      <c r="BH56" s="10"/>
      <c r="BI56" s="11"/>
      <c r="BJ56" s="10"/>
      <c r="BK56" s="11"/>
      <c r="BL56" s="10"/>
      <c r="BM56" s="11"/>
      <c r="BN56" s="10"/>
      <c r="BO56" s="11"/>
      <c r="BP56" s="10"/>
      <c r="BQ56" s="11"/>
      <c r="BR56" s="10"/>
      <c r="BS56" s="7"/>
      <c r="BT56" s="7">
        <f t="shared" si="91"/>
        <v>0</v>
      </c>
      <c r="BU56" s="11"/>
      <c r="BV56" s="10"/>
      <c r="BW56" s="11"/>
      <c r="BX56" s="10"/>
      <c r="BY56" s="11"/>
      <c r="BZ56" s="10"/>
      <c r="CA56" s="7"/>
      <c r="CB56" s="11"/>
      <c r="CC56" s="10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11"/>
      <c r="CQ56" s="10"/>
      <c r="CR56" s="7"/>
      <c r="CS56" s="7">
        <f t="shared" si="92"/>
        <v>0</v>
      </c>
      <c r="CT56" s="11"/>
      <c r="CU56" s="10"/>
      <c r="CV56" s="11"/>
      <c r="CW56" s="10"/>
      <c r="CX56" s="11"/>
      <c r="CY56" s="10"/>
      <c r="CZ56" s="7"/>
      <c r="DA56" s="11"/>
      <c r="DB56" s="10"/>
      <c r="DC56" s="11"/>
      <c r="DD56" s="10"/>
      <c r="DE56" s="11"/>
      <c r="DF56" s="10"/>
      <c r="DG56" s="11"/>
      <c r="DH56" s="10"/>
      <c r="DI56" s="11"/>
      <c r="DJ56" s="10"/>
      <c r="DK56" s="11"/>
      <c r="DL56" s="10"/>
      <c r="DM56" s="11"/>
      <c r="DN56" s="10"/>
      <c r="DO56" s="11"/>
      <c r="DP56" s="10"/>
      <c r="DQ56" s="7"/>
      <c r="DR56" s="7">
        <f t="shared" si="93"/>
        <v>0</v>
      </c>
    </row>
    <row r="57" spans="1:122" ht="12.75">
      <c r="A57" s="38">
        <v>2</v>
      </c>
      <c r="B57" s="38">
        <v>1</v>
      </c>
      <c r="C57" s="38"/>
      <c r="D57" s="6" t="s">
        <v>126</v>
      </c>
      <c r="E57" s="3" t="s">
        <v>127</v>
      </c>
      <c r="F57" s="6">
        <f t="shared" si="74"/>
        <v>0</v>
      </c>
      <c r="G57" s="6">
        <f t="shared" si="75"/>
        <v>1</v>
      </c>
      <c r="H57" s="6">
        <f t="shared" si="76"/>
        <v>15</v>
      </c>
      <c r="I57" s="6">
        <f t="shared" si="77"/>
        <v>15</v>
      </c>
      <c r="J57" s="6">
        <f t="shared" si="78"/>
        <v>0</v>
      </c>
      <c r="K57" s="6">
        <f t="shared" si="79"/>
        <v>0</v>
      </c>
      <c r="L57" s="6">
        <f t="shared" si="80"/>
        <v>0</v>
      </c>
      <c r="M57" s="6">
        <f t="shared" si="81"/>
        <v>0</v>
      </c>
      <c r="N57" s="6">
        <f t="shared" si="82"/>
        <v>0</v>
      </c>
      <c r="O57" s="6">
        <f t="shared" si="83"/>
        <v>0</v>
      </c>
      <c r="P57" s="6">
        <f t="shared" si="84"/>
        <v>0</v>
      </c>
      <c r="Q57" s="6">
        <f t="shared" si="85"/>
        <v>0</v>
      </c>
      <c r="R57" s="6">
        <f t="shared" si="86"/>
        <v>0</v>
      </c>
      <c r="S57" s="6">
        <f t="shared" si="87"/>
        <v>0</v>
      </c>
      <c r="T57" s="7">
        <f t="shared" si="88"/>
        <v>1</v>
      </c>
      <c r="U57" s="7">
        <f t="shared" si="89"/>
        <v>0</v>
      </c>
      <c r="V57" s="7">
        <v>0.6</v>
      </c>
      <c r="W57" s="11"/>
      <c r="X57" s="10"/>
      <c r="Y57" s="11"/>
      <c r="Z57" s="10"/>
      <c r="AA57" s="11"/>
      <c r="AB57" s="10"/>
      <c r="AC57" s="7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11"/>
      <c r="AO57" s="10"/>
      <c r="AP57" s="11"/>
      <c r="AQ57" s="10"/>
      <c r="AR57" s="11"/>
      <c r="AS57" s="10"/>
      <c r="AT57" s="7"/>
      <c r="AU57" s="7">
        <f t="shared" si="90"/>
        <v>0</v>
      </c>
      <c r="AV57" s="11">
        <v>15</v>
      </c>
      <c r="AW57" s="10" t="s">
        <v>57</v>
      </c>
      <c r="AX57" s="11"/>
      <c r="AY57" s="10"/>
      <c r="AZ57" s="11"/>
      <c r="BA57" s="10"/>
      <c r="BB57" s="7">
        <v>1</v>
      </c>
      <c r="BC57" s="11"/>
      <c r="BD57" s="10"/>
      <c r="BE57" s="11"/>
      <c r="BF57" s="10"/>
      <c r="BG57" s="11"/>
      <c r="BH57" s="10"/>
      <c r="BI57" s="11"/>
      <c r="BJ57" s="10"/>
      <c r="BK57" s="11"/>
      <c r="BL57" s="10"/>
      <c r="BM57" s="11"/>
      <c r="BN57" s="10"/>
      <c r="BO57" s="11"/>
      <c r="BP57" s="10"/>
      <c r="BQ57" s="11"/>
      <c r="BR57" s="10"/>
      <c r="BS57" s="7"/>
      <c r="BT57" s="7">
        <f t="shared" si="91"/>
        <v>1</v>
      </c>
      <c r="BU57" s="11"/>
      <c r="BV57" s="10"/>
      <c r="BW57" s="11"/>
      <c r="BX57" s="10"/>
      <c r="BY57" s="11"/>
      <c r="BZ57" s="10"/>
      <c r="CA57" s="7"/>
      <c r="CB57" s="11"/>
      <c r="CC57" s="10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11"/>
      <c r="CQ57" s="10"/>
      <c r="CR57" s="7"/>
      <c r="CS57" s="7">
        <f t="shared" si="92"/>
        <v>0</v>
      </c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11"/>
      <c r="DJ57" s="10"/>
      <c r="DK57" s="11"/>
      <c r="DL57" s="10"/>
      <c r="DM57" s="11"/>
      <c r="DN57" s="10"/>
      <c r="DO57" s="11"/>
      <c r="DP57" s="10"/>
      <c r="DQ57" s="7"/>
      <c r="DR57" s="7">
        <f t="shared" si="93"/>
        <v>0</v>
      </c>
    </row>
    <row r="58" spans="1:122" ht="12.75">
      <c r="A58" s="38">
        <v>2</v>
      </c>
      <c r="B58" s="38">
        <v>1</v>
      </c>
      <c r="C58" s="38"/>
      <c r="D58" s="6" t="s">
        <v>128</v>
      </c>
      <c r="E58" s="3" t="s">
        <v>129</v>
      </c>
      <c r="F58" s="6">
        <f t="shared" si="74"/>
        <v>0</v>
      </c>
      <c r="G58" s="6">
        <f t="shared" si="75"/>
        <v>1</v>
      </c>
      <c r="H58" s="6">
        <f t="shared" si="76"/>
        <v>15</v>
      </c>
      <c r="I58" s="6">
        <f t="shared" si="77"/>
        <v>15</v>
      </c>
      <c r="J58" s="6">
        <f t="shared" si="78"/>
        <v>0</v>
      </c>
      <c r="K58" s="6">
        <f t="shared" si="79"/>
        <v>0</v>
      </c>
      <c r="L58" s="6">
        <f t="shared" si="80"/>
        <v>0</v>
      </c>
      <c r="M58" s="6">
        <f t="shared" si="81"/>
        <v>0</v>
      </c>
      <c r="N58" s="6">
        <f t="shared" si="82"/>
        <v>0</v>
      </c>
      <c r="O58" s="6">
        <f t="shared" si="83"/>
        <v>0</v>
      </c>
      <c r="P58" s="6">
        <f t="shared" si="84"/>
        <v>0</v>
      </c>
      <c r="Q58" s="6">
        <f t="shared" si="85"/>
        <v>0</v>
      </c>
      <c r="R58" s="6">
        <f t="shared" si="86"/>
        <v>0</v>
      </c>
      <c r="S58" s="6">
        <f t="shared" si="87"/>
        <v>0</v>
      </c>
      <c r="T58" s="7">
        <f t="shared" si="88"/>
        <v>1</v>
      </c>
      <c r="U58" s="7">
        <f t="shared" si="89"/>
        <v>0</v>
      </c>
      <c r="V58" s="7">
        <v>0.6</v>
      </c>
      <c r="W58" s="11"/>
      <c r="X58" s="10"/>
      <c r="Y58" s="11"/>
      <c r="Z58" s="10"/>
      <c r="AA58" s="11"/>
      <c r="AB58" s="10"/>
      <c r="AC58" s="7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11"/>
      <c r="AO58" s="10"/>
      <c r="AP58" s="11"/>
      <c r="AQ58" s="10"/>
      <c r="AR58" s="11"/>
      <c r="AS58" s="10"/>
      <c r="AT58" s="7"/>
      <c r="AU58" s="7">
        <f t="shared" si="90"/>
        <v>0</v>
      </c>
      <c r="AV58" s="11">
        <v>15</v>
      </c>
      <c r="AW58" s="10" t="s">
        <v>57</v>
      </c>
      <c r="AX58" s="11"/>
      <c r="AY58" s="10"/>
      <c r="AZ58" s="11"/>
      <c r="BA58" s="10"/>
      <c r="BB58" s="7">
        <v>1</v>
      </c>
      <c r="BC58" s="11"/>
      <c r="BD58" s="10"/>
      <c r="BE58" s="11"/>
      <c r="BF58" s="10"/>
      <c r="BG58" s="11"/>
      <c r="BH58" s="10"/>
      <c r="BI58" s="11"/>
      <c r="BJ58" s="10"/>
      <c r="BK58" s="11"/>
      <c r="BL58" s="10"/>
      <c r="BM58" s="11"/>
      <c r="BN58" s="10"/>
      <c r="BO58" s="11"/>
      <c r="BP58" s="10"/>
      <c r="BQ58" s="11"/>
      <c r="BR58" s="10"/>
      <c r="BS58" s="7"/>
      <c r="BT58" s="7">
        <f t="shared" si="91"/>
        <v>1</v>
      </c>
      <c r="BU58" s="11"/>
      <c r="BV58" s="10"/>
      <c r="BW58" s="11"/>
      <c r="BX58" s="10"/>
      <c r="BY58" s="11"/>
      <c r="BZ58" s="10"/>
      <c r="CA58" s="7"/>
      <c r="CB58" s="11"/>
      <c r="CC58" s="10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11"/>
      <c r="CQ58" s="10"/>
      <c r="CR58" s="7"/>
      <c r="CS58" s="7">
        <f t="shared" si="92"/>
        <v>0</v>
      </c>
      <c r="CT58" s="11"/>
      <c r="CU58" s="10"/>
      <c r="CV58" s="11"/>
      <c r="CW58" s="10"/>
      <c r="CX58" s="11"/>
      <c r="CY58" s="10"/>
      <c r="CZ58" s="7"/>
      <c r="DA58" s="11"/>
      <c r="DB58" s="10"/>
      <c r="DC58" s="11"/>
      <c r="DD58" s="10"/>
      <c r="DE58" s="11"/>
      <c r="DF58" s="10"/>
      <c r="DG58" s="11"/>
      <c r="DH58" s="10"/>
      <c r="DI58" s="11"/>
      <c r="DJ58" s="10"/>
      <c r="DK58" s="11"/>
      <c r="DL58" s="10"/>
      <c r="DM58" s="11"/>
      <c r="DN58" s="10"/>
      <c r="DO58" s="11"/>
      <c r="DP58" s="10"/>
      <c r="DQ58" s="7"/>
      <c r="DR58" s="7">
        <f t="shared" si="93"/>
        <v>0</v>
      </c>
    </row>
    <row r="59" spans="1:122" ht="12.75">
      <c r="A59" s="38">
        <v>2</v>
      </c>
      <c r="B59" s="38">
        <v>1</v>
      </c>
      <c r="C59" s="38"/>
      <c r="D59" s="6" t="s">
        <v>130</v>
      </c>
      <c r="E59" s="3" t="s">
        <v>131</v>
      </c>
      <c r="F59" s="6">
        <f t="shared" si="74"/>
        <v>0</v>
      </c>
      <c r="G59" s="6">
        <f t="shared" si="75"/>
        <v>1</v>
      </c>
      <c r="H59" s="6">
        <f t="shared" si="76"/>
        <v>15</v>
      </c>
      <c r="I59" s="6">
        <f t="shared" si="77"/>
        <v>15</v>
      </c>
      <c r="J59" s="6">
        <f t="shared" si="78"/>
        <v>0</v>
      </c>
      <c r="K59" s="6">
        <f t="shared" si="79"/>
        <v>0</v>
      </c>
      <c r="L59" s="6">
        <f t="shared" si="80"/>
        <v>0</v>
      </c>
      <c r="M59" s="6">
        <f t="shared" si="81"/>
        <v>0</v>
      </c>
      <c r="N59" s="6">
        <f t="shared" si="82"/>
        <v>0</v>
      </c>
      <c r="O59" s="6">
        <f t="shared" si="83"/>
        <v>0</v>
      </c>
      <c r="P59" s="6">
        <f t="shared" si="84"/>
        <v>0</v>
      </c>
      <c r="Q59" s="6">
        <f t="shared" si="85"/>
        <v>0</v>
      </c>
      <c r="R59" s="6">
        <f t="shared" si="86"/>
        <v>0</v>
      </c>
      <c r="S59" s="6">
        <f t="shared" si="87"/>
        <v>0</v>
      </c>
      <c r="T59" s="7">
        <f t="shared" si="88"/>
        <v>1</v>
      </c>
      <c r="U59" s="7">
        <f t="shared" si="89"/>
        <v>0</v>
      </c>
      <c r="V59" s="7">
        <v>0.6</v>
      </c>
      <c r="W59" s="11"/>
      <c r="X59" s="10"/>
      <c r="Y59" s="11"/>
      <c r="Z59" s="10"/>
      <c r="AA59" s="11"/>
      <c r="AB59" s="10"/>
      <c r="AC59" s="7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11"/>
      <c r="AO59" s="10"/>
      <c r="AP59" s="11"/>
      <c r="AQ59" s="10"/>
      <c r="AR59" s="11"/>
      <c r="AS59" s="10"/>
      <c r="AT59" s="7"/>
      <c r="AU59" s="7">
        <f t="shared" si="90"/>
        <v>0</v>
      </c>
      <c r="AV59" s="11">
        <v>15</v>
      </c>
      <c r="AW59" s="10" t="s">
        <v>57</v>
      </c>
      <c r="AX59" s="11"/>
      <c r="AY59" s="10"/>
      <c r="AZ59" s="11"/>
      <c r="BA59" s="10"/>
      <c r="BB59" s="7">
        <v>1</v>
      </c>
      <c r="BC59" s="11"/>
      <c r="BD59" s="10"/>
      <c r="BE59" s="11"/>
      <c r="BF59" s="10"/>
      <c r="BG59" s="11"/>
      <c r="BH59" s="10"/>
      <c r="BI59" s="11"/>
      <c r="BJ59" s="10"/>
      <c r="BK59" s="11"/>
      <c r="BL59" s="10"/>
      <c r="BM59" s="11"/>
      <c r="BN59" s="10"/>
      <c r="BO59" s="11"/>
      <c r="BP59" s="10"/>
      <c r="BQ59" s="11"/>
      <c r="BR59" s="10"/>
      <c r="BS59" s="7"/>
      <c r="BT59" s="7">
        <f t="shared" si="91"/>
        <v>1</v>
      </c>
      <c r="BU59" s="11"/>
      <c r="BV59" s="10"/>
      <c r="BW59" s="11"/>
      <c r="BX59" s="10"/>
      <c r="BY59" s="11"/>
      <c r="BZ59" s="10"/>
      <c r="CA59" s="7"/>
      <c r="CB59" s="11"/>
      <c r="CC59" s="10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11"/>
      <c r="CQ59" s="10"/>
      <c r="CR59" s="7"/>
      <c r="CS59" s="7">
        <f t="shared" si="92"/>
        <v>0</v>
      </c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11"/>
      <c r="DJ59" s="10"/>
      <c r="DK59" s="11"/>
      <c r="DL59" s="10"/>
      <c r="DM59" s="11"/>
      <c r="DN59" s="10"/>
      <c r="DO59" s="11"/>
      <c r="DP59" s="10"/>
      <c r="DQ59" s="7"/>
      <c r="DR59" s="7">
        <f t="shared" si="93"/>
        <v>0</v>
      </c>
    </row>
    <row r="60" spans="1:122" ht="12.75">
      <c r="A60" s="6">
        <v>3</v>
      </c>
      <c r="B60" s="6">
        <v>1</v>
      </c>
      <c r="C60" s="6"/>
      <c r="D60" s="6" t="s">
        <v>132</v>
      </c>
      <c r="E60" s="3" t="s">
        <v>133</v>
      </c>
      <c r="F60" s="6">
        <f t="shared" si="74"/>
        <v>0</v>
      </c>
      <c r="G60" s="6">
        <f t="shared" si="75"/>
        <v>1</v>
      </c>
      <c r="H60" s="6">
        <f t="shared" si="76"/>
        <v>120</v>
      </c>
      <c r="I60" s="6">
        <f t="shared" si="77"/>
        <v>0</v>
      </c>
      <c r="J60" s="6">
        <f t="shared" si="78"/>
        <v>0</v>
      </c>
      <c r="K60" s="6">
        <f t="shared" si="79"/>
        <v>0</v>
      </c>
      <c r="L60" s="6">
        <f t="shared" si="80"/>
        <v>0</v>
      </c>
      <c r="M60" s="6">
        <f t="shared" si="81"/>
        <v>0</v>
      </c>
      <c r="N60" s="6">
        <f t="shared" si="82"/>
        <v>0</v>
      </c>
      <c r="O60" s="6">
        <f t="shared" si="83"/>
        <v>0</v>
      </c>
      <c r="P60" s="6">
        <f t="shared" si="84"/>
        <v>0</v>
      </c>
      <c r="Q60" s="6">
        <f t="shared" si="85"/>
        <v>120</v>
      </c>
      <c r="R60" s="6">
        <f t="shared" si="86"/>
        <v>0</v>
      </c>
      <c r="S60" s="6">
        <f t="shared" si="87"/>
        <v>0</v>
      </c>
      <c r="T60" s="7">
        <f t="shared" si="88"/>
        <v>4</v>
      </c>
      <c r="U60" s="7">
        <f t="shared" si="89"/>
        <v>4</v>
      </c>
      <c r="V60" s="7">
        <v>0</v>
      </c>
      <c r="W60" s="11"/>
      <c r="X60" s="10"/>
      <c r="Y60" s="11"/>
      <c r="Z60" s="10"/>
      <c r="AA60" s="11"/>
      <c r="AB60" s="10"/>
      <c r="AC60" s="7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11">
        <v>120</v>
      </c>
      <c r="AO60" s="10" t="s">
        <v>57</v>
      </c>
      <c r="AP60" s="11"/>
      <c r="AQ60" s="10"/>
      <c r="AR60" s="11"/>
      <c r="AS60" s="10"/>
      <c r="AT60" s="7">
        <v>4</v>
      </c>
      <c r="AU60" s="7">
        <f t="shared" si="90"/>
        <v>4</v>
      </c>
      <c r="AV60" s="11"/>
      <c r="AW60" s="10"/>
      <c r="AX60" s="11"/>
      <c r="AY60" s="10"/>
      <c r="AZ60" s="11"/>
      <c r="BA60" s="10"/>
      <c r="BB60" s="7"/>
      <c r="BC60" s="11"/>
      <c r="BD60" s="10"/>
      <c r="BE60" s="11"/>
      <c r="BF60" s="10"/>
      <c r="BG60" s="11"/>
      <c r="BH60" s="10"/>
      <c r="BI60" s="11"/>
      <c r="BJ60" s="10"/>
      <c r="BK60" s="11"/>
      <c r="BL60" s="10"/>
      <c r="BM60" s="11"/>
      <c r="BN60" s="10"/>
      <c r="BO60" s="11"/>
      <c r="BP60" s="10"/>
      <c r="BQ60" s="11"/>
      <c r="BR60" s="10"/>
      <c r="BS60" s="7"/>
      <c r="BT60" s="7">
        <f t="shared" si="91"/>
        <v>0</v>
      </c>
      <c r="BU60" s="11"/>
      <c r="BV60" s="10"/>
      <c r="BW60" s="11"/>
      <c r="BX60" s="10"/>
      <c r="BY60" s="11"/>
      <c r="BZ60" s="10"/>
      <c r="CA60" s="7"/>
      <c r="CB60" s="11"/>
      <c r="CC60" s="10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11"/>
      <c r="CQ60" s="10"/>
      <c r="CR60" s="7"/>
      <c r="CS60" s="7">
        <f t="shared" si="92"/>
        <v>0</v>
      </c>
      <c r="CT60" s="11"/>
      <c r="CU60" s="10"/>
      <c r="CV60" s="11"/>
      <c r="CW60" s="10"/>
      <c r="CX60" s="11"/>
      <c r="CY60" s="10"/>
      <c r="CZ60" s="7"/>
      <c r="DA60" s="11"/>
      <c r="DB60" s="10"/>
      <c r="DC60" s="11"/>
      <c r="DD60" s="10"/>
      <c r="DE60" s="11"/>
      <c r="DF60" s="10"/>
      <c r="DG60" s="11"/>
      <c r="DH60" s="10"/>
      <c r="DI60" s="11"/>
      <c r="DJ60" s="10"/>
      <c r="DK60" s="11"/>
      <c r="DL60" s="10"/>
      <c r="DM60" s="11"/>
      <c r="DN60" s="10"/>
      <c r="DO60" s="11"/>
      <c r="DP60" s="10"/>
      <c r="DQ60" s="7"/>
      <c r="DR60" s="7">
        <f t="shared" si="93"/>
        <v>0</v>
      </c>
    </row>
    <row r="61" spans="1:123" ht="19.5" customHeight="1">
      <c r="A61" s="32" t="s">
        <v>134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2"/>
      <c r="DR61" s="33"/>
      <c r="DS61" s="31"/>
    </row>
    <row r="62" spans="1:122" ht="12.75">
      <c r="A62" s="6">
        <v>3</v>
      </c>
      <c r="B62" s="6">
        <v>1</v>
      </c>
      <c r="C62" s="6"/>
      <c r="D62" s="6"/>
      <c r="E62" s="3" t="s">
        <v>135</v>
      </c>
      <c r="F62" s="6">
        <f>$B$62*COUNTIF(W62:DP62,"e")</f>
        <v>0</v>
      </c>
      <c r="G62" s="6">
        <f>$B$62*COUNTIF(W62:DP62,"z")</f>
        <v>1</v>
      </c>
      <c r="H62" s="6">
        <f>SUM(I62:S62)</f>
        <v>120</v>
      </c>
      <c r="I62" s="6">
        <f>W62+AV62+BU62+CT62</f>
        <v>0</v>
      </c>
      <c r="J62" s="6">
        <f>Y62+AX62+BW62+CV62</f>
        <v>0</v>
      </c>
      <c r="K62" s="6">
        <f>AA62+AZ62+BY62+CX62</f>
        <v>0</v>
      </c>
      <c r="L62" s="6">
        <f>AD62+BC62+CB62+DA62</f>
        <v>0</v>
      </c>
      <c r="M62" s="6">
        <f>AF62+BE62+CD62+DC62</f>
        <v>0</v>
      </c>
      <c r="N62" s="6">
        <f>AH62+BG62+CF62+DE62</f>
        <v>0</v>
      </c>
      <c r="O62" s="6">
        <f>AJ62+BI62+CH62+DG62</f>
        <v>0</v>
      </c>
      <c r="P62" s="6">
        <f>AL62+BK62+CJ62+DI62</f>
        <v>0</v>
      </c>
      <c r="Q62" s="6">
        <f>AN62+BM62+CL62+DK62</f>
        <v>120</v>
      </c>
      <c r="R62" s="6">
        <f>AP62+BO62+CN62+DM62</f>
        <v>0</v>
      </c>
      <c r="S62" s="6">
        <f>AR62+BQ62+CP62+DO62</f>
        <v>0</v>
      </c>
      <c r="T62" s="7">
        <f>AU62+BT62+CS62+DR62</f>
        <v>4</v>
      </c>
      <c r="U62" s="7">
        <f>AT62+BS62+CR62+DQ62</f>
        <v>4</v>
      </c>
      <c r="V62" s="7">
        <f>$B$62*0</f>
        <v>0</v>
      </c>
      <c r="W62" s="11"/>
      <c r="X62" s="10"/>
      <c r="Y62" s="11"/>
      <c r="Z62" s="10"/>
      <c r="AA62" s="11"/>
      <c r="AB62" s="10"/>
      <c r="AC62" s="7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11">
        <f>$B$62*120</f>
        <v>120</v>
      </c>
      <c r="AO62" s="10" t="s">
        <v>57</v>
      </c>
      <c r="AP62" s="11"/>
      <c r="AQ62" s="10"/>
      <c r="AR62" s="11"/>
      <c r="AS62" s="10"/>
      <c r="AT62" s="7">
        <f>$B$62*4</f>
        <v>4</v>
      </c>
      <c r="AU62" s="7">
        <f>AC62+AT62</f>
        <v>4</v>
      </c>
      <c r="AV62" s="11"/>
      <c r="AW62" s="10"/>
      <c r="AX62" s="11"/>
      <c r="AY62" s="10"/>
      <c r="AZ62" s="11"/>
      <c r="BA62" s="10"/>
      <c r="BB62" s="7"/>
      <c r="BC62" s="11"/>
      <c r="BD62" s="10"/>
      <c r="BE62" s="11"/>
      <c r="BF62" s="10"/>
      <c r="BG62" s="11"/>
      <c r="BH62" s="10"/>
      <c r="BI62" s="11"/>
      <c r="BJ62" s="10"/>
      <c r="BK62" s="11"/>
      <c r="BL62" s="10"/>
      <c r="BM62" s="11"/>
      <c r="BN62" s="10"/>
      <c r="BO62" s="11"/>
      <c r="BP62" s="10"/>
      <c r="BQ62" s="11"/>
      <c r="BR62" s="10"/>
      <c r="BS62" s="7"/>
      <c r="BT62" s="7">
        <f>BB62+BS62</f>
        <v>0</v>
      </c>
      <c r="BU62" s="11"/>
      <c r="BV62" s="10"/>
      <c r="BW62" s="11"/>
      <c r="BX62" s="10"/>
      <c r="BY62" s="11"/>
      <c r="BZ62" s="10"/>
      <c r="CA62" s="7"/>
      <c r="CB62" s="11"/>
      <c r="CC62" s="10"/>
      <c r="CD62" s="11"/>
      <c r="CE62" s="10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11"/>
      <c r="CQ62" s="10"/>
      <c r="CR62" s="7"/>
      <c r="CS62" s="7">
        <f>CA62+CR62</f>
        <v>0</v>
      </c>
      <c r="CT62" s="11"/>
      <c r="CU62" s="10"/>
      <c r="CV62" s="11"/>
      <c r="CW62" s="10"/>
      <c r="CX62" s="11"/>
      <c r="CY62" s="10"/>
      <c r="CZ62" s="7"/>
      <c r="DA62" s="11"/>
      <c r="DB62" s="10"/>
      <c r="DC62" s="11"/>
      <c r="DD62" s="10"/>
      <c r="DE62" s="11"/>
      <c r="DF62" s="10"/>
      <c r="DG62" s="11"/>
      <c r="DH62" s="10"/>
      <c r="DI62" s="11"/>
      <c r="DJ62" s="10"/>
      <c r="DK62" s="11"/>
      <c r="DL62" s="10"/>
      <c r="DM62" s="11"/>
      <c r="DN62" s="10"/>
      <c r="DO62" s="11"/>
      <c r="DP62" s="10"/>
      <c r="DQ62" s="7"/>
      <c r="DR62" s="7">
        <f>CZ62+DQ62</f>
        <v>0</v>
      </c>
    </row>
    <row r="63" spans="1:122" ht="15.75" customHeight="1">
      <c r="A63" s="6"/>
      <c r="B63" s="6"/>
      <c r="C63" s="6"/>
      <c r="D63" s="6"/>
      <c r="E63" s="6" t="s">
        <v>67</v>
      </c>
      <c r="F63" s="6">
        <f aca="true" t="shared" si="94" ref="F63:AK63">SUM(F62:F62)</f>
        <v>0</v>
      </c>
      <c r="G63" s="6">
        <f t="shared" si="94"/>
        <v>1</v>
      </c>
      <c r="H63" s="6">
        <f t="shared" si="94"/>
        <v>120</v>
      </c>
      <c r="I63" s="6">
        <f t="shared" si="94"/>
        <v>0</v>
      </c>
      <c r="J63" s="6">
        <f t="shared" si="94"/>
        <v>0</v>
      </c>
      <c r="K63" s="6">
        <f t="shared" si="94"/>
        <v>0</v>
      </c>
      <c r="L63" s="6">
        <f t="shared" si="94"/>
        <v>0</v>
      </c>
      <c r="M63" s="6">
        <f t="shared" si="94"/>
        <v>0</v>
      </c>
      <c r="N63" s="6">
        <f t="shared" si="94"/>
        <v>0</v>
      </c>
      <c r="O63" s="6">
        <f t="shared" si="94"/>
        <v>0</v>
      </c>
      <c r="P63" s="6">
        <f t="shared" si="94"/>
        <v>0</v>
      </c>
      <c r="Q63" s="6">
        <f t="shared" si="94"/>
        <v>120</v>
      </c>
      <c r="R63" s="6">
        <f t="shared" si="94"/>
        <v>0</v>
      </c>
      <c r="S63" s="6">
        <f t="shared" si="94"/>
        <v>0</v>
      </c>
      <c r="T63" s="7">
        <f t="shared" si="94"/>
        <v>4</v>
      </c>
      <c r="U63" s="7">
        <f t="shared" si="94"/>
        <v>4</v>
      </c>
      <c r="V63" s="7">
        <f t="shared" si="94"/>
        <v>0</v>
      </c>
      <c r="W63" s="11">
        <f t="shared" si="94"/>
        <v>0</v>
      </c>
      <c r="X63" s="10">
        <f t="shared" si="94"/>
        <v>0</v>
      </c>
      <c r="Y63" s="11">
        <f t="shared" si="94"/>
        <v>0</v>
      </c>
      <c r="Z63" s="10">
        <f t="shared" si="94"/>
        <v>0</v>
      </c>
      <c r="AA63" s="11">
        <f t="shared" si="94"/>
        <v>0</v>
      </c>
      <c r="AB63" s="10">
        <f t="shared" si="94"/>
        <v>0</v>
      </c>
      <c r="AC63" s="7">
        <f t="shared" si="94"/>
        <v>0</v>
      </c>
      <c r="AD63" s="11">
        <f t="shared" si="94"/>
        <v>0</v>
      </c>
      <c r="AE63" s="10">
        <f t="shared" si="94"/>
        <v>0</v>
      </c>
      <c r="AF63" s="11">
        <f t="shared" si="94"/>
        <v>0</v>
      </c>
      <c r="AG63" s="10">
        <f t="shared" si="94"/>
        <v>0</v>
      </c>
      <c r="AH63" s="11">
        <f t="shared" si="94"/>
        <v>0</v>
      </c>
      <c r="AI63" s="10">
        <f t="shared" si="94"/>
        <v>0</v>
      </c>
      <c r="AJ63" s="11">
        <f t="shared" si="94"/>
        <v>0</v>
      </c>
      <c r="AK63" s="10">
        <f t="shared" si="94"/>
        <v>0</v>
      </c>
      <c r="AL63" s="11">
        <f aca="true" t="shared" si="95" ref="AL63:BQ63">SUM(AL62:AL62)</f>
        <v>0</v>
      </c>
      <c r="AM63" s="10">
        <f t="shared" si="95"/>
        <v>0</v>
      </c>
      <c r="AN63" s="11">
        <f t="shared" si="95"/>
        <v>120</v>
      </c>
      <c r="AO63" s="10">
        <f t="shared" si="95"/>
        <v>0</v>
      </c>
      <c r="AP63" s="11">
        <f t="shared" si="95"/>
        <v>0</v>
      </c>
      <c r="AQ63" s="10">
        <f t="shared" si="95"/>
        <v>0</v>
      </c>
      <c r="AR63" s="11">
        <f t="shared" si="95"/>
        <v>0</v>
      </c>
      <c r="AS63" s="10">
        <f t="shared" si="95"/>
        <v>0</v>
      </c>
      <c r="AT63" s="7">
        <f t="shared" si="95"/>
        <v>4</v>
      </c>
      <c r="AU63" s="7">
        <f t="shared" si="95"/>
        <v>4</v>
      </c>
      <c r="AV63" s="11">
        <f t="shared" si="95"/>
        <v>0</v>
      </c>
      <c r="AW63" s="10">
        <f t="shared" si="95"/>
        <v>0</v>
      </c>
      <c r="AX63" s="11">
        <f t="shared" si="95"/>
        <v>0</v>
      </c>
      <c r="AY63" s="10">
        <f t="shared" si="95"/>
        <v>0</v>
      </c>
      <c r="AZ63" s="11">
        <f t="shared" si="95"/>
        <v>0</v>
      </c>
      <c r="BA63" s="10">
        <f t="shared" si="95"/>
        <v>0</v>
      </c>
      <c r="BB63" s="7">
        <f t="shared" si="95"/>
        <v>0</v>
      </c>
      <c r="BC63" s="11">
        <f t="shared" si="95"/>
        <v>0</v>
      </c>
      <c r="BD63" s="10">
        <f t="shared" si="95"/>
        <v>0</v>
      </c>
      <c r="BE63" s="11">
        <f t="shared" si="95"/>
        <v>0</v>
      </c>
      <c r="BF63" s="10">
        <f t="shared" si="95"/>
        <v>0</v>
      </c>
      <c r="BG63" s="11">
        <f t="shared" si="95"/>
        <v>0</v>
      </c>
      <c r="BH63" s="10">
        <f t="shared" si="95"/>
        <v>0</v>
      </c>
      <c r="BI63" s="11">
        <f t="shared" si="95"/>
        <v>0</v>
      </c>
      <c r="BJ63" s="10">
        <f t="shared" si="95"/>
        <v>0</v>
      </c>
      <c r="BK63" s="11">
        <f t="shared" si="95"/>
        <v>0</v>
      </c>
      <c r="BL63" s="10">
        <f t="shared" si="95"/>
        <v>0</v>
      </c>
      <c r="BM63" s="11">
        <f t="shared" si="95"/>
        <v>0</v>
      </c>
      <c r="BN63" s="10">
        <f t="shared" si="95"/>
        <v>0</v>
      </c>
      <c r="BO63" s="11">
        <f t="shared" si="95"/>
        <v>0</v>
      </c>
      <c r="BP63" s="10">
        <f t="shared" si="95"/>
        <v>0</v>
      </c>
      <c r="BQ63" s="11">
        <f t="shared" si="95"/>
        <v>0</v>
      </c>
      <c r="BR63" s="10">
        <f aca="true" t="shared" si="96" ref="BR63:CW63">SUM(BR62:BR62)</f>
        <v>0</v>
      </c>
      <c r="BS63" s="7">
        <f t="shared" si="96"/>
        <v>0</v>
      </c>
      <c r="BT63" s="7">
        <f t="shared" si="96"/>
        <v>0</v>
      </c>
      <c r="BU63" s="11">
        <f t="shared" si="96"/>
        <v>0</v>
      </c>
      <c r="BV63" s="10">
        <f t="shared" si="96"/>
        <v>0</v>
      </c>
      <c r="BW63" s="11">
        <f t="shared" si="96"/>
        <v>0</v>
      </c>
      <c r="BX63" s="10">
        <f t="shared" si="96"/>
        <v>0</v>
      </c>
      <c r="BY63" s="11">
        <f t="shared" si="96"/>
        <v>0</v>
      </c>
      <c r="BZ63" s="10">
        <f t="shared" si="96"/>
        <v>0</v>
      </c>
      <c r="CA63" s="7">
        <f t="shared" si="96"/>
        <v>0</v>
      </c>
      <c r="CB63" s="11">
        <f t="shared" si="96"/>
        <v>0</v>
      </c>
      <c r="CC63" s="10">
        <f t="shared" si="96"/>
        <v>0</v>
      </c>
      <c r="CD63" s="11">
        <f t="shared" si="96"/>
        <v>0</v>
      </c>
      <c r="CE63" s="10">
        <f t="shared" si="96"/>
        <v>0</v>
      </c>
      <c r="CF63" s="11">
        <f t="shared" si="96"/>
        <v>0</v>
      </c>
      <c r="CG63" s="10">
        <f t="shared" si="96"/>
        <v>0</v>
      </c>
      <c r="CH63" s="11">
        <f t="shared" si="96"/>
        <v>0</v>
      </c>
      <c r="CI63" s="10">
        <f t="shared" si="96"/>
        <v>0</v>
      </c>
      <c r="CJ63" s="11">
        <f t="shared" si="96"/>
        <v>0</v>
      </c>
      <c r="CK63" s="10">
        <f t="shared" si="96"/>
        <v>0</v>
      </c>
      <c r="CL63" s="11">
        <f t="shared" si="96"/>
        <v>0</v>
      </c>
      <c r="CM63" s="10">
        <f t="shared" si="96"/>
        <v>0</v>
      </c>
      <c r="CN63" s="11">
        <f t="shared" si="96"/>
        <v>0</v>
      </c>
      <c r="CO63" s="10">
        <f t="shared" si="96"/>
        <v>0</v>
      </c>
      <c r="CP63" s="11">
        <f t="shared" si="96"/>
        <v>0</v>
      </c>
      <c r="CQ63" s="10">
        <f t="shared" si="96"/>
        <v>0</v>
      </c>
      <c r="CR63" s="7">
        <f t="shared" si="96"/>
        <v>0</v>
      </c>
      <c r="CS63" s="7">
        <f t="shared" si="96"/>
        <v>0</v>
      </c>
      <c r="CT63" s="11">
        <f t="shared" si="96"/>
        <v>0</v>
      </c>
      <c r="CU63" s="10">
        <f t="shared" si="96"/>
        <v>0</v>
      </c>
      <c r="CV63" s="11">
        <f t="shared" si="96"/>
        <v>0</v>
      </c>
      <c r="CW63" s="10">
        <f t="shared" si="96"/>
        <v>0</v>
      </c>
      <c r="CX63" s="11">
        <f aca="true" t="shared" si="97" ref="CX63:DR63">SUM(CX62:CX62)</f>
        <v>0</v>
      </c>
      <c r="CY63" s="10">
        <f t="shared" si="97"/>
        <v>0</v>
      </c>
      <c r="CZ63" s="7">
        <f t="shared" si="97"/>
        <v>0</v>
      </c>
      <c r="DA63" s="11">
        <f t="shared" si="97"/>
        <v>0</v>
      </c>
      <c r="DB63" s="10">
        <f t="shared" si="97"/>
        <v>0</v>
      </c>
      <c r="DC63" s="11">
        <f t="shared" si="97"/>
        <v>0</v>
      </c>
      <c r="DD63" s="10">
        <f t="shared" si="97"/>
        <v>0</v>
      </c>
      <c r="DE63" s="11">
        <f t="shared" si="97"/>
        <v>0</v>
      </c>
      <c r="DF63" s="10">
        <f t="shared" si="97"/>
        <v>0</v>
      </c>
      <c r="DG63" s="11">
        <f t="shared" si="97"/>
        <v>0</v>
      </c>
      <c r="DH63" s="10">
        <f t="shared" si="97"/>
        <v>0</v>
      </c>
      <c r="DI63" s="11">
        <f t="shared" si="97"/>
        <v>0</v>
      </c>
      <c r="DJ63" s="10">
        <f t="shared" si="97"/>
        <v>0</v>
      </c>
      <c r="DK63" s="11">
        <f t="shared" si="97"/>
        <v>0</v>
      </c>
      <c r="DL63" s="10">
        <f t="shared" si="97"/>
        <v>0</v>
      </c>
      <c r="DM63" s="11">
        <f t="shared" si="97"/>
        <v>0</v>
      </c>
      <c r="DN63" s="10">
        <f t="shared" si="97"/>
        <v>0</v>
      </c>
      <c r="DO63" s="11">
        <f t="shared" si="97"/>
        <v>0</v>
      </c>
      <c r="DP63" s="10">
        <f t="shared" si="97"/>
        <v>0</v>
      </c>
      <c r="DQ63" s="7">
        <f t="shared" si="97"/>
        <v>0</v>
      </c>
      <c r="DR63" s="7">
        <f t="shared" si="97"/>
        <v>0</v>
      </c>
    </row>
    <row r="64" spans="1:123" ht="19.5" customHeight="1">
      <c r="A64" s="32" t="s">
        <v>136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2"/>
      <c r="DR64" s="33"/>
      <c r="DS64" s="31"/>
    </row>
    <row r="65" spans="1:122" ht="12.75">
      <c r="A65" s="6"/>
      <c r="B65" s="6"/>
      <c r="C65" s="6"/>
      <c r="D65" s="6" t="s">
        <v>137</v>
      </c>
      <c r="E65" s="3" t="s">
        <v>138</v>
      </c>
      <c r="F65" s="6">
        <f>COUNTIF(W65:DP65,"e")</f>
        <v>0</v>
      </c>
      <c r="G65" s="6">
        <f>COUNTIF(W65:DP65,"z")</f>
        <v>1</v>
      </c>
      <c r="H65" s="6">
        <f>SUM(I65:S65)</f>
        <v>2</v>
      </c>
      <c r="I65" s="6">
        <f>W65+AV65+BU65+CT65</f>
        <v>2</v>
      </c>
      <c r="J65" s="6">
        <f>Y65+AX65+BW65+CV65</f>
        <v>0</v>
      </c>
      <c r="K65" s="6">
        <f>AA65+AZ65+BY65+CX65</f>
        <v>0</v>
      </c>
      <c r="L65" s="6">
        <f>AD65+BC65+CB65+DA65</f>
        <v>0</v>
      </c>
      <c r="M65" s="6">
        <f>AF65+BE65+CD65+DC65</f>
        <v>0</v>
      </c>
      <c r="N65" s="6">
        <f>AH65+BG65+CF65+DE65</f>
        <v>0</v>
      </c>
      <c r="O65" s="6">
        <f>AJ65+BI65+CH65+DG65</f>
        <v>0</v>
      </c>
      <c r="P65" s="6">
        <f>AL65+BK65+CJ65+DI65</f>
        <v>0</v>
      </c>
      <c r="Q65" s="6">
        <f>AN65+BM65+CL65+DK65</f>
        <v>0</v>
      </c>
      <c r="R65" s="6">
        <f>AP65+BO65+CN65+DM65</f>
        <v>0</v>
      </c>
      <c r="S65" s="6">
        <f>AR65+BQ65+CP65+DO65</f>
        <v>0</v>
      </c>
      <c r="T65" s="7">
        <f>AU65+BT65+CS65+DR65</f>
        <v>0</v>
      </c>
      <c r="U65" s="7">
        <f>AT65+BS65+CR65+DQ65</f>
        <v>0</v>
      </c>
      <c r="V65" s="7">
        <v>0</v>
      </c>
      <c r="W65" s="11">
        <v>2</v>
      </c>
      <c r="X65" s="10" t="s">
        <v>57</v>
      </c>
      <c r="Y65" s="11"/>
      <c r="Z65" s="10"/>
      <c r="AA65" s="11"/>
      <c r="AB65" s="10"/>
      <c r="AC65" s="7">
        <v>0</v>
      </c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11"/>
      <c r="AO65" s="10"/>
      <c r="AP65" s="11"/>
      <c r="AQ65" s="10"/>
      <c r="AR65" s="11"/>
      <c r="AS65" s="10"/>
      <c r="AT65" s="7"/>
      <c r="AU65" s="7">
        <f>AC65+AT65</f>
        <v>0</v>
      </c>
      <c r="AV65" s="11"/>
      <c r="AW65" s="10"/>
      <c r="AX65" s="11"/>
      <c r="AY65" s="10"/>
      <c r="AZ65" s="11"/>
      <c r="BA65" s="10"/>
      <c r="BB65" s="7"/>
      <c r="BC65" s="11"/>
      <c r="BD65" s="10"/>
      <c r="BE65" s="11"/>
      <c r="BF65" s="10"/>
      <c r="BG65" s="11"/>
      <c r="BH65" s="10"/>
      <c r="BI65" s="11"/>
      <c r="BJ65" s="10"/>
      <c r="BK65" s="11"/>
      <c r="BL65" s="10"/>
      <c r="BM65" s="11"/>
      <c r="BN65" s="10"/>
      <c r="BO65" s="11"/>
      <c r="BP65" s="10"/>
      <c r="BQ65" s="11"/>
      <c r="BR65" s="10"/>
      <c r="BS65" s="7"/>
      <c r="BT65" s="7">
        <f>BB65+BS65</f>
        <v>0</v>
      </c>
      <c r="BU65" s="11"/>
      <c r="BV65" s="10"/>
      <c r="BW65" s="11"/>
      <c r="BX65" s="10"/>
      <c r="BY65" s="11"/>
      <c r="BZ65" s="10"/>
      <c r="CA65" s="7"/>
      <c r="CB65" s="11"/>
      <c r="CC65" s="10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11"/>
      <c r="CQ65" s="10"/>
      <c r="CR65" s="7"/>
      <c r="CS65" s="7">
        <f>CA65+CR65</f>
        <v>0</v>
      </c>
      <c r="CT65" s="11"/>
      <c r="CU65" s="10"/>
      <c r="CV65" s="11"/>
      <c r="CW65" s="10"/>
      <c r="CX65" s="11"/>
      <c r="CY65" s="10"/>
      <c r="CZ65" s="7"/>
      <c r="DA65" s="11"/>
      <c r="DB65" s="10"/>
      <c r="DC65" s="11"/>
      <c r="DD65" s="10"/>
      <c r="DE65" s="11"/>
      <c r="DF65" s="10"/>
      <c r="DG65" s="11"/>
      <c r="DH65" s="10"/>
      <c r="DI65" s="11"/>
      <c r="DJ65" s="10"/>
      <c r="DK65" s="11"/>
      <c r="DL65" s="10"/>
      <c r="DM65" s="11"/>
      <c r="DN65" s="10"/>
      <c r="DO65" s="11"/>
      <c r="DP65" s="10"/>
      <c r="DQ65" s="7"/>
      <c r="DR65" s="7">
        <f>CZ65+DQ65</f>
        <v>0</v>
      </c>
    </row>
    <row r="66" spans="1:122" ht="12.75">
      <c r="A66" s="6"/>
      <c r="B66" s="6"/>
      <c r="C66" s="6"/>
      <c r="D66" s="6" t="s">
        <v>139</v>
      </c>
      <c r="E66" s="3" t="s">
        <v>140</v>
      </c>
      <c r="F66" s="6">
        <f>COUNTIF(W66:DP66,"e")</f>
        <v>0</v>
      </c>
      <c r="G66" s="6">
        <f>COUNTIF(W66:DP66,"z")</f>
        <v>1</v>
      </c>
      <c r="H66" s="6">
        <f>SUM(I66:S66)</f>
        <v>5</v>
      </c>
      <c r="I66" s="6">
        <f>W66+AV66+BU66+CT66</f>
        <v>5</v>
      </c>
      <c r="J66" s="6">
        <f>Y66+AX66+BW66+CV66</f>
        <v>0</v>
      </c>
      <c r="K66" s="6">
        <f>AA66+AZ66+BY66+CX66</f>
        <v>0</v>
      </c>
      <c r="L66" s="6">
        <f>AD66+BC66+CB66+DA66</f>
        <v>0</v>
      </c>
      <c r="M66" s="6">
        <f>AF66+BE66+CD66+DC66</f>
        <v>0</v>
      </c>
      <c r="N66" s="6">
        <f>AH66+BG66+CF66+DE66</f>
        <v>0</v>
      </c>
      <c r="O66" s="6">
        <f>AJ66+BI66+CH66+DG66</f>
        <v>0</v>
      </c>
      <c r="P66" s="6">
        <f>AL66+BK66+CJ66+DI66</f>
        <v>0</v>
      </c>
      <c r="Q66" s="6">
        <f>AN66+BM66+CL66+DK66</f>
        <v>0</v>
      </c>
      <c r="R66" s="6">
        <f>AP66+BO66+CN66+DM66</f>
        <v>0</v>
      </c>
      <c r="S66" s="6">
        <f>AR66+BQ66+CP66+DO66</f>
        <v>0</v>
      </c>
      <c r="T66" s="7">
        <f>AU66+BT66+CS66+DR66</f>
        <v>0</v>
      </c>
      <c r="U66" s="7">
        <f>AT66+BS66+CR66+DQ66</f>
        <v>0</v>
      </c>
      <c r="V66" s="7">
        <v>0</v>
      </c>
      <c r="W66" s="11">
        <v>5</v>
      </c>
      <c r="X66" s="10" t="s">
        <v>57</v>
      </c>
      <c r="Y66" s="11"/>
      <c r="Z66" s="10"/>
      <c r="AA66" s="11"/>
      <c r="AB66" s="10"/>
      <c r="AC66" s="7">
        <v>0</v>
      </c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11"/>
      <c r="AO66" s="10"/>
      <c r="AP66" s="11"/>
      <c r="AQ66" s="10"/>
      <c r="AR66" s="11"/>
      <c r="AS66" s="10"/>
      <c r="AT66" s="7"/>
      <c r="AU66" s="7">
        <f>AC66+AT66</f>
        <v>0</v>
      </c>
      <c r="AV66" s="11"/>
      <c r="AW66" s="10"/>
      <c r="AX66" s="11"/>
      <c r="AY66" s="10"/>
      <c r="AZ66" s="11"/>
      <c r="BA66" s="10"/>
      <c r="BB66" s="7"/>
      <c r="BC66" s="11"/>
      <c r="BD66" s="10"/>
      <c r="BE66" s="11"/>
      <c r="BF66" s="10"/>
      <c r="BG66" s="11"/>
      <c r="BH66" s="10"/>
      <c r="BI66" s="11"/>
      <c r="BJ66" s="10"/>
      <c r="BK66" s="11"/>
      <c r="BL66" s="10"/>
      <c r="BM66" s="11"/>
      <c r="BN66" s="10"/>
      <c r="BO66" s="11"/>
      <c r="BP66" s="10"/>
      <c r="BQ66" s="11"/>
      <c r="BR66" s="10"/>
      <c r="BS66" s="7"/>
      <c r="BT66" s="7">
        <f>BB66+BS66</f>
        <v>0</v>
      </c>
      <c r="BU66" s="11"/>
      <c r="BV66" s="10"/>
      <c r="BW66" s="11"/>
      <c r="BX66" s="10"/>
      <c r="BY66" s="11"/>
      <c r="BZ66" s="10"/>
      <c r="CA66" s="7"/>
      <c r="CB66" s="11"/>
      <c r="CC66" s="10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11"/>
      <c r="CQ66" s="10"/>
      <c r="CR66" s="7"/>
      <c r="CS66" s="7">
        <f>CA66+CR66</f>
        <v>0</v>
      </c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11"/>
      <c r="DJ66" s="10"/>
      <c r="DK66" s="11"/>
      <c r="DL66" s="10"/>
      <c r="DM66" s="11"/>
      <c r="DN66" s="10"/>
      <c r="DO66" s="11"/>
      <c r="DP66" s="10"/>
      <c r="DQ66" s="7"/>
      <c r="DR66" s="7">
        <f>CZ66+DQ66</f>
        <v>0</v>
      </c>
    </row>
    <row r="67" spans="1:122" ht="15.75" customHeight="1">
      <c r="A67" s="6"/>
      <c r="B67" s="6"/>
      <c r="C67" s="6"/>
      <c r="D67" s="6"/>
      <c r="E67" s="6" t="s">
        <v>67</v>
      </c>
      <c r="F67" s="6">
        <f aca="true" t="shared" si="98" ref="F67:AK67">SUM(F65:F66)</f>
        <v>0</v>
      </c>
      <c r="G67" s="6">
        <f t="shared" si="98"/>
        <v>2</v>
      </c>
      <c r="H67" s="6">
        <f t="shared" si="98"/>
        <v>7</v>
      </c>
      <c r="I67" s="6">
        <f t="shared" si="98"/>
        <v>7</v>
      </c>
      <c r="J67" s="6">
        <f t="shared" si="98"/>
        <v>0</v>
      </c>
      <c r="K67" s="6">
        <f t="shared" si="98"/>
        <v>0</v>
      </c>
      <c r="L67" s="6">
        <f t="shared" si="98"/>
        <v>0</v>
      </c>
      <c r="M67" s="6">
        <f t="shared" si="98"/>
        <v>0</v>
      </c>
      <c r="N67" s="6">
        <f t="shared" si="98"/>
        <v>0</v>
      </c>
      <c r="O67" s="6">
        <f t="shared" si="98"/>
        <v>0</v>
      </c>
      <c r="P67" s="6">
        <f t="shared" si="98"/>
        <v>0</v>
      </c>
      <c r="Q67" s="6">
        <f t="shared" si="98"/>
        <v>0</v>
      </c>
      <c r="R67" s="6">
        <f t="shared" si="98"/>
        <v>0</v>
      </c>
      <c r="S67" s="6">
        <f t="shared" si="98"/>
        <v>0</v>
      </c>
      <c r="T67" s="7">
        <f t="shared" si="98"/>
        <v>0</v>
      </c>
      <c r="U67" s="7">
        <f t="shared" si="98"/>
        <v>0</v>
      </c>
      <c r="V67" s="7">
        <f t="shared" si="98"/>
        <v>0</v>
      </c>
      <c r="W67" s="11">
        <f t="shared" si="98"/>
        <v>7</v>
      </c>
      <c r="X67" s="10">
        <f t="shared" si="98"/>
        <v>0</v>
      </c>
      <c r="Y67" s="11">
        <f t="shared" si="98"/>
        <v>0</v>
      </c>
      <c r="Z67" s="10">
        <f t="shared" si="98"/>
        <v>0</v>
      </c>
      <c r="AA67" s="11">
        <f t="shared" si="98"/>
        <v>0</v>
      </c>
      <c r="AB67" s="10">
        <f t="shared" si="98"/>
        <v>0</v>
      </c>
      <c r="AC67" s="7">
        <f t="shared" si="98"/>
        <v>0</v>
      </c>
      <c r="AD67" s="11">
        <f t="shared" si="98"/>
        <v>0</v>
      </c>
      <c r="AE67" s="10">
        <f t="shared" si="98"/>
        <v>0</v>
      </c>
      <c r="AF67" s="11">
        <f t="shared" si="98"/>
        <v>0</v>
      </c>
      <c r="AG67" s="10">
        <f t="shared" si="98"/>
        <v>0</v>
      </c>
      <c r="AH67" s="11">
        <f t="shared" si="98"/>
        <v>0</v>
      </c>
      <c r="AI67" s="10">
        <f t="shared" si="98"/>
        <v>0</v>
      </c>
      <c r="AJ67" s="11">
        <f t="shared" si="98"/>
        <v>0</v>
      </c>
      <c r="AK67" s="10">
        <f t="shared" si="98"/>
        <v>0</v>
      </c>
      <c r="AL67" s="11">
        <f aca="true" t="shared" si="99" ref="AL67:BQ67">SUM(AL65:AL66)</f>
        <v>0</v>
      </c>
      <c r="AM67" s="10">
        <f t="shared" si="99"/>
        <v>0</v>
      </c>
      <c r="AN67" s="11">
        <f t="shared" si="99"/>
        <v>0</v>
      </c>
      <c r="AO67" s="10">
        <f t="shared" si="99"/>
        <v>0</v>
      </c>
      <c r="AP67" s="11">
        <f t="shared" si="99"/>
        <v>0</v>
      </c>
      <c r="AQ67" s="10">
        <f t="shared" si="99"/>
        <v>0</v>
      </c>
      <c r="AR67" s="11">
        <f t="shared" si="99"/>
        <v>0</v>
      </c>
      <c r="AS67" s="10">
        <f t="shared" si="99"/>
        <v>0</v>
      </c>
      <c r="AT67" s="7">
        <f t="shared" si="99"/>
        <v>0</v>
      </c>
      <c r="AU67" s="7">
        <f t="shared" si="99"/>
        <v>0</v>
      </c>
      <c r="AV67" s="11">
        <f t="shared" si="99"/>
        <v>0</v>
      </c>
      <c r="AW67" s="10">
        <f t="shared" si="99"/>
        <v>0</v>
      </c>
      <c r="AX67" s="11">
        <f t="shared" si="99"/>
        <v>0</v>
      </c>
      <c r="AY67" s="10">
        <f t="shared" si="99"/>
        <v>0</v>
      </c>
      <c r="AZ67" s="11">
        <f t="shared" si="99"/>
        <v>0</v>
      </c>
      <c r="BA67" s="10">
        <f t="shared" si="99"/>
        <v>0</v>
      </c>
      <c r="BB67" s="7">
        <f t="shared" si="99"/>
        <v>0</v>
      </c>
      <c r="BC67" s="11">
        <f t="shared" si="99"/>
        <v>0</v>
      </c>
      <c r="BD67" s="10">
        <f t="shared" si="99"/>
        <v>0</v>
      </c>
      <c r="BE67" s="11">
        <f t="shared" si="99"/>
        <v>0</v>
      </c>
      <c r="BF67" s="10">
        <f t="shared" si="99"/>
        <v>0</v>
      </c>
      <c r="BG67" s="11">
        <f t="shared" si="99"/>
        <v>0</v>
      </c>
      <c r="BH67" s="10">
        <f t="shared" si="99"/>
        <v>0</v>
      </c>
      <c r="BI67" s="11">
        <f t="shared" si="99"/>
        <v>0</v>
      </c>
      <c r="BJ67" s="10">
        <f t="shared" si="99"/>
        <v>0</v>
      </c>
      <c r="BK67" s="11">
        <f t="shared" si="99"/>
        <v>0</v>
      </c>
      <c r="BL67" s="10">
        <f t="shared" si="99"/>
        <v>0</v>
      </c>
      <c r="BM67" s="11">
        <f t="shared" si="99"/>
        <v>0</v>
      </c>
      <c r="BN67" s="10">
        <f t="shared" si="99"/>
        <v>0</v>
      </c>
      <c r="BO67" s="11">
        <f t="shared" si="99"/>
        <v>0</v>
      </c>
      <c r="BP67" s="10">
        <f t="shared" si="99"/>
        <v>0</v>
      </c>
      <c r="BQ67" s="11">
        <f t="shared" si="99"/>
        <v>0</v>
      </c>
      <c r="BR67" s="10">
        <f aca="true" t="shared" si="100" ref="BR67:CW67">SUM(BR65:BR66)</f>
        <v>0</v>
      </c>
      <c r="BS67" s="7">
        <f t="shared" si="100"/>
        <v>0</v>
      </c>
      <c r="BT67" s="7">
        <f t="shared" si="100"/>
        <v>0</v>
      </c>
      <c r="BU67" s="11">
        <f t="shared" si="100"/>
        <v>0</v>
      </c>
      <c r="BV67" s="10">
        <f t="shared" si="100"/>
        <v>0</v>
      </c>
      <c r="BW67" s="11">
        <f t="shared" si="100"/>
        <v>0</v>
      </c>
      <c r="BX67" s="10">
        <f t="shared" si="100"/>
        <v>0</v>
      </c>
      <c r="BY67" s="11">
        <f t="shared" si="100"/>
        <v>0</v>
      </c>
      <c r="BZ67" s="10">
        <f t="shared" si="100"/>
        <v>0</v>
      </c>
      <c r="CA67" s="7">
        <f t="shared" si="100"/>
        <v>0</v>
      </c>
      <c r="CB67" s="11">
        <f t="shared" si="100"/>
        <v>0</v>
      </c>
      <c r="CC67" s="10">
        <f t="shared" si="100"/>
        <v>0</v>
      </c>
      <c r="CD67" s="11">
        <f t="shared" si="100"/>
        <v>0</v>
      </c>
      <c r="CE67" s="10">
        <f t="shared" si="100"/>
        <v>0</v>
      </c>
      <c r="CF67" s="11">
        <f t="shared" si="100"/>
        <v>0</v>
      </c>
      <c r="CG67" s="10">
        <f t="shared" si="100"/>
        <v>0</v>
      </c>
      <c r="CH67" s="11">
        <f t="shared" si="100"/>
        <v>0</v>
      </c>
      <c r="CI67" s="10">
        <f t="shared" si="100"/>
        <v>0</v>
      </c>
      <c r="CJ67" s="11">
        <f t="shared" si="100"/>
        <v>0</v>
      </c>
      <c r="CK67" s="10">
        <f t="shared" si="100"/>
        <v>0</v>
      </c>
      <c r="CL67" s="11">
        <f t="shared" si="100"/>
        <v>0</v>
      </c>
      <c r="CM67" s="10">
        <f t="shared" si="100"/>
        <v>0</v>
      </c>
      <c r="CN67" s="11">
        <f t="shared" si="100"/>
        <v>0</v>
      </c>
      <c r="CO67" s="10">
        <f t="shared" si="100"/>
        <v>0</v>
      </c>
      <c r="CP67" s="11">
        <f t="shared" si="100"/>
        <v>0</v>
      </c>
      <c r="CQ67" s="10">
        <f t="shared" si="100"/>
        <v>0</v>
      </c>
      <c r="CR67" s="7">
        <f t="shared" si="100"/>
        <v>0</v>
      </c>
      <c r="CS67" s="7">
        <f t="shared" si="100"/>
        <v>0</v>
      </c>
      <c r="CT67" s="11">
        <f t="shared" si="100"/>
        <v>0</v>
      </c>
      <c r="CU67" s="10">
        <f t="shared" si="100"/>
        <v>0</v>
      </c>
      <c r="CV67" s="11">
        <f t="shared" si="100"/>
        <v>0</v>
      </c>
      <c r="CW67" s="10">
        <f t="shared" si="100"/>
        <v>0</v>
      </c>
      <c r="CX67" s="11">
        <f aca="true" t="shared" si="101" ref="CX67:DR67">SUM(CX65:CX66)</f>
        <v>0</v>
      </c>
      <c r="CY67" s="10">
        <f t="shared" si="101"/>
        <v>0</v>
      </c>
      <c r="CZ67" s="7">
        <f t="shared" si="101"/>
        <v>0</v>
      </c>
      <c r="DA67" s="11">
        <f t="shared" si="101"/>
        <v>0</v>
      </c>
      <c r="DB67" s="10">
        <f t="shared" si="101"/>
        <v>0</v>
      </c>
      <c r="DC67" s="11">
        <f t="shared" si="101"/>
        <v>0</v>
      </c>
      <c r="DD67" s="10">
        <f t="shared" si="101"/>
        <v>0</v>
      </c>
      <c r="DE67" s="11">
        <f t="shared" si="101"/>
        <v>0</v>
      </c>
      <c r="DF67" s="10">
        <f t="shared" si="101"/>
        <v>0</v>
      </c>
      <c r="DG67" s="11">
        <f t="shared" si="101"/>
        <v>0</v>
      </c>
      <c r="DH67" s="10">
        <f t="shared" si="101"/>
        <v>0</v>
      </c>
      <c r="DI67" s="11">
        <f t="shared" si="101"/>
        <v>0</v>
      </c>
      <c r="DJ67" s="10">
        <f t="shared" si="101"/>
        <v>0</v>
      </c>
      <c r="DK67" s="11">
        <f t="shared" si="101"/>
        <v>0</v>
      </c>
      <c r="DL67" s="10">
        <f t="shared" si="101"/>
        <v>0</v>
      </c>
      <c r="DM67" s="11">
        <f t="shared" si="101"/>
        <v>0</v>
      </c>
      <c r="DN67" s="10">
        <f t="shared" si="101"/>
        <v>0</v>
      </c>
      <c r="DO67" s="11">
        <f t="shared" si="101"/>
        <v>0</v>
      </c>
      <c r="DP67" s="10">
        <f t="shared" si="101"/>
        <v>0</v>
      </c>
      <c r="DQ67" s="7">
        <f t="shared" si="101"/>
        <v>0</v>
      </c>
      <c r="DR67" s="7">
        <f t="shared" si="101"/>
        <v>0</v>
      </c>
    </row>
    <row r="68" spans="1:122" ht="19.5" customHeight="1">
      <c r="A68" s="6"/>
      <c r="B68" s="6"/>
      <c r="C68" s="6"/>
      <c r="D68" s="6"/>
      <c r="E68" s="8" t="s">
        <v>141</v>
      </c>
      <c r="F68" s="6">
        <f>F23+F28+F40+F53+F63+F67</f>
        <v>9</v>
      </c>
      <c r="G68" s="6">
        <f>G23+G28+G40+G53+G63+G67</f>
        <v>47</v>
      </c>
      <c r="H68" s="6">
        <f aca="true" t="shared" si="102" ref="H68:S68">H23+H28+H40+H53+H67</f>
        <v>1137</v>
      </c>
      <c r="I68" s="6">
        <f t="shared" si="102"/>
        <v>517</v>
      </c>
      <c r="J68" s="6">
        <f t="shared" si="102"/>
        <v>210</v>
      </c>
      <c r="K68" s="6">
        <f t="shared" si="102"/>
        <v>60</v>
      </c>
      <c r="L68" s="6">
        <f t="shared" si="102"/>
        <v>0</v>
      </c>
      <c r="M68" s="6">
        <f t="shared" si="102"/>
        <v>155</v>
      </c>
      <c r="N68" s="6">
        <f t="shared" si="102"/>
        <v>30</v>
      </c>
      <c r="O68" s="6">
        <f t="shared" si="102"/>
        <v>135</v>
      </c>
      <c r="P68" s="6">
        <f t="shared" si="102"/>
        <v>0</v>
      </c>
      <c r="Q68" s="6">
        <f t="shared" si="102"/>
        <v>0</v>
      </c>
      <c r="R68" s="6">
        <f t="shared" si="102"/>
        <v>30</v>
      </c>
      <c r="S68" s="6">
        <f t="shared" si="102"/>
        <v>0</v>
      </c>
      <c r="T68" s="7">
        <f>T23+T28+T40+T53+T63+T67</f>
        <v>90</v>
      </c>
      <c r="U68" s="7">
        <f>U23+U28+U40+U53+U63+U67</f>
        <v>46.6</v>
      </c>
      <c r="V68" s="7">
        <f>V23+V28+V40+V53+V63+V67</f>
        <v>45.19999999999999</v>
      </c>
      <c r="W68" s="11">
        <f aca="true" t="shared" si="103" ref="W68:AB68">W23+W28+W40+W53+W67</f>
        <v>217</v>
      </c>
      <c r="X68" s="10">
        <f t="shared" si="103"/>
        <v>0</v>
      </c>
      <c r="Y68" s="11">
        <f t="shared" si="103"/>
        <v>130</v>
      </c>
      <c r="Z68" s="10">
        <f t="shared" si="103"/>
        <v>0</v>
      </c>
      <c r="AA68" s="11">
        <f t="shared" si="103"/>
        <v>0</v>
      </c>
      <c r="AB68" s="10">
        <f t="shared" si="103"/>
        <v>0</v>
      </c>
      <c r="AC68" s="7">
        <f>AC23+AC28+AC40+AC53+AC63+AC67</f>
        <v>18.5</v>
      </c>
      <c r="AD68" s="11">
        <f aca="true" t="shared" si="104" ref="AD68:AS68">AD23+AD28+AD40+AD53+AD67</f>
        <v>0</v>
      </c>
      <c r="AE68" s="10">
        <f t="shared" si="104"/>
        <v>0</v>
      </c>
      <c r="AF68" s="11">
        <f t="shared" si="104"/>
        <v>75</v>
      </c>
      <c r="AG68" s="10">
        <f t="shared" si="104"/>
        <v>0</v>
      </c>
      <c r="AH68" s="11">
        <f t="shared" si="104"/>
        <v>30</v>
      </c>
      <c r="AI68" s="10">
        <f t="shared" si="104"/>
        <v>0</v>
      </c>
      <c r="AJ68" s="11">
        <f t="shared" si="104"/>
        <v>0</v>
      </c>
      <c r="AK68" s="10">
        <f t="shared" si="104"/>
        <v>0</v>
      </c>
      <c r="AL68" s="11">
        <f t="shared" si="104"/>
        <v>0</v>
      </c>
      <c r="AM68" s="10">
        <f t="shared" si="104"/>
        <v>0</v>
      </c>
      <c r="AN68" s="11">
        <f t="shared" si="104"/>
        <v>0</v>
      </c>
      <c r="AO68" s="10">
        <f t="shared" si="104"/>
        <v>0</v>
      </c>
      <c r="AP68" s="11">
        <f t="shared" si="104"/>
        <v>0</v>
      </c>
      <c r="AQ68" s="10">
        <f t="shared" si="104"/>
        <v>0</v>
      </c>
      <c r="AR68" s="11">
        <f t="shared" si="104"/>
        <v>0</v>
      </c>
      <c r="AS68" s="10">
        <f t="shared" si="104"/>
        <v>0</v>
      </c>
      <c r="AT68" s="7">
        <f>AT23+AT28+AT40+AT53+AT63+AT67</f>
        <v>11.5</v>
      </c>
      <c r="AU68" s="7">
        <f>AU23+AU28+AU40+AU53+AU63+AU67</f>
        <v>30</v>
      </c>
      <c r="AV68" s="11">
        <f aca="true" t="shared" si="105" ref="AV68:BA68">AV23+AV28+AV40+AV53+AV67</f>
        <v>220</v>
      </c>
      <c r="AW68" s="10">
        <f t="shared" si="105"/>
        <v>0</v>
      </c>
      <c r="AX68" s="11">
        <f t="shared" si="105"/>
        <v>50</v>
      </c>
      <c r="AY68" s="10">
        <f t="shared" si="105"/>
        <v>0</v>
      </c>
      <c r="AZ68" s="11">
        <f t="shared" si="105"/>
        <v>60</v>
      </c>
      <c r="BA68" s="10">
        <f t="shared" si="105"/>
        <v>0</v>
      </c>
      <c r="BB68" s="7">
        <f>BB23+BB28+BB40+BB53+BB63+BB67</f>
        <v>17.9</v>
      </c>
      <c r="BC68" s="11">
        <f aca="true" t="shared" si="106" ref="BC68:BR68">BC23+BC28+BC40+BC53+BC67</f>
        <v>0</v>
      </c>
      <c r="BD68" s="10">
        <f t="shared" si="106"/>
        <v>0</v>
      </c>
      <c r="BE68" s="11">
        <f t="shared" si="106"/>
        <v>65</v>
      </c>
      <c r="BF68" s="10">
        <f t="shared" si="106"/>
        <v>0</v>
      </c>
      <c r="BG68" s="11">
        <f t="shared" si="106"/>
        <v>0</v>
      </c>
      <c r="BH68" s="10">
        <f t="shared" si="106"/>
        <v>0</v>
      </c>
      <c r="BI68" s="11">
        <f t="shared" si="106"/>
        <v>135</v>
      </c>
      <c r="BJ68" s="10">
        <f t="shared" si="106"/>
        <v>0</v>
      </c>
      <c r="BK68" s="11">
        <f t="shared" si="106"/>
        <v>0</v>
      </c>
      <c r="BL68" s="10">
        <f t="shared" si="106"/>
        <v>0</v>
      </c>
      <c r="BM68" s="11">
        <f t="shared" si="106"/>
        <v>0</v>
      </c>
      <c r="BN68" s="10">
        <f t="shared" si="106"/>
        <v>0</v>
      </c>
      <c r="BO68" s="11">
        <f t="shared" si="106"/>
        <v>0</v>
      </c>
      <c r="BP68" s="10">
        <f t="shared" si="106"/>
        <v>0</v>
      </c>
      <c r="BQ68" s="11">
        <f t="shared" si="106"/>
        <v>0</v>
      </c>
      <c r="BR68" s="10">
        <f t="shared" si="106"/>
        <v>0</v>
      </c>
      <c r="BS68" s="7">
        <f>BS23+BS28+BS40+BS53+BS63+BS67</f>
        <v>12.1</v>
      </c>
      <c r="BT68" s="7">
        <f>BT23+BT28+BT40+BT53+BT63+BT67</f>
        <v>30</v>
      </c>
      <c r="BU68" s="11">
        <f aca="true" t="shared" si="107" ref="BU68:BZ68">BU23+BU28+BU40+BU53+BU67</f>
        <v>80</v>
      </c>
      <c r="BV68" s="10">
        <f t="shared" si="107"/>
        <v>0</v>
      </c>
      <c r="BW68" s="11">
        <f t="shared" si="107"/>
        <v>30</v>
      </c>
      <c r="BX68" s="10">
        <f t="shared" si="107"/>
        <v>0</v>
      </c>
      <c r="BY68" s="11">
        <f t="shared" si="107"/>
        <v>0</v>
      </c>
      <c r="BZ68" s="10">
        <f t="shared" si="107"/>
        <v>0</v>
      </c>
      <c r="CA68" s="7">
        <f>CA23+CA28+CA40+CA53+CA63+CA67</f>
        <v>7</v>
      </c>
      <c r="CB68" s="11">
        <f aca="true" t="shared" si="108" ref="CB68:CQ68">CB23+CB28+CB40+CB53+CB67</f>
        <v>0</v>
      </c>
      <c r="CC68" s="10">
        <f t="shared" si="108"/>
        <v>0</v>
      </c>
      <c r="CD68" s="11">
        <f t="shared" si="108"/>
        <v>15</v>
      </c>
      <c r="CE68" s="10">
        <f t="shared" si="108"/>
        <v>0</v>
      </c>
      <c r="CF68" s="11">
        <f t="shared" si="108"/>
        <v>0</v>
      </c>
      <c r="CG68" s="10">
        <f t="shared" si="108"/>
        <v>0</v>
      </c>
      <c r="CH68" s="11">
        <f t="shared" si="108"/>
        <v>0</v>
      </c>
      <c r="CI68" s="10">
        <f t="shared" si="108"/>
        <v>0</v>
      </c>
      <c r="CJ68" s="11">
        <f t="shared" si="108"/>
        <v>0</v>
      </c>
      <c r="CK68" s="10">
        <f t="shared" si="108"/>
        <v>0</v>
      </c>
      <c r="CL68" s="11">
        <f t="shared" si="108"/>
        <v>0</v>
      </c>
      <c r="CM68" s="10">
        <f t="shared" si="108"/>
        <v>0</v>
      </c>
      <c r="CN68" s="11">
        <f t="shared" si="108"/>
        <v>30</v>
      </c>
      <c r="CO68" s="10">
        <f t="shared" si="108"/>
        <v>0</v>
      </c>
      <c r="CP68" s="11">
        <f t="shared" si="108"/>
        <v>0</v>
      </c>
      <c r="CQ68" s="10">
        <f t="shared" si="108"/>
        <v>0</v>
      </c>
      <c r="CR68" s="7">
        <f>CR23+CR28+CR40+CR53+CR63+CR67</f>
        <v>23</v>
      </c>
      <c r="CS68" s="7">
        <f>CS23+CS28+CS40+CS53+CS63+CS67</f>
        <v>30</v>
      </c>
      <c r="CT68" s="11">
        <f aca="true" t="shared" si="109" ref="CT68:CY68">CT23+CT28+CT40+CT53+CT67</f>
        <v>0</v>
      </c>
      <c r="CU68" s="10">
        <f t="shared" si="109"/>
        <v>0</v>
      </c>
      <c r="CV68" s="11">
        <f t="shared" si="109"/>
        <v>0</v>
      </c>
      <c r="CW68" s="10">
        <f t="shared" si="109"/>
        <v>0</v>
      </c>
      <c r="CX68" s="11">
        <f t="shared" si="109"/>
        <v>0</v>
      </c>
      <c r="CY68" s="10">
        <f t="shared" si="109"/>
        <v>0</v>
      </c>
      <c r="CZ68" s="7">
        <f>CZ23+CZ28+CZ40+CZ53+CZ63+CZ67</f>
        <v>0</v>
      </c>
      <c r="DA68" s="11">
        <f aca="true" t="shared" si="110" ref="DA68:DP68">DA23+DA28+DA40+DA53+DA67</f>
        <v>0</v>
      </c>
      <c r="DB68" s="10">
        <f t="shared" si="110"/>
        <v>0</v>
      </c>
      <c r="DC68" s="11">
        <f t="shared" si="110"/>
        <v>0</v>
      </c>
      <c r="DD68" s="10">
        <f t="shared" si="110"/>
        <v>0</v>
      </c>
      <c r="DE68" s="11">
        <f t="shared" si="110"/>
        <v>0</v>
      </c>
      <c r="DF68" s="10">
        <f t="shared" si="110"/>
        <v>0</v>
      </c>
      <c r="DG68" s="11">
        <f t="shared" si="110"/>
        <v>0</v>
      </c>
      <c r="DH68" s="10">
        <f t="shared" si="110"/>
        <v>0</v>
      </c>
      <c r="DI68" s="11">
        <f t="shared" si="110"/>
        <v>0</v>
      </c>
      <c r="DJ68" s="10">
        <f t="shared" si="110"/>
        <v>0</v>
      </c>
      <c r="DK68" s="11">
        <f t="shared" si="110"/>
        <v>0</v>
      </c>
      <c r="DL68" s="10">
        <f t="shared" si="110"/>
        <v>0</v>
      </c>
      <c r="DM68" s="11">
        <f t="shared" si="110"/>
        <v>0</v>
      </c>
      <c r="DN68" s="10">
        <f t="shared" si="110"/>
        <v>0</v>
      </c>
      <c r="DO68" s="11">
        <f t="shared" si="110"/>
        <v>0</v>
      </c>
      <c r="DP68" s="10">
        <f t="shared" si="110"/>
        <v>0</v>
      </c>
      <c r="DQ68" s="7">
        <f>DQ23+DQ28+DQ40+DQ53+DQ63+DQ67</f>
        <v>0</v>
      </c>
      <c r="DR68" s="7">
        <f>DR23+DR28+DR40+DR53+DR63+DR67</f>
        <v>0</v>
      </c>
    </row>
    <row r="70" spans="4:5" ht="12.75">
      <c r="D70" s="3" t="s">
        <v>22</v>
      </c>
      <c r="E70" s="3" t="s">
        <v>142</v>
      </c>
    </row>
    <row r="71" spans="4:5" ht="12.75">
      <c r="D71" s="3" t="s">
        <v>26</v>
      </c>
      <c r="E71" s="3" t="s">
        <v>143</v>
      </c>
    </row>
    <row r="72" spans="4:5" ht="12.75">
      <c r="D72" s="34" t="s">
        <v>32</v>
      </c>
      <c r="E72" s="34"/>
    </row>
    <row r="73" spans="4:5" ht="12.75">
      <c r="D73" s="3" t="s">
        <v>34</v>
      </c>
      <c r="E73" s="3" t="s">
        <v>144</v>
      </c>
    </row>
    <row r="74" spans="4:5" ht="12.75">
      <c r="D74" s="3" t="s">
        <v>35</v>
      </c>
      <c r="E74" s="3" t="s">
        <v>145</v>
      </c>
    </row>
    <row r="75" spans="4:5" ht="12.75">
      <c r="D75" s="3" t="s">
        <v>36</v>
      </c>
      <c r="E75" s="3" t="s">
        <v>146</v>
      </c>
    </row>
    <row r="76" spans="4:29" ht="12.75">
      <c r="D76" s="34" t="s">
        <v>33</v>
      </c>
      <c r="E76" s="34"/>
      <c r="M76" s="9"/>
      <c r="U76" s="9"/>
      <c r="AC76" s="9"/>
    </row>
    <row r="77" spans="4:5" ht="12.75">
      <c r="D77" s="3" t="s">
        <v>35</v>
      </c>
      <c r="E77" s="3" t="s">
        <v>145</v>
      </c>
    </row>
    <row r="78" spans="4:5" ht="12.75">
      <c r="D78" s="3" t="s">
        <v>36</v>
      </c>
      <c r="E78" s="3" t="s">
        <v>146</v>
      </c>
    </row>
    <row r="79" spans="4:5" ht="12.75">
      <c r="D79" s="3" t="s">
        <v>37</v>
      </c>
      <c r="E79" s="3" t="s">
        <v>147</v>
      </c>
    </row>
    <row r="80" spans="4:5" ht="12.75">
      <c r="D80" s="3" t="s">
        <v>38</v>
      </c>
      <c r="E80" s="3" t="s">
        <v>148</v>
      </c>
    </row>
    <row r="81" spans="4:5" ht="12.75">
      <c r="D81" s="3" t="s">
        <v>39</v>
      </c>
      <c r="E81" s="3" t="s">
        <v>149</v>
      </c>
    </row>
    <row r="82" spans="4:5" ht="12.75">
      <c r="D82" s="3" t="s">
        <v>40</v>
      </c>
      <c r="E82" s="3" t="s">
        <v>150</v>
      </c>
    </row>
    <row r="83" spans="4:5" ht="12.75">
      <c r="D83" s="3" t="s">
        <v>41</v>
      </c>
      <c r="E83" s="3" t="s">
        <v>151</v>
      </c>
    </row>
    <row r="84" spans="4:5" ht="12.75">
      <c r="D84" s="3" t="s">
        <v>42</v>
      </c>
      <c r="E84" s="3" t="s">
        <v>152</v>
      </c>
    </row>
  </sheetData>
  <sheetProtection/>
  <mergeCells count="100">
    <mergeCell ref="A11:DQ11"/>
    <mergeCell ref="A12:C14"/>
    <mergeCell ref="D12:D15"/>
    <mergeCell ref="E12:E15"/>
    <mergeCell ref="F12:G12"/>
    <mergeCell ref="F13:F15"/>
    <mergeCell ref="G13:G15"/>
    <mergeCell ref="H12:S12"/>
    <mergeCell ref="H13:H15"/>
    <mergeCell ref="I13:S13"/>
    <mergeCell ref="I14:K14"/>
    <mergeCell ref="L14:S14"/>
    <mergeCell ref="T12:T15"/>
    <mergeCell ref="U12:U15"/>
    <mergeCell ref="V12:V15"/>
    <mergeCell ref="W12:BT12"/>
    <mergeCell ref="W13:AU13"/>
    <mergeCell ref="W14:AB14"/>
    <mergeCell ref="W15:X15"/>
    <mergeCell ref="Y15:Z15"/>
    <mergeCell ref="AA15:AB15"/>
    <mergeCell ref="AC14:AC15"/>
    <mergeCell ref="AD14:AS14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4:AT15"/>
    <mergeCell ref="AU14:AU15"/>
    <mergeCell ref="AV13:BT13"/>
    <mergeCell ref="AV14:BA14"/>
    <mergeCell ref="AV15:AW15"/>
    <mergeCell ref="AX15:AY15"/>
    <mergeCell ref="AZ15:BA15"/>
    <mergeCell ref="BB14:BB15"/>
    <mergeCell ref="BC14:BR14"/>
    <mergeCell ref="BC15:BD15"/>
    <mergeCell ref="BE15:BF15"/>
    <mergeCell ref="BG15:BH15"/>
    <mergeCell ref="BI15:BJ15"/>
    <mergeCell ref="BK15:BL15"/>
    <mergeCell ref="BM15:BN15"/>
    <mergeCell ref="BU12:DR12"/>
    <mergeCell ref="BU13:CS13"/>
    <mergeCell ref="BU14:BZ14"/>
    <mergeCell ref="BU15:BV15"/>
    <mergeCell ref="BW15:BX15"/>
    <mergeCell ref="BY15:BZ15"/>
    <mergeCell ref="CJ15:CK15"/>
    <mergeCell ref="CL15:CM15"/>
    <mergeCell ref="CN15:CO15"/>
    <mergeCell ref="CP15:CQ15"/>
    <mergeCell ref="BO15:BP15"/>
    <mergeCell ref="BQ15:BR15"/>
    <mergeCell ref="BS14:BS15"/>
    <mergeCell ref="BT14:BT15"/>
    <mergeCell ref="DA14:DP14"/>
    <mergeCell ref="DA15:DB15"/>
    <mergeCell ref="DG15:DH15"/>
    <mergeCell ref="DI15:DJ15"/>
    <mergeCell ref="CA14:CA15"/>
    <mergeCell ref="CB14:CQ14"/>
    <mergeCell ref="CB15:CC15"/>
    <mergeCell ref="CD15:CE15"/>
    <mergeCell ref="CF15:CG15"/>
    <mergeCell ref="CH15:CI15"/>
    <mergeCell ref="CR14:CR15"/>
    <mergeCell ref="CS14:CS15"/>
    <mergeCell ref="A57:A59"/>
    <mergeCell ref="B57:B59"/>
    <mergeCell ref="CT13:DR13"/>
    <mergeCell ref="CT14:CY14"/>
    <mergeCell ref="CT15:CU15"/>
    <mergeCell ref="CV15:CW15"/>
    <mergeCell ref="CX15:CY15"/>
    <mergeCell ref="CZ14:CZ15"/>
    <mergeCell ref="DO15:DP15"/>
    <mergeCell ref="DQ14:DQ15"/>
    <mergeCell ref="DR14:DR15"/>
    <mergeCell ref="A16:DR16"/>
    <mergeCell ref="A24:DR24"/>
    <mergeCell ref="A29:DR29"/>
    <mergeCell ref="DC15:DD15"/>
    <mergeCell ref="DE15:DF15"/>
    <mergeCell ref="DK15:DL15"/>
    <mergeCell ref="DM15:DN15"/>
    <mergeCell ref="A61:DR61"/>
    <mergeCell ref="A64:DR64"/>
    <mergeCell ref="D72:E72"/>
    <mergeCell ref="D76:E76"/>
    <mergeCell ref="A41:DR41"/>
    <mergeCell ref="A54:DR54"/>
    <mergeCell ref="C55:C56"/>
    <mergeCell ref="A55:A56"/>
    <mergeCell ref="B55:B56"/>
    <mergeCell ref="C57:C59"/>
  </mergeCells>
  <printOptions/>
  <pageMargins left="0.75" right="0.75" top="1" bottom="1" header="0.5" footer="0.5"/>
  <pageSetup fitToHeight="1" fitToWidth="1" horizontalDpi="600" verticalDpi="600" orientation="landscape" paperSize="8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5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9" width="4.28125" style="0" customWidth="1"/>
    <col min="20" max="22" width="4.710937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8515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8515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57421875" style="0" customWidth="1"/>
    <col min="62" max="62" width="2.00390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2" width="3.8515625" style="0" customWidth="1"/>
    <col min="73" max="73" width="3.57421875" style="0" customWidth="1"/>
    <col min="74" max="74" width="2.00390625" style="0" customWidth="1"/>
    <col min="75" max="75" width="3.57421875" style="0" customWidth="1"/>
    <col min="76" max="76" width="2.00390625" style="0" customWidth="1"/>
    <col min="77" max="77" width="3.57421875" style="0" customWidth="1"/>
    <col min="78" max="78" width="2.00390625" style="0" customWidth="1"/>
    <col min="79" max="79" width="3.8515625" style="0" customWidth="1"/>
    <col min="80" max="80" width="3.57421875" style="0" customWidth="1"/>
    <col min="81" max="81" width="2.00390625" style="0" customWidth="1"/>
    <col min="82" max="82" width="3.57421875" style="0" customWidth="1"/>
    <col min="83" max="83" width="2.00390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4" width="3.57421875" style="0" customWidth="1"/>
    <col min="95" max="95" width="2.00390625" style="0" customWidth="1"/>
    <col min="96" max="97" width="3.8515625" style="0" customWidth="1"/>
    <col min="98" max="98" width="3.57421875" style="0" hidden="1" customWidth="1"/>
    <col min="99" max="99" width="2.00390625" style="0" hidden="1" customWidth="1"/>
    <col min="100" max="100" width="3.57421875" style="0" hidden="1" customWidth="1"/>
    <col min="101" max="101" width="2.00390625" style="0" hidden="1" customWidth="1"/>
    <col min="102" max="102" width="3.57421875" style="0" hidden="1" customWidth="1"/>
    <col min="103" max="103" width="2.00390625" style="0" hidden="1" customWidth="1"/>
    <col min="104" max="104" width="3.8515625" style="0" hidden="1" customWidth="1"/>
    <col min="105" max="105" width="3.57421875" style="0" hidden="1" customWidth="1"/>
    <col min="106" max="106" width="2.00390625" style="0" hidden="1" customWidth="1"/>
    <col min="107" max="107" width="3.57421875" style="0" hidden="1" customWidth="1"/>
    <col min="108" max="108" width="2.00390625" style="0" hidden="1" customWidth="1"/>
    <col min="109" max="109" width="3.57421875" style="0" hidden="1" customWidth="1"/>
    <col min="110" max="110" width="2.00390625" style="0" hidden="1" customWidth="1"/>
    <col min="111" max="111" width="3.57421875" style="0" hidden="1" customWidth="1"/>
    <col min="112" max="112" width="2.00390625" style="0" hidden="1" customWidth="1"/>
    <col min="113" max="113" width="3.57421875" style="0" hidden="1" customWidth="1"/>
    <col min="114" max="114" width="2.00390625" style="0" hidden="1" customWidth="1"/>
    <col min="115" max="115" width="3.57421875" style="0" hidden="1" customWidth="1"/>
    <col min="116" max="116" width="2.00390625" style="0" hidden="1" customWidth="1"/>
    <col min="117" max="117" width="3.57421875" style="0" hidden="1" customWidth="1"/>
    <col min="118" max="118" width="2.00390625" style="0" hidden="1" customWidth="1"/>
    <col min="119" max="119" width="3.57421875" style="0" hidden="1" customWidth="1"/>
    <col min="120" max="120" width="2.00390625" style="0" hidden="1" customWidth="1"/>
    <col min="121" max="121" width="3.8515625" style="0" hidden="1" customWidth="1"/>
    <col min="122" max="122" width="2.42187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52" ht="12.75">
      <c r="E7" t="s">
        <v>11</v>
      </c>
      <c r="F7" s="1" t="s">
        <v>12</v>
      </c>
      <c r="AZ7" t="s">
        <v>13</v>
      </c>
    </row>
    <row r="8" spans="5:52" ht="12.75">
      <c r="E8" t="s">
        <v>14</v>
      </c>
      <c r="F8" s="1" t="s">
        <v>97</v>
      </c>
      <c r="AZ8" t="s">
        <v>16</v>
      </c>
    </row>
    <row r="9" spans="5:52" ht="12.75">
      <c r="E9" t="s">
        <v>17</v>
      </c>
      <c r="F9" s="1" t="s">
        <v>18</v>
      </c>
      <c r="AZ9" t="s">
        <v>194</v>
      </c>
    </row>
    <row r="11" spans="1:121" ht="12.75">
      <c r="A11" s="57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</row>
    <row r="12" spans="1:123" ht="12" customHeight="1">
      <c r="A12" s="40" t="s">
        <v>20</v>
      </c>
      <c r="B12" s="40"/>
      <c r="C12" s="40"/>
      <c r="D12" s="55" t="s">
        <v>24</v>
      </c>
      <c r="E12" s="53" t="s">
        <v>25</v>
      </c>
      <c r="F12" s="53" t="s">
        <v>26</v>
      </c>
      <c r="G12" s="53"/>
      <c r="H12" s="53" t="s">
        <v>29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5" t="s">
        <v>43</v>
      </c>
      <c r="U12" s="55" t="s">
        <v>44</v>
      </c>
      <c r="V12" s="55" t="s">
        <v>45</v>
      </c>
      <c r="W12" s="48" t="s">
        <v>46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 t="s">
        <v>51</v>
      </c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63"/>
      <c r="DS12" s="31"/>
    </row>
    <row r="13" spans="1:123" ht="12" customHeight="1">
      <c r="A13" s="40"/>
      <c r="B13" s="40"/>
      <c r="C13" s="40"/>
      <c r="D13" s="55"/>
      <c r="E13" s="53"/>
      <c r="F13" s="55" t="s">
        <v>27</v>
      </c>
      <c r="G13" s="55" t="s">
        <v>28</v>
      </c>
      <c r="H13" s="55" t="s">
        <v>30</v>
      </c>
      <c r="I13" s="53" t="s">
        <v>31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5"/>
      <c r="U13" s="55"/>
      <c r="V13" s="55"/>
      <c r="W13" s="48" t="s">
        <v>47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 t="s">
        <v>50</v>
      </c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 t="s">
        <v>52</v>
      </c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 t="s">
        <v>53</v>
      </c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63"/>
      <c r="DS13" s="31"/>
    </row>
    <row r="14" spans="1:123" ht="24" customHeight="1">
      <c r="A14" s="40"/>
      <c r="B14" s="40"/>
      <c r="C14" s="40"/>
      <c r="D14" s="55"/>
      <c r="E14" s="53"/>
      <c r="F14" s="55"/>
      <c r="G14" s="55"/>
      <c r="H14" s="55"/>
      <c r="I14" s="53" t="s">
        <v>32</v>
      </c>
      <c r="J14" s="53"/>
      <c r="K14" s="53"/>
      <c r="L14" s="53" t="s">
        <v>33</v>
      </c>
      <c r="M14" s="53"/>
      <c r="N14" s="53"/>
      <c r="O14" s="53"/>
      <c r="P14" s="53"/>
      <c r="Q14" s="53"/>
      <c r="R14" s="53"/>
      <c r="S14" s="53"/>
      <c r="T14" s="55"/>
      <c r="U14" s="55"/>
      <c r="V14" s="55"/>
      <c r="W14" s="50" t="s">
        <v>32</v>
      </c>
      <c r="X14" s="50"/>
      <c r="Y14" s="50"/>
      <c r="Z14" s="50"/>
      <c r="AA14" s="50"/>
      <c r="AB14" s="50"/>
      <c r="AC14" s="40" t="s">
        <v>48</v>
      </c>
      <c r="AD14" s="50" t="s">
        <v>33</v>
      </c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40" t="s">
        <v>48</v>
      </c>
      <c r="AU14" s="40" t="s">
        <v>49</v>
      </c>
      <c r="AV14" s="50" t="s">
        <v>32</v>
      </c>
      <c r="AW14" s="50"/>
      <c r="AX14" s="50"/>
      <c r="AY14" s="50"/>
      <c r="AZ14" s="50"/>
      <c r="BA14" s="50"/>
      <c r="BB14" s="40" t="s">
        <v>48</v>
      </c>
      <c r="BC14" s="50" t="s">
        <v>33</v>
      </c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40" t="s">
        <v>48</v>
      </c>
      <c r="BT14" s="40" t="s">
        <v>49</v>
      </c>
      <c r="BU14" s="50" t="s">
        <v>32</v>
      </c>
      <c r="BV14" s="50"/>
      <c r="BW14" s="50"/>
      <c r="BX14" s="50"/>
      <c r="BY14" s="50"/>
      <c r="BZ14" s="50"/>
      <c r="CA14" s="40" t="s">
        <v>48</v>
      </c>
      <c r="CB14" s="50" t="s">
        <v>33</v>
      </c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40" t="s">
        <v>48</v>
      </c>
      <c r="CS14" s="40" t="s">
        <v>49</v>
      </c>
      <c r="CT14" s="50" t="s">
        <v>32</v>
      </c>
      <c r="CU14" s="50"/>
      <c r="CV14" s="50"/>
      <c r="CW14" s="50"/>
      <c r="CX14" s="50"/>
      <c r="CY14" s="50"/>
      <c r="CZ14" s="40" t="s">
        <v>48</v>
      </c>
      <c r="DA14" s="50" t="s">
        <v>33</v>
      </c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40" t="s">
        <v>48</v>
      </c>
      <c r="DR14" s="62" t="s">
        <v>49</v>
      </c>
      <c r="DS14" s="31"/>
    </row>
    <row r="15" spans="1:123" ht="24" customHeight="1">
      <c r="A15" s="4" t="s">
        <v>21</v>
      </c>
      <c r="B15" s="4" t="s">
        <v>22</v>
      </c>
      <c r="C15" s="4" t="s">
        <v>23</v>
      </c>
      <c r="D15" s="55"/>
      <c r="E15" s="53"/>
      <c r="F15" s="55"/>
      <c r="G15" s="55"/>
      <c r="H15" s="55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36</v>
      </c>
      <c r="N15" s="5" t="s">
        <v>37</v>
      </c>
      <c r="O15" s="5" t="s">
        <v>38</v>
      </c>
      <c r="P15" s="5" t="s">
        <v>39</v>
      </c>
      <c r="Q15" s="5" t="s">
        <v>40</v>
      </c>
      <c r="R15" s="5" t="s">
        <v>41</v>
      </c>
      <c r="S15" s="5" t="s">
        <v>42</v>
      </c>
      <c r="T15" s="55"/>
      <c r="U15" s="55"/>
      <c r="V15" s="55"/>
      <c r="W15" s="53" t="s">
        <v>34</v>
      </c>
      <c r="X15" s="53"/>
      <c r="Y15" s="53" t="s">
        <v>35</v>
      </c>
      <c r="Z15" s="53"/>
      <c r="AA15" s="53" t="s">
        <v>36</v>
      </c>
      <c r="AB15" s="53"/>
      <c r="AC15" s="40"/>
      <c r="AD15" s="53" t="s">
        <v>35</v>
      </c>
      <c r="AE15" s="53"/>
      <c r="AF15" s="53" t="s">
        <v>36</v>
      </c>
      <c r="AG15" s="53"/>
      <c r="AH15" s="53" t="s">
        <v>37</v>
      </c>
      <c r="AI15" s="53"/>
      <c r="AJ15" s="53" t="s">
        <v>38</v>
      </c>
      <c r="AK15" s="53"/>
      <c r="AL15" s="53" t="s">
        <v>39</v>
      </c>
      <c r="AM15" s="53"/>
      <c r="AN15" s="53" t="s">
        <v>40</v>
      </c>
      <c r="AO15" s="53"/>
      <c r="AP15" s="53" t="s">
        <v>41</v>
      </c>
      <c r="AQ15" s="53"/>
      <c r="AR15" s="53" t="s">
        <v>42</v>
      </c>
      <c r="AS15" s="53"/>
      <c r="AT15" s="40"/>
      <c r="AU15" s="40"/>
      <c r="AV15" s="53" t="s">
        <v>34</v>
      </c>
      <c r="AW15" s="53"/>
      <c r="AX15" s="53" t="s">
        <v>35</v>
      </c>
      <c r="AY15" s="53"/>
      <c r="AZ15" s="53" t="s">
        <v>36</v>
      </c>
      <c r="BA15" s="53"/>
      <c r="BB15" s="40"/>
      <c r="BC15" s="53" t="s">
        <v>35</v>
      </c>
      <c r="BD15" s="53"/>
      <c r="BE15" s="53" t="s">
        <v>36</v>
      </c>
      <c r="BF15" s="53"/>
      <c r="BG15" s="53" t="s">
        <v>37</v>
      </c>
      <c r="BH15" s="53"/>
      <c r="BI15" s="53" t="s">
        <v>38</v>
      </c>
      <c r="BJ15" s="53"/>
      <c r="BK15" s="53" t="s">
        <v>39</v>
      </c>
      <c r="BL15" s="53"/>
      <c r="BM15" s="53" t="s">
        <v>40</v>
      </c>
      <c r="BN15" s="53"/>
      <c r="BO15" s="53" t="s">
        <v>41</v>
      </c>
      <c r="BP15" s="53"/>
      <c r="BQ15" s="53" t="s">
        <v>42</v>
      </c>
      <c r="BR15" s="53"/>
      <c r="BS15" s="40"/>
      <c r="BT15" s="40"/>
      <c r="BU15" s="53" t="s">
        <v>34</v>
      </c>
      <c r="BV15" s="53"/>
      <c r="BW15" s="53" t="s">
        <v>35</v>
      </c>
      <c r="BX15" s="53"/>
      <c r="BY15" s="53" t="s">
        <v>36</v>
      </c>
      <c r="BZ15" s="53"/>
      <c r="CA15" s="40"/>
      <c r="CB15" s="53" t="s">
        <v>35</v>
      </c>
      <c r="CC15" s="53"/>
      <c r="CD15" s="53" t="s">
        <v>36</v>
      </c>
      <c r="CE15" s="53"/>
      <c r="CF15" s="53" t="s">
        <v>37</v>
      </c>
      <c r="CG15" s="53"/>
      <c r="CH15" s="53" t="s">
        <v>38</v>
      </c>
      <c r="CI15" s="53"/>
      <c r="CJ15" s="53" t="s">
        <v>39</v>
      </c>
      <c r="CK15" s="53"/>
      <c r="CL15" s="53" t="s">
        <v>40</v>
      </c>
      <c r="CM15" s="53"/>
      <c r="CN15" s="53" t="s">
        <v>41</v>
      </c>
      <c r="CO15" s="53"/>
      <c r="CP15" s="53" t="s">
        <v>42</v>
      </c>
      <c r="CQ15" s="53"/>
      <c r="CR15" s="40"/>
      <c r="CS15" s="40"/>
      <c r="CT15" s="53" t="s">
        <v>34</v>
      </c>
      <c r="CU15" s="53"/>
      <c r="CV15" s="53" t="s">
        <v>35</v>
      </c>
      <c r="CW15" s="53"/>
      <c r="CX15" s="53" t="s">
        <v>36</v>
      </c>
      <c r="CY15" s="53"/>
      <c r="CZ15" s="40"/>
      <c r="DA15" s="53" t="s">
        <v>35</v>
      </c>
      <c r="DB15" s="53"/>
      <c r="DC15" s="53" t="s">
        <v>36</v>
      </c>
      <c r="DD15" s="53"/>
      <c r="DE15" s="53" t="s">
        <v>37</v>
      </c>
      <c r="DF15" s="53"/>
      <c r="DG15" s="53" t="s">
        <v>38</v>
      </c>
      <c r="DH15" s="53"/>
      <c r="DI15" s="53" t="s">
        <v>39</v>
      </c>
      <c r="DJ15" s="53"/>
      <c r="DK15" s="53" t="s">
        <v>40</v>
      </c>
      <c r="DL15" s="53"/>
      <c r="DM15" s="53" t="s">
        <v>41</v>
      </c>
      <c r="DN15" s="53"/>
      <c r="DO15" s="53" t="s">
        <v>42</v>
      </c>
      <c r="DP15" s="53"/>
      <c r="DQ15" s="40"/>
      <c r="DR15" s="62"/>
      <c r="DS15" s="31"/>
    </row>
    <row r="16" spans="1:123" ht="19.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2"/>
      <c r="DR16" s="33"/>
      <c r="DS16" s="31"/>
    </row>
    <row r="17" spans="1:122" ht="12.75">
      <c r="A17" s="6">
        <v>1</v>
      </c>
      <c r="B17" s="6">
        <v>1</v>
      </c>
      <c r="C17" s="6"/>
      <c r="D17" s="6"/>
      <c r="E17" s="3" t="s">
        <v>55</v>
      </c>
      <c r="F17" s="6">
        <f>$B$17*COUNTIF(W17:DP17,"e")</f>
        <v>1</v>
      </c>
      <c r="G17" s="6">
        <f>$B$17*COUNTIF(W17:DP17,"z")</f>
        <v>0</v>
      </c>
      <c r="H17" s="6">
        <f aca="true" t="shared" si="0" ref="H17:H22">SUM(I17:S17)</f>
        <v>30</v>
      </c>
      <c r="I17" s="6">
        <f aca="true" t="shared" si="1" ref="I17:I22">W17+AV17+BU17+CT17</f>
        <v>0</v>
      </c>
      <c r="J17" s="6">
        <f aca="true" t="shared" si="2" ref="J17:J22">Y17+AX17+BW17+CV17</f>
        <v>0</v>
      </c>
      <c r="K17" s="6">
        <f aca="true" t="shared" si="3" ref="K17:K22">AA17+AZ17+BY17+CX17</f>
        <v>0</v>
      </c>
      <c r="L17" s="6">
        <f aca="true" t="shared" si="4" ref="L17:L22">AD17+BC17+CB17+DA17</f>
        <v>0</v>
      </c>
      <c r="M17" s="6">
        <f aca="true" t="shared" si="5" ref="M17:M22">AF17+BE17+CD17+DC17</f>
        <v>0</v>
      </c>
      <c r="N17" s="6">
        <f aca="true" t="shared" si="6" ref="N17:N22">AH17+BG17+CF17+DE17</f>
        <v>30</v>
      </c>
      <c r="O17" s="6">
        <f aca="true" t="shared" si="7" ref="O17:O22">AJ17+BI17+CH17+DG17</f>
        <v>0</v>
      </c>
      <c r="P17" s="6">
        <f aca="true" t="shared" si="8" ref="P17:P22">AL17+BK17+CJ17+DI17</f>
        <v>0</v>
      </c>
      <c r="Q17" s="6">
        <f aca="true" t="shared" si="9" ref="Q17:Q22">AN17+BM17+CL17+DK17</f>
        <v>0</v>
      </c>
      <c r="R17" s="6">
        <f aca="true" t="shared" si="10" ref="R17:R22">AP17+BO17+CN17+DM17</f>
        <v>0</v>
      </c>
      <c r="S17" s="6">
        <f aca="true" t="shared" si="11" ref="S17:S22">AR17+BQ17+CP17+DO17</f>
        <v>0</v>
      </c>
      <c r="T17" s="7">
        <f aca="true" t="shared" si="12" ref="T17:T22">AU17+BT17+CS17+DR17</f>
        <v>3</v>
      </c>
      <c r="U17" s="7">
        <f aca="true" t="shared" si="13" ref="U17:U22">AT17+BS17+CR17+DQ17</f>
        <v>3</v>
      </c>
      <c r="V17" s="7">
        <f>$B$17*1.2</f>
        <v>1.2</v>
      </c>
      <c r="W17" s="11"/>
      <c r="X17" s="10"/>
      <c r="Y17" s="11"/>
      <c r="Z17" s="10"/>
      <c r="AA17" s="11"/>
      <c r="AB17" s="10"/>
      <c r="AC17" s="7"/>
      <c r="AD17" s="11"/>
      <c r="AE17" s="10"/>
      <c r="AF17" s="11"/>
      <c r="AG17" s="10"/>
      <c r="AH17" s="11">
        <f>$B$17*30</f>
        <v>30</v>
      </c>
      <c r="AI17" s="10" t="s">
        <v>56</v>
      </c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7">
        <f>$B$17*3</f>
        <v>3</v>
      </c>
      <c r="AU17" s="7">
        <f aca="true" t="shared" si="14" ref="AU17:AU22">AC17+AT17</f>
        <v>3</v>
      </c>
      <c r="AV17" s="11"/>
      <c r="AW17" s="10"/>
      <c r="AX17" s="11"/>
      <c r="AY17" s="10"/>
      <c r="AZ17" s="11"/>
      <c r="BA17" s="10"/>
      <c r="BB17" s="7"/>
      <c r="BC17" s="11"/>
      <c r="BD17" s="10"/>
      <c r="BE17" s="11"/>
      <c r="BF17" s="10"/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11"/>
      <c r="BR17" s="10"/>
      <c r="BS17" s="7"/>
      <c r="BT17" s="7">
        <f aca="true" t="shared" si="15" ref="BT17:BT22">BB17+BS17</f>
        <v>0</v>
      </c>
      <c r="BU17" s="11"/>
      <c r="BV17" s="10"/>
      <c r="BW17" s="11"/>
      <c r="BX17" s="10"/>
      <c r="BY17" s="11"/>
      <c r="BZ17" s="10"/>
      <c r="CA17" s="7"/>
      <c r="CB17" s="11"/>
      <c r="CC17" s="10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11"/>
      <c r="CQ17" s="10"/>
      <c r="CR17" s="7"/>
      <c r="CS17" s="7">
        <f aca="true" t="shared" si="16" ref="CS17:CS22">CA17+CR17</f>
        <v>0</v>
      </c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11"/>
      <c r="DJ17" s="10"/>
      <c r="DK17" s="11"/>
      <c r="DL17" s="10"/>
      <c r="DM17" s="11"/>
      <c r="DN17" s="10"/>
      <c r="DO17" s="11"/>
      <c r="DP17" s="10"/>
      <c r="DQ17" s="7"/>
      <c r="DR17" s="7">
        <f aca="true" t="shared" si="17" ref="DR17:DR22">CZ17+DQ17</f>
        <v>0</v>
      </c>
    </row>
    <row r="18" spans="1:122" ht="12.75">
      <c r="A18" s="6"/>
      <c r="B18" s="6"/>
      <c r="C18" s="6"/>
      <c r="D18" s="6" t="s">
        <v>58</v>
      </c>
      <c r="E18" s="3" t="s">
        <v>59</v>
      </c>
      <c r="F18" s="6">
        <f>COUNTIF(W18:DP18,"e")</f>
        <v>0</v>
      </c>
      <c r="G18" s="6">
        <f>COUNTIF(W18:DP18,"z")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6">
        <f t="shared" si="11"/>
        <v>0</v>
      </c>
      <c r="T18" s="7">
        <f t="shared" si="12"/>
        <v>1</v>
      </c>
      <c r="U18" s="7">
        <f t="shared" si="13"/>
        <v>0</v>
      </c>
      <c r="V18" s="7">
        <v>0.6</v>
      </c>
      <c r="W18" s="11"/>
      <c r="X18" s="10"/>
      <c r="Y18" s="11">
        <v>15</v>
      </c>
      <c r="Z18" s="10" t="s">
        <v>57</v>
      </c>
      <c r="AA18" s="11"/>
      <c r="AB18" s="10"/>
      <c r="AC18" s="7">
        <v>1</v>
      </c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7"/>
      <c r="AU18" s="7">
        <f t="shared" si="14"/>
        <v>1</v>
      </c>
      <c r="AV18" s="11"/>
      <c r="AW18" s="10"/>
      <c r="AX18" s="11"/>
      <c r="AY18" s="10"/>
      <c r="AZ18" s="11"/>
      <c r="BA18" s="10"/>
      <c r="BB18" s="7"/>
      <c r="BC18" s="11"/>
      <c r="BD18" s="10"/>
      <c r="BE18" s="11"/>
      <c r="BF18" s="10"/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11"/>
      <c r="BR18" s="10"/>
      <c r="BS18" s="7"/>
      <c r="BT18" s="7">
        <f t="shared" si="15"/>
        <v>0</v>
      </c>
      <c r="BU18" s="11"/>
      <c r="BV18" s="10"/>
      <c r="BW18" s="11"/>
      <c r="BX18" s="10"/>
      <c r="BY18" s="11"/>
      <c r="BZ18" s="10"/>
      <c r="CA18" s="7"/>
      <c r="CB18" s="11"/>
      <c r="CC18" s="10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11"/>
      <c r="CQ18" s="10"/>
      <c r="CR18" s="7"/>
      <c r="CS18" s="7">
        <f t="shared" si="16"/>
        <v>0</v>
      </c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11"/>
      <c r="DL18" s="10"/>
      <c r="DM18" s="11"/>
      <c r="DN18" s="10"/>
      <c r="DO18" s="11"/>
      <c r="DP18" s="10"/>
      <c r="DQ18" s="7"/>
      <c r="DR18" s="7">
        <f t="shared" si="17"/>
        <v>0</v>
      </c>
    </row>
    <row r="19" spans="1:122" ht="12.75">
      <c r="A19" s="6">
        <v>2</v>
      </c>
      <c r="B19" s="6">
        <v>1</v>
      </c>
      <c r="C19" s="6"/>
      <c r="D19" s="6"/>
      <c r="E19" s="3" t="s">
        <v>60</v>
      </c>
      <c r="F19" s="6">
        <f>$B$19*COUNTIF(W19:DP19,"e")</f>
        <v>0</v>
      </c>
      <c r="G19" s="6">
        <f>$B$19*COUNTIF(W19:DP19,"z")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6">
        <f t="shared" si="11"/>
        <v>0</v>
      </c>
      <c r="T19" s="7">
        <f t="shared" si="12"/>
        <v>1</v>
      </c>
      <c r="U19" s="7">
        <f t="shared" si="13"/>
        <v>0</v>
      </c>
      <c r="V19" s="7">
        <f>$B$19*0.6</f>
        <v>0.6</v>
      </c>
      <c r="W19" s="11"/>
      <c r="X19" s="10"/>
      <c r="Y19" s="11"/>
      <c r="Z19" s="10"/>
      <c r="AA19" s="11"/>
      <c r="AB19" s="10"/>
      <c r="AC19" s="7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7"/>
      <c r="AU19" s="7">
        <f t="shared" si="14"/>
        <v>0</v>
      </c>
      <c r="AV19" s="11">
        <f>$B$19*15</f>
        <v>15</v>
      </c>
      <c r="AW19" s="10" t="s">
        <v>57</v>
      </c>
      <c r="AX19" s="11"/>
      <c r="AY19" s="10"/>
      <c r="AZ19" s="11"/>
      <c r="BA19" s="10"/>
      <c r="BB19" s="7">
        <f>$B$19*1</f>
        <v>1</v>
      </c>
      <c r="BC19" s="11"/>
      <c r="BD19" s="10"/>
      <c r="BE19" s="11"/>
      <c r="BF19" s="10"/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11"/>
      <c r="BR19" s="10"/>
      <c r="BS19" s="7"/>
      <c r="BT19" s="7">
        <f t="shared" si="15"/>
        <v>1</v>
      </c>
      <c r="BU19" s="11"/>
      <c r="BV19" s="10"/>
      <c r="BW19" s="11"/>
      <c r="BX19" s="10"/>
      <c r="BY19" s="11"/>
      <c r="BZ19" s="10"/>
      <c r="CA19" s="7"/>
      <c r="CB19" s="11"/>
      <c r="CC19" s="10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11"/>
      <c r="CQ19" s="10"/>
      <c r="CR19" s="7"/>
      <c r="CS19" s="7">
        <f t="shared" si="16"/>
        <v>0</v>
      </c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11"/>
      <c r="DL19" s="10"/>
      <c r="DM19" s="11"/>
      <c r="DN19" s="10"/>
      <c r="DO19" s="11"/>
      <c r="DP19" s="10"/>
      <c r="DQ19" s="7"/>
      <c r="DR19" s="7">
        <f t="shared" si="17"/>
        <v>0</v>
      </c>
    </row>
    <row r="20" spans="1:122" ht="12.75">
      <c r="A20" s="6"/>
      <c r="B20" s="6"/>
      <c r="C20" s="6"/>
      <c r="D20" s="6" t="s">
        <v>61</v>
      </c>
      <c r="E20" s="3" t="s">
        <v>62</v>
      </c>
      <c r="F20" s="6">
        <f>COUNTIF(W20:DP20,"e")</f>
        <v>0</v>
      </c>
      <c r="G20" s="6">
        <f>COUNTIF(W20:DP20,"z")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6">
        <f t="shared" si="11"/>
        <v>0</v>
      </c>
      <c r="T20" s="7">
        <f t="shared" si="12"/>
        <v>1</v>
      </c>
      <c r="U20" s="7">
        <f t="shared" si="13"/>
        <v>0</v>
      </c>
      <c r="V20" s="7">
        <v>0.6</v>
      </c>
      <c r="W20" s="11"/>
      <c r="X20" s="10"/>
      <c r="Y20" s="11"/>
      <c r="Z20" s="10"/>
      <c r="AA20" s="11"/>
      <c r="AB20" s="10"/>
      <c r="AC20" s="7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7"/>
      <c r="AU20" s="7">
        <f t="shared" si="14"/>
        <v>0</v>
      </c>
      <c r="AV20" s="11"/>
      <c r="AW20" s="10"/>
      <c r="AX20" s="11"/>
      <c r="AY20" s="10"/>
      <c r="AZ20" s="11"/>
      <c r="BA20" s="10"/>
      <c r="BB20" s="7"/>
      <c r="BC20" s="11"/>
      <c r="BD20" s="10"/>
      <c r="BE20" s="11"/>
      <c r="BF20" s="10"/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11"/>
      <c r="BR20" s="10"/>
      <c r="BS20" s="7"/>
      <c r="BT20" s="7">
        <f t="shared" si="15"/>
        <v>0</v>
      </c>
      <c r="BU20" s="11">
        <v>15</v>
      </c>
      <c r="BV20" s="10" t="s">
        <v>57</v>
      </c>
      <c r="BW20" s="11"/>
      <c r="BX20" s="10"/>
      <c r="BY20" s="11"/>
      <c r="BZ20" s="10"/>
      <c r="CA20" s="7">
        <v>1</v>
      </c>
      <c r="CB20" s="11"/>
      <c r="CC20" s="10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11"/>
      <c r="CQ20" s="10"/>
      <c r="CR20" s="7"/>
      <c r="CS20" s="7">
        <f t="shared" si="16"/>
        <v>1</v>
      </c>
      <c r="CT20" s="11"/>
      <c r="CU20" s="10"/>
      <c r="CV20" s="11"/>
      <c r="CW20" s="10"/>
      <c r="CX20" s="11"/>
      <c r="CY20" s="10"/>
      <c r="CZ20" s="7"/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11"/>
      <c r="DL20" s="10"/>
      <c r="DM20" s="11"/>
      <c r="DN20" s="10"/>
      <c r="DO20" s="11"/>
      <c r="DP20" s="10"/>
      <c r="DQ20" s="7"/>
      <c r="DR20" s="7">
        <f t="shared" si="17"/>
        <v>0</v>
      </c>
    </row>
    <row r="21" spans="1:122" ht="12.75">
      <c r="A21" s="6"/>
      <c r="B21" s="6"/>
      <c r="C21" s="6"/>
      <c r="D21" s="6" t="s">
        <v>63</v>
      </c>
      <c r="E21" s="3" t="s">
        <v>64</v>
      </c>
      <c r="F21" s="6">
        <f>COUNTIF(W21:DP21,"e")</f>
        <v>0</v>
      </c>
      <c r="G21" s="6">
        <f>COUNTIF(W21:DP21,"z")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6">
        <f t="shared" si="11"/>
        <v>0</v>
      </c>
      <c r="T21" s="7">
        <f t="shared" si="12"/>
        <v>1</v>
      </c>
      <c r="U21" s="7">
        <f t="shared" si="13"/>
        <v>0</v>
      </c>
      <c r="V21" s="7">
        <v>0.6</v>
      </c>
      <c r="W21" s="11">
        <v>15</v>
      </c>
      <c r="X21" s="10" t="s">
        <v>57</v>
      </c>
      <c r="Y21" s="11"/>
      <c r="Z21" s="10"/>
      <c r="AA21" s="11"/>
      <c r="AB21" s="10"/>
      <c r="AC21" s="7">
        <v>1</v>
      </c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7"/>
      <c r="AU21" s="7">
        <f t="shared" si="14"/>
        <v>1</v>
      </c>
      <c r="AV21" s="11"/>
      <c r="AW21" s="10"/>
      <c r="AX21" s="11"/>
      <c r="AY21" s="10"/>
      <c r="AZ21" s="11"/>
      <c r="BA21" s="10"/>
      <c r="BB21" s="7"/>
      <c r="BC21" s="11"/>
      <c r="BD21" s="10"/>
      <c r="BE21" s="11"/>
      <c r="BF21" s="10"/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11"/>
      <c r="BR21" s="10"/>
      <c r="BS21" s="7"/>
      <c r="BT21" s="7">
        <f t="shared" si="15"/>
        <v>0</v>
      </c>
      <c r="BU21" s="11"/>
      <c r="BV21" s="10"/>
      <c r="BW21" s="11"/>
      <c r="BX21" s="10"/>
      <c r="BY21" s="11"/>
      <c r="BZ21" s="10"/>
      <c r="CA21" s="7"/>
      <c r="CB21" s="11"/>
      <c r="CC21" s="10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11"/>
      <c r="CQ21" s="10"/>
      <c r="CR21" s="7"/>
      <c r="CS21" s="7">
        <f t="shared" si="16"/>
        <v>0</v>
      </c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11"/>
      <c r="DJ21" s="10"/>
      <c r="DK21" s="11"/>
      <c r="DL21" s="10"/>
      <c r="DM21" s="11"/>
      <c r="DN21" s="10"/>
      <c r="DO21" s="11"/>
      <c r="DP21" s="10"/>
      <c r="DQ21" s="7"/>
      <c r="DR21" s="7">
        <f t="shared" si="17"/>
        <v>0</v>
      </c>
    </row>
    <row r="22" spans="1:122" ht="12.75">
      <c r="A22" s="6"/>
      <c r="B22" s="6"/>
      <c r="C22" s="6"/>
      <c r="D22" s="6" t="s">
        <v>65</v>
      </c>
      <c r="E22" s="3" t="s">
        <v>66</v>
      </c>
      <c r="F22" s="6">
        <f>COUNTIF(W22:DP22,"e")</f>
        <v>0</v>
      </c>
      <c r="G22" s="6">
        <f>COUNTIF(W22:DP22,"z")</f>
        <v>2</v>
      </c>
      <c r="H22" s="6">
        <f t="shared" si="0"/>
        <v>30</v>
      </c>
      <c r="I22" s="6">
        <f t="shared" si="1"/>
        <v>15</v>
      </c>
      <c r="J22" s="6">
        <f t="shared" si="2"/>
        <v>15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6">
        <f t="shared" si="11"/>
        <v>0</v>
      </c>
      <c r="T22" s="7">
        <f t="shared" si="12"/>
        <v>2</v>
      </c>
      <c r="U22" s="7">
        <f t="shared" si="13"/>
        <v>0</v>
      </c>
      <c r="V22" s="7">
        <v>1.2</v>
      </c>
      <c r="W22" s="11">
        <v>15</v>
      </c>
      <c r="X22" s="10" t="s">
        <v>57</v>
      </c>
      <c r="Y22" s="11">
        <v>15</v>
      </c>
      <c r="Z22" s="10" t="s">
        <v>57</v>
      </c>
      <c r="AA22" s="11"/>
      <c r="AB22" s="10"/>
      <c r="AC22" s="7">
        <v>2</v>
      </c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7"/>
      <c r="AU22" s="7">
        <f t="shared" si="14"/>
        <v>2</v>
      </c>
      <c r="AV22" s="11"/>
      <c r="AW22" s="10"/>
      <c r="AX22" s="11"/>
      <c r="AY22" s="10"/>
      <c r="AZ22" s="11"/>
      <c r="BA22" s="10"/>
      <c r="BB22" s="7"/>
      <c r="BC22" s="11"/>
      <c r="BD22" s="10"/>
      <c r="BE22" s="11"/>
      <c r="BF22" s="10"/>
      <c r="BG22" s="11"/>
      <c r="BH22" s="10"/>
      <c r="BI22" s="11"/>
      <c r="BJ22" s="10"/>
      <c r="BK22" s="11"/>
      <c r="BL22" s="10"/>
      <c r="BM22" s="11"/>
      <c r="BN22" s="10"/>
      <c r="BO22" s="11"/>
      <c r="BP22" s="10"/>
      <c r="BQ22" s="11"/>
      <c r="BR22" s="10"/>
      <c r="BS22" s="7"/>
      <c r="BT22" s="7">
        <f t="shared" si="15"/>
        <v>0</v>
      </c>
      <c r="BU22" s="11"/>
      <c r="BV22" s="10"/>
      <c r="BW22" s="11"/>
      <c r="BX22" s="10"/>
      <c r="BY22" s="11"/>
      <c r="BZ22" s="10"/>
      <c r="CA22" s="7"/>
      <c r="CB22" s="11"/>
      <c r="CC22" s="10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11"/>
      <c r="CQ22" s="10"/>
      <c r="CR22" s="7"/>
      <c r="CS22" s="7">
        <f t="shared" si="16"/>
        <v>0</v>
      </c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11"/>
      <c r="DJ22" s="10"/>
      <c r="DK22" s="11"/>
      <c r="DL22" s="10"/>
      <c r="DM22" s="11"/>
      <c r="DN22" s="10"/>
      <c r="DO22" s="11"/>
      <c r="DP22" s="10"/>
      <c r="DQ22" s="7"/>
      <c r="DR22" s="7">
        <f t="shared" si="17"/>
        <v>0</v>
      </c>
    </row>
    <row r="23" spans="1:122" ht="15.75" customHeight="1">
      <c r="A23" s="6"/>
      <c r="B23" s="6"/>
      <c r="C23" s="6"/>
      <c r="D23" s="6"/>
      <c r="E23" s="6" t="s">
        <v>67</v>
      </c>
      <c r="F23" s="6">
        <f aca="true" t="shared" si="18" ref="F23:AK23">SUM(F17:F22)</f>
        <v>1</v>
      </c>
      <c r="G23" s="6">
        <f t="shared" si="18"/>
        <v>6</v>
      </c>
      <c r="H23" s="6">
        <f t="shared" si="18"/>
        <v>120</v>
      </c>
      <c r="I23" s="6">
        <f t="shared" si="18"/>
        <v>60</v>
      </c>
      <c r="J23" s="6">
        <f t="shared" si="18"/>
        <v>30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30</v>
      </c>
      <c r="O23" s="6">
        <f t="shared" si="18"/>
        <v>0</v>
      </c>
      <c r="P23" s="6">
        <f t="shared" si="18"/>
        <v>0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7">
        <f t="shared" si="18"/>
        <v>9</v>
      </c>
      <c r="U23" s="7">
        <f t="shared" si="18"/>
        <v>3</v>
      </c>
      <c r="V23" s="7">
        <f t="shared" si="18"/>
        <v>4.8</v>
      </c>
      <c r="W23" s="11">
        <f t="shared" si="18"/>
        <v>30</v>
      </c>
      <c r="X23" s="10">
        <f t="shared" si="18"/>
        <v>0</v>
      </c>
      <c r="Y23" s="11">
        <f t="shared" si="18"/>
        <v>30</v>
      </c>
      <c r="Z23" s="10">
        <f t="shared" si="18"/>
        <v>0</v>
      </c>
      <c r="AA23" s="11">
        <f t="shared" si="18"/>
        <v>0</v>
      </c>
      <c r="AB23" s="10">
        <f t="shared" si="18"/>
        <v>0</v>
      </c>
      <c r="AC23" s="7">
        <f t="shared" si="18"/>
        <v>4</v>
      </c>
      <c r="AD23" s="11">
        <f t="shared" si="18"/>
        <v>0</v>
      </c>
      <c r="AE23" s="10">
        <f t="shared" si="18"/>
        <v>0</v>
      </c>
      <c r="AF23" s="11">
        <f t="shared" si="18"/>
        <v>0</v>
      </c>
      <c r="AG23" s="10">
        <f t="shared" si="18"/>
        <v>0</v>
      </c>
      <c r="AH23" s="11">
        <f t="shared" si="18"/>
        <v>30</v>
      </c>
      <c r="AI23" s="10">
        <f t="shared" si="18"/>
        <v>0</v>
      </c>
      <c r="AJ23" s="11">
        <f t="shared" si="18"/>
        <v>0</v>
      </c>
      <c r="AK23" s="10">
        <f t="shared" si="18"/>
        <v>0</v>
      </c>
      <c r="AL23" s="11">
        <f aca="true" t="shared" si="19" ref="AL23:BQ23">SUM(AL17:AL22)</f>
        <v>0</v>
      </c>
      <c r="AM23" s="10">
        <f t="shared" si="19"/>
        <v>0</v>
      </c>
      <c r="AN23" s="11">
        <f t="shared" si="19"/>
        <v>0</v>
      </c>
      <c r="AO23" s="10">
        <f t="shared" si="19"/>
        <v>0</v>
      </c>
      <c r="AP23" s="11">
        <f t="shared" si="19"/>
        <v>0</v>
      </c>
      <c r="AQ23" s="10">
        <f t="shared" si="19"/>
        <v>0</v>
      </c>
      <c r="AR23" s="11">
        <f t="shared" si="19"/>
        <v>0</v>
      </c>
      <c r="AS23" s="10">
        <f t="shared" si="19"/>
        <v>0</v>
      </c>
      <c r="AT23" s="7">
        <f t="shared" si="19"/>
        <v>3</v>
      </c>
      <c r="AU23" s="7">
        <f t="shared" si="19"/>
        <v>7</v>
      </c>
      <c r="AV23" s="11">
        <f t="shared" si="19"/>
        <v>15</v>
      </c>
      <c r="AW23" s="10">
        <f t="shared" si="19"/>
        <v>0</v>
      </c>
      <c r="AX23" s="11">
        <f t="shared" si="19"/>
        <v>0</v>
      </c>
      <c r="AY23" s="10">
        <f t="shared" si="19"/>
        <v>0</v>
      </c>
      <c r="AZ23" s="11">
        <f t="shared" si="19"/>
        <v>0</v>
      </c>
      <c r="BA23" s="10">
        <f t="shared" si="19"/>
        <v>0</v>
      </c>
      <c r="BB23" s="7">
        <f t="shared" si="19"/>
        <v>1</v>
      </c>
      <c r="BC23" s="11">
        <f t="shared" si="19"/>
        <v>0</v>
      </c>
      <c r="BD23" s="10">
        <f t="shared" si="19"/>
        <v>0</v>
      </c>
      <c r="BE23" s="11">
        <f t="shared" si="19"/>
        <v>0</v>
      </c>
      <c r="BF23" s="10">
        <f t="shared" si="19"/>
        <v>0</v>
      </c>
      <c r="BG23" s="11">
        <f t="shared" si="19"/>
        <v>0</v>
      </c>
      <c r="BH23" s="10">
        <f t="shared" si="19"/>
        <v>0</v>
      </c>
      <c r="BI23" s="11">
        <f t="shared" si="19"/>
        <v>0</v>
      </c>
      <c r="BJ23" s="10">
        <f t="shared" si="19"/>
        <v>0</v>
      </c>
      <c r="BK23" s="11">
        <f t="shared" si="19"/>
        <v>0</v>
      </c>
      <c r="BL23" s="10">
        <f t="shared" si="19"/>
        <v>0</v>
      </c>
      <c r="BM23" s="11">
        <f t="shared" si="19"/>
        <v>0</v>
      </c>
      <c r="BN23" s="10">
        <f t="shared" si="19"/>
        <v>0</v>
      </c>
      <c r="BO23" s="11">
        <f t="shared" si="19"/>
        <v>0</v>
      </c>
      <c r="BP23" s="10">
        <f t="shared" si="19"/>
        <v>0</v>
      </c>
      <c r="BQ23" s="11">
        <f t="shared" si="19"/>
        <v>0</v>
      </c>
      <c r="BR23" s="10">
        <f aca="true" t="shared" si="20" ref="BR23:CW23">SUM(BR17:BR22)</f>
        <v>0</v>
      </c>
      <c r="BS23" s="7">
        <f t="shared" si="20"/>
        <v>0</v>
      </c>
      <c r="BT23" s="7">
        <f t="shared" si="20"/>
        <v>1</v>
      </c>
      <c r="BU23" s="11">
        <f t="shared" si="20"/>
        <v>15</v>
      </c>
      <c r="BV23" s="10">
        <f t="shared" si="20"/>
        <v>0</v>
      </c>
      <c r="BW23" s="11">
        <f t="shared" si="20"/>
        <v>0</v>
      </c>
      <c r="BX23" s="10">
        <f t="shared" si="20"/>
        <v>0</v>
      </c>
      <c r="BY23" s="11">
        <f t="shared" si="20"/>
        <v>0</v>
      </c>
      <c r="BZ23" s="10">
        <f t="shared" si="20"/>
        <v>0</v>
      </c>
      <c r="CA23" s="7">
        <f t="shared" si="20"/>
        <v>1</v>
      </c>
      <c r="CB23" s="11">
        <f t="shared" si="20"/>
        <v>0</v>
      </c>
      <c r="CC23" s="10">
        <f t="shared" si="20"/>
        <v>0</v>
      </c>
      <c r="CD23" s="11">
        <f t="shared" si="20"/>
        <v>0</v>
      </c>
      <c r="CE23" s="10">
        <f t="shared" si="20"/>
        <v>0</v>
      </c>
      <c r="CF23" s="11">
        <f t="shared" si="20"/>
        <v>0</v>
      </c>
      <c r="CG23" s="10">
        <f t="shared" si="20"/>
        <v>0</v>
      </c>
      <c r="CH23" s="11">
        <f t="shared" si="20"/>
        <v>0</v>
      </c>
      <c r="CI23" s="10">
        <f t="shared" si="20"/>
        <v>0</v>
      </c>
      <c r="CJ23" s="11">
        <f t="shared" si="20"/>
        <v>0</v>
      </c>
      <c r="CK23" s="10">
        <f t="shared" si="20"/>
        <v>0</v>
      </c>
      <c r="CL23" s="11">
        <f t="shared" si="20"/>
        <v>0</v>
      </c>
      <c r="CM23" s="10">
        <f t="shared" si="20"/>
        <v>0</v>
      </c>
      <c r="CN23" s="11">
        <f t="shared" si="20"/>
        <v>0</v>
      </c>
      <c r="CO23" s="10">
        <f t="shared" si="20"/>
        <v>0</v>
      </c>
      <c r="CP23" s="11">
        <f t="shared" si="20"/>
        <v>0</v>
      </c>
      <c r="CQ23" s="10">
        <f t="shared" si="20"/>
        <v>0</v>
      </c>
      <c r="CR23" s="7">
        <f t="shared" si="20"/>
        <v>0</v>
      </c>
      <c r="CS23" s="7">
        <f t="shared" si="20"/>
        <v>1</v>
      </c>
      <c r="CT23" s="11">
        <f t="shared" si="20"/>
        <v>0</v>
      </c>
      <c r="CU23" s="10">
        <f t="shared" si="20"/>
        <v>0</v>
      </c>
      <c r="CV23" s="11">
        <f t="shared" si="20"/>
        <v>0</v>
      </c>
      <c r="CW23" s="10">
        <f t="shared" si="20"/>
        <v>0</v>
      </c>
      <c r="CX23" s="11">
        <f aca="true" t="shared" si="21" ref="CX23:DR23">SUM(CX17:CX22)</f>
        <v>0</v>
      </c>
      <c r="CY23" s="10">
        <f t="shared" si="21"/>
        <v>0</v>
      </c>
      <c r="CZ23" s="7">
        <f t="shared" si="21"/>
        <v>0</v>
      </c>
      <c r="DA23" s="11">
        <f t="shared" si="21"/>
        <v>0</v>
      </c>
      <c r="DB23" s="10">
        <f t="shared" si="21"/>
        <v>0</v>
      </c>
      <c r="DC23" s="11">
        <f t="shared" si="21"/>
        <v>0</v>
      </c>
      <c r="DD23" s="10">
        <f t="shared" si="21"/>
        <v>0</v>
      </c>
      <c r="DE23" s="11">
        <f t="shared" si="21"/>
        <v>0</v>
      </c>
      <c r="DF23" s="10">
        <f t="shared" si="21"/>
        <v>0</v>
      </c>
      <c r="DG23" s="11">
        <f t="shared" si="21"/>
        <v>0</v>
      </c>
      <c r="DH23" s="10">
        <f t="shared" si="21"/>
        <v>0</v>
      </c>
      <c r="DI23" s="11">
        <f t="shared" si="21"/>
        <v>0</v>
      </c>
      <c r="DJ23" s="10">
        <f t="shared" si="21"/>
        <v>0</v>
      </c>
      <c r="DK23" s="11">
        <f t="shared" si="21"/>
        <v>0</v>
      </c>
      <c r="DL23" s="10">
        <f t="shared" si="21"/>
        <v>0</v>
      </c>
      <c r="DM23" s="11">
        <f t="shared" si="21"/>
        <v>0</v>
      </c>
      <c r="DN23" s="10">
        <f t="shared" si="21"/>
        <v>0</v>
      </c>
      <c r="DO23" s="11">
        <f t="shared" si="21"/>
        <v>0</v>
      </c>
      <c r="DP23" s="10">
        <f t="shared" si="21"/>
        <v>0</v>
      </c>
      <c r="DQ23" s="7">
        <f t="shared" si="21"/>
        <v>0</v>
      </c>
      <c r="DR23" s="7">
        <f t="shared" si="21"/>
        <v>0</v>
      </c>
    </row>
    <row r="24" spans="1:123" ht="19.5" customHeight="1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2"/>
      <c r="DR24" s="33"/>
      <c r="DS24" s="31"/>
    </row>
    <row r="25" spans="1:122" ht="12.75">
      <c r="A25" s="6"/>
      <c r="B25" s="6"/>
      <c r="C25" s="6"/>
      <c r="D25" s="6" t="s">
        <v>69</v>
      </c>
      <c r="E25" s="3" t="s">
        <v>70</v>
      </c>
      <c r="F25" s="6">
        <f>COUNTIF(W25:DP25,"e")</f>
        <v>0</v>
      </c>
      <c r="G25" s="6">
        <f>COUNTIF(W25:DP25,"z")</f>
        <v>2</v>
      </c>
      <c r="H25" s="6">
        <f>SUM(I25:S25)</f>
        <v>50</v>
      </c>
      <c r="I25" s="6">
        <f>W25+AV25+BU25+CT25</f>
        <v>25</v>
      </c>
      <c r="J25" s="6">
        <f>Y25+AX25+BW25+CV25</f>
        <v>25</v>
      </c>
      <c r="K25" s="6">
        <f>AA25+AZ25+BY25+CX25</f>
        <v>0</v>
      </c>
      <c r="L25" s="6">
        <f>AD25+BC25+CB25+DA25</f>
        <v>0</v>
      </c>
      <c r="M25" s="6">
        <f>AF25+BE25+CD25+DC25</f>
        <v>0</v>
      </c>
      <c r="N25" s="6">
        <f>AH25+BG25+CF25+DE25</f>
        <v>0</v>
      </c>
      <c r="O25" s="6">
        <f>AJ25+BI25+CH25+DG25</f>
        <v>0</v>
      </c>
      <c r="P25" s="6">
        <f>AL25+BK25+CJ25+DI25</f>
        <v>0</v>
      </c>
      <c r="Q25" s="6">
        <f>AN25+BM25+CL25+DK25</f>
        <v>0</v>
      </c>
      <c r="R25" s="6">
        <f>AP25+BO25+CN25+DM25</f>
        <v>0</v>
      </c>
      <c r="S25" s="6">
        <f>AR25+BQ25+CP25+DO25</f>
        <v>0</v>
      </c>
      <c r="T25" s="7">
        <f>AU25+BT25+CS25+DR25</f>
        <v>2</v>
      </c>
      <c r="U25" s="7">
        <f>AT25+BS25+CR25+DQ25</f>
        <v>0</v>
      </c>
      <c r="V25" s="7">
        <v>2</v>
      </c>
      <c r="W25" s="11">
        <v>25</v>
      </c>
      <c r="X25" s="10" t="s">
        <v>57</v>
      </c>
      <c r="Y25" s="11">
        <v>25</v>
      </c>
      <c r="Z25" s="10" t="s">
        <v>57</v>
      </c>
      <c r="AA25" s="11"/>
      <c r="AB25" s="10"/>
      <c r="AC25" s="7">
        <v>2</v>
      </c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7"/>
      <c r="AU25" s="7">
        <f>AC25+AT25</f>
        <v>2</v>
      </c>
      <c r="AV25" s="11"/>
      <c r="AW25" s="10"/>
      <c r="AX25" s="11"/>
      <c r="AY25" s="10"/>
      <c r="AZ25" s="11"/>
      <c r="BA25" s="10"/>
      <c r="BB25" s="7"/>
      <c r="BC25" s="11"/>
      <c r="BD25" s="10"/>
      <c r="BE25" s="11"/>
      <c r="BF25" s="10"/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11"/>
      <c r="BR25" s="10"/>
      <c r="BS25" s="7"/>
      <c r="BT25" s="7">
        <f>BB25+BS25</f>
        <v>0</v>
      </c>
      <c r="BU25" s="11"/>
      <c r="BV25" s="10"/>
      <c r="BW25" s="11"/>
      <c r="BX25" s="10"/>
      <c r="BY25" s="11"/>
      <c r="BZ25" s="10"/>
      <c r="CA25" s="7"/>
      <c r="CB25" s="11"/>
      <c r="CC25" s="10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11"/>
      <c r="CQ25" s="10"/>
      <c r="CR25" s="7"/>
      <c r="CS25" s="7">
        <f>CA25+CR25</f>
        <v>0</v>
      </c>
      <c r="CT25" s="11"/>
      <c r="CU25" s="10"/>
      <c r="CV25" s="11"/>
      <c r="CW25" s="10"/>
      <c r="CX25" s="11"/>
      <c r="CY25" s="10"/>
      <c r="CZ25" s="7"/>
      <c r="DA25" s="11"/>
      <c r="DB25" s="10"/>
      <c r="DC25" s="11"/>
      <c r="DD25" s="10"/>
      <c r="DE25" s="11"/>
      <c r="DF25" s="10"/>
      <c r="DG25" s="11"/>
      <c r="DH25" s="10"/>
      <c r="DI25" s="11"/>
      <c r="DJ25" s="10"/>
      <c r="DK25" s="11"/>
      <c r="DL25" s="10"/>
      <c r="DM25" s="11"/>
      <c r="DN25" s="10"/>
      <c r="DO25" s="11"/>
      <c r="DP25" s="10"/>
      <c r="DQ25" s="7"/>
      <c r="DR25" s="7">
        <f>CZ25+DQ25</f>
        <v>0</v>
      </c>
    </row>
    <row r="26" spans="1:122" ht="12.75">
      <c r="A26" s="6"/>
      <c r="B26" s="6"/>
      <c r="C26" s="6"/>
      <c r="D26" s="6" t="s">
        <v>71</v>
      </c>
      <c r="E26" s="3" t="s">
        <v>72</v>
      </c>
      <c r="F26" s="6">
        <f>COUNTIF(W26:DP26,"e")</f>
        <v>1</v>
      </c>
      <c r="G26" s="6">
        <f>COUNTIF(W26:DP26,"z")</f>
        <v>1</v>
      </c>
      <c r="H26" s="6">
        <f>SUM(I26:S26)</f>
        <v>30</v>
      </c>
      <c r="I26" s="6">
        <f>W26+AV26+BU26+CT26</f>
        <v>15</v>
      </c>
      <c r="J26" s="6">
        <f>Y26+AX26+BW26+CV26</f>
        <v>0</v>
      </c>
      <c r="K26" s="6">
        <f>AA26+AZ26+BY26+CX26</f>
        <v>0</v>
      </c>
      <c r="L26" s="6">
        <f>AD26+BC26+CB26+DA26</f>
        <v>0</v>
      </c>
      <c r="M26" s="6">
        <f>AF26+BE26+CD26+DC26</f>
        <v>15</v>
      </c>
      <c r="N26" s="6">
        <f>AH26+BG26+CF26+DE26</f>
        <v>0</v>
      </c>
      <c r="O26" s="6">
        <f>AJ26+BI26+CH26+DG26</f>
        <v>0</v>
      </c>
      <c r="P26" s="6">
        <f>AL26+BK26+CJ26+DI26</f>
        <v>0</v>
      </c>
      <c r="Q26" s="6">
        <f>AN26+BM26+CL26+DK26</f>
        <v>0</v>
      </c>
      <c r="R26" s="6">
        <f>AP26+BO26+CN26+DM26</f>
        <v>0</v>
      </c>
      <c r="S26" s="6">
        <f>AR26+BQ26+CP26+DO26</f>
        <v>0</v>
      </c>
      <c r="T26" s="7">
        <f>AU26+BT26+CS26+DR26</f>
        <v>2</v>
      </c>
      <c r="U26" s="7">
        <f>AT26+BS26+CR26+DQ26</f>
        <v>1</v>
      </c>
      <c r="V26" s="7">
        <v>1.2</v>
      </c>
      <c r="W26" s="11">
        <v>15</v>
      </c>
      <c r="X26" s="10" t="s">
        <v>56</v>
      </c>
      <c r="Y26" s="11"/>
      <c r="Z26" s="10"/>
      <c r="AA26" s="11"/>
      <c r="AB26" s="10"/>
      <c r="AC26" s="7">
        <v>1</v>
      </c>
      <c r="AD26" s="11"/>
      <c r="AE26" s="10"/>
      <c r="AF26" s="11">
        <v>15</v>
      </c>
      <c r="AG26" s="10" t="s">
        <v>57</v>
      </c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7">
        <v>1</v>
      </c>
      <c r="AU26" s="7">
        <f>AC26+AT26</f>
        <v>2</v>
      </c>
      <c r="AV26" s="11"/>
      <c r="AW26" s="10"/>
      <c r="AX26" s="11"/>
      <c r="AY26" s="10"/>
      <c r="AZ26" s="11"/>
      <c r="BA26" s="10"/>
      <c r="BB26" s="7"/>
      <c r="BC26" s="11"/>
      <c r="BD26" s="10"/>
      <c r="BE26" s="11"/>
      <c r="BF26" s="10"/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11"/>
      <c r="BR26" s="10"/>
      <c r="BS26" s="7"/>
      <c r="BT26" s="7">
        <f>BB26+BS26</f>
        <v>0</v>
      </c>
      <c r="BU26" s="11"/>
      <c r="BV26" s="10"/>
      <c r="BW26" s="11"/>
      <c r="BX26" s="10"/>
      <c r="BY26" s="11"/>
      <c r="BZ26" s="10"/>
      <c r="CA26" s="7"/>
      <c r="CB26" s="11"/>
      <c r="CC26" s="10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11"/>
      <c r="CQ26" s="10"/>
      <c r="CR26" s="7"/>
      <c r="CS26" s="7">
        <f>CA26+CR26</f>
        <v>0</v>
      </c>
      <c r="CT26" s="11"/>
      <c r="CU26" s="10"/>
      <c r="CV26" s="11"/>
      <c r="CW26" s="10"/>
      <c r="CX26" s="11"/>
      <c r="CY26" s="10"/>
      <c r="CZ26" s="7"/>
      <c r="DA26" s="11"/>
      <c r="DB26" s="10"/>
      <c r="DC26" s="11"/>
      <c r="DD26" s="10"/>
      <c r="DE26" s="11"/>
      <c r="DF26" s="10"/>
      <c r="DG26" s="11"/>
      <c r="DH26" s="10"/>
      <c r="DI26" s="11"/>
      <c r="DJ26" s="10"/>
      <c r="DK26" s="11"/>
      <c r="DL26" s="10"/>
      <c r="DM26" s="11"/>
      <c r="DN26" s="10"/>
      <c r="DO26" s="11"/>
      <c r="DP26" s="10"/>
      <c r="DQ26" s="7"/>
      <c r="DR26" s="7">
        <f>CZ26+DQ26</f>
        <v>0</v>
      </c>
    </row>
    <row r="27" spans="1:122" ht="12.75">
      <c r="A27" s="6"/>
      <c r="B27" s="6"/>
      <c r="C27" s="6"/>
      <c r="D27" s="6" t="s">
        <v>73</v>
      </c>
      <c r="E27" s="3" t="s">
        <v>74</v>
      </c>
      <c r="F27" s="6">
        <f>COUNTIF(W27:DP27,"e")</f>
        <v>0</v>
      </c>
      <c r="G27" s="6">
        <f>COUNTIF(W27:DP27,"z")</f>
        <v>2</v>
      </c>
      <c r="H27" s="6">
        <f>SUM(I27:S27)</f>
        <v>60</v>
      </c>
      <c r="I27" s="6">
        <f>W27+AV27+BU27+CT27</f>
        <v>30</v>
      </c>
      <c r="J27" s="6">
        <f>Y27+AX27+BW27+CV27</f>
        <v>0</v>
      </c>
      <c r="K27" s="6">
        <f>AA27+AZ27+BY27+CX27</f>
        <v>0</v>
      </c>
      <c r="L27" s="6">
        <f>AD27+BC27+CB27+DA27</f>
        <v>0</v>
      </c>
      <c r="M27" s="6">
        <f>AF27+BE27+CD27+DC27</f>
        <v>30</v>
      </c>
      <c r="N27" s="6">
        <f>AH27+BG27+CF27+DE27</f>
        <v>0</v>
      </c>
      <c r="O27" s="6">
        <f>AJ27+BI27+CH27+DG27</f>
        <v>0</v>
      </c>
      <c r="P27" s="6">
        <f>AL27+BK27+CJ27+DI27</f>
        <v>0</v>
      </c>
      <c r="Q27" s="6">
        <f>AN27+BM27+CL27+DK27</f>
        <v>0</v>
      </c>
      <c r="R27" s="6">
        <f>AP27+BO27+CN27+DM27</f>
        <v>0</v>
      </c>
      <c r="S27" s="6">
        <f>AR27+BQ27+CP27+DO27</f>
        <v>0</v>
      </c>
      <c r="T27" s="7">
        <f>AU27+BT27+CS27+DR27</f>
        <v>3</v>
      </c>
      <c r="U27" s="7">
        <f>AT27+BS27+CR27+DQ27</f>
        <v>1.5</v>
      </c>
      <c r="V27" s="7">
        <v>2.4</v>
      </c>
      <c r="W27" s="11">
        <v>30</v>
      </c>
      <c r="X27" s="10" t="s">
        <v>57</v>
      </c>
      <c r="Y27" s="11"/>
      <c r="Z27" s="10"/>
      <c r="AA27" s="11"/>
      <c r="AB27" s="10"/>
      <c r="AC27" s="7">
        <v>1.5</v>
      </c>
      <c r="AD27" s="11"/>
      <c r="AE27" s="10"/>
      <c r="AF27" s="11">
        <v>30</v>
      </c>
      <c r="AG27" s="10" t="s">
        <v>57</v>
      </c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7">
        <v>1.5</v>
      </c>
      <c r="AU27" s="7">
        <f>AC27+AT27</f>
        <v>3</v>
      </c>
      <c r="AV27" s="11"/>
      <c r="AW27" s="10"/>
      <c r="AX27" s="11"/>
      <c r="AY27" s="10"/>
      <c r="AZ27" s="11"/>
      <c r="BA27" s="10"/>
      <c r="BB27" s="7"/>
      <c r="BC27" s="11"/>
      <c r="BD27" s="10"/>
      <c r="BE27" s="11"/>
      <c r="BF27" s="10"/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11"/>
      <c r="BR27" s="10"/>
      <c r="BS27" s="7"/>
      <c r="BT27" s="7">
        <f>BB27+BS27</f>
        <v>0</v>
      </c>
      <c r="BU27" s="11"/>
      <c r="BV27" s="10"/>
      <c r="BW27" s="11"/>
      <c r="BX27" s="10"/>
      <c r="BY27" s="11"/>
      <c r="BZ27" s="10"/>
      <c r="CA27" s="7"/>
      <c r="CB27" s="11"/>
      <c r="CC27" s="10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11"/>
      <c r="CQ27" s="10"/>
      <c r="CR27" s="7"/>
      <c r="CS27" s="7">
        <f>CA27+CR27</f>
        <v>0</v>
      </c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11"/>
      <c r="DJ27" s="10"/>
      <c r="DK27" s="11"/>
      <c r="DL27" s="10"/>
      <c r="DM27" s="11"/>
      <c r="DN27" s="10"/>
      <c r="DO27" s="11"/>
      <c r="DP27" s="10"/>
      <c r="DQ27" s="7"/>
      <c r="DR27" s="7">
        <f>CZ27+DQ27</f>
        <v>0</v>
      </c>
    </row>
    <row r="28" spans="1:122" ht="15.75" customHeight="1">
      <c r="A28" s="6"/>
      <c r="B28" s="6"/>
      <c r="C28" s="6"/>
      <c r="D28" s="6"/>
      <c r="E28" s="6" t="s">
        <v>67</v>
      </c>
      <c r="F28" s="6">
        <f aca="true" t="shared" si="22" ref="F28:AK28">SUM(F25:F27)</f>
        <v>1</v>
      </c>
      <c r="G28" s="6">
        <f t="shared" si="22"/>
        <v>5</v>
      </c>
      <c r="H28" s="6">
        <f t="shared" si="22"/>
        <v>140</v>
      </c>
      <c r="I28" s="6">
        <f t="shared" si="22"/>
        <v>70</v>
      </c>
      <c r="J28" s="6">
        <f t="shared" si="22"/>
        <v>25</v>
      </c>
      <c r="K28" s="6">
        <f t="shared" si="22"/>
        <v>0</v>
      </c>
      <c r="L28" s="6">
        <f t="shared" si="22"/>
        <v>0</v>
      </c>
      <c r="M28" s="6">
        <f t="shared" si="22"/>
        <v>45</v>
      </c>
      <c r="N28" s="6">
        <f t="shared" si="22"/>
        <v>0</v>
      </c>
      <c r="O28" s="6">
        <f t="shared" si="22"/>
        <v>0</v>
      </c>
      <c r="P28" s="6">
        <f t="shared" si="22"/>
        <v>0</v>
      </c>
      <c r="Q28" s="6">
        <f t="shared" si="22"/>
        <v>0</v>
      </c>
      <c r="R28" s="6">
        <f t="shared" si="22"/>
        <v>0</v>
      </c>
      <c r="S28" s="6">
        <f t="shared" si="22"/>
        <v>0</v>
      </c>
      <c r="T28" s="7">
        <f t="shared" si="22"/>
        <v>7</v>
      </c>
      <c r="U28" s="7">
        <f t="shared" si="22"/>
        <v>2.5</v>
      </c>
      <c r="V28" s="7">
        <f t="shared" si="22"/>
        <v>5.6</v>
      </c>
      <c r="W28" s="11">
        <f t="shared" si="22"/>
        <v>70</v>
      </c>
      <c r="X28" s="10">
        <f t="shared" si="22"/>
        <v>0</v>
      </c>
      <c r="Y28" s="11">
        <f t="shared" si="22"/>
        <v>25</v>
      </c>
      <c r="Z28" s="10">
        <f t="shared" si="22"/>
        <v>0</v>
      </c>
      <c r="AA28" s="11">
        <f t="shared" si="22"/>
        <v>0</v>
      </c>
      <c r="AB28" s="10">
        <f t="shared" si="22"/>
        <v>0</v>
      </c>
      <c r="AC28" s="7">
        <f t="shared" si="22"/>
        <v>4.5</v>
      </c>
      <c r="AD28" s="11">
        <f t="shared" si="22"/>
        <v>0</v>
      </c>
      <c r="AE28" s="10">
        <f t="shared" si="22"/>
        <v>0</v>
      </c>
      <c r="AF28" s="11">
        <f t="shared" si="22"/>
        <v>45</v>
      </c>
      <c r="AG28" s="10">
        <f t="shared" si="22"/>
        <v>0</v>
      </c>
      <c r="AH28" s="11">
        <f t="shared" si="22"/>
        <v>0</v>
      </c>
      <c r="AI28" s="10">
        <f t="shared" si="22"/>
        <v>0</v>
      </c>
      <c r="AJ28" s="11">
        <f t="shared" si="22"/>
        <v>0</v>
      </c>
      <c r="AK28" s="10">
        <f t="shared" si="22"/>
        <v>0</v>
      </c>
      <c r="AL28" s="11">
        <f aca="true" t="shared" si="23" ref="AL28:BQ28">SUM(AL25:AL27)</f>
        <v>0</v>
      </c>
      <c r="AM28" s="10">
        <f t="shared" si="23"/>
        <v>0</v>
      </c>
      <c r="AN28" s="11">
        <f t="shared" si="23"/>
        <v>0</v>
      </c>
      <c r="AO28" s="10">
        <f t="shared" si="23"/>
        <v>0</v>
      </c>
      <c r="AP28" s="11">
        <f t="shared" si="23"/>
        <v>0</v>
      </c>
      <c r="AQ28" s="10">
        <f t="shared" si="23"/>
        <v>0</v>
      </c>
      <c r="AR28" s="11">
        <f t="shared" si="23"/>
        <v>0</v>
      </c>
      <c r="AS28" s="10">
        <f t="shared" si="23"/>
        <v>0</v>
      </c>
      <c r="AT28" s="7">
        <f t="shared" si="23"/>
        <v>2.5</v>
      </c>
      <c r="AU28" s="7">
        <f t="shared" si="23"/>
        <v>7</v>
      </c>
      <c r="AV28" s="11">
        <f t="shared" si="23"/>
        <v>0</v>
      </c>
      <c r="AW28" s="10">
        <f t="shared" si="23"/>
        <v>0</v>
      </c>
      <c r="AX28" s="11">
        <f t="shared" si="23"/>
        <v>0</v>
      </c>
      <c r="AY28" s="10">
        <f t="shared" si="23"/>
        <v>0</v>
      </c>
      <c r="AZ28" s="11">
        <f t="shared" si="23"/>
        <v>0</v>
      </c>
      <c r="BA28" s="10">
        <f t="shared" si="23"/>
        <v>0</v>
      </c>
      <c r="BB28" s="7">
        <f t="shared" si="23"/>
        <v>0</v>
      </c>
      <c r="BC28" s="11">
        <f t="shared" si="23"/>
        <v>0</v>
      </c>
      <c r="BD28" s="10">
        <f t="shared" si="23"/>
        <v>0</v>
      </c>
      <c r="BE28" s="11">
        <f t="shared" si="23"/>
        <v>0</v>
      </c>
      <c r="BF28" s="10">
        <f t="shared" si="23"/>
        <v>0</v>
      </c>
      <c r="BG28" s="11">
        <f t="shared" si="23"/>
        <v>0</v>
      </c>
      <c r="BH28" s="10">
        <f t="shared" si="23"/>
        <v>0</v>
      </c>
      <c r="BI28" s="11">
        <f t="shared" si="23"/>
        <v>0</v>
      </c>
      <c r="BJ28" s="10">
        <f t="shared" si="23"/>
        <v>0</v>
      </c>
      <c r="BK28" s="11">
        <f t="shared" si="23"/>
        <v>0</v>
      </c>
      <c r="BL28" s="10">
        <f t="shared" si="23"/>
        <v>0</v>
      </c>
      <c r="BM28" s="11">
        <f t="shared" si="23"/>
        <v>0</v>
      </c>
      <c r="BN28" s="10">
        <f t="shared" si="23"/>
        <v>0</v>
      </c>
      <c r="BO28" s="11">
        <f t="shared" si="23"/>
        <v>0</v>
      </c>
      <c r="BP28" s="10">
        <f t="shared" si="23"/>
        <v>0</v>
      </c>
      <c r="BQ28" s="11">
        <f t="shared" si="23"/>
        <v>0</v>
      </c>
      <c r="BR28" s="10">
        <f aca="true" t="shared" si="24" ref="BR28:CW28">SUM(BR25:BR27)</f>
        <v>0</v>
      </c>
      <c r="BS28" s="7">
        <f t="shared" si="24"/>
        <v>0</v>
      </c>
      <c r="BT28" s="7">
        <f t="shared" si="24"/>
        <v>0</v>
      </c>
      <c r="BU28" s="11">
        <f t="shared" si="24"/>
        <v>0</v>
      </c>
      <c r="BV28" s="10">
        <f t="shared" si="24"/>
        <v>0</v>
      </c>
      <c r="BW28" s="11">
        <f t="shared" si="24"/>
        <v>0</v>
      </c>
      <c r="BX28" s="10">
        <f t="shared" si="24"/>
        <v>0</v>
      </c>
      <c r="BY28" s="11">
        <f t="shared" si="24"/>
        <v>0</v>
      </c>
      <c r="BZ28" s="10">
        <f t="shared" si="24"/>
        <v>0</v>
      </c>
      <c r="CA28" s="7">
        <f t="shared" si="24"/>
        <v>0</v>
      </c>
      <c r="CB28" s="11">
        <f t="shared" si="24"/>
        <v>0</v>
      </c>
      <c r="CC28" s="10">
        <f t="shared" si="24"/>
        <v>0</v>
      </c>
      <c r="CD28" s="11">
        <f t="shared" si="24"/>
        <v>0</v>
      </c>
      <c r="CE28" s="10">
        <f t="shared" si="24"/>
        <v>0</v>
      </c>
      <c r="CF28" s="11">
        <f t="shared" si="24"/>
        <v>0</v>
      </c>
      <c r="CG28" s="10">
        <f t="shared" si="24"/>
        <v>0</v>
      </c>
      <c r="CH28" s="11">
        <f t="shared" si="24"/>
        <v>0</v>
      </c>
      <c r="CI28" s="10">
        <f t="shared" si="24"/>
        <v>0</v>
      </c>
      <c r="CJ28" s="11">
        <f t="shared" si="24"/>
        <v>0</v>
      </c>
      <c r="CK28" s="10">
        <f t="shared" si="24"/>
        <v>0</v>
      </c>
      <c r="CL28" s="11">
        <f t="shared" si="24"/>
        <v>0</v>
      </c>
      <c r="CM28" s="10">
        <f t="shared" si="24"/>
        <v>0</v>
      </c>
      <c r="CN28" s="11">
        <f t="shared" si="24"/>
        <v>0</v>
      </c>
      <c r="CO28" s="10">
        <f t="shared" si="24"/>
        <v>0</v>
      </c>
      <c r="CP28" s="11">
        <f t="shared" si="24"/>
        <v>0</v>
      </c>
      <c r="CQ28" s="10">
        <f t="shared" si="24"/>
        <v>0</v>
      </c>
      <c r="CR28" s="7">
        <f t="shared" si="24"/>
        <v>0</v>
      </c>
      <c r="CS28" s="7">
        <f t="shared" si="24"/>
        <v>0</v>
      </c>
      <c r="CT28" s="11">
        <f t="shared" si="24"/>
        <v>0</v>
      </c>
      <c r="CU28" s="10">
        <f t="shared" si="24"/>
        <v>0</v>
      </c>
      <c r="CV28" s="11">
        <f t="shared" si="24"/>
        <v>0</v>
      </c>
      <c r="CW28" s="10">
        <f t="shared" si="24"/>
        <v>0</v>
      </c>
      <c r="CX28" s="11">
        <f aca="true" t="shared" si="25" ref="CX28:DR28">SUM(CX25:CX27)</f>
        <v>0</v>
      </c>
      <c r="CY28" s="10">
        <f t="shared" si="25"/>
        <v>0</v>
      </c>
      <c r="CZ28" s="7">
        <f t="shared" si="25"/>
        <v>0</v>
      </c>
      <c r="DA28" s="11">
        <f t="shared" si="25"/>
        <v>0</v>
      </c>
      <c r="DB28" s="10">
        <f t="shared" si="25"/>
        <v>0</v>
      </c>
      <c r="DC28" s="11">
        <f t="shared" si="25"/>
        <v>0</v>
      </c>
      <c r="DD28" s="10">
        <f t="shared" si="25"/>
        <v>0</v>
      </c>
      <c r="DE28" s="11">
        <f t="shared" si="25"/>
        <v>0</v>
      </c>
      <c r="DF28" s="10">
        <f t="shared" si="25"/>
        <v>0</v>
      </c>
      <c r="DG28" s="11">
        <f t="shared" si="25"/>
        <v>0</v>
      </c>
      <c r="DH28" s="10">
        <f t="shared" si="25"/>
        <v>0</v>
      </c>
      <c r="DI28" s="11">
        <f t="shared" si="25"/>
        <v>0</v>
      </c>
      <c r="DJ28" s="10">
        <f t="shared" si="25"/>
        <v>0</v>
      </c>
      <c r="DK28" s="11">
        <f t="shared" si="25"/>
        <v>0</v>
      </c>
      <c r="DL28" s="10">
        <f t="shared" si="25"/>
        <v>0</v>
      </c>
      <c r="DM28" s="11">
        <f t="shared" si="25"/>
        <v>0</v>
      </c>
      <c r="DN28" s="10">
        <f t="shared" si="25"/>
        <v>0</v>
      </c>
      <c r="DO28" s="11">
        <f t="shared" si="25"/>
        <v>0</v>
      </c>
      <c r="DP28" s="10">
        <f t="shared" si="25"/>
        <v>0</v>
      </c>
      <c r="DQ28" s="7">
        <f t="shared" si="25"/>
        <v>0</v>
      </c>
      <c r="DR28" s="7">
        <f t="shared" si="25"/>
        <v>0</v>
      </c>
    </row>
    <row r="29" spans="1:123" ht="19.5" customHeight="1">
      <c r="A29" s="32" t="s">
        <v>75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2"/>
      <c r="DR29" s="33"/>
      <c r="DS29" s="31"/>
    </row>
    <row r="30" spans="1:122" ht="12.75">
      <c r="A30" s="6"/>
      <c r="B30" s="6"/>
      <c r="C30" s="6"/>
      <c r="D30" s="6" t="s">
        <v>76</v>
      </c>
      <c r="E30" s="3" t="s">
        <v>77</v>
      </c>
      <c r="F30" s="6">
        <f aca="true" t="shared" si="26" ref="F30:F39">COUNTIF(W30:DP30,"e")</f>
        <v>1</v>
      </c>
      <c r="G30" s="6">
        <f aca="true" t="shared" si="27" ref="G30:G39">COUNTIF(W30:DP30,"z")</f>
        <v>1</v>
      </c>
      <c r="H30" s="6">
        <f aca="true" t="shared" si="28" ref="H30:H39">SUM(I30:S30)</f>
        <v>60</v>
      </c>
      <c r="I30" s="6">
        <f aca="true" t="shared" si="29" ref="I30:I39">W30+AV30+BU30+CT30</f>
        <v>30</v>
      </c>
      <c r="J30" s="6">
        <f aca="true" t="shared" si="30" ref="J30:J39">Y30+AX30+BW30+CV30</f>
        <v>30</v>
      </c>
      <c r="K30" s="6">
        <f aca="true" t="shared" si="31" ref="K30:K39">AA30+AZ30+BY30+CX30</f>
        <v>0</v>
      </c>
      <c r="L30" s="6">
        <f aca="true" t="shared" si="32" ref="L30:L39">AD30+BC30+CB30+DA30</f>
        <v>0</v>
      </c>
      <c r="M30" s="6">
        <f aca="true" t="shared" si="33" ref="M30:M39">AF30+BE30+CD30+DC30</f>
        <v>0</v>
      </c>
      <c r="N30" s="6">
        <f aca="true" t="shared" si="34" ref="N30:N39">AH30+BG30+CF30+DE30</f>
        <v>0</v>
      </c>
      <c r="O30" s="6">
        <f aca="true" t="shared" si="35" ref="O30:O39">AJ30+BI30+CH30+DG30</f>
        <v>0</v>
      </c>
      <c r="P30" s="6">
        <f aca="true" t="shared" si="36" ref="P30:P39">AL30+BK30+CJ30+DI30</f>
        <v>0</v>
      </c>
      <c r="Q30" s="6">
        <f aca="true" t="shared" si="37" ref="Q30:Q39">AN30+BM30+CL30+DK30</f>
        <v>0</v>
      </c>
      <c r="R30" s="6">
        <f aca="true" t="shared" si="38" ref="R30:R39">AP30+BO30+CN30+DM30</f>
        <v>0</v>
      </c>
      <c r="S30" s="6">
        <f aca="true" t="shared" si="39" ref="S30:S39">AR30+BQ30+CP30+DO30</f>
        <v>0</v>
      </c>
      <c r="T30" s="7">
        <f aca="true" t="shared" si="40" ref="T30:T39">AU30+BT30+CS30+DR30</f>
        <v>3</v>
      </c>
      <c r="U30" s="7">
        <f aca="true" t="shared" si="41" ref="U30:U39">AT30+BS30+CR30+DQ30</f>
        <v>0</v>
      </c>
      <c r="V30" s="7">
        <v>2.4</v>
      </c>
      <c r="W30" s="11">
        <v>30</v>
      </c>
      <c r="X30" s="10" t="s">
        <v>56</v>
      </c>
      <c r="Y30" s="11">
        <v>30</v>
      </c>
      <c r="Z30" s="10" t="s">
        <v>57</v>
      </c>
      <c r="AA30" s="11"/>
      <c r="AB30" s="10"/>
      <c r="AC30" s="7">
        <v>3</v>
      </c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7"/>
      <c r="AU30" s="7">
        <f aca="true" t="shared" si="42" ref="AU30:AU39">AC30+AT30</f>
        <v>3</v>
      </c>
      <c r="AV30" s="11"/>
      <c r="AW30" s="10"/>
      <c r="AX30" s="11"/>
      <c r="AY30" s="10"/>
      <c r="AZ30" s="11"/>
      <c r="BA30" s="10"/>
      <c r="BB30" s="7"/>
      <c r="BC30" s="11"/>
      <c r="BD30" s="10"/>
      <c r="BE30" s="11"/>
      <c r="BF30" s="10"/>
      <c r="BG30" s="11"/>
      <c r="BH30" s="10"/>
      <c r="BI30" s="11"/>
      <c r="BJ30" s="10"/>
      <c r="BK30" s="11"/>
      <c r="BL30" s="10"/>
      <c r="BM30" s="11"/>
      <c r="BN30" s="10"/>
      <c r="BO30" s="11"/>
      <c r="BP30" s="10"/>
      <c r="BQ30" s="11"/>
      <c r="BR30" s="10"/>
      <c r="BS30" s="7"/>
      <c r="BT30" s="7">
        <f aca="true" t="shared" si="43" ref="BT30:BT39">BB30+BS30</f>
        <v>0</v>
      </c>
      <c r="BU30" s="11"/>
      <c r="BV30" s="10"/>
      <c r="BW30" s="11"/>
      <c r="BX30" s="10"/>
      <c r="BY30" s="11"/>
      <c r="BZ30" s="10"/>
      <c r="CA30" s="7"/>
      <c r="CB30" s="11"/>
      <c r="CC30" s="10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11"/>
      <c r="CQ30" s="10"/>
      <c r="CR30" s="7"/>
      <c r="CS30" s="7">
        <f aca="true" t="shared" si="44" ref="CS30:CS39">CA30+CR30</f>
        <v>0</v>
      </c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11"/>
      <c r="DJ30" s="10"/>
      <c r="DK30" s="11"/>
      <c r="DL30" s="10"/>
      <c r="DM30" s="11"/>
      <c r="DN30" s="10"/>
      <c r="DO30" s="11"/>
      <c r="DP30" s="10"/>
      <c r="DQ30" s="7"/>
      <c r="DR30" s="7">
        <f aca="true" t="shared" si="45" ref="DR30:DR39">CZ30+DQ30</f>
        <v>0</v>
      </c>
    </row>
    <row r="31" spans="1:122" ht="12.75">
      <c r="A31" s="6"/>
      <c r="B31" s="6"/>
      <c r="C31" s="6"/>
      <c r="D31" s="6" t="s">
        <v>78</v>
      </c>
      <c r="E31" s="3" t="s">
        <v>79</v>
      </c>
      <c r="F31" s="6">
        <f t="shared" si="26"/>
        <v>1</v>
      </c>
      <c r="G31" s="6">
        <f t="shared" si="27"/>
        <v>1</v>
      </c>
      <c r="H31" s="6">
        <f t="shared" si="28"/>
        <v>60</v>
      </c>
      <c r="I31" s="6">
        <f t="shared" si="29"/>
        <v>30</v>
      </c>
      <c r="J31" s="6">
        <f t="shared" si="30"/>
        <v>30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6">
        <f t="shared" si="38"/>
        <v>0</v>
      </c>
      <c r="S31" s="6">
        <f t="shared" si="39"/>
        <v>0</v>
      </c>
      <c r="T31" s="7">
        <f t="shared" si="40"/>
        <v>3</v>
      </c>
      <c r="U31" s="7">
        <f t="shared" si="41"/>
        <v>0</v>
      </c>
      <c r="V31" s="7">
        <v>2.4</v>
      </c>
      <c r="W31" s="11">
        <v>30</v>
      </c>
      <c r="X31" s="10" t="s">
        <v>56</v>
      </c>
      <c r="Y31" s="11">
        <v>30</v>
      </c>
      <c r="Z31" s="10" t="s">
        <v>57</v>
      </c>
      <c r="AA31" s="11"/>
      <c r="AB31" s="10"/>
      <c r="AC31" s="7">
        <v>3</v>
      </c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7"/>
      <c r="AU31" s="7">
        <f t="shared" si="42"/>
        <v>3</v>
      </c>
      <c r="AV31" s="11"/>
      <c r="AW31" s="10"/>
      <c r="AX31" s="11"/>
      <c r="AY31" s="10"/>
      <c r="AZ31" s="11"/>
      <c r="BA31" s="10"/>
      <c r="BB31" s="7"/>
      <c r="BC31" s="11"/>
      <c r="BD31" s="10"/>
      <c r="BE31" s="11"/>
      <c r="BF31" s="10"/>
      <c r="BG31" s="11"/>
      <c r="BH31" s="10"/>
      <c r="BI31" s="11"/>
      <c r="BJ31" s="10"/>
      <c r="BK31" s="11"/>
      <c r="BL31" s="10"/>
      <c r="BM31" s="11"/>
      <c r="BN31" s="10"/>
      <c r="BO31" s="11"/>
      <c r="BP31" s="10"/>
      <c r="BQ31" s="11"/>
      <c r="BR31" s="10"/>
      <c r="BS31" s="7"/>
      <c r="BT31" s="7">
        <f t="shared" si="43"/>
        <v>0</v>
      </c>
      <c r="BU31" s="11"/>
      <c r="BV31" s="10"/>
      <c r="BW31" s="11"/>
      <c r="BX31" s="10"/>
      <c r="BY31" s="11"/>
      <c r="BZ31" s="10"/>
      <c r="CA31" s="7"/>
      <c r="CB31" s="11"/>
      <c r="CC31" s="10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11"/>
      <c r="CQ31" s="10"/>
      <c r="CR31" s="7"/>
      <c r="CS31" s="7">
        <f t="shared" si="44"/>
        <v>0</v>
      </c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11"/>
      <c r="DJ31" s="10"/>
      <c r="DK31" s="11"/>
      <c r="DL31" s="10"/>
      <c r="DM31" s="11"/>
      <c r="DN31" s="10"/>
      <c r="DO31" s="11"/>
      <c r="DP31" s="10"/>
      <c r="DQ31" s="7"/>
      <c r="DR31" s="7">
        <f t="shared" si="45"/>
        <v>0</v>
      </c>
    </row>
    <row r="32" spans="1:122" ht="12.75">
      <c r="A32" s="6"/>
      <c r="B32" s="6"/>
      <c r="C32" s="6"/>
      <c r="D32" s="6" t="s">
        <v>80</v>
      </c>
      <c r="E32" s="3" t="s">
        <v>81</v>
      </c>
      <c r="F32" s="6">
        <f t="shared" si="26"/>
        <v>0</v>
      </c>
      <c r="G32" s="6">
        <f t="shared" si="27"/>
        <v>3</v>
      </c>
      <c r="H32" s="6">
        <f t="shared" si="28"/>
        <v>45</v>
      </c>
      <c r="I32" s="6">
        <f t="shared" si="29"/>
        <v>15</v>
      </c>
      <c r="J32" s="6">
        <f t="shared" si="30"/>
        <v>15</v>
      </c>
      <c r="K32" s="6">
        <f t="shared" si="31"/>
        <v>0</v>
      </c>
      <c r="L32" s="6">
        <f t="shared" si="32"/>
        <v>0</v>
      </c>
      <c r="M32" s="6">
        <f t="shared" si="33"/>
        <v>15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6">
        <f t="shared" si="38"/>
        <v>0</v>
      </c>
      <c r="S32" s="6">
        <f t="shared" si="39"/>
        <v>0</v>
      </c>
      <c r="T32" s="7">
        <f t="shared" si="40"/>
        <v>3</v>
      </c>
      <c r="U32" s="7">
        <f t="shared" si="41"/>
        <v>1</v>
      </c>
      <c r="V32" s="7">
        <v>1.8</v>
      </c>
      <c r="W32" s="11"/>
      <c r="X32" s="10"/>
      <c r="Y32" s="11"/>
      <c r="Z32" s="10"/>
      <c r="AA32" s="11"/>
      <c r="AB32" s="10"/>
      <c r="AC32" s="7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7"/>
      <c r="AU32" s="7">
        <f t="shared" si="42"/>
        <v>0</v>
      </c>
      <c r="AV32" s="11"/>
      <c r="AW32" s="10"/>
      <c r="AX32" s="11"/>
      <c r="AY32" s="10"/>
      <c r="AZ32" s="11"/>
      <c r="BA32" s="10"/>
      <c r="BB32" s="7"/>
      <c r="BC32" s="11"/>
      <c r="BD32" s="10"/>
      <c r="BE32" s="11"/>
      <c r="BF32" s="10"/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11"/>
      <c r="BR32" s="10"/>
      <c r="BS32" s="7"/>
      <c r="BT32" s="7">
        <f t="shared" si="43"/>
        <v>0</v>
      </c>
      <c r="BU32" s="11">
        <v>15</v>
      </c>
      <c r="BV32" s="10" t="s">
        <v>57</v>
      </c>
      <c r="BW32" s="11">
        <v>15</v>
      </c>
      <c r="BX32" s="10" t="s">
        <v>57</v>
      </c>
      <c r="BY32" s="11"/>
      <c r="BZ32" s="10"/>
      <c r="CA32" s="7">
        <v>2</v>
      </c>
      <c r="CB32" s="11"/>
      <c r="CC32" s="10"/>
      <c r="CD32" s="11">
        <v>15</v>
      </c>
      <c r="CE32" s="10" t="s">
        <v>57</v>
      </c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11"/>
      <c r="CQ32" s="10"/>
      <c r="CR32" s="7">
        <v>1</v>
      </c>
      <c r="CS32" s="7">
        <f t="shared" si="44"/>
        <v>3</v>
      </c>
      <c r="CT32" s="11"/>
      <c r="CU32" s="10"/>
      <c r="CV32" s="11"/>
      <c r="CW32" s="10"/>
      <c r="CX32" s="11"/>
      <c r="CY32" s="10"/>
      <c r="CZ32" s="7"/>
      <c r="DA32" s="11"/>
      <c r="DB32" s="10"/>
      <c r="DC32" s="11"/>
      <c r="DD32" s="10"/>
      <c r="DE32" s="11"/>
      <c r="DF32" s="10"/>
      <c r="DG32" s="11"/>
      <c r="DH32" s="10"/>
      <c r="DI32" s="11"/>
      <c r="DJ32" s="10"/>
      <c r="DK32" s="11"/>
      <c r="DL32" s="10"/>
      <c r="DM32" s="11"/>
      <c r="DN32" s="10"/>
      <c r="DO32" s="11"/>
      <c r="DP32" s="10"/>
      <c r="DQ32" s="7"/>
      <c r="DR32" s="7">
        <f t="shared" si="45"/>
        <v>0</v>
      </c>
    </row>
    <row r="33" spans="1:122" ht="12.75">
      <c r="A33" s="6"/>
      <c r="B33" s="6"/>
      <c r="C33" s="6"/>
      <c r="D33" s="6" t="s">
        <v>82</v>
      </c>
      <c r="E33" s="3" t="s">
        <v>83</v>
      </c>
      <c r="F33" s="6">
        <f t="shared" si="26"/>
        <v>0</v>
      </c>
      <c r="G33" s="6">
        <f t="shared" si="27"/>
        <v>1</v>
      </c>
      <c r="H33" s="6">
        <f t="shared" si="28"/>
        <v>15</v>
      </c>
      <c r="I33" s="6">
        <f t="shared" si="29"/>
        <v>15</v>
      </c>
      <c r="J33" s="6">
        <f t="shared" si="30"/>
        <v>0</v>
      </c>
      <c r="K33" s="6">
        <f t="shared" si="31"/>
        <v>0</v>
      </c>
      <c r="L33" s="6">
        <f t="shared" si="32"/>
        <v>0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6">
        <f t="shared" si="38"/>
        <v>0</v>
      </c>
      <c r="S33" s="6">
        <f t="shared" si="39"/>
        <v>0</v>
      </c>
      <c r="T33" s="7">
        <f t="shared" si="40"/>
        <v>1</v>
      </c>
      <c r="U33" s="7">
        <f t="shared" si="41"/>
        <v>0</v>
      </c>
      <c r="V33" s="7">
        <v>0.6</v>
      </c>
      <c r="W33" s="11"/>
      <c r="X33" s="10"/>
      <c r="Y33" s="11"/>
      <c r="Z33" s="10"/>
      <c r="AA33" s="11"/>
      <c r="AB33" s="10"/>
      <c r="AC33" s="7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7"/>
      <c r="AU33" s="7">
        <f t="shared" si="42"/>
        <v>0</v>
      </c>
      <c r="AV33" s="11"/>
      <c r="AW33" s="10"/>
      <c r="AX33" s="11"/>
      <c r="AY33" s="10"/>
      <c r="AZ33" s="11"/>
      <c r="BA33" s="10"/>
      <c r="BB33" s="7"/>
      <c r="BC33" s="11"/>
      <c r="BD33" s="10"/>
      <c r="BE33" s="11"/>
      <c r="BF33" s="10"/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11"/>
      <c r="BR33" s="10"/>
      <c r="BS33" s="7"/>
      <c r="BT33" s="7">
        <f t="shared" si="43"/>
        <v>0</v>
      </c>
      <c r="BU33" s="11">
        <v>15</v>
      </c>
      <c r="BV33" s="10" t="s">
        <v>57</v>
      </c>
      <c r="BW33" s="11"/>
      <c r="BX33" s="10"/>
      <c r="BY33" s="11"/>
      <c r="BZ33" s="10"/>
      <c r="CA33" s="7">
        <v>1</v>
      </c>
      <c r="CB33" s="11"/>
      <c r="CC33" s="10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11"/>
      <c r="CQ33" s="10"/>
      <c r="CR33" s="7"/>
      <c r="CS33" s="7">
        <f t="shared" si="44"/>
        <v>1</v>
      </c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11"/>
      <c r="DJ33" s="10"/>
      <c r="DK33" s="11"/>
      <c r="DL33" s="10"/>
      <c r="DM33" s="11"/>
      <c r="DN33" s="10"/>
      <c r="DO33" s="11"/>
      <c r="DP33" s="10"/>
      <c r="DQ33" s="7"/>
      <c r="DR33" s="7">
        <f t="shared" si="45"/>
        <v>0</v>
      </c>
    </row>
    <row r="34" spans="1:122" ht="12.75">
      <c r="A34" s="6"/>
      <c r="B34" s="6"/>
      <c r="C34" s="6"/>
      <c r="D34" s="6" t="s">
        <v>84</v>
      </c>
      <c r="E34" s="3" t="s">
        <v>85</v>
      </c>
      <c r="F34" s="6">
        <f t="shared" si="26"/>
        <v>1</v>
      </c>
      <c r="G34" s="6">
        <f t="shared" si="27"/>
        <v>2</v>
      </c>
      <c r="H34" s="6">
        <f t="shared" si="28"/>
        <v>55</v>
      </c>
      <c r="I34" s="6">
        <f t="shared" si="29"/>
        <v>30</v>
      </c>
      <c r="J34" s="6">
        <f t="shared" si="30"/>
        <v>15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0</v>
      </c>
      <c r="O34" s="6">
        <f t="shared" si="35"/>
        <v>10</v>
      </c>
      <c r="P34" s="6">
        <f t="shared" si="36"/>
        <v>0</v>
      </c>
      <c r="Q34" s="6">
        <f t="shared" si="37"/>
        <v>0</v>
      </c>
      <c r="R34" s="6">
        <f t="shared" si="38"/>
        <v>0</v>
      </c>
      <c r="S34" s="6">
        <f t="shared" si="39"/>
        <v>0</v>
      </c>
      <c r="T34" s="7">
        <f t="shared" si="40"/>
        <v>3</v>
      </c>
      <c r="U34" s="7">
        <f t="shared" si="41"/>
        <v>0.6</v>
      </c>
      <c r="V34" s="7">
        <v>2.2</v>
      </c>
      <c r="W34" s="11"/>
      <c r="X34" s="10"/>
      <c r="Y34" s="11"/>
      <c r="Z34" s="10"/>
      <c r="AA34" s="11"/>
      <c r="AB34" s="10"/>
      <c r="AC34" s="7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7"/>
      <c r="AU34" s="7">
        <f t="shared" si="42"/>
        <v>0</v>
      </c>
      <c r="AV34" s="11">
        <v>30</v>
      </c>
      <c r="AW34" s="10" t="s">
        <v>56</v>
      </c>
      <c r="AX34" s="11">
        <v>15</v>
      </c>
      <c r="AY34" s="10" t="s">
        <v>57</v>
      </c>
      <c r="AZ34" s="11"/>
      <c r="BA34" s="10"/>
      <c r="BB34" s="7">
        <v>2.4</v>
      </c>
      <c r="BC34" s="11"/>
      <c r="BD34" s="10"/>
      <c r="BE34" s="11"/>
      <c r="BF34" s="10"/>
      <c r="BG34" s="11"/>
      <c r="BH34" s="10"/>
      <c r="BI34" s="11">
        <v>10</v>
      </c>
      <c r="BJ34" s="10" t="s">
        <v>57</v>
      </c>
      <c r="BK34" s="11"/>
      <c r="BL34" s="10"/>
      <c r="BM34" s="11"/>
      <c r="BN34" s="10"/>
      <c r="BO34" s="11"/>
      <c r="BP34" s="10"/>
      <c r="BQ34" s="11"/>
      <c r="BR34" s="10"/>
      <c r="BS34" s="7">
        <v>0.6</v>
      </c>
      <c r="BT34" s="7">
        <f t="shared" si="43"/>
        <v>3</v>
      </c>
      <c r="BU34" s="11"/>
      <c r="BV34" s="10"/>
      <c r="BW34" s="11"/>
      <c r="BX34" s="10"/>
      <c r="BY34" s="11"/>
      <c r="BZ34" s="10"/>
      <c r="CA34" s="7"/>
      <c r="CB34" s="11"/>
      <c r="CC34" s="10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11"/>
      <c r="CQ34" s="10"/>
      <c r="CR34" s="7"/>
      <c r="CS34" s="7">
        <f t="shared" si="44"/>
        <v>0</v>
      </c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11"/>
      <c r="DJ34" s="10"/>
      <c r="DK34" s="11"/>
      <c r="DL34" s="10"/>
      <c r="DM34" s="11"/>
      <c r="DN34" s="10"/>
      <c r="DO34" s="11"/>
      <c r="DP34" s="10"/>
      <c r="DQ34" s="7"/>
      <c r="DR34" s="7">
        <f t="shared" si="45"/>
        <v>0</v>
      </c>
    </row>
    <row r="35" spans="1:122" ht="12.75">
      <c r="A35" s="6"/>
      <c r="B35" s="6"/>
      <c r="C35" s="6"/>
      <c r="D35" s="6" t="s">
        <v>86</v>
      </c>
      <c r="E35" s="3" t="s">
        <v>87</v>
      </c>
      <c r="F35" s="6">
        <f t="shared" si="26"/>
        <v>0</v>
      </c>
      <c r="G35" s="6">
        <f t="shared" si="27"/>
        <v>2</v>
      </c>
      <c r="H35" s="6">
        <f t="shared" si="28"/>
        <v>35</v>
      </c>
      <c r="I35" s="6">
        <f t="shared" si="29"/>
        <v>20</v>
      </c>
      <c r="J35" s="6">
        <f t="shared" si="30"/>
        <v>15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6">
        <f t="shared" si="38"/>
        <v>0</v>
      </c>
      <c r="S35" s="6">
        <f t="shared" si="39"/>
        <v>0</v>
      </c>
      <c r="T35" s="7">
        <f t="shared" si="40"/>
        <v>2</v>
      </c>
      <c r="U35" s="7">
        <f t="shared" si="41"/>
        <v>0</v>
      </c>
      <c r="V35" s="7">
        <v>1.4</v>
      </c>
      <c r="W35" s="11"/>
      <c r="X35" s="10"/>
      <c r="Y35" s="11"/>
      <c r="Z35" s="10"/>
      <c r="AA35" s="11"/>
      <c r="AB35" s="10"/>
      <c r="AC35" s="7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7"/>
      <c r="AU35" s="7">
        <f t="shared" si="42"/>
        <v>0</v>
      </c>
      <c r="AV35" s="11"/>
      <c r="AW35" s="10"/>
      <c r="AX35" s="11"/>
      <c r="AY35" s="10"/>
      <c r="AZ35" s="11"/>
      <c r="BA35" s="10"/>
      <c r="BB35" s="7"/>
      <c r="BC35" s="11"/>
      <c r="BD35" s="10"/>
      <c r="BE35" s="11"/>
      <c r="BF35" s="10"/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11"/>
      <c r="BR35" s="10"/>
      <c r="BS35" s="7"/>
      <c r="BT35" s="7">
        <f t="shared" si="43"/>
        <v>0</v>
      </c>
      <c r="BU35" s="11">
        <v>20</v>
      </c>
      <c r="BV35" s="10" t="s">
        <v>57</v>
      </c>
      <c r="BW35" s="11">
        <v>15</v>
      </c>
      <c r="BX35" s="10" t="s">
        <v>57</v>
      </c>
      <c r="BY35" s="11"/>
      <c r="BZ35" s="10"/>
      <c r="CA35" s="7">
        <v>2</v>
      </c>
      <c r="CB35" s="11"/>
      <c r="CC35" s="10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11"/>
      <c r="CQ35" s="10"/>
      <c r="CR35" s="7"/>
      <c r="CS35" s="7">
        <f t="shared" si="44"/>
        <v>2</v>
      </c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11"/>
      <c r="DJ35" s="10"/>
      <c r="DK35" s="11"/>
      <c r="DL35" s="10"/>
      <c r="DM35" s="11"/>
      <c r="DN35" s="10"/>
      <c r="DO35" s="11"/>
      <c r="DP35" s="10"/>
      <c r="DQ35" s="7"/>
      <c r="DR35" s="7">
        <f t="shared" si="45"/>
        <v>0</v>
      </c>
    </row>
    <row r="36" spans="1:122" ht="12.75">
      <c r="A36" s="6"/>
      <c r="B36" s="6"/>
      <c r="C36" s="6"/>
      <c r="D36" s="6" t="s">
        <v>88</v>
      </c>
      <c r="E36" s="3" t="s">
        <v>89</v>
      </c>
      <c r="F36" s="6">
        <f t="shared" si="26"/>
        <v>0</v>
      </c>
      <c r="G36" s="6">
        <f t="shared" si="27"/>
        <v>1</v>
      </c>
      <c r="H36" s="6">
        <f t="shared" si="28"/>
        <v>15</v>
      </c>
      <c r="I36" s="6">
        <f t="shared" si="29"/>
        <v>15</v>
      </c>
      <c r="J36" s="6">
        <f t="shared" si="30"/>
        <v>0</v>
      </c>
      <c r="K36" s="6">
        <f t="shared" si="31"/>
        <v>0</v>
      </c>
      <c r="L36" s="6">
        <f t="shared" si="32"/>
        <v>0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6">
        <f t="shared" si="38"/>
        <v>0</v>
      </c>
      <c r="S36" s="6">
        <f t="shared" si="39"/>
        <v>0</v>
      </c>
      <c r="T36" s="7">
        <f t="shared" si="40"/>
        <v>1</v>
      </c>
      <c r="U36" s="7">
        <f t="shared" si="41"/>
        <v>0</v>
      </c>
      <c r="V36" s="7">
        <v>0.6</v>
      </c>
      <c r="W36" s="11"/>
      <c r="X36" s="10"/>
      <c r="Y36" s="11"/>
      <c r="Z36" s="10"/>
      <c r="AA36" s="11"/>
      <c r="AB36" s="10"/>
      <c r="AC36" s="7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11"/>
      <c r="AO36" s="10"/>
      <c r="AP36" s="11"/>
      <c r="AQ36" s="10"/>
      <c r="AR36" s="11"/>
      <c r="AS36" s="10"/>
      <c r="AT36" s="7"/>
      <c r="AU36" s="7">
        <f t="shared" si="42"/>
        <v>0</v>
      </c>
      <c r="AV36" s="11"/>
      <c r="AW36" s="10"/>
      <c r="AX36" s="11"/>
      <c r="AY36" s="10"/>
      <c r="AZ36" s="11"/>
      <c r="BA36" s="10"/>
      <c r="BB36" s="7"/>
      <c r="BC36" s="11"/>
      <c r="BD36" s="10"/>
      <c r="BE36" s="11"/>
      <c r="BF36" s="10"/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11"/>
      <c r="BR36" s="10"/>
      <c r="BS36" s="7"/>
      <c r="BT36" s="7">
        <f t="shared" si="43"/>
        <v>0</v>
      </c>
      <c r="BU36" s="11">
        <v>15</v>
      </c>
      <c r="BV36" s="10" t="s">
        <v>57</v>
      </c>
      <c r="BW36" s="11"/>
      <c r="BX36" s="10"/>
      <c r="BY36" s="11"/>
      <c r="BZ36" s="10"/>
      <c r="CA36" s="7">
        <v>1</v>
      </c>
      <c r="CB36" s="11"/>
      <c r="CC36" s="10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11"/>
      <c r="CQ36" s="10"/>
      <c r="CR36" s="7"/>
      <c r="CS36" s="7">
        <f t="shared" si="44"/>
        <v>1</v>
      </c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11"/>
      <c r="DJ36" s="10"/>
      <c r="DK36" s="11"/>
      <c r="DL36" s="10"/>
      <c r="DM36" s="11"/>
      <c r="DN36" s="10"/>
      <c r="DO36" s="11"/>
      <c r="DP36" s="10"/>
      <c r="DQ36" s="7"/>
      <c r="DR36" s="7">
        <f t="shared" si="45"/>
        <v>0</v>
      </c>
    </row>
    <row r="37" spans="1:122" ht="12.75">
      <c r="A37" s="6"/>
      <c r="B37" s="6"/>
      <c r="C37" s="6"/>
      <c r="D37" s="6" t="s">
        <v>90</v>
      </c>
      <c r="E37" s="3" t="s">
        <v>91</v>
      </c>
      <c r="F37" s="6">
        <f t="shared" si="26"/>
        <v>0</v>
      </c>
      <c r="G37" s="6">
        <f t="shared" si="27"/>
        <v>1</v>
      </c>
      <c r="H37" s="6">
        <f t="shared" si="28"/>
        <v>20</v>
      </c>
      <c r="I37" s="6">
        <f t="shared" si="29"/>
        <v>20</v>
      </c>
      <c r="J37" s="6">
        <f t="shared" si="30"/>
        <v>0</v>
      </c>
      <c r="K37" s="6">
        <f t="shared" si="31"/>
        <v>0</v>
      </c>
      <c r="L37" s="6">
        <f t="shared" si="32"/>
        <v>0</v>
      </c>
      <c r="M37" s="6">
        <f t="shared" si="33"/>
        <v>0</v>
      </c>
      <c r="N37" s="6">
        <f t="shared" si="34"/>
        <v>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6">
        <f t="shared" si="38"/>
        <v>0</v>
      </c>
      <c r="S37" s="6">
        <f t="shared" si="39"/>
        <v>0</v>
      </c>
      <c r="T37" s="7">
        <f t="shared" si="40"/>
        <v>1</v>
      </c>
      <c r="U37" s="7">
        <f t="shared" si="41"/>
        <v>0</v>
      </c>
      <c r="V37" s="7">
        <v>0.8</v>
      </c>
      <c r="W37" s="11">
        <v>20</v>
      </c>
      <c r="X37" s="10" t="s">
        <v>57</v>
      </c>
      <c r="Y37" s="11"/>
      <c r="Z37" s="10"/>
      <c r="AA37" s="11"/>
      <c r="AB37" s="10"/>
      <c r="AC37" s="7">
        <v>1</v>
      </c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11"/>
      <c r="AO37" s="10"/>
      <c r="AP37" s="11"/>
      <c r="AQ37" s="10"/>
      <c r="AR37" s="11"/>
      <c r="AS37" s="10"/>
      <c r="AT37" s="7"/>
      <c r="AU37" s="7">
        <f t="shared" si="42"/>
        <v>1</v>
      </c>
      <c r="AV37" s="11"/>
      <c r="AW37" s="10"/>
      <c r="AX37" s="11"/>
      <c r="AY37" s="10"/>
      <c r="AZ37" s="11"/>
      <c r="BA37" s="10"/>
      <c r="BB37" s="7"/>
      <c r="BC37" s="11"/>
      <c r="BD37" s="10"/>
      <c r="BE37" s="11"/>
      <c r="BF37" s="10"/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11"/>
      <c r="BR37" s="10"/>
      <c r="BS37" s="7"/>
      <c r="BT37" s="7">
        <f t="shared" si="43"/>
        <v>0</v>
      </c>
      <c r="BU37" s="11"/>
      <c r="BV37" s="10"/>
      <c r="BW37" s="11"/>
      <c r="BX37" s="10"/>
      <c r="BY37" s="11"/>
      <c r="BZ37" s="10"/>
      <c r="CA37" s="7"/>
      <c r="CB37" s="11"/>
      <c r="CC37" s="10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11"/>
      <c r="CQ37" s="10"/>
      <c r="CR37" s="7"/>
      <c r="CS37" s="7">
        <f t="shared" si="44"/>
        <v>0</v>
      </c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11"/>
      <c r="DJ37" s="10"/>
      <c r="DK37" s="11"/>
      <c r="DL37" s="10"/>
      <c r="DM37" s="11"/>
      <c r="DN37" s="10"/>
      <c r="DO37" s="11"/>
      <c r="DP37" s="10"/>
      <c r="DQ37" s="7"/>
      <c r="DR37" s="7">
        <f t="shared" si="45"/>
        <v>0</v>
      </c>
    </row>
    <row r="38" spans="1:122" ht="12.75">
      <c r="A38" s="6"/>
      <c r="B38" s="6"/>
      <c r="C38" s="6"/>
      <c r="D38" s="6" t="s">
        <v>92</v>
      </c>
      <c r="E38" s="3" t="s">
        <v>93</v>
      </c>
      <c r="F38" s="6">
        <f t="shared" si="26"/>
        <v>0</v>
      </c>
      <c r="G38" s="6">
        <f t="shared" si="27"/>
        <v>1</v>
      </c>
      <c r="H38" s="6">
        <f t="shared" si="28"/>
        <v>30</v>
      </c>
      <c r="I38" s="6">
        <f t="shared" si="29"/>
        <v>0</v>
      </c>
      <c r="J38" s="6">
        <f t="shared" si="30"/>
        <v>0</v>
      </c>
      <c r="K38" s="6">
        <f t="shared" si="31"/>
        <v>0</v>
      </c>
      <c r="L38" s="6">
        <f t="shared" si="32"/>
        <v>0</v>
      </c>
      <c r="M38" s="6">
        <f t="shared" si="33"/>
        <v>0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6">
        <f t="shared" si="38"/>
        <v>30</v>
      </c>
      <c r="S38" s="6">
        <f t="shared" si="39"/>
        <v>0</v>
      </c>
      <c r="T38" s="7">
        <f t="shared" si="40"/>
        <v>2</v>
      </c>
      <c r="U38" s="7">
        <f t="shared" si="41"/>
        <v>2</v>
      </c>
      <c r="V38" s="7">
        <v>1.2</v>
      </c>
      <c r="W38" s="11"/>
      <c r="X38" s="10"/>
      <c r="Y38" s="11"/>
      <c r="Z38" s="10"/>
      <c r="AA38" s="11"/>
      <c r="AB38" s="10"/>
      <c r="AC38" s="7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11"/>
      <c r="AO38" s="10"/>
      <c r="AP38" s="11"/>
      <c r="AQ38" s="10"/>
      <c r="AR38" s="11"/>
      <c r="AS38" s="10"/>
      <c r="AT38" s="7"/>
      <c r="AU38" s="7">
        <f t="shared" si="42"/>
        <v>0</v>
      </c>
      <c r="AV38" s="11"/>
      <c r="AW38" s="10"/>
      <c r="AX38" s="11"/>
      <c r="AY38" s="10"/>
      <c r="AZ38" s="11"/>
      <c r="BA38" s="10"/>
      <c r="BB38" s="7"/>
      <c r="BC38" s="11"/>
      <c r="BD38" s="10"/>
      <c r="BE38" s="11"/>
      <c r="BF38" s="10"/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11"/>
      <c r="BR38" s="10"/>
      <c r="BS38" s="7"/>
      <c r="BT38" s="7">
        <f t="shared" si="43"/>
        <v>0</v>
      </c>
      <c r="BU38" s="11"/>
      <c r="BV38" s="10"/>
      <c r="BW38" s="11"/>
      <c r="BX38" s="10"/>
      <c r="BY38" s="11"/>
      <c r="BZ38" s="10"/>
      <c r="CA38" s="7"/>
      <c r="CB38" s="11"/>
      <c r="CC38" s="10"/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>
        <v>30</v>
      </c>
      <c r="CO38" s="10" t="s">
        <v>57</v>
      </c>
      <c r="CP38" s="11"/>
      <c r="CQ38" s="10"/>
      <c r="CR38" s="7">
        <v>2</v>
      </c>
      <c r="CS38" s="7">
        <f t="shared" si="44"/>
        <v>2</v>
      </c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11"/>
      <c r="DJ38" s="10"/>
      <c r="DK38" s="11"/>
      <c r="DL38" s="10"/>
      <c r="DM38" s="11"/>
      <c r="DN38" s="10"/>
      <c r="DO38" s="11"/>
      <c r="DP38" s="10"/>
      <c r="DQ38" s="7"/>
      <c r="DR38" s="7">
        <f t="shared" si="45"/>
        <v>0</v>
      </c>
    </row>
    <row r="39" spans="1:122" ht="12.75">
      <c r="A39" s="6"/>
      <c r="B39" s="6"/>
      <c r="C39" s="6"/>
      <c r="D39" s="6" t="s">
        <v>94</v>
      </c>
      <c r="E39" s="3" t="s">
        <v>95</v>
      </c>
      <c r="F39" s="6">
        <f t="shared" si="26"/>
        <v>1</v>
      </c>
      <c r="G39" s="6">
        <f t="shared" si="27"/>
        <v>0</v>
      </c>
      <c r="H39" s="6">
        <f t="shared" si="28"/>
        <v>0</v>
      </c>
      <c r="I39" s="6">
        <f t="shared" si="29"/>
        <v>0</v>
      </c>
      <c r="J39" s="6">
        <f t="shared" si="30"/>
        <v>0</v>
      </c>
      <c r="K39" s="6">
        <f t="shared" si="31"/>
        <v>0</v>
      </c>
      <c r="L39" s="6">
        <f t="shared" si="32"/>
        <v>0</v>
      </c>
      <c r="M39" s="6">
        <f t="shared" si="33"/>
        <v>0</v>
      </c>
      <c r="N39" s="6">
        <f t="shared" si="34"/>
        <v>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6">
        <f t="shared" si="38"/>
        <v>0</v>
      </c>
      <c r="S39" s="6">
        <f t="shared" si="39"/>
        <v>0</v>
      </c>
      <c r="T39" s="7">
        <f t="shared" si="40"/>
        <v>20</v>
      </c>
      <c r="U39" s="7">
        <f t="shared" si="41"/>
        <v>20</v>
      </c>
      <c r="V39" s="7">
        <v>0</v>
      </c>
      <c r="W39" s="11"/>
      <c r="X39" s="10"/>
      <c r="Y39" s="11"/>
      <c r="Z39" s="10"/>
      <c r="AA39" s="11"/>
      <c r="AB39" s="10"/>
      <c r="AC39" s="7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11"/>
      <c r="AO39" s="10"/>
      <c r="AP39" s="11"/>
      <c r="AQ39" s="10"/>
      <c r="AR39" s="11"/>
      <c r="AS39" s="10"/>
      <c r="AT39" s="7"/>
      <c r="AU39" s="7">
        <f t="shared" si="42"/>
        <v>0</v>
      </c>
      <c r="AV39" s="11"/>
      <c r="AW39" s="10"/>
      <c r="AX39" s="11"/>
      <c r="AY39" s="10"/>
      <c r="AZ39" s="11"/>
      <c r="BA39" s="10"/>
      <c r="BB39" s="7"/>
      <c r="BC39" s="11"/>
      <c r="BD39" s="10"/>
      <c r="BE39" s="11"/>
      <c r="BF39" s="10"/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11"/>
      <c r="BR39" s="10"/>
      <c r="BS39" s="7"/>
      <c r="BT39" s="7">
        <f t="shared" si="43"/>
        <v>0</v>
      </c>
      <c r="BU39" s="11"/>
      <c r="BV39" s="10"/>
      <c r="BW39" s="11"/>
      <c r="BX39" s="10"/>
      <c r="BY39" s="11"/>
      <c r="BZ39" s="10"/>
      <c r="CA39" s="7"/>
      <c r="CB39" s="11"/>
      <c r="CC39" s="10"/>
      <c r="CD39" s="11"/>
      <c r="CE39" s="10"/>
      <c r="CF39" s="11"/>
      <c r="CG39" s="10"/>
      <c r="CH39" s="11"/>
      <c r="CI39" s="10"/>
      <c r="CJ39" s="11">
        <v>0</v>
      </c>
      <c r="CK39" s="10" t="s">
        <v>56</v>
      </c>
      <c r="CL39" s="11"/>
      <c r="CM39" s="10"/>
      <c r="CN39" s="11"/>
      <c r="CO39" s="10"/>
      <c r="CP39" s="11"/>
      <c r="CQ39" s="10"/>
      <c r="CR39" s="7">
        <v>20</v>
      </c>
      <c r="CS39" s="7">
        <f t="shared" si="44"/>
        <v>20</v>
      </c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11"/>
      <c r="DJ39" s="10"/>
      <c r="DK39" s="11"/>
      <c r="DL39" s="10"/>
      <c r="DM39" s="11"/>
      <c r="DN39" s="10"/>
      <c r="DO39" s="11"/>
      <c r="DP39" s="10"/>
      <c r="DQ39" s="7"/>
      <c r="DR39" s="7">
        <f t="shared" si="45"/>
        <v>0</v>
      </c>
    </row>
    <row r="40" spans="1:122" ht="15.75" customHeight="1">
      <c r="A40" s="6"/>
      <c r="B40" s="6"/>
      <c r="C40" s="6"/>
      <c r="D40" s="6"/>
      <c r="E40" s="6" t="s">
        <v>67</v>
      </c>
      <c r="F40" s="6">
        <f aca="true" t="shared" si="46" ref="F40:AK40">SUM(F30:F39)</f>
        <v>4</v>
      </c>
      <c r="G40" s="6">
        <f t="shared" si="46"/>
        <v>13</v>
      </c>
      <c r="H40" s="6">
        <f t="shared" si="46"/>
        <v>335</v>
      </c>
      <c r="I40" s="6">
        <f t="shared" si="46"/>
        <v>175</v>
      </c>
      <c r="J40" s="6">
        <f t="shared" si="46"/>
        <v>105</v>
      </c>
      <c r="K40" s="6">
        <f t="shared" si="46"/>
        <v>0</v>
      </c>
      <c r="L40" s="6">
        <f t="shared" si="46"/>
        <v>0</v>
      </c>
      <c r="M40" s="6">
        <f t="shared" si="46"/>
        <v>15</v>
      </c>
      <c r="N40" s="6">
        <f t="shared" si="46"/>
        <v>0</v>
      </c>
      <c r="O40" s="6">
        <f t="shared" si="46"/>
        <v>10</v>
      </c>
      <c r="P40" s="6">
        <f t="shared" si="46"/>
        <v>0</v>
      </c>
      <c r="Q40" s="6">
        <f t="shared" si="46"/>
        <v>0</v>
      </c>
      <c r="R40" s="6">
        <f t="shared" si="46"/>
        <v>30</v>
      </c>
      <c r="S40" s="6">
        <f t="shared" si="46"/>
        <v>0</v>
      </c>
      <c r="T40" s="7">
        <f t="shared" si="46"/>
        <v>39</v>
      </c>
      <c r="U40" s="7">
        <f t="shared" si="46"/>
        <v>23.6</v>
      </c>
      <c r="V40" s="7">
        <f t="shared" si="46"/>
        <v>13.399999999999999</v>
      </c>
      <c r="W40" s="11">
        <f t="shared" si="46"/>
        <v>80</v>
      </c>
      <c r="X40" s="10">
        <f t="shared" si="46"/>
        <v>0</v>
      </c>
      <c r="Y40" s="11">
        <f t="shared" si="46"/>
        <v>60</v>
      </c>
      <c r="Z40" s="10">
        <f t="shared" si="46"/>
        <v>0</v>
      </c>
      <c r="AA40" s="11">
        <f t="shared" si="46"/>
        <v>0</v>
      </c>
      <c r="AB40" s="10">
        <f t="shared" si="46"/>
        <v>0</v>
      </c>
      <c r="AC40" s="7">
        <f t="shared" si="46"/>
        <v>7</v>
      </c>
      <c r="AD40" s="11">
        <f t="shared" si="46"/>
        <v>0</v>
      </c>
      <c r="AE40" s="10">
        <f t="shared" si="46"/>
        <v>0</v>
      </c>
      <c r="AF40" s="11">
        <f t="shared" si="46"/>
        <v>0</v>
      </c>
      <c r="AG40" s="10">
        <f t="shared" si="46"/>
        <v>0</v>
      </c>
      <c r="AH40" s="11">
        <f t="shared" si="46"/>
        <v>0</v>
      </c>
      <c r="AI40" s="10">
        <f t="shared" si="46"/>
        <v>0</v>
      </c>
      <c r="AJ40" s="11">
        <f t="shared" si="46"/>
        <v>0</v>
      </c>
      <c r="AK40" s="10">
        <f t="shared" si="46"/>
        <v>0</v>
      </c>
      <c r="AL40" s="11">
        <f aca="true" t="shared" si="47" ref="AL40:BQ40">SUM(AL30:AL39)</f>
        <v>0</v>
      </c>
      <c r="AM40" s="10">
        <f t="shared" si="47"/>
        <v>0</v>
      </c>
      <c r="AN40" s="11">
        <f t="shared" si="47"/>
        <v>0</v>
      </c>
      <c r="AO40" s="10">
        <f t="shared" si="47"/>
        <v>0</v>
      </c>
      <c r="AP40" s="11">
        <f t="shared" si="47"/>
        <v>0</v>
      </c>
      <c r="AQ40" s="10">
        <f t="shared" si="47"/>
        <v>0</v>
      </c>
      <c r="AR40" s="11">
        <f t="shared" si="47"/>
        <v>0</v>
      </c>
      <c r="AS40" s="10">
        <f t="shared" si="47"/>
        <v>0</v>
      </c>
      <c r="AT40" s="7">
        <f t="shared" si="47"/>
        <v>0</v>
      </c>
      <c r="AU40" s="7">
        <f t="shared" si="47"/>
        <v>7</v>
      </c>
      <c r="AV40" s="11">
        <f t="shared" si="47"/>
        <v>30</v>
      </c>
      <c r="AW40" s="10">
        <f t="shared" si="47"/>
        <v>0</v>
      </c>
      <c r="AX40" s="11">
        <f t="shared" si="47"/>
        <v>15</v>
      </c>
      <c r="AY40" s="10">
        <f t="shared" si="47"/>
        <v>0</v>
      </c>
      <c r="AZ40" s="11">
        <f t="shared" si="47"/>
        <v>0</v>
      </c>
      <c r="BA40" s="10">
        <f t="shared" si="47"/>
        <v>0</v>
      </c>
      <c r="BB40" s="7">
        <f t="shared" si="47"/>
        <v>2.4</v>
      </c>
      <c r="BC40" s="11">
        <f t="shared" si="47"/>
        <v>0</v>
      </c>
      <c r="BD40" s="10">
        <f t="shared" si="47"/>
        <v>0</v>
      </c>
      <c r="BE40" s="11">
        <f t="shared" si="47"/>
        <v>0</v>
      </c>
      <c r="BF40" s="10">
        <f t="shared" si="47"/>
        <v>0</v>
      </c>
      <c r="BG40" s="11">
        <f t="shared" si="47"/>
        <v>0</v>
      </c>
      <c r="BH40" s="10">
        <f t="shared" si="47"/>
        <v>0</v>
      </c>
      <c r="BI40" s="11">
        <f t="shared" si="47"/>
        <v>10</v>
      </c>
      <c r="BJ40" s="10">
        <f t="shared" si="47"/>
        <v>0</v>
      </c>
      <c r="BK40" s="11">
        <f t="shared" si="47"/>
        <v>0</v>
      </c>
      <c r="BL40" s="10">
        <f t="shared" si="47"/>
        <v>0</v>
      </c>
      <c r="BM40" s="11">
        <f t="shared" si="47"/>
        <v>0</v>
      </c>
      <c r="BN40" s="10">
        <f t="shared" si="47"/>
        <v>0</v>
      </c>
      <c r="BO40" s="11">
        <f t="shared" si="47"/>
        <v>0</v>
      </c>
      <c r="BP40" s="10">
        <f t="shared" si="47"/>
        <v>0</v>
      </c>
      <c r="BQ40" s="11">
        <f t="shared" si="47"/>
        <v>0</v>
      </c>
      <c r="BR40" s="10">
        <f aca="true" t="shared" si="48" ref="BR40:CW40">SUM(BR30:BR39)</f>
        <v>0</v>
      </c>
      <c r="BS40" s="7">
        <f t="shared" si="48"/>
        <v>0.6</v>
      </c>
      <c r="BT40" s="7">
        <f t="shared" si="48"/>
        <v>3</v>
      </c>
      <c r="BU40" s="11">
        <f t="shared" si="48"/>
        <v>65</v>
      </c>
      <c r="BV40" s="10">
        <f t="shared" si="48"/>
        <v>0</v>
      </c>
      <c r="BW40" s="11">
        <f t="shared" si="48"/>
        <v>30</v>
      </c>
      <c r="BX40" s="10">
        <f t="shared" si="48"/>
        <v>0</v>
      </c>
      <c r="BY40" s="11">
        <f t="shared" si="48"/>
        <v>0</v>
      </c>
      <c r="BZ40" s="10">
        <f t="shared" si="48"/>
        <v>0</v>
      </c>
      <c r="CA40" s="7">
        <f t="shared" si="48"/>
        <v>6</v>
      </c>
      <c r="CB40" s="11">
        <f t="shared" si="48"/>
        <v>0</v>
      </c>
      <c r="CC40" s="10">
        <f t="shared" si="48"/>
        <v>0</v>
      </c>
      <c r="CD40" s="11">
        <f t="shared" si="48"/>
        <v>15</v>
      </c>
      <c r="CE40" s="10">
        <f t="shared" si="48"/>
        <v>0</v>
      </c>
      <c r="CF40" s="11">
        <f t="shared" si="48"/>
        <v>0</v>
      </c>
      <c r="CG40" s="10">
        <f t="shared" si="48"/>
        <v>0</v>
      </c>
      <c r="CH40" s="11">
        <f t="shared" si="48"/>
        <v>0</v>
      </c>
      <c r="CI40" s="10">
        <f t="shared" si="48"/>
        <v>0</v>
      </c>
      <c r="CJ40" s="11">
        <f t="shared" si="48"/>
        <v>0</v>
      </c>
      <c r="CK40" s="10">
        <f t="shared" si="48"/>
        <v>0</v>
      </c>
      <c r="CL40" s="11">
        <f t="shared" si="48"/>
        <v>0</v>
      </c>
      <c r="CM40" s="10">
        <f t="shared" si="48"/>
        <v>0</v>
      </c>
      <c r="CN40" s="11">
        <f t="shared" si="48"/>
        <v>30</v>
      </c>
      <c r="CO40" s="10">
        <f t="shared" si="48"/>
        <v>0</v>
      </c>
      <c r="CP40" s="11">
        <f t="shared" si="48"/>
        <v>0</v>
      </c>
      <c r="CQ40" s="10">
        <f t="shared" si="48"/>
        <v>0</v>
      </c>
      <c r="CR40" s="7">
        <f t="shared" si="48"/>
        <v>23</v>
      </c>
      <c r="CS40" s="7">
        <f t="shared" si="48"/>
        <v>29</v>
      </c>
      <c r="CT40" s="11">
        <f t="shared" si="48"/>
        <v>0</v>
      </c>
      <c r="CU40" s="10">
        <f t="shared" si="48"/>
        <v>0</v>
      </c>
      <c r="CV40" s="11">
        <f t="shared" si="48"/>
        <v>0</v>
      </c>
      <c r="CW40" s="10">
        <f t="shared" si="48"/>
        <v>0</v>
      </c>
      <c r="CX40" s="11">
        <f aca="true" t="shared" si="49" ref="CX40:DR40">SUM(CX30:CX39)</f>
        <v>0</v>
      </c>
      <c r="CY40" s="10">
        <f t="shared" si="49"/>
        <v>0</v>
      </c>
      <c r="CZ40" s="7">
        <f t="shared" si="49"/>
        <v>0</v>
      </c>
      <c r="DA40" s="11">
        <f t="shared" si="49"/>
        <v>0</v>
      </c>
      <c r="DB40" s="10">
        <f t="shared" si="49"/>
        <v>0</v>
      </c>
      <c r="DC40" s="11">
        <f t="shared" si="49"/>
        <v>0</v>
      </c>
      <c r="DD40" s="10">
        <f t="shared" si="49"/>
        <v>0</v>
      </c>
      <c r="DE40" s="11">
        <f t="shared" si="49"/>
        <v>0</v>
      </c>
      <c r="DF40" s="10">
        <f t="shared" si="49"/>
        <v>0</v>
      </c>
      <c r="DG40" s="11">
        <f t="shared" si="49"/>
        <v>0</v>
      </c>
      <c r="DH40" s="10">
        <f t="shared" si="49"/>
        <v>0</v>
      </c>
      <c r="DI40" s="11">
        <f t="shared" si="49"/>
        <v>0</v>
      </c>
      <c r="DJ40" s="10">
        <f t="shared" si="49"/>
        <v>0</v>
      </c>
      <c r="DK40" s="11">
        <f t="shared" si="49"/>
        <v>0</v>
      </c>
      <c r="DL40" s="10">
        <f t="shared" si="49"/>
        <v>0</v>
      </c>
      <c r="DM40" s="11">
        <f t="shared" si="49"/>
        <v>0</v>
      </c>
      <c r="DN40" s="10">
        <f t="shared" si="49"/>
        <v>0</v>
      </c>
      <c r="DO40" s="11">
        <f t="shared" si="49"/>
        <v>0</v>
      </c>
      <c r="DP40" s="10">
        <f t="shared" si="49"/>
        <v>0</v>
      </c>
      <c r="DQ40" s="7">
        <f t="shared" si="49"/>
        <v>0</v>
      </c>
      <c r="DR40" s="7">
        <f t="shared" si="49"/>
        <v>0</v>
      </c>
    </row>
    <row r="41" spans="1:123" ht="19.5" customHeight="1">
      <c r="A41" s="32" t="s">
        <v>96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2"/>
      <c r="DR41" s="33"/>
      <c r="DS41" s="31"/>
    </row>
    <row r="42" spans="1:122" ht="12.75">
      <c r="A42" s="6"/>
      <c r="B42" s="6"/>
      <c r="C42" s="6"/>
      <c r="D42" s="6" t="s">
        <v>153</v>
      </c>
      <c r="E42" s="3" t="s">
        <v>100</v>
      </c>
      <c r="F42" s="6">
        <f aca="true" t="shared" si="50" ref="F42:F53">COUNTIF(W42:DP42,"e")</f>
        <v>0</v>
      </c>
      <c r="G42" s="6">
        <f aca="true" t="shared" si="51" ref="G42:G53">COUNTIF(W42:DP42,"z")</f>
        <v>2</v>
      </c>
      <c r="H42" s="6">
        <f aca="true" t="shared" si="52" ref="H42:H53">SUM(I42:S42)</f>
        <v>45</v>
      </c>
      <c r="I42" s="6">
        <f aca="true" t="shared" si="53" ref="I42:I53">W42+AV42+BU42+CT42</f>
        <v>15</v>
      </c>
      <c r="J42" s="6">
        <f aca="true" t="shared" si="54" ref="J42:J53">Y42+AX42+BW42+CV42</f>
        <v>0</v>
      </c>
      <c r="K42" s="6">
        <f aca="true" t="shared" si="55" ref="K42:K53">AA42+AZ42+BY42+CX42</f>
        <v>0</v>
      </c>
      <c r="L42" s="6">
        <f aca="true" t="shared" si="56" ref="L42:L53">AD42+BC42+CB42+DA42</f>
        <v>0</v>
      </c>
      <c r="M42" s="6">
        <f aca="true" t="shared" si="57" ref="M42:M53">AF42+BE42+CD42+DC42</f>
        <v>30</v>
      </c>
      <c r="N42" s="6">
        <f aca="true" t="shared" si="58" ref="N42:N53">AH42+BG42+CF42+DE42</f>
        <v>0</v>
      </c>
      <c r="O42" s="6">
        <f aca="true" t="shared" si="59" ref="O42:O53">AJ42+BI42+CH42+DG42</f>
        <v>0</v>
      </c>
      <c r="P42" s="6">
        <f aca="true" t="shared" si="60" ref="P42:P53">AL42+BK42+CJ42+DI42</f>
        <v>0</v>
      </c>
      <c r="Q42" s="6">
        <f aca="true" t="shared" si="61" ref="Q42:Q53">AN42+BM42+CL42+DK42</f>
        <v>0</v>
      </c>
      <c r="R42" s="6">
        <f aca="true" t="shared" si="62" ref="R42:R53">AP42+BO42+CN42+DM42</f>
        <v>0</v>
      </c>
      <c r="S42" s="6">
        <f aca="true" t="shared" si="63" ref="S42:S53">AR42+BQ42+CP42+DO42</f>
        <v>0</v>
      </c>
      <c r="T42" s="7">
        <f aca="true" t="shared" si="64" ref="T42:T53">AU42+BT42+CS42+DR42</f>
        <v>3</v>
      </c>
      <c r="U42" s="7">
        <f aca="true" t="shared" si="65" ref="U42:U53">AT42+BS42+CR42+DQ42</f>
        <v>2</v>
      </c>
      <c r="V42" s="7">
        <v>1.8</v>
      </c>
      <c r="W42" s="11">
        <v>15</v>
      </c>
      <c r="X42" s="10" t="s">
        <v>57</v>
      </c>
      <c r="Y42" s="11"/>
      <c r="Z42" s="10"/>
      <c r="AA42" s="11"/>
      <c r="AB42" s="10"/>
      <c r="AC42" s="7">
        <v>1</v>
      </c>
      <c r="AD42" s="11"/>
      <c r="AE42" s="10"/>
      <c r="AF42" s="11">
        <v>30</v>
      </c>
      <c r="AG42" s="10" t="s">
        <v>57</v>
      </c>
      <c r="AH42" s="11"/>
      <c r="AI42" s="10"/>
      <c r="AJ42" s="11"/>
      <c r="AK42" s="10"/>
      <c r="AL42" s="11"/>
      <c r="AM42" s="10"/>
      <c r="AN42" s="11"/>
      <c r="AO42" s="10"/>
      <c r="AP42" s="11"/>
      <c r="AQ42" s="10"/>
      <c r="AR42" s="11"/>
      <c r="AS42" s="10"/>
      <c r="AT42" s="7">
        <v>2</v>
      </c>
      <c r="AU42" s="7">
        <f aca="true" t="shared" si="66" ref="AU42:AU53">AC42+AT42</f>
        <v>3</v>
      </c>
      <c r="AV42" s="11"/>
      <c r="AW42" s="10"/>
      <c r="AX42" s="11"/>
      <c r="AY42" s="10"/>
      <c r="AZ42" s="11"/>
      <c r="BA42" s="10"/>
      <c r="BB42" s="7"/>
      <c r="BC42" s="11"/>
      <c r="BD42" s="10"/>
      <c r="BE42" s="11"/>
      <c r="BF42" s="10"/>
      <c r="BG42" s="11"/>
      <c r="BH42" s="10"/>
      <c r="BI42" s="11"/>
      <c r="BJ42" s="10"/>
      <c r="BK42" s="11"/>
      <c r="BL42" s="10"/>
      <c r="BM42" s="11"/>
      <c r="BN42" s="10"/>
      <c r="BO42" s="11"/>
      <c r="BP42" s="10"/>
      <c r="BQ42" s="11"/>
      <c r="BR42" s="10"/>
      <c r="BS42" s="7"/>
      <c r="BT42" s="7">
        <f aca="true" t="shared" si="67" ref="BT42:BT53">BB42+BS42</f>
        <v>0</v>
      </c>
      <c r="BU42" s="11"/>
      <c r="BV42" s="10"/>
      <c r="BW42" s="11"/>
      <c r="BX42" s="10"/>
      <c r="BY42" s="11"/>
      <c r="BZ42" s="10"/>
      <c r="CA42" s="7"/>
      <c r="CB42" s="11"/>
      <c r="CC42" s="10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11"/>
      <c r="CQ42" s="10"/>
      <c r="CR42" s="7"/>
      <c r="CS42" s="7">
        <f aca="true" t="shared" si="68" ref="CS42:CS53">CA42+CR42</f>
        <v>0</v>
      </c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11"/>
      <c r="DJ42" s="10"/>
      <c r="DK42" s="11"/>
      <c r="DL42" s="10"/>
      <c r="DM42" s="11"/>
      <c r="DN42" s="10"/>
      <c r="DO42" s="11"/>
      <c r="DP42" s="10"/>
      <c r="DQ42" s="7"/>
      <c r="DR42" s="7">
        <f aca="true" t="shared" si="69" ref="DR42:DR53">CZ42+DQ42</f>
        <v>0</v>
      </c>
    </row>
    <row r="43" spans="1:122" ht="12.75">
      <c r="A43" s="6"/>
      <c r="B43" s="6"/>
      <c r="C43" s="6"/>
      <c r="D43" s="6" t="s">
        <v>154</v>
      </c>
      <c r="E43" s="3" t="s">
        <v>102</v>
      </c>
      <c r="F43" s="6">
        <f t="shared" si="50"/>
        <v>0</v>
      </c>
      <c r="G43" s="6">
        <f t="shared" si="51"/>
        <v>2</v>
      </c>
      <c r="H43" s="6">
        <f t="shared" si="52"/>
        <v>30</v>
      </c>
      <c r="I43" s="6">
        <f t="shared" si="53"/>
        <v>15</v>
      </c>
      <c r="J43" s="6">
        <f t="shared" si="54"/>
        <v>0</v>
      </c>
      <c r="K43" s="6">
        <f t="shared" si="55"/>
        <v>0</v>
      </c>
      <c r="L43" s="6">
        <f t="shared" si="56"/>
        <v>15</v>
      </c>
      <c r="M43" s="6">
        <f t="shared" si="57"/>
        <v>0</v>
      </c>
      <c r="N43" s="6">
        <f t="shared" si="58"/>
        <v>0</v>
      </c>
      <c r="O43" s="6">
        <f t="shared" si="59"/>
        <v>0</v>
      </c>
      <c r="P43" s="6">
        <f t="shared" si="60"/>
        <v>0</v>
      </c>
      <c r="Q43" s="6">
        <f t="shared" si="61"/>
        <v>0</v>
      </c>
      <c r="R43" s="6">
        <f t="shared" si="62"/>
        <v>0</v>
      </c>
      <c r="S43" s="6">
        <f t="shared" si="63"/>
        <v>0</v>
      </c>
      <c r="T43" s="7">
        <f t="shared" si="64"/>
        <v>2</v>
      </c>
      <c r="U43" s="7">
        <f t="shared" si="65"/>
        <v>1</v>
      </c>
      <c r="V43" s="7">
        <v>1.2</v>
      </c>
      <c r="W43" s="11">
        <v>15</v>
      </c>
      <c r="X43" s="10" t="s">
        <v>57</v>
      </c>
      <c r="Y43" s="11"/>
      <c r="Z43" s="10"/>
      <c r="AA43" s="11"/>
      <c r="AB43" s="10"/>
      <c r="AC43" s="7">
        <v>1</v>
      </c>
      <c r="AD43" s="11">
        <v>15</v>
      </c>
      <c r="AE43" s="10" t="s">
        <v>57</v>
      </c>
      <c r="AF43" s="11"/>
      <c r="AG43" s="10"/>
      <c r="AH43" s="11"/>
      <c r="AI43" s="10"/>
      <c r="AJ43" s="11"/>
      <c r="AK43" s="10"/>
      <c r="AL43" s="11"/>
      <c r="AM43" s="10"/>
      <c r="AN43" s="11"/>
      <c r="AO43" s="10"/>
      <c r="AP43" s="11"/>
      <c r="AQ43" s="10"/>
      <c r="AR43" s="11"/>
      <c r="AS43" s="10"/>
      <c r="AT43" s="7">
        <v>1</v>
      </c>
      <c r="AU43" s="7">
        <f t="shared" si="66"/>
        <v>2</v>
      </c>
      <c r="AV43" s="11"/>
      <c r="AW43" s="10"/>
      <c r="AX43" s="11"/>
      <c r="AY43" s="10"/>
      <c r="AZ43" s="11"/>
      <c r="BA43" s="10"/>
      <c r="BB43" s="7"/>
      <c r="BC43" s="11"/>
      <c r="BD43" s="10"/>
      <c r="BE43" s="11"/>
      <c r="BF43" s="10"/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11"/>
      <c r="BR43" s="10"/>
      <c r="BS43" s="7"/>
      <c r="BT43" s="7">
        <f t="shared" si="67"/>
        <v>0</v>
      </c>
      <c r="BU43" s="11"/>
      <c r="BV43" s="10"/>
      <c r="BW43" s="11"/>
      <c r="BX43" s="10"/>
      <c r="BY43" s="11"/>
      <c r="BZ43" s="10"/>
      <c r="CA43" s="7"/>
      <c r="CB43" s="11"/>
      <c r="CC43" s="10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11"/>
      <c r="CQ43" s="10"/>
      <c r="CR43" s="7"/>
      <c r="CS43" s="7">
        <f t="shared" si="68"/>
        <v>0</v>
      </c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11"/>
      <c r="DJ43" s="10"/>
      <c r="DK43" s="11"/>
      <c r="DL43" s="10"/>
      <c r="DM43" s="11"/>
      <c r="DN43" s="10"/>
      <c r="DO43" s="11"/>
      <c r="DP43" s="10"/>
      <c r="DQ43" s="7"/>
      <c r="DR43" s="7">
        <f t="shared" si="69"/>
        <v>0</v>
      </c>
    </row>
    <row r="44" spans="1:122" ht="12.75">
      <c r="A44" s="6"/>
      <c r="B44" s="6"/>
      <c r="C44" s="6"/>
      <c r="D44" s="6" t="s">
        <v>155</v>
      </c>
      <c r="E44" s="3" t="s">
        <v>118</v>
      </c>
      <c r="F44" s="6">
        <f t="shared" si="50"/>
        <v>0</v>
      </c>
      <c r="G44" s="6">
        <f t="shared" si="51"/>
        <v>2</v>
      </c>
      <c r="H44" s="6">
        <f t="shared" si="52"/>
        <v>60</v>
      </c>
      <c r="I44" s="6">
        <f t="shared" si="53"/>
        <v>15</v>
      </c>
      <c r="J44" s="6">
        <f t="shared" si="54"/>
        <v>0</v>
      </c>
      <c r="K44" s="6">
        <f t="shared" si="55"/>
        <v>0</v>
      </c>
      <c r="L44" s="6">
        <f t="shared" si="56"/>
        <v>0</v>
      </c>
      <c r="M44" s="6">
        <f t="shared" si="57"/>
        <v>45</v>
      </c>
      <c r="N44" s="6">
        <f t="shared" si="58"/>
        <v>0</v>
      </c>
      <c r="O44" s="6">
        <f t="shared" si="59"/>
        <v>0</v>
      </c>
      <c r="P44" s="6">
        <f t="shared" si="60"/>
        <v>0</v>
      </c>
      <c r="Q44" s="6">
        <f t="shared" si="61"/>
        <v>0</v>
      </c>
      <c r="R44" s="6">
        <f t="shared" si="62"/>
        <v>0</v>
      </c>
      <c r="S44" s="6">
        <f t="shared" si="63"/>
        <v>0</v>
      </c>
      <c r="T44" s="7">
        <f t="shared" si="64"/>
        <v>3</v>
      </c>
      <c r="U44" s="7">
        <f t="shared" si="65"/>
        <v>2.2</v>
      </c>
      <c r="V44" s="7">
        <v>2.4</v>
      </c>
      <c r="W44" s="11"/>
      <c r="X44" s="10"/>
      <c r="Y44" s="11"/>
      <c r="Z44" s="10"/>
      <c r="AA44" s="11"/>
      <c r="AB44" s="10"/>
      <c r="AC44" s="7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11"/>
      <c r="AO44" s="10"/>
      <c r="AP44" s="11"/>
      <c r="AQ44" s="10"/>
      <c r="AR44" s="11"/>
      <c r="AS44" s="10"/>
      <c r="AT44" s="7"/>
      <c r="AU44" s="7">
        <f t="shared" si="66"/>
        <v>0</v>
      </c>
      <c r="AV44" s="11">
        <v>15</v>
      </c>
      <c r="AW44" s="10" t="s">
        <v>57</v>
      </c>
      <c r="AX44" s="11"/>
      <c r="AY44" s="10"/>
      <c r="AZ44" s="11"/>
      <c r="BA44" s="10"/>
      <c r="BB44" s="7">
        <v>0.8</v>
      </c>
      <c r="BC44" s="11"/>
      <c r="BD44" s="10"/>
      <c r="BE44" s="11">
        <v>45</v>
      </c>
      <c r="BF44" s="10" t="s">
        <v>57</v>
      </c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11"/>
      <c r="BR44" s="10"/>
      <c r="BS44" s="7">
        <v>2.2</v>
      </c>
      <c r="BT44" s="7">
        <f t="shared" si="67"/>
        <v>3</v>
      </c>
      <c r="BU44" s="11"/>
      <c r="BV44" s="10"/>
      <c r="BW44" s="11"/>
      <c r="BX44" s="10"/>
      <c r="BY44" s="11"/>
      <c r="BZ44" s="10"/>
      <c r="CA44" s="7"/>
      <c r="CB44" s="11"/>
      <c r="CC44" s="10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11"/>
      <c r="CQ44" s="10"/>
      <c r="CR44" s="7"/>
      <c r="CS44" s="7">
        <f t="shared" si="68"/>
        <v>0</v>
      </c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11"/>
      <c r="DJ44" s="10"/>
      <c r="DK44" s="11"/>
      <c r="DL44" s="10"/>
      <c r="DM44" s="11"/>
      <c r="DN44" s="10"/>
      <c r="DO44" s="11"/>
      <c r="DP44" s="10"/>
      <c r="DQ44" s="7"/>
      <c r="DR44" s="7">
        <f t="shared" si="69"/>
        <v>0</v>
      </c>
    </row>
    <row r="45" spans="1:122" ht="12.75">
      <c r="A45" s="6"/>
      <c r="B45" s="6"/>
      <c r="C45" s="6"/>
      <c r="D45" s="6" t="s">
        <v>156</v>
      </c>
      <c r="E45" s="3" t="s">
        <v>157</v>
      </c>
      <c r="F45" s="6">
        <f t="shared" si="50"/>
        <v>0</v>
      </c>
      <c r="G45" s="6">
        <f t="shared" si="51"/>
        <v>2</v>
      </c>
      <c r="H45" s="6">
        <f t="shared" si="52"/>
        <v>65</v>
      </c>
      <c r="I45" s="6">
        <f t="shared" si="53"/>
        <v>30</v>
      </c>
      <c r="J45" s="6">
        <f t="shared" si="54"/>
        <v>0</v>
      </c>
      <c r="K45" s="6">
        <f t="shared" si="55"/>
        <v>0</v>
      </c>
      <c r="L45" s="6">
        <f t="shared" si="56"/>
        <v>0</v>
      </c>
      <c r="M45" s="6">
        <f t="shared" si="57"/>
        <v>0</v>
      </c>
      <c r="N45" s="6">
        <f t="shared" si="58"/>
        <v>0</v>
      </c>
      <c r="O45" s="6">
        <f t="shared" si="59"/>
        <v>35</v>
      </c>
      <c r="P45" s="6">
        <f t="shared" si="60"/>
        <v>0</v>
      </c>
      <c r="Q45" s="6">
        <f t="shared" si="61"/>
        <v>0</v>
      </c>
      <c r="R45" s="6">
        <f t="shared" si="62"/>
        <v>0</v>
      </c>
      <c r="S45" s="6">
        <f t="shared" si="63"/>
        <v>0</v>
      </c>
      <c r="T45" s="7">
        <f t="shared" si="64"/>
        <v>4</v>
      </c>
      <c r="U45" s="7">
        <f t="shared" si="65"/>
        <v>2</v>
      </c>
      <c r="V45" s="7">
        <v>2.6</v>
      </c>
      <c r="W45" s="11"/>
      <c r="X45" s="10"/>
      <c r="Y45" s="11"/>
      <c r="Z45" s="10"/>
      <c r="AA45" s="11"/>
      <c r="AB45" s="10"/>
      <c r="AC45" s="7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11"/>
      <c r="AO45" s="10"/>
      <c r="AP45" s="11"/>
      <c r="AQ45" s="10"/>
      <c r="AR45" s="11"/>
      <c r="AS45" s="10"/>
      <c r="AT45" s="7"/>
      <c r="AU45" s="7">
        <f t="shared" si="66"/>
        <v>0</v>
      </c>
      <c r="AV45" s="11">
        <v>30</v>
      </c>
      <c r="AW45" s="10" t="s">
        <v>57</v>
      </c>
      <c r="AX45" s="11"/>
      <c r="AY45" s="10"/>
      <c r="AZ45" s="11"/>
      <c r="BA45" s="10"/>
      <c r="BB45" s="7">
        <v>2</v>
      </c>
      <c r="BC45" s="11"/>
      <c r="BD45" s="10"/>
      <c r="BE45" s="11"/>
      <c r="BF45" s="10"/>
      <c r="BG45" s="11"/>
      <c r="BH45" s="10"/>
      <c r="BI45" s="11">
        <v>35</v>
      </c>
      <c r="BJ45" s="10" t="s">
        <v>57</v>
      </c>
      <c r="BK45" s="11"/>
      <c r="BL45" s="10"/>
      <c r="BM45" s="11"/>
      <c r="BN45" s="10"/>
      <c r="BO45" s="11"/>
      <c r="BP45" s="10"/>
      <c r="BQ45" s="11"/>
      <c r="BR45" s="10"/>
      <c r="BS45" s="7">
        <v>2</v>
      </c>
      <c r="BT45" s="7">
        <f t="shared" si="67"/>
        <v>4</v>
      </c>
      <c r="BU45" s="11"/>
      <c r="BV45" s="10"/>
      <c r="BW45" s="11"/>
      <c r="BX45" s="10"/>
      <c r="BY45" s="11"/>
      <c r="BZ45" s="10"/>
      <c r="CA45" s="7"/>
      <c r="CB45" s="11"/>
      <c r="CC45" s="10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11"/>
      <c r="CQ45" s="10"/>
      <c r="CR45" s="7"/>
      <c r="CS45" s="7">
        <f t="shared" si="68"/>
        <v>0</v>
      </c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11"/>
      <c r="DJ45" s="10"/>
      <c r="DK45" s="11"/>
      <c r="DL45" s="10"/>
      <c r="DM45" s="11"/>
      <c r="DN45" s="10"/>
      <c r="DO45" s="11"/>
      <c r="DP45" s="10"/>
      <c r="DQ45" s="7"/>
      <c r="DR45" s="7">
        <f t="shared" si="69"/>
        <v>0</v>
      </c>
    </row>
    <row r="46" spans="1:122" ht="12.75">
      <c r="A46" s="6"/>
      <c r="B46" s="6"/>
      <c r="C46" s="6"/>
      <c r="D46" s="6" t="s">
        <v>158</v>
      </c>
      <c r="E46" s="3" t="s">
        <v>159</v>
      </c>
      <c r="F46" s="6">
        <f t="shared" si="50"/>
        <v>1</v>
      </c>
      <c r="G46" s="6">
        <f t="shared" si="51"/>
        <v>1</v>
      </c>
      <c r="H46" s="6">
        <f t="shared" si="52"/>
        <v>65</v>
      </c>
      <c r="I46" s="6">
        <f t="shared" si="53"/>
        <v>30</v>
      </c>
      <c r="J46" s="6">
        <f t="shared" si="54"/>
        <v>0</v>
      </c>
      <c r="K46" s="6">
        <f t="shared" si="55"/>
        <v>0</v>
      </c>
      <c r="L46" s="6">
        <f t="shared" si="56"/>
        <v>0</v>
      </c>
      <c r="M46" s="6">
        <f t="shared" si="57"/>
        <v>35</v>
      </c>
      <c r="N46" s="6">
        <f t="shared" si="58"/>
        <v>0</v>
      </c>
      <c r="O46" s="6">
        <f t="shared" si="59"/>
        <v>0</v>
      </c>
      <c r="P46" s="6">
        <f t="shared" si="60"/>
        <v>0</v>
      </c>
      <c r="Q46" s="6">
        <f t="shared" si="61"/>
        <v>0</v>
      </c>
      <c r="R46" s="6">
        <f t="shared" si="62"/>
        <v>0</v>
      </c>
      <c r="S46" s="6">
        <f t="shared" si="63"/>
        <v>0</v>
      </c>
      <c r="T46" s="7">
        <f t="shared" si="64"/>
        <v>4</v>
      </c>
      <c r="U46" s="7">
        <f t="shared" si="65"/>
        <v>2</v>
      </c>
      <c r="V46" s="7">
        <v>2.6</v>
      </c>
      <c r="W46" s="11"/>
      <c r="X46" s="10"/>
      <c r="Y46" s="11"/>
      <c r="Z46" s="10"/>
      <c r="AA46" s="11"/>
      <c r="AB46" s="10"/>
      <c r="AC46" s="7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11"/>
      <c r="AO46" s="10"/>
      <c r="AP46" s="11"/>
      <c r="AQ46" s="10"/>
      <c r="AR46" s="11"/>
      <c r="AS46" s="10"/>
      <c r="AT46" s="7"/>
      <c r="AU46" s="7">
        <f t="shared" si="66"/>
        <v>0</v>
      </c>
      <c r="AV46" s="11">
        <v>30</v>
      </c>
      <c r="AW46" s="10" t="s">
        <v>56</v>
      </c>
      <c r="AX46" s="11"/>
      <c r="AY46" s="10"/>
      <c r="AZ46" s="11"/>
      <c r="BA46" s="10"/>
      <c r="BB46" s="7">
        <v>2</v>
      </c>
      <c r="BC46" s="11"/>
      <c r="BD46" s="10"/>
      <c r="BE46" s="11">
        <v>35</v>
      </c>
      <c r="BF46" s="10" t="s">
        <v>57</v>
      </c>
      <c r="BG46" s="11"/>
      <c r="BH46" s="10"/>
      <c r="BI46" s="11"/>
      <c r="BJ46" s="10"/>
      <c r="BK46" s="11"/>
      <c r="BL46" s="10"/>
      <c r="BM46" s="11"/>
      <c r="BN46" s="10"/>
      <c r="BO46" s="11"/>
      <c r="BP46" s="10"/>
      <c r="BQ46" s="11"/>
      <c r="BR46" s="10"/>
      <c r="BS46" s="7">
        <v>2</v>
      </c>
      <c r="BT46" s="7">
        <f t="shared" si="67"/>
        <v>4</v>
      </c>
      <c r="BU46" s="11"/>
      <c r="BV46" s="10"/>
      <c r="BW46" s="11"/>
      <c r="BX46" s="10"/>
      <c r="BY46" s="11"/>
      <c r="BZ46" s="10"/>
      <c r="CA46" s="7"/>
      <c r="CB46" s="11"/>
      <c r="CC46" s="10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11"/>
      <c r="CQ46" s="10"/>
      <c r="CR46" s="7"/>
      <c r="CS46" s="7">
        <f t="shared" si="68"/>
        <v>0</v>
      </c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11"/>
      <c r="DJ46" s="10"/>
      <c r="DK46" s="11"/>
      <c r="DL46" s="10"/>
      <c r="DM46" s="11"/>
      <c r="DN46" s="10"/>
      <c r="DO46" s="11"/>
      <c r="DP46" s="10"/>
      <c r="DQ46" s="7"/>
      <c r="DR46" s="7">
        <f t="shared" si="69"/>
        <v>0</v>
      </c>
    </row>
    <row r="47" spans="1:122" ht="12.75">
      <c r="A47" s="6"/>
      <c r="B47" s="6"/>
      <c r="C47" s="6"/>
      <c r="D47" s="6" t="s">
        <v>160</v>
      </c>
      <c r="E47" s="3" t="s">
        <v>161</v>
      </c>
      <c r="F47" s="6">
        <f t="shared" si="50"/>
        <v>1</v>
      </c>
      <c r="G47" s="6">
        <f t="shared" si="51"/>
        <v>1</v>
      </c>
      <c r="H47" s="6">
        <f t="shared" si="52"/>
        <v>40</v>
      </c>
      <c r="I47" s="6">
        <f t="shared" si="53"/>
        <v>20</v>
      </c>
      <c r="J47" s="6">
        <f t="shared" si="54"/>
        <v>0</v>
      </c>
      <c r="K47" s="6">
        <f t="shared" si="55"/>
        <v>0</v>
      </c>
      <c r="L47" s="6">
        <f t="shared" si="56"/>
        <v>0</v>
      </c>
      <c r="M47" s="6">
        <f t="shared" si="57"/>
        <v>0</v>
      </c>
      <c r="N47" s="6">
        <f t="shared" si="58"/>
        <v>0</v>
      </c>
      <c r="O47" s="6">
        <f t="shared" si="59"/>
        <v>20</v>
      </c>
      <c r="P47" s="6">
        <f t="shared" si="60"/>
        <v>0</v>
      </c>
      <c r="Q47" s="6">
        <f t="shared" si="61"/>
        <v>0</v>
      </c>
      <c r="R47" s="6">
        <f t="shared" si="62"/>
        <v>0</v>
      </c>
      <c r="S47" s="6">
        <f t="shared" si="63"/>
        <v>0</v>
      </c>
      <c r="T47" s="7">
        <f t="shared" si="64"/>
        <v>2</v>
      </c>
      <c r="U47" s="7">
        <f t="shared" si="65"/>
        <v>1</v>
      </c>
      <c r="V47" s="7">
        <v>1.6</v>
      </c>
      <c r="W47" s="11"/>
      <c r="X47" s="10"/>
      <c r="Y47" s="11"/>
      <c r="Z47" s="10"/>
      <c r="AA47" s="11"/>
      <c r="AB47" s="10"/>
      <c r="AC47" s="7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11"/>
      <c r="AO47" s="10"/>
      <c r="AP47" s="11"/>
      <c r="AQ47" s="10"/>
      <c r="AR47" s="11"/>
      <c r="AS47" s="10"/>
      <c r="AT47" s="7"/>
      <c r="AU47" s="7">
        <f t="shared" si="66"/>
        <v>0</v>
      </c>
      <c r="AV47" s="11">
        <v>20</v>
      </c>
      <c r="AW47" s="10" t="s">
        <v>56</v>
      </c>
      <c r="AX47" s="11"/>
      <c r="AY47" s="10"/>
      <c r="AZ47" s="11"/>
      <c r="BA47" s="10"/>
      <c r="BB47" s="7">
        <v>1</v>
      </c>
      <c r="BC47" s="11"/>
      <c r="BD47" s="10"/>
      <c r="BE47" s="11"/>
      <c r="BF47" s="10"/>
      <c r="BG47" s="11"/>
      <c r="BH47" s="10"/>
      <c r="BI47" s="11">
        <v>20</v>
      </c>
      <c r="BJ47" s="10" t="s">
        <v>57</v>
      </c>
      <c r="BK47" s="11"/>
      <c r="BL47" s="10"/>
      <c r="BM47" s="11"/>
      <c r="BN47" s="10"/>
      <c r="BO47" s="11"/>
      <c r="BP47" s="10"/>
      <c r="BQ47" s="11"/>
      <c r="BR47" s="10"/>
      <c r="BS47" s="7">
        <v>1</v>
      </c>
      <c r="BT47" s="7">
        <f t="shared" si="67"/>
        <v>2</v>
      </c>
      <c r="BU47" s="11"/>
      <c r="BV47" s="10"/>
      <c r="BW47" s="11"/>
      <c r="BX47" s="10"/>
      <c r="BY47" s="11"/>
      <c r="BZ47" s="10"/>
      <c r="CA47" s="7"/>
      <c r="CB47" s="11"/>
      <c r="CC47" s="10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11"/>
      <c r="CQ47" s="10"/>
      <c r="CR47" s="7"/>
      <c r="CS47" s="7">
        <f t="shared" si="68"/>
        <v>0</v>
      </c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11"/>
      <c r="DJ47" s="10"/>
      <c r="DK47" s="11"/>
      <c r="DL47" s="10"/>
      <c r="DM47" s="11"/>
      <c r="DN47" s="10"/>
      <c r="DO47" s="11"/>
      <c r="DP47" s="10"/>
      <c r="DQ47" s="7"/>
      <c r="DR47" s="7">
        <f t="shared" si="69"/>
        <v>0</v>
      </c>
    </row>
    <row r="48" spans="1:122" ht="12.75">
      <c r="A48" s="6"/>
      <c r="B48" s="6"/>
      <c r="C48" s="6"/>
      <c r="D48" s="6" t="s">
        <v>162</v>
      </c>
      <c r="E48" s="3" t="s">
        <v>163</v>
      </c>
      <c r="F48" s="6">
        <f t="shared" si="50"/>
        <v>0</v>
      </c>
      <c r="G48" s="6">
        <f t="shared" si="51"/>
        <v>2</v>
      </c>
      <c r="H48" s="6">
        <f t="shared" si="52"/>
        <v>50</v>
      </c>
      <c r="I48" s="6">
        <f t="shared" si="53"/>
        <v>30</v>
      </c>
      <c r="J48" s="6">
        <f t="shared" si="54"/>
        <v>20</v>
      </c>
      <c r="K48" s="6">
        <f t="shared" si="55"/>
        <v>0</v>
      </c>
      <c r="L48" s="6">
        <f t="shared" si="56"/>
        <v>0</v>
      </c>
      <c r="M48" s="6">
        <f t="shared" si="57"/>
        <v>0</v>
      </c>
      <c r="N48" s="6">
        <f t="shared" si="58"/>
        <v>0</v>
      </c>
      <c r="O48" s="6">
        <f t="shared" si="59"/>
        <v>0</v>
      </c>
      <c r="P48" s="6">
        <f t="shared" si="60"/>
        <v>0</v>
      </c>
      <c r="Q48" s="6">
        <f t="shared" si="61"/>
        <v>0</v>
      </c>
      <c r="R48" s="6">
        <f t="shared" si="62"/>
        <v>0</v>
      </c>
      <c r="S48" s="6">
        <f t="shared" si="63"/>
        <v>0</v>
      </c>
      <c r="T48" s="7">
        <f t="shared" si="64"/>
        <v>3</v>
      </c>
      <c r="U48" s="7">
        <f t="shared" si="65"/>
        <v>0</v>
      </c>
      <c r="V48" s="7">
        <v>2</v>
      </c>
      <c r="W48" s="11"/>
      <c r="X48" s="10"/>
      <c r="Y48" s="11"/>
      <c r="Z48" s="10"/>
      <c r="AA48" s="11"/>
      <c r="AB48" s="10"/>
      <c r="AC48" s="7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11"/>
      <c r="AO48" s="10"/>
      <c r="AP48" s="11"/>
      <c r="AQ48" s="10"/>
      <c r="AR48" s="11"/>
      <c r="AS48" s="10"/>
      <c r="AT48" s="7"/>
      <c r="AU48" s="7">
        <f t="shared" si="66"/>
        <v>0</v>
      </c>
      <c r="AV48" s="11">
        <v>30</v>
      </c>
      <c r="AW48" s="10" t="s">
        <v>57</v>
      </c>
      <c r="AX48" s="11">
        <v>20</v>
      </c>
      <c r="AY48" s="10" t="s">
        <v>57</v>
      </c>
      <c r="AZ48" s="11"/>
      <c r="BA48" s="10"/>
      <c r="BB48" s="7">
        <v>3</v>
      </c>
      <c r="BC48" s="11"/>
      <c r="BD48" s="10"/>
      <c r="BE48" s="11"/>
      <c r="BF48" s="10"/>
      <c r="BG48" s="11"/>
      <c r="BH48" s="10"/>
      <c r="BI48" s="11"/>
      <c r="BJ48" s="10"/>
      <c r="BK48" s="11"/>
      <c r="BL48" s="10"/>
      <c r="BM48" s="11"/>
      <c r="BN48" s="10"/>
      <c r="BO48" s="11"/>
      <c r="BP48" s="10"/>
      <c r="BQ48" s="11"/>
      <c r="BR48" s="10"/>
      <c r="BS48" s="7"/>
      <c r="BT48" s="7">
        <f t="shared" si="67"/>
        <v>3</v>
      </c>
      <c r="BU48" s="11"/>
      <c r="BV48" s="10"/>
      <c r="BW48" s="11"/>
      <c r="BX48" s="10"/>
      <c r="BY48" s="11"/>
      <c r="BZ48" s="10"/>
      <c r="CA48" s="7"/>
      <c r="CB48" s="11"/>
      <c r="CC48" s="10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11"/>
      <c r="CQ48" s="10"/>
      <c r="CR48" s="7"/>
      <c r="CS48" s="7">
        <f t="shared" si="68"/>
        <v>0</v>
      </c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11"/>
      <c r="DJ48" s="10"/>
      <c r="DK48" s="11"/>
      <c r="DL48" s="10"/>
      <c r="DM48" s="11"/>
      <c r="DN48" s="10"/>
      <c r="DO48" s="11"/>
      <c r="DP48" s="10"/>
      <c r="DQ48" s="7"/>
      <c r="DR48" s="7">
        <f t="shared" si="69"/>
        <v>0</v>
      </c>
    </row>
    <row r="49" spans="1:122" ht="12.75">
      <c r="A49" s="6"/>
      <c r="B49" s="6"/>
      <c r="C49" s="6"/>
      <c r="D49" s="6" t="s">
        <v>164</v>
      </c>
      <c r="E49" s="3" t="s">
        <v>165</v>
      </c>
      <c r="F49" s="6">
        <f t="shared" si="50"/>
        <v>1</v>
      </c>
      <c r="G49" s="6">
        <f t="shared" si="51"/>
        <v>1</v>
      </c>
      <c r="H49" s="6">
        <f t="shared" si="52"/>
        <v>50</v>
      </c>
      <c r="I49" s="6">
        <f t="shared" si="53"/>
        <v>20</v>
      </c>
      <c r="J49" s="6">
        <f t="shared" si="54"/>
        <v>0</v>
      </c>
      <c r="K49" s="6">
        <f t="shared" si="55"/>
        <v>0</v>
      </c>
      <c r="L49" s="6">
        <f t="shared" si="56"/>
        <v>0</v>
      </c>
      <c r="M49" s="6">
        <f t="shared" si="57"/>
        <v>30</v>
      </c>
      <c r="N49" s="6">
        <f t="shared" si="58"/>
        <v>0</v>
      </c>
      <c r="O49" s="6">
        <f t="shared" si="59"/>
        <v>0</v>
      </c>
      <c r="P49" s="6">
        <f t="shared" si="60"/>
        <v>0</v>
      </c>
      <c r="Q49" s="6">
        <f t="shared" si="61"/>
        <v>0</v>
      </c>
      <c r="R49" s="6">
        <f t="shared" si="62"/>
        <v>0</v>
      </c>
      <c r="S49" s="6">
        <f t="shared" si="63"/>
        <v>0</v>
      </c>
      <c r="T49" s="7">
        <f t="shared" si="64"/>
        <v>3</v>
      </c>
      <c r="U49" s="7">
        <f t="shared" si="65"/>
        <v>1.8</v>
      </c>
      <c r="V49" s="7">
        <v>2</v>
      </c>
      <c r="W49" s="11"/>
      <c r="X49" s="10"/>
      <c r="Y49" s="11"/>
      <c r="Z49" s="10"/>
      <c r="AA49" s="11"/>
      <c r="AB49" s="10"/>
      <c r="AC49" s="7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11"/>
      <c r="AO49" s="10"/>
      <c r="AP49" s="11"/>
      <c r="AQ49" s="10"/>
      <c r="AR49" s="11"/>
      <c r="AS49" s="10"/>
      <c r="AT49" s="7"/>
      <c r="AU49" s="7">
        <f t="shared" si="66"/>
        <v>0</v>
      </c>
      <c r="AV49" s="11">
        <v>20</v>
      </c>
      <c r="AW49" s="10" t="s">
        <v>56</v>
      </c>
      <c r="AX49" s="11"/>
      <c r="AY49" s="10"/>
      <c r="AZ49" s="11"/>
      <c r="BA49" s="10"/>
      <c r="BB49" s="7">
        <v>1.2</v>
      </c>
      <c r="BC49" s="11"/>
      <c r="BD49" s="10"/>
      <c r="BE49" s="11">
        <v>30</v>
      </c>
      <c r="BF49" s="10" t="s">
        <v>57</v>
      </c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11"/>
      <c r="BR49" s="10"/>
      <c r="BS49" s="7">
        <v>1.8</v>
      </c>
      <c r="BT49" s="7">
        <f t="shared" si="67"/>
        <v>3</v>
      </c>
      <c r="BU49" s="11"/>
      <c r="BV49" s="10"/>
      <c r="BW49" s="11"/>
      <c r="BX49" s="10"/>
      <c r="BY49" s="11"/>
      <c r="BZ49" s="10"/>
      <c r="CA49" s="7"/>
      <c r="CB49" s="11"/>
      <c r="CC49" s="10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11"/>
      <c r="CQ49" s="10"/>
      <c r="CR49" s="7"/>
      <c r="CS49" s="7">
        <f t="shared" si="68"/>
        <v>0</v>
      </c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11"/>
      <c r="DJ49" s="10"/>
      <c r="DK49" s="11"/>
      <c r="DL49" s="10"/>
      <c r="DM49" s="11"/>
      <c r="DN49" s="10"/>
      <c r="DO49" s="11"/>
      <c r="DP49" s="10"/>
      <c r="DQ49" s="7"/>
      <c r="DR49" s="7">
        <f t="shared" si="69"/>
        <v>0</v>
      </c>
    </row>
    <row r="50" spans="1:122" ht="12.75">
      <c r="A50" s="6"/>
      <c r="B50" s="6"/>
      <c r="C50" s="6"/>
      <c r="D50" s="6" t="s">
        <v>166</v>
      </c>
      <c r="E50" s="3" t="s">
        <v>167</v>
      </c>
      <c r="F50" s="6">
        <f t="shared" si="50"/>
        <v>0</v>
      </c>
      <c r="G50" s="6">
        <f t="shared" si="51"/>
        <v>1</v>
      </c>
      <c r="H50" s="6">
        <f t="shared" si="52"/>
        <v>15</v>
      </c>
      <c r="I50" s="6">
        <f t="shared" si="53"/>
        <v>0</v>
      </c>
      <c r="J50" s="6">
        <f t="shared" si="54"/>
        <v>0</v>
      </c>
      <c r="K50" s="6">
        <f t="shared" si="55"/>
        <v>0</v>
      </c>
      <c r="L50" s="6">
        <f t="shared" si="56"/>
        <v>0</v>
      </c>
      <c r="M50" s="6">
        <f t="shared" si="57"/>
        <v>0</v>
      </c>
      <c r="N50" s="6">
        <f t="shared" si="58"/>
        <v>0</v>
      </c>
      <c r="O50" s="6">
        <f t="shared" si="59"/>
        <v>0</v>
      </c>
      <c r="P50" s="6">
        <f t="shared" si="60"/>
        <v>0</v>
      </c>
      <c r="Q50" s="6">
        <f t="shared" si="61"/>
        <v>0</v>
      </c>
      <c r="R50" s="6">
        <f t="shared" si="62"/>
        <v>0</v>
      </c>
      <c r="S50" s="6">
        <f t="shared" si="63"/>
        <v>15</v>
      </c>
      <c r="T50" s="7">
        <f t="shared" si="64"/>
        <v>1</v>
      </c>
      <c r="U50" s="7">
        <f t="shared" si="65"/>
        <v>1</v>
      </c>
      <c r="V50" s="7">
        <v>0.6</v>
      </c>
      <c r="W50" s="11"/>
      <c r="X50" s="10"/>
      <c r="Y50" s="11"/>
      <c r="Z50" s="10"/>
      <c r="AA50" s="11"/>
      <c r="AB50" s="10"/>
      <c r="AC50" s="7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11"/>
      <c r="AO50" s="10"/>
      <c r="AP50" s="11"/>
      <c r="AQ50" s="10"/>
      <c r="AR50" s="11"/>
      <c r="AS50" s="10"/>
      <c r="AT50" s="7"/>
      <c r="AU50" s="7">
        <f t="shared" si="66"/>
        <v>0</v>
      </c>
      <c r="AV50" s="11"/>
      <c r="AW50" s="10"/>
      <c r="AX50" s="11"/>
      <c r="AY50" s="10"/>
      <c r="AZ50" s="11"/>
      <c r="BA50" s="10"/>
      <c r="BB50" s="7"/>
      <c r="BC50" s="11"/>
      <c r="BD50" s="10"/>
      <c r="BE50" s="11"/>
      <c r="BF50" s="10"/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11">
        <v>15</v>
      </c>
      <c r="BR50" s="10" t="s">
        <v>57</v>
      </c>
      <c r="BS50" s="7">
        <v>1</v>
      </c>
      <c r="BT50" s="7">
        <f t="shared" si="67"/>
        <v>1</v>
      </c>
      <c r="BU50" s="11"/>
      <c r="BV50" s="10"/>
      <c r="BW50" s="11"/>
      <c r="BX50" s="10"/>
      <c r="BY50" s="11"/>
      <c r="BZ50" s="10"/>
      <c r="CA50" s="7"/>
      <c r="CB50" s="11"/>
      <c r="CC50" s="10"/>
      <c r="CD50" s="11"/>
      <c r="CE50" s="10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11"/>
      <c r="CQ50" s="10"/>
      <c r="CR50" s="7"/>
      <c r="CS50" s="7">
        <f t="shared" si="68"/>
        <v>0</v>
      </c>
      <c r="CT50" s="11"/>
      <c r="CU50" s="10"/>
      <c r="CV50" s="11"/>
      <c r="CW50" s="10"/>
      <c r="CX50" s="11"/>
      <c r="CY50" s="10"/>
      <c r="CZ50" s="7"/>
      <c r="DA50" s="11"/>
      <c r="DB50" s="10"/>
      <c r="DC50" s="11"/>
      <c r="DD50" s="10"/>
      <c r="DE50" s="11"/>
      <c r="DF50" s="10"/>
      <c r="DG50" s="11"/>
      <c r="DH50" s="10"/>
      <c r="DI50" s="11"/>
      <c r="DJ50" s="10"/>
      <c r="DK50" s="11"/>
      <c r="DL50" s="10"/>
      <c r="DM50" s="11"/>
      <c r="DN50" s="10"/>
      <c r="DO50" s="11"/>
      <c r="DP50" s="10"/>
      <c r="DQ50" s="7"/>
      <c r="DR50" s="7">
        <f t="shared" si="69"/>
        <v>0</v>
      </c>
    </row>
    <row r="51" spans="1:122" ht="12.75">
      <c r="A51" s="6"/>
      <c r="B51" s="6"/>
      <c r="C51" s="6"/>
      <c r="D51" s="6" t="s">
        <v>168</v>
      </c>
      <c r="E51" s="3" t="s">
        <v>169</v>
      </c>
      <c r="F51" s="6">
        <f t="shared" si="50"/>
        <v>0</v>
      </c>
      <c r="G51" s="6">
        <f t="shared" si="51"/>
        <v>1</v>
      </c>
      <c r="H51" s="6">
        <f t="shared" si="52"/>
        <v>20</v>
      </c>
      <c r="I51" s="6">
        <f t="shared" si="53"/>
        <v>20</v>
      </c>
      <c r="J51" s="6">
        <f t="shared" si="54"/>
        <v>0</v>
      </c>
      <c r="K51" s="6">
        <f t="shared" si="55"/>
        <v>0</v>
      </c>
      <c r="L51" s="6">
        <f t="shared" si="56"/>
        <v>0</v>
      </c>
      <c r="M51" s="6">
        <f t="shared" si="57"/>
        <v>0</v>
      </c>
      <c r="N51" s="6">
        <f t="shared" si="58"/>
        <v>0</v>
      </c>
      <c r="O51" s="6">
        <f t="shared" si="59"/>
        <v>0</v>
      </c>
      <c r="P51" s="6">
        <f t="shared" si="60"/>
        <v>0</v>
      </c>
      <c r="Q51" s="6">
        <f t="shared" si="61"/>
        <v>0</v>
      </c>
      <c r="R51" s="6">
        <f t="shared" si="62"/>
        <v>0</v>
      </c>
      <c r="S51" s="6">
        <f t="shared" si="63"/>
        <v>0</v>
      </c>
      <c r="T51" s="7">
        <f t="shared" si="64"/>
        <v>1</v>
      </c>
      <c r="U51" s="7">
        <f t="shared" si="65"/>
        <v>0</v>
      </c>
      <c r="V51" s="7">
        <v>0.8</v>
      </c>
      <c r="W51" s="11"/>
      <c r="X51" s="10"/>
      <c r="Y51" s="11"/>
      <c r="Z51" s="10"/>
      <c r="AA51" s="11"/>
      <c r="AB51" s="10"/>
      <c r="AC51" s="7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11"/>
      <c r="AO51" s="10"/>
      <c r="AP51" s="11"/>
      <c r="AQ51" s="10"/>
      <c r="AR51" s="11"/>
      <c r="AS51" s="10"/>
      <c r="AT51" s="7"/>
      <c r="AU51" s="7">
        <f t="shared" si="66"/>
        <v>0</v>
      </c>
      <c r="AV51" s="11">
        <v>20</v>
      </c>
      <c r="AW51" s="10" t="s">
        <v>57</v>
      </c>
      <c r="AX51" s="11"/>
      <c r="AY51" s="10"/>
      <c r="AZ51" s="11"/>
      <c r="BA51" s="10"/>
      <c r="BB51" s="7">
        <v>1</v>
      </c>
      <c r="BC51" s="11"/>
      <c r="BD51" s="10"/>
      <c r="BE51" s="11"/>
      <c r="BF51" s="10"/>
      <c r="BG51" s="11"/>
      <c r="BH51" s="10"/>
      <c r="BI51" s="11"/>
      <c r="BJ51" s="10"/>
      <c r="BK51" s="11"/>
      <c r="BL51" s="10"/>
      <c r="BM51" s="11"/>
      <c r="BN51" s="10"/>
      <c r="BO51" s="11"/>
      <c r="BP51" s="10"/>
      <c r="BQ51" s="11"/>
      <c r="BR51" s="10"/>
      <c r="BS51" s="7"/>
      <c r="BT51" s="7">
        <f t="shared" si="67"/>
        <v>1</v>
      </c>
      <c r="BU51" s="11"/>
      <c r="BV51" s="10"/>
      <c r="BW51" s="11"/>
      <c r="BX51" s="10"/>
      <c r="BY51" s="11"/>
      <c r="BZ51" s="10"/>
      <c r="CA51" s="7"/>
      <c r="CB51" s="11"/>
      <c r="CC51" s="10"/>
      <c r="CD51" s="11"/>
      <c r="CE51" s="10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11"/>
      <c r="CQ51" s="10"/>
      <c r="CR51" s="7"/>
      <c r="CS51" s="7">
        <f t="shared" si="68"/>
        <v>0</v>
      </c>
      <c r="CT51" s="11"/>
      <c r="CU51" s="10"/>
      <c r="CV51" s="11"/>
      <c r="CW51" s="10"/>
      <c r="CX51" s="11"/>
      <c r="CY51" s="10"/>
      <c r="CZ51" s="7"/>
      <c r="DA51" s="11"/>
      <c r="DB51" s="10"/>
      <c r="DC51" s="11"/>
      <c r="DD51" s="10"/>
      <c r="DE51" s="11"/>
      <c r="DF51" s="10"/>
      <c r="DG51" s="11"/>
      <c r="DH51" s="10"/>
      <c r="DI51" s="11"/>
      <c r="DJ51" s="10"/>
      <c r="DK51" s="11"/>
      <c r="DL51" s="10"/>
      <c r="DM51" s="11"/>
      <c r="DN51" s="10"/>
      <c r="DO51" s="11"/>
      <c r="DP51" s="10"/>
      <c r="DQ51" s="7"/>
      <c r="DR51" s="7">
        <f t="shared" si="69"/>
        <v>0</v>
      </c>
    </row>
    <row r="52" spans="1:122" ht="12.75">
      <c r="A52" s="6"/>
      <c r="B52" s="6"/>
      <c r="C52" s="6"/>
      <c r="D52" s="6" t="s">
        <v>170</v>
      </c>
      <c r="E52" s="3" t="s">
        <v>171</v>
      </c>
      <c r="F52" s="6">
        <f t="shared" si="50"/>
        <v>0</v>
      </c>
      <c r="G52" s="6">
        <f t="shared" si="51"/>
        <v>2</v>
      </c>
      <c r="H52" s="6">
        <f t="shared" si="52"/>
        <v>35</v>
      </c>
      <c r="I52" s="6">
        <f t="shared" si="53"/>
        <v>15</v>
      </c>
      <c r="J52" s="6">
        <f t="shared" si="54"/>
        <v>0</v>
      </c>
      <c r="K52" s="6">
        <f t="shared" si="55"/>
        <v>0</v>
      </c>
      <c r="L52" s="6">
        <f t="shared" si="56"/>
        <v>0</v>
      </c>
      <c r="M52" s="6">
        <f t="shared" si="57"/>
        <v>20</v>
      </c>
      <c r="N52" s="6">
        <f t="shared" si="58"/>
        <v>0</v>
      </c>
      <c r="O52" s="6">
        <f t="shared" si="59"/>
        <v>0</v>
      </c>
      <c r="P52" s="6">
        <f t="shared" si="60"/>
        <v>0</v>
      </c>
      <c r="Q52" s="6">
        <f t="shared" si="61"/>
        <v>0</v>
      </c>
      <c r="R52" s="6">
        <f t="shared" si="62"/>
        <v>0</v>
      </c>
      <c r="S52" s="6">
        <f t="shared" si="63"/>
        <v>0</v>
      </c>
      <c r="T52" s="7">
        <f t="shared" si="64"/>
        <v>2</v>
      </c>
      <c r="U52" s="7">
        <f t="shared" si="65"/>
        <v>1.2</v>
      </c>
      <c r="V52" s="7">
        <v>1.4</v>
      </c>
      <c r="W52" s="11"/>
      <c r="X52" s="10"/>
      <c r="Y52" s="11"/>
      <c r="Z52" s="10"/>
      <c r="AA52" s="11"/>
      <c r="AB52" s="10"/>
      <c r="AC52" s="7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11"/>
      <c r="AO52" s="10"/>
      <c r="AP52" s="11"/>
      <c r="AQ52" s="10"/>
      <c r="AR52" s="11"/>
      <c r="AS52" s="10"/>
      <c r="AT52" s="7"/>
      <c r="AU52" s="7">
        <f t="shared" si="66"/>
        <v>0</v>
      </c>
      <c r="AV52" s="11">
        <v>15</v>
      </c>
      <c r="AW52" s="10" t="s">
        <v>57</v>
      </c>
      <c r="AX52" s="11"/>
      <c r="AY52" s="10"/>
      <c r="AZ52" s="11"/>
      <c r="BA52" s="10"/>
      <c r="BB52" s="7">
        <v>0.8</v>
      </c>
      <c r="BC52" s="11"/>
      <c r="BD52" s="10"/>
      <c r="BE52" s="11">
        <v>20</v>
      </c>
      <c r="BF52" s="10" t="s">
        <v>57</v>
      </c>
      <c r="BG52" s="11"/>
      <c r="BH52" s="10"/>
      <c r="BI52" s="11"/>
      <c r="BJ52" s="10"/>
      <c r="BK52" s="11"/>
      <c r="BL52" s="10"/>
      <c r="BM52" s="11"/>
      <c r="BN52" s="10"/>
      <c r="BO52" s="11"/>
      <c r="BP52" s="10"/>
      <c r="BQ52" s="11"/>
      <c r="BR52" s="10"/>
      <c r="BS52" s="7">
        <v>1.2</v>
      </c>
      <c r="BT52" s="7">
        <f t="shared" si="67"/>
        <v>2</v>
      </c>
      <c r="BU52" s="11"/>
      <c r="BV52" s="10"/>
      <c r="BW52" s="11"/>
      <c r="BX52" s="10"/>
      <c r="BY52" s="11"/>
      <c r="BZ52" s="10"/>
      <c r="CA52" s="7"/>
      <c r="CB52" s="11"/>
      <c r="CC52" s="10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11"/>
      <c r="CQ52" s="10"/>
      <c r="CR52" s="7"/>
      <c r="CS52" s="7">
        <f t="shared" si="68"/>
        <v>0</v>
      </c>
      <c r="CT52" s="11"/>
      <c r="CU52" s="10"/>
      <c r="CV52" s="11"/>
      <c r="CW52" s="10"/>
      <c r="CX52" s="11"/>
      <c r="CY52" s="10"/>
      <c r="CZ52" s="7"/>
      <c r="DA52" s="11"/>
      <c r="DB52" s="10"/>
      <c r="DC52" s="11"/>
      <c r="DD52" s="10"/>
      <c r="DE52" s="11"/>
      <c r="DF52" s="10"/>
      <c r="DG52" s="11"/>
      <c r="DH52" s="10"/>
      <c r="DI52" s="11"/>
      <c r="DJ52" s="10"/>
      <c r="DK52" s="11"/>
      <c r="DL52" s="10"/>
      <c r="DM52" s="11"/>
      <c r="DN52" s="10"/>
      <c r="DO52" s="11"/>
      <c r="DP52" s="10"/>
      <c r="DQ52" s="7"/>
      <c r="DR52" s="7">
        <f t="shared" si="69"/>
        <v>0</v>
      </c>
    </row>
    <row r="53" spans="1:122" ht="12.75">
      <c r="A53" s="6"/>
      <c r="B53" s="6"/>
      <c r="C53" s="6"/>
      <c r="D53" s="6" t="s">
        <v>172</v>
      </c>
      <c r="E53" s="3" t="s">
        <v>173</v>
      </c>
      <c r="F53" s="6">
        <f t="shared" si="50"/>
        <v>0</v>
      </c>
      <c r="G53" s="6">
        <f t="shared" si="51"/>
        <v>3</v>
      </c>
      <c r="H53" s="6">
        <f t="shared" si="52"/>
        <v>60</v>
      </c>
      <c r="I53" s="6">
        <f t="shared" si="53"/>
        <v>15</v>
      </c>
      <c r="J53" s="6">
        <f t="shared" si="54"/>
        <v>15</v>
      </c>
      <c r="K53" s="6">
        <f t="shared" si="55"/>
        <v>0</v>
      </c>
      <c r="L53" s="6">
        <f t="shared" si="56"/>
        <v>0</v>
      </c>
      <c r="M53" s="6">
        <f t="shared" si="57"/>
        <v>0</v>
      </c>
      <c r="N53" s="6">
        <f t="shared" si="58"/>
        <v>0</v>
      </c>
      <c r="O53" s="6">
        <f t="shared" si="59"/>
        <v>30</v>
      </c>
      <c r="P53" s="6">
        <f t="shared" si="60"/>
        <v>0</v>
      </c>
      <c r="Q53" s="6">
        <f t="shared" si="61"/>
        <v>0</v>
      </c>
      <c r="R53" s="6">
        <f t="shared" si="62"/>
        <v>0</v>
      </c>
      <c r="S53" s="6">
        <f t="shared" si="63"/>
        <v>0</v>
      </c>
      <c r="T53" s="7">
        <f t="shared" si="64"/>
        <v>3</v>
      </c>
      <c r="U53" s="7">
        <f t="shared" si="65"/>
        <v>1.4</v>
      </c>
      <c r="V53" s="7">
        <v>2.4</v>
      </c>
      <c r="W53" s="11"/>
      <c r="X53" s="10"/>
      <c r="Y53" s="11"/>
      <c r="Z53" s="10"/>
      <c r="AA53" s="11"/>
      <c r="AB53" s="10"/>
      <c r="AC53" s="7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11"/>
      <c r="AO53" s="10"/>
      <c r="AP53" s="11"/>
      <c r="AQ53" s="10"/>
      <c r="AR53" s="11"/>
      <c r="AS53" s="10"/>
      <c r="AT53" s="7"/>
      <c r="AU53" s="7">
        <f t="shared" si="66"/>
        <v>0</v>
      </c>
      <c r="AV53" s="11">
        <v>15</v>
      </c>
      <c r="AW53" s="10" t="s">
        <v>57</v>
      </c>
      <c r="AX53" s="11">
        <v>15</v>
      </c>
      <c r="AY53" s="10" t="s">
        <v>57</v>
      </c>
      <c r="AZ53" s="11"/>
      <c r="BA53" s="10"/>
      <c r="BB53" s="7">
        <v>1.6</v>
      </c>
      <c r="BC53" s="11"/>
      <c r="BD53" s="10"/>
      <c r="BE53" s="11"/>
      <c r="BF53" s="10"/>
      <c r="BG53" s="11"/>
      <c r="BH53" s="10"/>
      <c r="BI53" s="11">
        <v>30</v>
      </c>
      <c r="BJ53" s="10" t="s">
        <v>57</v>
      </c>
      <c r="BK53" s="11"/>
      <c r="BL53" s="10"/>
      <c r="BM53" s="11"/>
      <c r="BN53" s="10"/>
      <c r="BO53" s="11"/>
      <c r="BP53" s="10"/>
      <c r="BQ53" s="11"/>
      <c r="BR53" s="10"/>
      <c r="BS53" s="7">
        <v>1.4</v>
      </c>
      <c r="BT53" s="7">
        <f t="shared" si="67"/>
        <v>3</v>
      </c>
      <c r="BU53" s="11"/>
      <c r="BV53" s="10"/>
      <c r="BW53" s="11"/>
      <c r="BX53" s="10"/>
      <c r="BY53" s="11"/>
      <c r="BZ53" s="10"/>
      <c r="CA53" s="7"/>
      <c r="CB53" s="11"/>
      <c r="CC53" s="10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11"/>
      <c r="CQ53" s="10"/>
      <c r="CR53" s="7"/>
      <c r="CS53" s="7">
        <f t="shared" si="68"/>
        <v>0</v>
      </c>
      <c r="CT53" s="11"/>
      <c r="CU53" s="10"/>
      <c r="CV53" s="11"/>
      <c r="CW53" s="10"/>
      <c r="CX53" s="11"/>
      <c r="CY53" s="10"/>
      <c r="CZ53" s="7"/>
      <c r="DA53" s="11"/>
      <c r="DB53" s="10"/>
      <c r="DC53" s="11"/>
      <c r="DD53" s="10"/>
      <c r="DE53" s="11"/>
      <c r="DF53" s="10"/>
      <c r="DG53" s="11"/>
      <c r="DH53" s="10"/>
      <c r="DI53" s="11"/>
      <c r="DJ53" s="10"/>
      <c r="DK53" s="11"/>
      <c r="DL53" s="10"/>
      <c r="DM53" s="11"/>
      <c r="DN53" s="10"/>
      <c r="DO53" s="11"/>
      <c r="DP53" s="10"/>
      <c r="DQ53" s="7"/>
      <c r="DR53" s="7">
        <f t="shared" si="69"/>
        <v>0</v>
      </c>
    </row>
    <row r="54" spans="1:122" ht="15.75" customHeight="1">
      <c r="A54" s="6"/>
      <c r="B54" s="6"/>
      <c r="C54" s="6"/>
      <c r="D54" s="6"/>
      <c r="E54" s="6" t="s">
        <v>67</v>
      </c>
      <c r="F54" s="6">
        <f aca="true" t="shared" si="70" ref="F54:AK54">SUM(F42:F53)</f>
        <v>3</v>
      </c>
      <c r="G54" s="6">
        <f t="shared" si="70"/>
        <v>20</v>
      </c>
      <c r="H54" s="6">
        <f t="shared" si="70"/>
        <v>535</v>
      </c>
      <c r="I54" s="6">
        <f t="shared" si="70"/>
        <v>225</v>
      </c>
      <c r="J54" s="6">
        <f t="shared" si="70"/>
        <v>35</v>
      </c>
      <c r="K54" s="6">
        <f t="shared" si="70"/>
        <v>0</v>
      </c>
      <c r="L54" s="6">
        <f t="shared" si="70"/>
        <v>15</v>
      </c>
      <c r="M54" s="6">
        <f t="shared" si="70"/>
        <v>160</v>
      </c>
      <c r="N54" s="6">
        <f t="shared" si="70"/>
        <v>0</v>
      </c>
      <c r="O54" s="6">
        <f t="shared" si="70"/>
        <v>85</v>
      </c>
      <c r="P54" s="6">
        <f t="shared" si="70"/>
        <v>0</v>
      </c>
      <c r="Q54" s="6">
        <f t="shared" si="70"/>
        <v>0</v>
      </c>
      <c r="R54" s="6">
        <f t="shared" si="70"/>
        <v>0</v>
      </c>
      <c r="S54" s="6">
        <f t="shared" si="70"/>
        <v>15</v>
      </c>
      <c r="T54" s="7">
        <f t="shared" si="70"/>
        <v>31</v>
      </c>
      <c r="U54" s="7">
        <f t="shared" si="70"/>
        <v>15.6</v>
      </c>
      <c r="V54" s="7">
        <f t="shared" si="70"/>
        <v>21.4</v>
      </c>
      <c r="W54" s="11">
        <f t="shared" si="70"/>
        <v>30</v>
      </c>
      <c r="X54" s="10">
        <f t="shared" si="70"/>
        <v>0</v>
      </c>
      <c r="Y54" s="11">
        <f t="shared" si="70"/>
        <v>0</v>
      </c>
      <c r="Z54" s="10">
        <f t="shared" si="70"/>
        <v>0</v>
      </c>
      <c r="AA54" s="11">
        <f t="shared" si="70"/>
        <v>0</v>
      </c>
      <c r="AB54" s="10">
        <f t="shared" si="70"/>
        <v>0</v>
      </c>
      <c r="AC54" s="7">
        <f t="shared" si="70"/>
        <v>2</v>
      </c>
      <c r="AD54" s="11">
        <f t="shared" si="70"/>
        <v>15</v>
      </c>
      <c r="AE54" s="10">
        <f t="shared" si="70"/>
        <v>0</v>
      </c>
      <c r="AF54" s="11">
        <f t="shared" si="70"/>
        <v>30</v>
      </c>
      <c r="AG54" s="10">
        <f t="shared" si="70"/>
        <v>0</v>
      </c>
      <c r="AH54" s="11">
        <f t="shared" si="70"/>
        <v>0</v>
      </c>
      <c r="AI54" s="10">
        <f t="shared" si="70"/>
        <v>0</v>
      </c>
      <c r="AJ54" s="11">
        <f t="shared" si="70"/>
        <v>0</v>
      </c>
      <c r="AK54" s="10">
        <f t="shared" si="70"/>
        <v>0</v>
      </c>
      <c r="AL54" s="11">
        <f aca="true" t="shared" si="71" ref="AL54:BQ54">SUM(AL42:AL53)</f>
        <v>0</v>
      </c>
      <c r="AM54" s="10">
        <f t="shared" si="71"/>
        <v>0</v>
      </c>
      <c r="AN54" s="11">
        <f t="shared" si="71"/>
        <v>0</v>
      </c>
      <c r="AO54" s="10">
        <f t="shared" si="71"/>
        <v>0</v>
      </c>
      <c r="AP54" s="11">
        <f t="shared" si="71"/>
        <v>0</v>
      </c>
      <c r="AQ54" s="10">
        <f t="shared" si="71"/>
        <v>0</v>
      </c>
      <c r="AR54" s="11">
        <f t="shared" si="71"/>
        <v>0</v>
      </c>
      <c r="AS54" s="10">
        <f t="shared" si="71"/>
        <v>0</v>
      </c>
      <c r="AT54" s="7">
        <f t="shared" si="71"/>
        <v>3</v>
      </c>
      <c r="AU54" s="7">
        <f t="shared" si="71"/>
        <v>5</v>
      </c>
      <c r="AV54" s="11">
        <f t="shared" si="71"/>
        <v>195</v>
      </c>
      <c r="AW54" s="10">
        <f t="shared" si="71"/>
        <v>0</v>
      </c>
      <c r="AX54" s="11">
        <f t="shared" si="71"/>
        <v>35</v>
      </c>
      <c r="AY54" s="10">
        <f t="shared" si="71"/>
        <v>0</v>
      </c>
      <c r="AZ54" s="11">
        <f t="shared" si="71"/>
        <v>0</v>
      </c>
      <c r="BA54" s="10">
        <f t="shared" si="71"/>
        <v>0</v>
      </c>
      <c r="BB54" s="7">
        <f t="shared" si="71"/>
        <v>13.4</v>
      </c>
      <c r="BC54" s="11">
        <f t="shared" si="71"/>
        <v>0</v>
      </c>
      <c r="BD54" s="10">
        <f t="shared" si="71"/>
        <v>0</v>
      </c>
      <c r="BE54" s="11">
        <f t="shared" si="71"/>
        <v>130</v>
      </c>
      <c r="BF54" s="10">
        <f t="shared" si="71"/>
        <v>0</v>
      </c>
      <c r="BG54" s="11">
        <f t="shared" si="71"/>
        <v>0</v>
      </c>
      <c r="BH54" s="10">
        <f t="shared" si="71"/>
        <v>0</v>
      </c>
      <c r="BI54" s="11">
        <f t="shared" si="71"/>
        <v>85</v>
      </c>
      <c r="BJ54" s="10">
        <f t="shared" si="71"/>
        <v>0</v>
      </c>
      <c r="BK54" s="11">
        <f t="shared" si="71"/>
        <v>0</v>
      </c>
      <c r="BL54" s="10">
        <f t="shared" si="71"/>
        <v>0</v>
      </c>
      <c r="BM54" s="11">
        <f t="shared" si="71"/>
        <v>0</v>
      </c>
      <c r="BN54" s="10">
        <f t="shared" si="71"/>
        <v>0</v>
      </c>
      <c r="BO54" s="11">
        <f t="shared" si="71"/>
        <v>0</v>
      </c>
      <c r="BP54" s="10">
        <f t="shared" si="71"/>
        <v>0</v>
      </c>
      <c r="BQ54" s="11">
        <f t="shared" si="71"/>
        <v>15</v>
      </c>
      <c r="BR54" s="10">
        <f aca="true" t="shared" si="72" ref="BR54:CW54">SUM(BR42:BR53)</f>
        <v>0</v>
      </c>
      <c r="BS54" s="7">
        <f t="shared" si="72"/>
        <v>12.6</v>
      </c>
      <c r="BT54" s="7">
        <f t="shared" si="72"/>
        <v>26</v>
      </c>
      <c r="BU54" s="11">
        <f t="shared" si="72"/>
        <v>0</v>
      </c>
      <c r="BV54" s="10">
        <f t="shared" si="72"/>
        <v>0</v>
      </c>
      <c r="BW54" s="11">
        <f t="shared" si="72"/>
        <v>0</v>
      </c>
      <c r="BX54" s="10">
        <f t="shared" si="72"/>
        <v>0</v>
      </c>
      <c r="BY54" s="11">
        <f t="shared" si="72"/>
        <v>0</v>
      </c>
      <c r="BZ54" s="10">
        <f t="shared" si="72"/>
        <v>0</v>
      </c>
      <c r="CA54" s="7">
        <f t="shared" si="72"/>
        <v>0</v>
      </c>
      <c r="CB54" s="11">
        <f t="shared" si="72"/>
        <v>0</v>
      </c>
      <c r="CC54" s="10">
        <f t="shared" si="72"/>
        <v>0</v>
      </c>
      <c r="CD54" s="11">
        <f t="shared" si="72"/>
        <v>0</v>
      </c>
      <c r="CE54" s="10">
        <f t="shared" si="72"/>
        <v>0</v>
      </c>
      <c r="CF54" s="11">
        <f t="shared" si="72"/>
        <v>0</v>
      </c>
      <c r="CG54" s="10">
        <f t="shared" si="72"/>
        <v>0</v>
      </c>
      <c r="CH54" s="11">
        <f t="shared" si="72"/>
        <v>0</v>
      </c>
      <c r="CI54" s="10">
        <f t="shared" si="72"/>
        <v>0</v>
      </c>
      <c r="CJ54" s="11">
        <f t="shared" si="72"/>
        <v>0</v>
      </c>
      <c r="CK54" s="10">
        <f t="shared" si="72"/>
        <v>0</v>
      </c>
      <c r="CL54" s="11">
        <f t="shared" si="72"/>
        <v>0</v>
      </c>
      <c r="CM54" s="10">
        <f t="shared" si="72"/>
        <v>0</v>
      </c>
      <c r="CN54" s="11">
        <f t="shared" si="72"/>
        <v>0</v>
      </c>
      <c r="CO54" s="10">
        <f t="shared" si="72"/>
        <v>0</v>
      </c>
      <c r="CP54" s="11">
        <f t="shared" si="72"/>
        <v>0</v>
      </c>
      <c r="CQ54" s="10">
        <f t="shared" si="72"/>
        <v>0</v>
      </c>
      <c r="CR54" s="7">
        <f t="shared" si="72"/>
        <v>0</v>
      </c>
      <c r="CS54" s="7">
        <f t="shared" si="72"/>
        <v>0</v>
      </c>
      <c r="CT54" s="11">
        <f t="shared" si="72"/>
        <v>0</v>
      </c>
      <c r="CU54" s="10">
        <f t="shared" si="72"/>
        <v>0</v>
      </c>
      <c r="CV54" s="11">
        <f t="shared" si="72"/>
        <v>0</v>
      </c>
      <c r="CW54" s="10">
        <f t="shared" si="72"/>
        <v>0</v>
      </c>
      <c r="CX54" s="11">
        <f aca="true" t="shared" si="73" ref="CX54:DR54">SUM(CX42:CX53)</f>
        <v>0</v>
      </c>
      <c r="CY54" s="10">
        <f t="shared" si="73"/>
        <v>0</v>
      </c>
      <c r="CZ54" s="7">
        <f t="shared" si="73"/>
        <v>0</v>
      </c>
      <c r="DA54" s="11">
        <f t="shared" si="73"/>
        <v>0</v>
      </c>
      <c r="DB54" s="10">
        <f t="shared" si="73"/>
        <v>0</v>
      </c>
      <c r="DC54" s="11">
        <f t="shared" si="73"/>
        <v>0</v>
      </c>
      <c r="DD54" s="10">
        <f t="shared" si="73"/>
        <v>0</v>
      </c>
      <c r="DE54" s="11">
        <f t="shared" si="73"/>
        <v>0</v>
      </c>
      <c r="DF54" s="10">
        <f t="shared" si="73"/>
        <v>0</v>
      </c>
      <c r="DG54" s="11">
        <f t="shared" si="73"/>
        <v>0</v>
      </c>
      <c r="DH54" s="10">
        <f t="shared" si="73"/>
        <v>0</v>
      </c>
      <c r="DI54" s="11">
        <f t="shared" si="73"/>
        <v>0</v>
      </c>
      <c r="DJ54" s="10">
        <f t="shared" si="73"/>
        <v>0</v>
      </c>
      <c r="DK54" s="11">
        <f t="shared" si="73"/>
        <v>0</v>
      </c>
      <c r="DL54" s="10">
        <f t="shared" si="73"/>
        <v>0</v>
      </c>
      <c r="DM54" s="11">
        <f t="shared" si="73"/>
        <v>0</v>
      </c>
      <c r="DN54" s="10">
        <f t="shared" si="73"/>
        <v>0</v>
      </c>
      <c r="DO54" s="11">
        <f t="shared" si="73"/>
        <v>0</v>
      </c>
      <c r="DP54" s="10">
        <f t="shared" si="73"/>
        <v>0</v>
      </c>
      <c r="DQ54" s="7">
        <f t="shared" si="73"/>
        <v>0</v>
      </c>
      <c r="DR54" s="7">
        <f t="shared" si="73"/>
        <v>0</v>
      </c>
    </row>
    <row r="55" spans="1:123" ht="19.5" customHeight="1">
      <c r="A55" s="32" t="s">
        <v>121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2"/>
      <c r="DR55" s="33"/>
      <c r="DS55" s="31"/>
    </row>
    <row r="56" spans="1:122" ht="12.75">
      <c r="A56" s="38">
        <v>1</v>
      </c>
      <c r="B56" s="38">
        <v>1</v>
      </c>
      <c r="C56" s="38"/>
      <c r="D56" s="6" t="s">
        <v>122</v>
      </c>
      <c r="E56" s="3" t="s">
        <v>123</v>
      </c>
      <c r="F56" s="6">
        <f aca="true" t="shared" si="74" ref="F56:F61">COUNTIF(W56:DP56,"e")</f>
        <v>1</v>
      </c>
      <c r="G56" s="6">
        <f aca="true" t="shared" si="75" ref="G56:G61">COUNTIF(W56:DP56,"z")</f>
        <v>0</v>
      </c>
      <c r="H56" s="6">
        <f aca="true" t="shared" si="76" ref="H56:H61">SUM(I56:S56)</f>
        <v>30</v>
      </c>
      <c r="I56" s="6">
        <f aca="true" t="shared" si="77" ref="I56:I61">W56+AV56+BU56+CT56</f>
        <v>0</v>
      </c>
      <c r="J56" s="6">
        <f aca="true" t="shared" si="78" ref="J56:J61">Y56+AX56+BW56+CV56</f>
        <v>0</v>
      </c>
      <c r="K56" s="6">
        <f aca="true" t="shared" si="79" ref="K56:K61">AA56+AZ56+BY56+CX56</f>
        <v>0</v>
      </c>
      <c r="L56" s="6">
        <f aca="true" t="shared" si="80" ref="L56:L61">AD56+BC56+CB56+DA56</f>
        <v>0</v>
      </c>
      <c r="M56" s="6">
        <f aca="true" t="shared" si="81" ref="M56:M61">AF56+BE56+CD56+DC56</f>
        <v>0</v>
      </c>
      <c r="N56" s="6">
        <f aca="true" t="shared" si="82" ref="N56:N61">AH56+BG56+CF56+DE56</f>
        <v>30</v>
      </c>
      <c r="O56" s="6">
        <f aca="true" t="shared" si="83" ref="O56:O61">AJ56+BI56+CH56+DG56</f>
        <v>0</v>
      </c>
      <c r="P56" s="6">
        <f aca="true" t="shared" si="84" ref="P56:P61">AL56+BK56+CJ56+DI56</f>
        <v>0</v>
      </c>
      <c r="Q56" s="6">
        <f aca="true" t="shared" si="85" ref="Q56:Q61">AN56+BM56+CL56+DK56</f>
        <v>0</v>
      </c>
      <c r="R56" s="6">
        <f aca="true" t="shared" si="86" ref="R56:R61">AP56+BO56+CN56+DM56</f>
        <v>0</v>
      </c>
      <c r="S56" s="6">
        <f aca="true" t="shared" si="87" ref="S56:S61">AR56+BQ56+CP56+DO56</f>
        <v>0</v>
      </c>
      <c r="T56" s="7">
        <f aca="true" t="shared" si="88" ref="T56:T61">AU56+BT56+CS56+DR56</f>
        <v>3</v>
      </c>
      <c r="U56" s="7">
        <f aca="true" t="shared" si="89" ref="U56:U61">AT56+BS56+CR56+DQ56</f>
        <v>3</v>
      </c>
      <c r="V56" s="7">
        <v>1.2</v>
      </c>
      <c r="W56" s="11"/>
      <c r="X56" s="10"/>
      <c r="Y56" s="11"/>
      <c r="Z56" s="10"/>
      <c r="AA56" s="11"/>
      <c r="AB56" s="10"/>
      <c r="AC56" s="7"/>
      <c r="AD56" s="11"/>
      <c r="AE56" s="10"/>
      <c r="AF56" s="11"/>
      <c r="AG56" s="10"/>
      <c r="AH56" s="11">
        <v>30</v>
      </c>
      <c r="AI56" s="10" t="s">
        <v>56</v>
      </c>
      <c r="AJ56" s="11"/>
      <c r="AK56" s="10"/>
      <c r="AL56" s="11"/>
      <c r="AM56" s="10"/>
      <c r="AN56" s="11"/>
      <c r="AO56" s="10"/>
      <c r="AP56" s="11"/>
      <c r="AQ56" s="10"/>
      <c r="AR56" s="11"/>
      <c r="AS56" s="10"/>
      <c r="AT56" s="7">
        <v>3</v>
      </c>
      <c r="AU56" s="7">
        <f aca="true" t="shared" si="90" ref="AU56:AU61">AC56+AT56</f>
        <v>3</v>
      </c>
      <c r="AV56" s="11"/>
      <c r="AW56" s="10"/>
      <c r="AX56" s="11"/>
      <c r="AY56" s="10"/>
      <c r="AZ56" s="11"/>
      <c r="BA56" s="10"/>
      <c r="BB56" s="7"/>
      <c r="BC56" s="11"/>
      <c r="BD56" s="10"/>
      <c r="BE56" s="11"/>
      <c r="BF56" s="10"/>
      <c r="BG56" s="11"/>
      <c r="BH56" s="10"/>
      <c r="BI56" s="11"/>
      <c r="BJ56" s="10"/>
      <c r="BK56" s="11"/>
      <c r="BL56" s="10"/>
      <c r="BM56" s="11"/>
      <c r="BN56" s="10"/>
      <c r="BO56" s="11"/>
      <c r="BP56" s="10"/>
      <c r="BQ56" s="11"/>
      <c r="BR56" s="10"/>
      <c r="BS56" s="7"/>
      <c r="BT56" s="7">
        <f aca="true" t="shared" si="91" ref="BT56:BT61">BB56+BS56</f>
        <v>0</v>
      </c>
      <c r="BU56" s="11"/>
      <c r="BV56" s="10"/>
      <c r="BW56" s="11"/>
      <c r="BX56" s="10"/>
      <c r="BY56" s="11"/>
      <c r="BZ56" s="10"/>
      <c r="CA56" s="7"/>
      <c r="CB56" s="11"/>
      <c r="CC56" s="10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11"/>
      <c r="CQ56" s="10"/>
      <c r="CR56" s="7"/>
      <c r="CS56" s="7">
        <f aca="true" t="shared" si="92" ref="CS56:CS61">CA56+CR56</f>
        <v>0</v>
      </c>
      <c r="CT56" s="11"/>
      <c r="CU56" s="10"/>
      <c r="CV56" s="11"/>
      <c r="CW56" s="10"/>
      <c r="CX56" s="11"/>
      <c r="CY56" s="10"/>
      <c r="CZ56" s="7"/>
      <c r="DA56" s="11"/>
      <c r="DB56" s="10"/>
      <c r="DC56" s="11"/>
      <c r="DD56" s="10"/>
      <c r="DE56" s="11"/>
      <c r="DF56" s="10"/>
      <c r="DG56" s="11"/>
      <c r="DH56" s="10"/>
      <c r="DI56" s="11"/>
      <c r="DJ56" s="10"/>
      <c r="DK56" s="11"/>
      <c r="DL56" s="10"/>
      <c r="DM56" s="11"/>
      <c r="DN56" s="10"/>
      <c r="DO56" s="11"/>
      <c r="DP56" s="10"/>
      <c r="DQ56" s="7"/>
      <c r="DR56" s="7">
        <f aca="true" t="shared" si="93" ref="DR56:DR61">CZ56+DQ56</f>
        <v>0</v>
      </c>
    </row>
    <row r="57" spans="1:122" ht="12.75">
      <c r="A57" s="38">
        <v>1</v>
      </c>
      <c r="B57" s="38">
        <v>1</v>
      </c>
      <c r="C57" s="38"/>
      <c r="D57" s="6" t="s">
        <v>124</v>
      </c>
      <c r="E57" s="3" t="s">
        <v>125</v>
      </c>
      <c r="F57" s="6">
        <f t="shared" si="74"/>
        <v>1</v>
      </c>
      <c r="G57" s="6">
        <f t="shared" si="75"/>
        <v>0</v>
      </c>
      <c r="H57" s="6">
        <f t="shared" si="76"/>
        <v>30</v>
      </c>
      <c r="I57" s="6">
        <f t="shared" si="77"/>
        <v>0</v>
      </c>
      <c r="J57" s="6">
        <f t="shared" si="78"/>
        <v>0</v>
      </c>
      <c r="K57" s="6">
        <f t="shared" si="79"/>
        <v>0</v>
      </c>
      <c r="L57" s="6">
        <f t="shared" si="80"/>
        <v>0</v>
      </c>
      <c r="M57" s="6">
        <f t="shared" si="81"/>
        <v>0</v>
      </c>
      <c r="N57" s="6">
        <f t="shared" si="82"/>
        <v>30</v>
      </c>
      <c r="O57" s="6">
        <f t="shared" si="83"/>
        <v>0</v>
      </c>
      <c r="P57" s="6">
        <f t="shared" si="84"/>
        <v>0</v>
      </c>
      <c r="Q57" s="6">
        <f t="shared" si="85"/>
        <v>0</v>
      </c>
      <c r="R57" s="6">
        <f t="shared" si="86"/>
        <v>0</v>
      </c>
      <c r="S57" s="6">
        <f t="shared" si="87"/>
        <v>0</v>
      </c>
      <c r="T57" s="7">
        <f t="shared" si="88"/>
        <v>3</v>
      </c>
      <c r="U57" s="7">
        <f t="shared" si="89"/>
        <v>3</v>
      </c>
      <c r="V57" s="7">
        <v>1.2</v>
      </c>
      <c r="W57" s="11"/>
      <c r="X57" s="10"/>
      <c r="Y57" s="11"/>
      <c r="Z57" s="10"/>
      <c r="AA57" s="11"/>
      <c r="AB57" s="10"/>
      <c r="AC57" s="7"/>
      <c r="AD57" s="11"/>
      <c r="AE57" s="10"/>
      <c r="AF57" s="11"/>
      <c r="AG57" s="10"/>
      <c r="AH57" s="11">
        <v>30</v>
      </c>
      <c r="AI57" s="10" t="s">
        <v>56</v>
      </c>
      <c r="AJ57" s="11"/>
      <c r="AK57" s="10"/>
      <c r="AL57" s="11"/>
      <c r="AM57" s="10"/>
      <c r="AN57" s="11"/>
      <c r="AO57" s="10"/>
      <c r="AP57" s="11"/>
      <c r="AQ57" s="10"/>
      <c r="AR57" s="11"/>
      <c r="AS57" s="10"/>
      <c r="AT57" s="7">
        <v>3</v>
      </c>
      <c r="AU57" s="7">
        <f t="shared" si="90"/>
        <v>3</v>
      </c>
      <c r="AV57" s="11"/>
      <c r="AW57" s="10"/>
      <c r="AX57" s="11"/>
      <c r="AY57" s="10"/>
      <c r="AZ57" s="11"/>
      <c r="BA57" s="10"/>
      <c r="BB57" s="7"/>
      <c r="BC57" s="11"/>
      <c r="BD57" s="10"/>
      <c r="BE57" s="11"/>
      <c r="BF57" s="10"/>
      <c r="BG57" s="11"/>
      <c r="BH57" s="10"/>
      <c r="BI57" s="11"/>
      <c r="BJ57" s="10"/>
      <c r="BK57" s="11"/>
      <c r="BL57" s="10"/>
      <c r="BM57" s="11"/>
      <c r="BN57" s="10"/>
      <c r="BO57" s="11"/>
      <c r="BP57" s="10"/>
      <c r="BQ57" s="11"/>
      <c r="BR57" s="10"/>
      <c r="BS57" s="7"/>
      <c r="BT57" s="7">
        <f t="shared" si="91"/>
        <v>0</v>
      </c>
      <c r="BU57" s="11"/>
      <c r="BV57" s="10"/>
      <c r="BW57" s="11"/>
      <c r="BX57" s="10"/>
      <c r="BY57" s="11"/>
      <c r="BZ57" s="10"/>
      <c r="CA57" s="7"/>
      <c r="CB57" s="11"/>
      <c r="CC57" s="10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11"/>
      <c r="CQ57" s="10"/>
      <c r="CR57" s="7"/>
      <c r="CS57" s="7">
        <f t="shared" si="92"/>
        <v>0</v>
      </c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11"/>
      <c r="DJ57" s="10"/>
      <c r="DK57" s="11"/>
      <c r="DL57" s="10"/>
      <c r="DM57" s="11"/>
      <c r="DN57" s="10"/>
      <c r="DO57" s="11"/>
      <c r="DP57" s="10"/>
      <c r="DQ57" s="7"/>
      <c r="DR57" s="7">
        <f t="shared" si="93"/>
        <v>0</v>
      </c>
    </row>
    <row r="58" spans="1:122" ht="12.75">
      <c r="A58" s="38">
        <v>2</v>
      </c>
      <c r="B58" s="38">
        <v>1</v>
      </c>
      <c r="C58" s="38"/>
      <c r="D58" s="6" t="s">
        <v>126</v>
      </c>
      <c r="E58" s="3" t="s">
        <v>127</v>
      </c>
      <c r="F58" s="6">
        <f t="shared" si="74"/>
        <v>0</v>
      </c>
      <c r="G58" s="6">
        <f t="shared" si="75"/>
        <v>1</v>
      </c>
      <c r="H58" s="6">
        <f t="shared" si="76"/>
        <v>15</v>
      </c>
      <c r="I58" s="6">
        <f t="shared" si="77"/>
        <v>15</v>
      </c>
      <c r="J58" s="6">
        <f t="shared" si="78"/>
        <v>0</v>
      </c>
      <c r="K58" s="6">
        <f t="shared" si="79"/>
        <v>0</v>
      </c>
      <c r="L58" s="6">
        <f t="shared" si="80"/>
        <v>0</v>
      </c>
      <c r="M58" s="6">
        <f t="shared" si="81"/>
        <v>0</v>
      </c>
      <c r="N58" s="6">
        <f t="shared" si="82"/>
        <v>0</v>
      </c>
      <c r="O58" s="6">
        <f t="shared" si="83"/>
        <v>0</v>
      </c>
      <c r="P58" s="6">
        <f t="shared" si="84"/>
        <v>0</v>
      </c>
      <c r="Q58" s="6">
        <f t="shared" si="85"/>
        <v>0</v>
      </c>
      <c r="R58" s="6">
        <f t="shared" si="86"/>
        <v>0</v>
      </c>
      <c r="S58" s="6">
        <f t="shared" si="87"/>
        <v>0</v>
      </c>
      <c r="T58" s="7">
        <f t="shared" si="88"/>
        <v>1</v>
      </c>
      <c r="U58" s="7">
        <f t="shared" si="89"/>
        <v>0</v>
      </c>
      <c r="V58" s="7">
        <v>0.6</v>
      </c>
      <c r="W58" s="11"/>
      <c r="X58" s="10"/>
      <c r="Y58" s="11"/>
      <c r="Z58" s="10"/>
      <c r="AA58" s="11"/>
      <c r="AB58" s="10"/>
      <c r="AC58" s="7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11"/>
      <c r="AO58" s="10"/>
      <c r="AP58" s="11"/>
      <c r="AQ58" s="10"/>
      <c r="AR58" s="11"/>
      <c r="AS58" s="10"/>
      <c r="AT58" s="7"/>
      <c r="AU58" s="7">
        <f t="shared" si="90"/>
        <v>0</v>
      </c>
      <c r="AV58" s="11">
        <v>15</v>
      </c>
      <c r="AW58" s="10" t="s">
        <v>57</v>
      </c>
      <c r="AX58" s="11"/>
      <c r="AY58" s="10"/>
      <c r="AZ58" s="11"/>
      <c r="BA58" s="10"/>
      <c r="BB58" s="7">
        <v>1</v>
      </c>
      <c r="BC58" s="11"/>
      <c r="BD58" s="10"/>
      <c r="BE58" s="11"/>
      <c r="BF58" s="10"/>
      <c r="BG58" s="11"/>
      <c r="BH58" s="10"/>
      <c r="BI58" s="11"/>
      <c r="BJ58" s="10"/>
      <c r="BK58" s="11"/>
      <c r="BL58" s="10"/>
      <c r="BM58" s="11"/>
      <c r="BN58" s="10"/>
      <c r="BO58" s="11"/>
      <c r="BP58" s="10"/>
      <c r="BQ58" s="11"/>
      <c r="BR58" s="10"/>
      <c r="BS58" s="7"/>
      <c r="BT58" s="7">
        <f t="shared" si="91"/>
        <v>1</v>
      </c>
      <c r="BU58" s="11"/>
      <c r="BV58" s="10"/>
      <c r="BW58" s="11"/>
      <c r="BX58" s="10"/>
      <c r="BY58" s="11"/>
      <c r="BZ58" s="10"/>
      <c r="CA58" s="7"/>
      <c r="CB58" s="11"/>
      <c r="CC58" s="10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11"/>
      <c r="CQ58" s="10"/>
      <c r="CR58" s="7"/>
      <c r="CS58" s="7">
        <f t="shared" si="92"/>
        <v>0</v>
      </c>
      <c r="CT58" s="11"/>
      <c r="CU58" s="10"/>
      <c r="CV58" s="11"/>
      <c r="CW58" s="10"/>
      <c r="CX58" s="11"/>
      <c r="CY58" s="10"/>
      <c r="CZ58" s="7"/>
      <c r="DA58" s="11"/>
      <c r="DB58" s="10"/>
      <c r="DC58" s="11"/>
      <c r="DD58" s="10"/>
      <c r="DE58" s="11"/>
      <c r="DF58" s="10"/>
      <c r="DG58" s="11"/>
      <c r="DH58" s="10"/>
      <c r="DI58" s="11"/>
      <c r="DJ58" s="10"/>
      <c r="DK58" s="11"/>
      <c r="DL58" s="10"/>
      <c r="DM58" s="11"/>
      <c r="DN58" s="10"/>
      <c r="DO58" s="11"/>
      <c r="DP58" s="10"/>
      <c r="DQ58" s="7"/>
      <c r="DR58" s="7">
        <f t="shared" si="93"/>
        <v>0</v>
      </c>
    </row>
    <row r="59" spans="1:122" ht="12.75">
      <c r="A59" s="38">
        <v>2</v>
      </c>
      <c r="B59" s="38">
        <v>1</v>
      </c>
      <c r="C59" s="38"/>
      <c r="D59" s="6" t="s">
        <v>128</v>
      </c>
      <c r="E59" s="3" t="s">
        <v>129</v>
      </c>
      <c r="F59" s="6">
        <f t="shared" si="74"/>
        <v>0</v>
      </c>
      <c r="G59" s="6">
        <f t="shared" si="75"/>
        <v>1</v>
      </c>
      <c r="H59" s="6">
        <f t="shared" si="76"/>
        <v>15</v>
      </c>
      <c r="I59" s="6">
        <f t="shared" si="77"/>
        <v>15</v>
      </c>
      <c r="J59" s="6">
        <f t="shared" si="78"/>
        <v>0</v>
      </c>
      <c r="K59" s="6">
        <f t="shared" si="79"/>
        <v>0</v>
      </c>
      <c r="L59" s="6">
        <f t="shared" si="80"/>
        <v>0</v>
      </c>
      <c r="M59" s="6">
        <f t="shared" si="81"/>
        <v>0</v>
      </c>
      <c r="N59" s="6">
        <f t="shared" si="82"/>
        <v>0</v>
      </c>
      <c r="O59" s="6">
        <f t="shared" si="83"/>
        <v>0</v>
      </c>
      <c r="P59" s="6">
        <f t="shared" si="84"/>
        <v>0</v>
      </c>
      <c r="Q59" s="6">
        <f t="shared" si="85"/>
        <v>0</v>
      </c>
      <c r="R59" s="6">
        <f t="shared" si="86"/>
        <v>0</v>
      </c>
      <c r="S59" s="6">
        <f t="shared" si="87"/>
        <v>0</v>
      </c>
      <c r="T59" s="7">
        <f t="shared" si="88"/>
        <v>1</v>
      </c>
      <c r="U59" s="7">
        <f t="shared" si="89"/>
        <v>0</v>
      </c>
      <c r="V59" s="7">
        <v>0.6</v>
      </c>
      <c r="W59" s="11"/>
      <c r="X59" s="10"/>
      <c r="Y59" s="11"/>
      <c r="Z59" s="10"/>
      <c r="AA59" s="11"/>
      <c r="AB59" s="10"/>
      <c r="AC59" s="7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11"/>
      <c r="AO59" s="10"/>
      <c r="AP59" s="11"/>
      <c r="AQ59" s="10"/>
      <c r="AR59" s="11"/>
      <c r="AS59" s="10"/>
      <c r="AT59" s="7"/>
      <c r="AU59" s="7">
        <f t="shared" si="90"/>
        <v>0</v>
      </c>
      <c r="AV59" s="11">
        <v>15</v>
      </c>
      <c r="AW59" s="10" t="s">
        <v>57</v>
      </c>
      <c r="AX59" s="11"/>
      <c r="AY59" s="10"/>
      <c r="AZ59" s="11"/>
      <c r="BA59" s="10"/>
      <c r="BB59" s="7">
        <v>1</v>
      </c>
      <c r="BC59" s="11"/>
      <c r="BD59" s="10"/>
      <c r="BE59" s="11"/>
      <c r="BF59" s="10"/>
      <c r="BG59" s="11"/>
      <c r="BH59" s="10"/>
      <c r="BI59" s="11"/>
      <c r="BJ59" s="10"/>
      <c r="BK59" s="11"/>
      <c r="BL59" s="10"/>
      <c r="BM59" s="11"/>
      <c r="BN59" s="10"/>
      <c r="BO59" s="11"/>
      <c r="BP59" s="10"/>
      <c r="BQ59" s="11"/>
      <c r="BR59" s="10"/>
      <c r="BS59" s="7"/>
      <c r="BT59" s="7">
        <f t="shared" si="91"/>
        <v>1</v>
      </c>
      <c r="BU59" s="11"/>
      <c r="BV59" s="10"/>
      <c r="BW59" s="11"/>
      <c r="BX59" s="10"/>
      <c r="BY59" s="11"/>
      <c r="BZ59" s="10"/>
      <c r="CA59" s="7"/>
      <c r="CB59" s="11"/>
      <c r="CC59" s="10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11"/>
      <c r="CQ59" s="10"/>
      <c r="CR59" s="7"/>
      <c r="CS59" s="7">
        <f t="shared" si="92"/>
        <v>0</v>
      </c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11"/>
      <c r="DJ59" s="10"/>
      <c r="DK59" s="11"/>
      <c r="DL59" s="10"/>
      <c r="DM59" s="11"/>
      <c r="DN59" s="10"/>
      <c r="DO59" s="11"/>
      <c r="DP59" s="10"/>
      <c r="DQ59" s="7"/>
      <c r="DR59" s="7">
        <f t="shared" si="93"/>
        <v>0</v>
      </c>
    </row>
    <row r="60" spans="1:122" ht="12.75">
      <c r="A60" s="38">
        <v>2</v>
      </c>
      <c r="B60" s="38">
        <v>1</v>
      </c>
      <c r="C60" s="38"/>
      <c r="D60" s="6" t="s">
        <v>130</v>
      </c>
      <c r="E60" s="3" t="s">
        <v>131</v>
      </c>
      <c r="F60" s="6">
        <f t="shared" si="74"/>
        <v>0</v>
      </c>
      <c r="G60" s="6">
        <f t="shared" si="75"/>
        <v>1</v>
      </c>
      <c r="H60" s="6">
        <f t="shared" si="76"/>
        <v>15</v>
      </c>
      <c r="I60" s="6">
        <f t="shared" si="77"/>
        <v>15</v>
      </c>
      <c r="J60" s="6">
        <f t="shared" si="78"/>
        <v>0</v>
      </c>
      <c r="K60" s="6">
        <f t="shared" si="79"/>
        <v>0</v>
      </c>
      <c r="L60" s="6">
        <f t="shared" si="80"/>
        <v>0</v>
      </c>
      <c r="M60" s="6">
        <f t="shared" si="81"/>
        <v>0</v>
      </c>
      <c r="N60" s="6">
        <f t="shared" si="82"/>
        <v>0</v>
      </c>
      <c r="O60" s="6">
        <f t="shared" si="83"/>
        <v>0</v>
      </c>
      <c r="P60" s="6">
        <f t="shared" si="84"/>
        <v>0</v>
      </c>
      <c r="Q60" s="6">
        <f t="shared" si="85"/>
        <v>0</v>
      </c>
      <c r="R60" s="6">
        <f t="shared" si="86"/>
        <v>0</v>
      </c>
      <c r="S60" s="6">
        <f t="shared" si="87"/>
        <v>0</v>
      </c>
      <c r="T60" s="7">
        <f t="shared" si="88"/>
        <v>1</v>
      </c>
      <c r="U60" s="7">
        <f t="shared" si="89"/>
        <v>0</v>
      </c>
      <c r="V60" s="7">
        <v>0.6</v>
      </c>
      <c r="W60" s="11"/>
      <c r="X60" s="10"/>
      <c r="Y60" s="11"/>
      <c r="Z60" s="10"/>
      <c r="AA60" s="11"/>
      <c r="AB60" s="10"/>
      <c r="AC60" s="7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11"/>
      <c r="AO60" s="10"/>
      <c r="AP60" s="11"/>
      <c r="AQ60" s="10"/>
      <c r="AR60" s="11"/>
      <c r="AS60" s="10"/>
      <c r="AT60" s="7"/>
      <c r="AU60" s="7">
        <f t="shared" si="90"/>
        <v>0</v>
      </c>
      <c r="AV60" s="11">
        <v>15</v>
      </c>
      <c r="AW60" s="10" t="s">
        <v>57</v>
      </c>
      <c r="AX60" s="11"/>
      <c r="AY60" s="10"/>
      <c r="AZ60" s="11"/>
      <c r="BA60" s="10"/>
      <c r="BB60" s="7">
        <v>1</v>
      </c>
      <c r="BC60" s="11"/>
      <c r="BD60" s="10"/>
      <c r="BE60" s="11"/>
      <c r="BF60" s="10"/>
      <c r="BG60" s="11"/>
      <c r="BH60" s="10"/>
      <c r="BI60" s="11"/>
      <c r="BJ60" s="10"/>
      <c r="BK60" s="11"/>
      <c r="BL60" s="10"/>
      <c r="BM60" s="11"/>
      <c r="BN60" s="10"/>
      <c r="BO60" s="11"/>
      <c r="BP60" s="10"/>
      <c r="BQ60" s="11"/>
      <c r="BR60" s="10"/>
      <c r="BS60" s="7"/>
      <c r="BT60" s="7">
        <f t="shared" si="91"/>
        <v>1</v>
      </c>
      <c r="BU60" s="11"/>
      <c r="BV60" s="10"/>
      <c r="BW60" s="11"/>
      <c r="BX60" s="10"/>
      <c r="BY60" s="11"/>
      <c r="BZ60" s="10"/>
      <c r="CA60" s="7"/>
      <c r="CB60" s="11"/>
      <c r="CC60" s="10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11"/>
      <c r="CQ60" s="10"/>
      <c r="CR60" s="7"/>
      <c r="CS60" s="7">
        <f t="shared" si="92"/>
        <v>0</v>
      </c>
      <c r="CT60" s="11"/>
      <c r="CU60" s="10"/>
      <c r="CV60" s="11"/>
      <c r="CW60" s="10"/>
      <c r="CX60" s="11"/>
      <c r="CY60" s="10"/>
      <c r="CZ60" s="7"/>
      <c r="DA60" s="11"/>
      <c r="DB60" s="10"/>
      <c r="DC60" s="11"/>
      <c r="DD60" s="10"/>
      <c r="DE60" s="11"/>
      <c r="DF60" s="10"/>
      <c r="DG60" s="11"/>
      <c r="DH60" s="10"/>
      <c r="DI60" s="11"/>
      <c r="DJ60" s="10"/>
      <c r="DK60" s="11"/>
      <c r="DL60" s="10"/>
      <c r="DM60" s="11"/>
      <c r="DN60" s="10"/>
      <c r="DO60" s="11"/>
      <c r="DP60" s="10"/>
      <c r="DQ60" s="7"/>
      <c r="DR60" s="7">
        <f t="shared" si="93"/>
        <v>0</v>
      </c>
    </row>
    <row r="61" spans="1:122" ht="12.75">
      <c r="A61" s="6">
        <v>3</v>
      </c>
      <c r="B61" s="6">
        <v>1</v>
      </c>
      <c r="C61" s="6"/>
      <c r="D61" s="6" t="s">
        <v>132</v>
      </c>
      <c r="E61" s="3" t="s">
        <v>133</v>
      </c>
      <c r="F61" s="6">
        <f t="shared" si="74"/>
        <v>0</v>
      </c>
      <c r="G61" s="6">
        <f t="shared" si="75"/>
        <v>1</v>
      </c>
      <c r="H61" s="6">
        <f t="shared" si="76"/>
        <v>120</v>
      </c>
      <c r="I61" s="6">
        <f t="shared" si="77"/>
        <v>0</v>
      </c>
      <c r="J61" s="6">
        <f t="shared" si="78"/>
        <v>0</v>
      </c>
      <c r="K61" s="6">
        <f t="shared" si="79"/>
        <v>0</v>
      </c>
      <c r="L61" s="6">
        <f t="shared" si="80"/>
        <v>0</v>
      </c>
      <c r="M61" s="6">
        <f t="shared" si="81"/>
        <v>0</v>
      </c>
      <c r="N61" s="6">
        <f t="shared" si="82"/>
        <v>0</v>
      </c>
      <c r="O61" s="6">
        <f t="shared" si="83"/>
        <v>0</v>
      </c>
      <c r="P61" s="6">
        <f t="shared" si="84"/>
        <v>0</v>
      </c>
      <c r="Q61" s="6">
        <f t="shared" si="85"/>
        <v>120</v>
      </c>
      <c r="R61" s="6">
        <f t="shared" si="86"/>
        <v>0</v>
      </c>
      <c r="S61" s="6">
        <f t="shared" si="87"/>
        <v>0</v>
      </c>
      <c r="T61" s="7">
        <f t="shared" si="88"/>
        <v>4</v>
      </c>
      <c r="U61" s="7">
        <f t="shared" si="89"/>
        <v>4</v>
      </c>
      <c r="V61" s="7">
        <v>0</v>
      </c>
      <c r="W61" s="11"/>
      <c r="X61" s="10"/>
      <c r="Y61" s="11"/>
      <c r="Z61" s="10"/>
      <c r="AA61" s="11"/>
      <c r="AB61" s="10"/>
      <c r="AC61" s="7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11">
        <v>120</v>
      </c>
      <c r="AO61" s="10" t="s">
        <v>57</v>
      </c>
      <c r="AP61" s="11"/>
      <c r="AQ61" s="10"/>
      <c r="AR61" s="11"/>
      <c r="AS61" s="10"/>
      <c r="AT61" s="7">
        <v>4</v>
      </c>
      <c r="AU61" s="7">
        <f t="shared" si="90"/>
        <v>4</v>
      </c>
      <c r="AV61" s="11"/>
      <c r="AW61" s="10"/>
      <c r="AX61" s="11"/>
      <c r="AY61" s="10"/>
      <c r="AZ61" s="11"/>
      <c r="BA61" s="10"/>
      <c r="BB61" s="7"/>
      <c r="BC61" s="11"/>
      <c r="BD61" s="10"/>
      <c r="BE61" s="11"/>
      <c r="BF61" s="10"/>
      <c r="BG61" s="11"/>
      <c r="BH61" s="10"/>
      <c r="BI61" s="11"/>
      <c r="BJ61" s="10"/>
      <c r="BK61" s="11"/>
      <c r="BL61" s="10"/>
      <c r="BM61" s="11"/>
      <c r="BN61" s="10"/>
      <c r="BO61" s="11"/>
      <c r="BP61" s="10"/>
      <c r="BQ61" s="11"/>
      <c r="BR61" s="10"/>
      <c r="BS61" s="7"/>
      <c r="BT61" s="7">
        <f t="shared" si="91"/>
        <v>0</v>
      </c>
      <c r="BU61" s="11"/>
      <c r="BV61" s="10"/>
      <c r="BW61" s="11"/>
      <c r="BX61" s="10"/>
      <c r="BY61" s="11"/>
      <c r="BZ61" s="10"/>
      <c r="CA61" s="7"/>
      <c r="CB61" s="11"/>
      <c r="CC61" s="10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11"/>
      <c r="CQ61" s="10"/>
      <c r="CR61" s="7"/>
      <c r="CS61" s="7">
        <f t="shared" si="92"/>
        <v>0</v>
      </c>
      <c r="CT61" s="11"/>
      <c r="CU61" s="10"/>
      <c r="CV61" s="11"/>
      <c r="CW61" s="10"/>
      <c r="CX61" s="11"/>
      <c r="CY61" s="10"/>
      <c r="CZ61" s="7"/>
      <c r="DA61" s="11"/>
      <c r="DB61" s="10"/>
      <c r="DC61" s="11"/>
      <c r="DD61" s="10"/>
      <c r="DE61" s="11"/>
      <c r="DF61" s="10"/>
      <c r="DG61" s="11"/>
      <c r="DH61" s="10"/>
      <c r="DI61" s="11"/>
      <c r="DJ61" s="10"/>
      <c r="DK61" s="11"/>
      <c r="DL61" s="10"/>
      <c r="DM61" s="11"/>
      <c r="DN61" s="10"/>
      <c r="DO61" s="11"/>
      <c r="DP61" s="10"/>
      <c r="DQ61" s="7"/>
      <c r="DR61" s="7">
        <f t="shared" si="93"/>
        <v>0</v>
      </c>
    </row>
    <row r="62" spans="1:123" ht="19.5" customHeight="1">
      <c r="A62" s="32" t="s">
        <v>134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2"/>
      <c r="DR62" s="33"/>
      <c r="DS62" s="31"/>
    </row>
    <row r="63" spans="1:122" ht="12.75">
      <c r="A63" s="6">
        <v>3</v>
      </c>
      <c r="B63" s="6">
        <v>1</v>
      </c>
      <c r="C63" s="6"/>
      <c r="D63" s="6"/>
      <c r="E63" s="3" t="s">
        <v>135</v>
      </c>
      <c r="F63" s="6">
        <f>$B$63*COUNTIF(W63:DP63,"e")</f>
        <v>0</v>
      </c>
      <c r="G63" s="6">
        <f>$B$63*COUNTIF(W63:DP63,"z")</f>
        <v>1</v>
      </c>
      <c r="H63" s="6">
        <f>SUM(I63:S63)</f>
        <v>120</v>
      </c>
      <c r="I63" s="6">
        <f>W63+AV63+BU63+CT63</f>
        <v>0</v>
      </c>
      <c r="J63" s="6">
        <f>Y63+AX63+BW63+CV63</f>
        <v>0</v>
      </c>
      <c r="K63" s="6">
        <f>AA63+AZ63+BY63+CX63</f>
        <v>0</v>
      </c>
      <c r="L63" s="6">
        <f>AD63+BC63+CB63+DA63</f>
        <v>0</v>
      </c>
      <c r="M63" s="6">
        <f>AF63+BE63+CD63+DC63</f>
        <v>0</v>
      </c>
      <c r="N63" s="6">
        <f>AH63+BG63+CF63+DE63</f>
        <v>0</v>
      </c>
      <c r="O63" s="6">
        <f>AJ63+BI63+CH63+DG63</f>
        <v>0</v>
      </c>
      <c r="P63" s="6">
        <f>AL63+BK63+CJ63+DI63</f>
        <v>0</v>
      </c>
      <c r="Q63" s="6">
        <f>AN63+BM63+CL63+DK63</f>
        <v>120</v>
      </c>
      <c r="R63" s="6">
        <f>AP63+BO63+CN63+DM63</f>
        <v>0</v>
      </c>
      <c r="S63" s="6">
        <f>AR63+BQ63+CP63+DO63</f>
        <v>0</v>
      </c>
      <c r="T63" s="7">
        <f>AU63+BT63+CS63+DR63</f>
        <v>4</v>
      </c>
      <c r="U63" s="7">
        <f>AT63+BS63+CR63+DQ63</f>
        <v>4</v>
      </c>
      <c r="V63" s="7">
        <f>$B$63*0</f>
        <v>0</v>
      </c>
      <c r="W63" s="11"/>
      <c r="X63" s="10"/>
      <c r="Y63" s="11"/>
      <c r="Z63" s="10"/>
      <c r="AA63" s="11"/>
      <c r="AB63" s="10"/>
      <c r="AC63" s="7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11">
        <f>$B$63*120</f>
        <v>120</v>
      </c>
      <c r="AO63" s="10" t="s">
        <v>57</v>
      </c>
      <c r="AP63" s="11"/>
      <c r="AQ63" s="10"/>
      <c r="AR63" s="11"/>
      <c r="AS63" s="10"/>
      <c r="AT63" s="7">
        <f>$B$63*4</f>
        <v>4</v>
      </c>
      <c r="AU63" s="7">
        <f>AC63+AT63</f>
        <v>4</v>
      </c>
      <c r="AV63" s="11"/>
      <c r="AW63" s="10"/>
      <c r="AX63" s="11"/>
      <c r="AY63" s="10"/>
      <c r="AZ63" s="11"/>
      <c r="BA63" s="10"/>
      <c r="BB63" s="7"/>
      <c r="BC63" s="11"/>
      <c r="BD63" s="10"/>
      <c r="BE63" s="11"/>
      <c r="BF63" s="10"/>
      <c r="BG63" s="11"/>
      <c r="BH63" s="10"/>
      <c r="BI63" s="11"/>
      <c r="BJ63" s="10"/>
      <c r="BK63" s="11"/>
      <c r="BL63" s="10"/>
      <c r="BM63" s="11"/>
      <c r="BN63" s="10"/>
      <c r="BO63" s="11"/>
      <c r="BP63" s="10"/>
      <c r="BQ63" s="11"/>
      <c r="BR63" s="10"/>
      <c r="BS63" s="7"/>
      <c r="BT63" s="7">
        <f>BB63+BS63</f>
        <v>0</v>
      </c>
      <c r="BU63" s="11"/>
      <c r="BV63" s="10"/>
      <c r="BW63" s="11"/>
      <c r="BX63" s="10"/>
      <c r="BY63" s="11"/>
      <c r="BZ63" s="10"/>
      <c r="CA63" s="7"/>
      <c r="CB63" s="11"/>
      <c r="CC63" s="10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11"/>
      <c r="CQ63" s="10"/>
      <c r="CR63" s="7"/>
      <c r="CS63" s="7">
        <f>CA63+CR63</f>
        <v>0</v>
      </c>
      <c r="CT63" s="11"/>
      <c r="CU63" s="10"/>
      <c r="CV63" s="11"/>
      <c r="CW63" s="10"/>
      <c r="CX63" s="11"/>
      <c r="CY63" s="10"/>
      <c r="CZ63" s="7"/>
      <c r="DA63" s="11"/>
      <c r="DB63" s="10"/>
      <c r="DC63" s="11"/>
      <c r="DD63" s="10"/>
      <c r="DE63" s="11"/>
      <c r="DF63" s="10"/>
      <c r="DG63" s="11"/>
      <c r="DH63" s="10"/>
      <c r="DI63" s="11"/>
      <c r="DJ63" s="10"/>
      <c r="DK63" s="11"/>
      <c r="DL63" s="10"/>
      <c r="DM63" s="11"/>
      <c r="DN63" s="10"/>
      <c r="DO63" s="11"/>
      <c r="DP63" s="10"/>
      <c r="DQ63" s="7"/>
      <c r="DR63" s="7">
        <f>CZ63+DQ63</f>
        <v>0</v>
      </c>
    </row>
    <row r="64" spans="1:122" ht="15.75" customHeight="1">
      <c r="A64" s="6"/>
      <c r="B64" s="6"/>
      <c r="C64" s="6"/>
      <c r="D64" s="6"/>
      <c r="E64" s="6" t="s">
        <v>67</v>
      </c>
      <c r="F64" s="6">
        <f aca="true" t="shared" si="94" ref="F64:AK64">SUM(F63:F63)</f>
        <v>0</v>
      </c>
      <c r="G64" s="6">
        <f t="shared" si="94"/>
        <v>1</v>
      </c>
      <c r="H64" s="6">
        <f t="shared" si="94"/>
        <v>120</v>
      </c>
      <c r="I64" s="6">
        <f t="shared" si="94"/>
        <v>0</v>
      </c>
      <c r="J64" s="6">
        <f t="shared" si="94"/>
        <v>0</v>
      </c>
      <c r="K64" s="6">
        <f t="shared" si="94"/>
        <v>0</v>
      </c>
      <c r="L64" s="6">
        <f t="shared" si="94"/>
        <v>0</v>
      </c>
      <c r="M64" s="6">
        <f t="shared" si="94"/>
        <v>0</v>
      </c>
      <c r="N64" s="6">
        <f t="shared" si="94"/>
        <v>0</v>
      </c>
      <c r="O64" s="6">
        <f t="shared" si="94"/>
        <v>0</v>
      </c>
      <c r="P64" s="6">
        <f t="shared" si="94"/>
        <v>0</v>
      </c>
      <c r="Q64" s="6">
        <f t="shared" si="94"/>
        <v>120</v>
      </c>
      <c r="R64" s="6">
        <f t="shared" si="94"/>
        <v>0</v>
      </c>
      <c r="S64" s="6">
        <f t="shared" si="94"/>
        <v>0</v>
      </c>
      <c r="T64" s="7">
        <f t="shared" si="94"/>
        <v>4</v>
      </c>
      <c r="U64" s="7">
        <f t="shared" si="94"/>
        <v>4</v>
      </c>
      <c r="V64" s="7">
        <f t="shared" si="94"/>
        <v>0</v>
      </c>
      <c r="W64" s="11">
        <f t="shared" si="94"/>
        <v>0</v>
      </c>
      <c r="X64" s="10">
        <f t="shared" si="94"/>
        <v>0</v>
      </c>
      <c r="Y64" s="11">
        <f t="shared" si="94"/>
        <v>0</v>
      </c>
      <c r="Z64" s="10">
        <f t="shared" si="94"/>
        <v>0</v>
      </c>
      <c r="AA64" s="11">
        <f t="shared" si="94"/>
        <v>0</v>
      </c>
      <c r="AB64" s="10">
        <f t="shared" si="94"/>
        <v>0</v>
      </c>
      <c r="AC64" s="7">
        <f t="shared" si="94"/>
        <v>0</v>
      </c>
      <c r="AD64" s="11">
        <f t="shared" si="94"/>
        <v>0</v>
      </c>
      <c r="AE64" s="10">
        <f t="shared" si="94"/>
        <v>0</v>
      </c>
      <c r="AF64" s="11">
        <f t="shared" si="94"/>
        <v>0</v>
      </c>
      <c r="AG64" s="10">
        <f t="shared" si="94"/>
        <v>0</v>
      </c>
      <c r="AH64" s="11">
        <f t="shared" si="94"/>
        <v>0</v>
      </c>
      <c r="AI64" s="10">
        <f t="shared" si="94"/>
        <v>0</v>
      </c>
      <c r="AJ64" s="11">
        <f t="shared" si="94"/>
        <v>0</v>
      </c>
      <c r="AK64" s="10">
        <f t="shared" si="94"/>
        <v>0</v>
      </c>
      <c r="AL64" s="11">
        <f aca="true" t="shared" si="95" ref="AL64:BQ64">SUM(AL63:AL63)</f>
        <v>0</v>
      </c>
      <c r="AM64" s="10">
        <f t="shared" si="95"/>
        <v>0</v>
      </c>
      <c r="AN64" s="11">
        <f t="shared" si="95"/>
        <v>120</v>
      </c>
      <c r="AO64" s="10">
        <f t="shared" si="95"/>
        <v>0</v>
      </c>
      <c r="AP64" s="11">
        <f t="shared" si="95"/>
        <v>0</v>
      </c>
      <c r="AQ64" s="10">
        <f t="shared" si="95"/>
        <v>0</v>
      </c>
      <c r="AR64" s="11">
        <f t="shared" si="95"/>
        <v>0</v>
      </c>
      <c r="AS64" s="10">
        <f t="shared" si="95"/>
        <v>0</v>
      </c>
      <c r="AT64" s="7">
        <f t="shared" si="95"/>
        <v>4</v>
      </c>
      <c r="AU64" s="7">
        <f t="shared" si="95"/>
        <v>4</v>
      </c>
      <c r="AV64" s="11">
        <f t="shared" si="95"/>
        <v>0</v>
      </c>
      <c r="AW64" s="10">
        <f t="shared" si="95"/>
        <v>0</v>
      </c>
      <c r="AX64" s="11">
        <f t="shared" si="95"/>
        <v>0</v>
      </c>
      <c r="AY64" s="10">
        <f t="shared" si="95"/>
        <v>0</v>
      </c>
      <c r="AZ64" s="11">
        <f t="shared" si="95"/>
        <v>0</v>
      </c>
      <c r="BA64" s="10">
        <f t="shared" si="95"/>
        <v>0</v>
      </c>
      <c r="BB64" s="7">
        <f t="shared" si="95"/>
        <v>0</v>
      </c>
      <c r="BC64" s="11">
        <f t="shared" si="95"/>
        <v>0</v>
      </c>
      <c r="BD64" s="10">
        <f t="shared" si="95"/>
        <v>0</v>
      </c>
      <c r="BE64" s="11">
        <f t="shared" si="95"/>
        <v>0</v>
      </c>
      <c r="BF64" s="10">
        <f t="shared" si="95"/>
        <v>0</v>
      </c>
      <c r="BG64" s="11">
        <f t="shared" si="95"/>
        <v>0</v>
      </c>
      <c r="BH64" s="10">
        <f t="shared" si="95"/>
        <v>0</v>
      </c>
      <c r="BI64" s="11">
        <f t="shared" si="95"/>
        <v>0</v>
      </c>
      <c r="BJ64" s="10">
        <f t="shared" si="95"/>
        <v>0</v>
      </c>
      <c r="BK64" s="11">
        <f t="shared" si="95"/>
        <v>0</v>
      </c>
      <c r="BL64" s="10">
        <f t="shared" si="95"/>
        <v>0</v>
      </c>
      <c r="BM64" s="11">
        <f t="shared" si="95"/>
        <v>0</v>
      </c>
      <c r="BN64" s="10">
        <f t="shared" si="95"/>
        <v>0</v>
      </c>
      <c r="BO64" s="11">
        <f t="shared" si="95"/>
        <v>0</v>
      </c>
      <c r="BP64" s="10">
        <f t="shared" si="95"/>
        <v>0</v>
      </c>
      <c r="BQ64" s="11">
        <f t="shared" si="95"/>
        <v>0</v>
      </c>
      <c r="BR64" s="10">
        <f aca="true" t="shared" si="96" ref="BR64:CW64">SUM(BR63:BR63)</f>
        <v>0</v>
      </c>
      <c r="BS64" s="7">
        <f t="shared" si="96"/>
        <v>0</v>
      </c>
      <c r="BT64" s="7">
        <f t="shared" si="96"/>
        <v>0</v>
      </c>
      <c r="BU64" s="11">
        <f t="shared" si="96"/>
        <v>0</v>
      </c>
      <c r="BV64" s="10">
        <f t="shared" si="96"/>
        <v>0</v>
      </c>
      <c r="BW64" s="11">
        <f t="shared" si="96"/>
        <v>0</v>
      </c>
      <c r="BX64" s="10">
        <f t="shared" si="96"/>
        <v>0</v>
      </c>
      <c r="BY64" s="11">
        <f t="shared" si="96"/>
        <v>0</v>
      </c>
      <c r="BZ64" s="10">
        <f t="shared" si="96"/>
        <v>0</v>
      </c>
      <c r="CA64" s="7">
        <f t="shared" si="96"/>
        <v>0</v>
      </c>
      <c r="CB64" s="11">
        <f t="shared" si="96"/>
        <v>0</v>
      </c>
      <c r="CC64" s="10">
        <f t="shared" si="96"/>
        <v>0</v>
      </c>
      <c r="CD64" s="11">
        <f t="shared" si="96"/>
        <v>0</v>
      </c>
      <c r="CE64" s="10">
        <f t="shared" si="96"/>
        <v>0</v>
      </c>
      <c r="CF64" s="11">
        <f t="shared" si="96"/>
        <v>0</v>
      </c>
      <c r="CG64" s="10">
        <f t="shared" si="96"/>
        <v>0</v>
      </c>
      <c r="CH64" s="11">
        <f t="shared" si="96"/>
        <v>0</v>
      </c>
      <c r="CI64" s="10">
        <f t="shared" si="96"/>
        <v>0</v>
      </c>
      <c r="CJ64" s="11">
        <f t="shared" si="96"/>
        <v>0</v>
      </c>
      <c r="CK64" s="10">
        <f t="shared" si="96"/>
        <v>0</v>
      </c>
      <c r="CL64" s="11">
        <f t="shared" si="96"/>
        <v>0</v>
      </c>
      <c r="CM64" s="10">
        <f t="shared" si="96"/>
        <v>0</v>
      </c>
      <c r="CN64" s="11">
        <f t="shared" si="96"/>
        <v>0</v>
      </c>
      <c r="CO64" s="10">
        <f t="shared" si="96"/>
        <v>0</v>
      </c>
      <c r="CP64" s="11">
        <f t="shared" si="96"/>
        <v>0</v>
      </c>
      <c r="CQ64" s="10">
        <f t="shared" si="96"/>
        <v>0</v>
      </c>
      <c r="CR64" s="7">
        <f t="shared" si="96"/>
        <v>0</v>
      </c>
      <c r="CS64" s="7">
        <f t="shared" si="96"/>
        <v>0</v>
      </c>
      <c r="CT64" s="11">
        <f t="shared" si="96"/>
        <v>0</v>
      </c>
      <c r="CU64" s="10">
        <f t="shared" si="96"/>
        <v>0</v>
      </c>
      <c r="CV64" s="11">
        <f t="shared" si="96"/>
        <v>0</v>
      </c>
      <c r="CW64" s="10">
        <f t="shared" si="96"/>
        <v>0</v>
      </c>
      <c r="CX64" s="11">
        <f aca="true" t="shared" si="97" ref="CX64:DR64">SUM(CX63:CX63)</f>
        <v>0</v>
      </c>
      <c r="CY64" s="10">
        <f t="shared" si="97"/>
        <v>0</v>
      </c>
      <c r="CZ64" s="7">
        <f t="shared" si="97"/>
        <v>0</v>
      </c>
      <c r="DA64" s="11">
        <f t="shared" si="97"/>
        <v>0</v>
      </c>
      <c r="DB64" s="10">
        <f t="shared" si="97"/>
        <v>0</v>
      </c>
      <c r="DC64" s="11">
        <f t="shared" si="97"/>
        <v>0</v>
      </c>
      <c r="DD64" s="10">
        <f t="shared" si="97"/>
        <v>0</v>
      </c>
      <c r="DE64" s="11">
        <f t="shared" si="97"/>
        <v>0</v>
      </c>
      <c r="DF64" s="10">
        <f t="shared" si="97"/>
        <v>0</v>
      </c>
      <c r="DG64" s="11">
        <f t="shared" si="97"/>
        <v>0</v>
      </c>
      <c r="DH64" s="10">
        <f t="shared" si="97"/>
        <v>0</v>
      </c>
      <c r="DI64" s="11">
        <f t="shared" si="97"/>
        <v>0</v>
      </c>
      <c r="DJ64" s="10">
        <f t="shared" si="97"/>
        <v>0</v>
      </c>
      <c r="DK64" s="11">
        <f t="shared" si="97"/>
        <v>0</v>
      </c>
      <c r="DL64" s="10">
        <f t="shared" si="97"/>
        <v>0</v>
      </c>
      <c r="DM64" s="11">
        <f t="shared" si="97"/>
        <v>0</v>
      </c>
      <c r="DN64" s="10">
        <f t="shared" si="97"/>
        <v>0</v>
      </c>
      <c r="DO64" s="11">
        <f t="shared" si="97"/>
        <v>0</v>
      </c>
      <c r="DP64" s="10">
        <f t="shared" si="97"/>
        <v>0</v>
      </c>
      <c r="DQ64" s="7">
        <f t="shared" si="97"/>
        <v>0</v>
      </c>
      <c r="DR64" s="7">
        <f t="shared" si="97"/>
        <v>0</v>
      </c>
    </row>
    <row r="65" spans="1:123" ht="19.5" customHeight="1">
      <c r="A65" s="32" t="s">
        <v>136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2"/>
      <c r="DR65" s="33"/>
      <c r="DS65" s="31"/>
    </row>
    <row r="66" spans="1:122" ht="12.75">
      <c r="A66" s="6"/>
      <c r="B66" s="6"/>
      <c r="C66" s="6"/>
      <c r="D66" s="6" t="s">
        <v>137</v>
      </c>
      <c r="E66" s="3" t="s">
        <v>138</v>
      </c>
      <c r="F66" s="6">
        <f>COUNTIF(W66:DP66,"e")</f>
        <v>0</v>
      </c>
      <c r="G66" s="6">
        <f>COUNTIF(W66:DP66,"z")</f>
        <v>1</v>
      </c>
      <c r="H66" s="6">
        <f>SUM(I66:S66)</f>
        <v>2</v>
      </c>
      <c r="I66" s="6">
        <f>W66+AV66+BU66+CT66</f>
        <v>2</v>
      </c>
      <c r="J66" s="6">
        <f>Y66+AX66+BW66+CV66</f>
        <v>0</v>
      </c>
      <c r="K66" s="6">
        <f>AA66+AZ66+BY66+CX66</f>
        <v>0</v>
      </c>
      <c r="L66" s="6">
        <f>AD66+BC66+CB66+DA66</f>
        <v>0</v>
      </c>
      <c r="M66" s="6">
        <f>AF66+BE66+CD66+DC66</f>
        <v>0</v>
      </c>
      <c r="N66" s="6">
        <f>AH66+BG66+CF66+DE66</f>
        <v>0</v>
      </c>
      <c r="O66" s="6">
        <f>AJ66+BI66+CH66+DG66</f>
        <v>0</v>
      </c>
      <c r="P66" s="6">
        <f>AL66+BK66+CJ66+DI66</f>
        <v>0</v>
      </c>
      <c r="Q66" s="6">
        <f>AN66+BM66+CL66+DK66</f>
        <v>0</v>
      </c>
      <c r="R66" s="6">
        <f>AP66+BO66+CN66+DM66</f>
        <v>0</v>
      </c>
      <c r="S66" s="6">
        <f>AR66+BQ66+CP66+DO66</f>
        <v>0</v>
      </c>
      <c r="T66" s="7">
        <f>AU66+BT66+CS66+DR66</f>
        <v>0</v>
      </c>
      <c r="U66" s="7">
        <f>AT66+BS66+CR66+DQ66</f>
        <v>0</v>
      </c>
      <c r="V66" s="7">
        <v>0</v>
      </c>
      <c r="W66" s="11">
        <v>2</v>
      </c>
      <c r="X66" s="10" t="s">
        <v>57</v>
      </c>
      <c r="Y66" s="11"/>
      <c r="Z66" s="10"/>
      <c r="AA66" s="11"/>
      <c r="AB66" s="10"/>
      <c r="AC66" s="7">
        <v>0</v>
      </c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11"/>
      <c r="AO66" s="10"/>
      <c r="AP66" s="11"/>
      <c r="AQ66" s="10"/>
      <c r="AR66" s="11"/>
      <c r="AS66" s="10"/>
      <c r="AT66" s="7"/>
      <c r="AU66" s="7">
        <f>AC66+AT66</f>
        <v>0</v>
      </c>
      <c r="AV66" s="11"/>
      <c r="AW66" s="10"/>
      <c r="AX66" s="11"/>
      <c r="AY66" s="10"/>
      <c r="AZ66" s="11"/>
      <c r="BA66" s="10"/>
      <c r="BB66" s="7"/>
      <c r="BC66" s="11"/>
      <c r="BD66" s="10"/>
      <c r="BE66" s="11"/>
      <c r="BF66" s="10"/>
      <c r="BG66" s="11"/>
      <c r="BH66" s="10"/>
      <c r="BI66" s="11"/>
      <c r="BJ66" s="10"/>
      <c r="BK66" s="11"/>
      <c r="BL66" s="10"/>
      <c r="BM66" s="11"/>
      <c r="BN66" s="10"/>
      <c r="BO66" s="11"/>
      <c r="BP66" s="10"/>
      <c r="BQ66" s="11"/>
      <c r="BR66" s="10"/>
      <c r="BS66" s="7"/>
      <c r="BT66" s="7">
        <f>BB66+BS66</f>
        <v>0</v>
      </c>
      <c r="BU66" s="11"/>
      <c r="BV66" s="10"/>
      <c r="BW66" s="11"/>
      <c r="BX66" s="10"/>
      <c r="BY66" s="11"/>
      <c r="BZ66" s="10"/>
      <c r="CA66" s="7"/>
      <c r="CB66" s="11"/>
      <c r="CC66" s="10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11"/>
      <c r="CQ66" s="10"/>
      <c r="CR66" s="7"/>
      <c r="CS66" s="7">
        <f>CA66+CR66</f>
        <v>0</v>
      </c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11"/>
      <c r="DJ66" s="10"/>
      <c r="DK66" s="11"/>
      <c r="DL66" s="10"/>
      <c r="DM66" s="11"/>
      <c r="DN66" s="10"/>
      <c r="DO66" s="11"/>
      <c r="DP66" s="10"/>
      <c r="DQ66" s="7"/>
      <c r="DR66" s="7">
        <f>CZ66+DQ66</f>
        <v>0</v>
      </c>
    </row>
    <row r="67" spans="1:122" ht="12.75">
      <c r="A67" s="6"/>
      <c r="B67" s="6"/>
      <c r="C67" s="6"/>
      <c r="D67" s="6" t="s">
        <v>139</v>
      </c>
      <c r="E67" s="3" t="s">
        <v>140</v>
      </c>
      <c r="F67" s="6">
        <f>COUNTIF(W67:DP67,"e")</f>
        <v>0</v>
      </c>
      <c r="G67" s="6">
        <f>COUNTIF(W67:DP67,"z")</f>
        <v>1</v>
      </c>
      <c r="H67" s="6">
        <f>SUM(I67:S67)</f>
        <v>5</v>
      </c>
      <c r="I67" s="6">
        <f>W67+AV67+BU67+CT67</f>
        <v>5</v>
      </c>
      <c r="J67" s="6">
        <f>Y67+AX67+BW67+CV67</f>
        <v>0</v>
      </c>
      <c r="K67" s="6">
        <f>AA67+AZ67+BY67+CX67</f>
        <v>0</v>
      </c>
      <c r="L67" s="6">
        <f>AD67+BC67+CB67+DA67</f>
        <v>0</v>
      </c>
      <c r="M67" s="6">
        <f>AF67+BE67+CD67+DC67</f>
        <v>0</v>
      </c>
      <c r="N67" s="6">
        <f>AH67+BG67+CF67+DE67</f>
        <v>0</v>
      </c>
      <c r="O67" s="6">
        <f>AJ67+BI67+CH67+DG67</f>
        <v>0</v>
      </c>
      <c r="P67" s="6">
        <f>AL67+BK67+CJ67+DI67</f>
        <v>0</v>
      </c>
      <c r="Q67" s="6">
        <f>AN67+BM67+CL67+DK67</f>
        <v>0</v>
      </c>
      <c r="R67" s="6">
        <f>AP67+BO67+CN67+DM67</f>
        <v>0</v>
      </c>
      <c r="S67" s="6">
        <f>AR67+BQ67+CP67+DO67</f>
        <v>0</v>
      </c>
      <c r="T67" s="7">
        <f>AU67+BT67+CS67+DR67</f>
        <v>0</v>
      </c>
      <c r="U67" s="7">
        <f>AT67+BS67+CR67+DQ67</f>
        <v>0</v>
      </c>
      <c r="V67" s="7">
        <v>0</v>
      </c>
      <c r="W67" s="11">
        <v>5</v>
      </c>
      <c r="X67" s="10" t="s">
        <v>57</v>
      </c>
      <c r="Y67" s="11"/>
      <c r="Z67" s="10"/>
      <c r="AA67" s="11"/>
      <c r="AB67" s="10"/>
      <c r="AC67" s="7">
        <v>0</v>
      </c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11"/>
      <c r="AO67" s="10"/>
      <c r="AP67" s="11"/>
      <c r="AQ67" s="10"/>
      <c r="AR67" s="11"/>
      <c r="AS67" s="10"/>
      <c r="AT67" s="7"/>
      <c r="AU67" s="7">
        <f>AC67+AT67</f>
        <v>0</v>
      </c>
      <c r="AV67" s="11"/>
      <c r="AW67" s="10"/>
      <c r="AX67" s="11"/>
      <c r="AY67" s="10"/>
      <c r="AZ67" s="11"/>
      <c r="BA67" s="10"/>
      <c r="BB67" s="7"/>
      <c r="BC67" s="11"/>
      <c r="BD67" s="10"/>
      <c r="BE67" s="11"/>
      <c r="BF67" s="10"/>
      <c r="BG67" s="11"/>
      <c r="BH67" s="10"/>
      <c r="BI67" s="11"/>
      <c r="BJ67" s="10"/>
      <c r="BK67" s="11"/>
      <c r="BL67" s="10"/>
      <c r="BM67" s="11"/>
      <c r="BN67" s="10"/>
      <c r="BO67" s="11"/>
      <c r="BP67" s="10"/>
      <c r="BQ67" s="11"/>
      <c r="BR67" s="10"/>
      <c r="BS67" s="7"/>
      <c r="BT67" s="7">
        <f>BB67+BS67</f>
        <v>0</v>
      </c>
      <c r="BU67" s="11"/>
      <c r="BV67" s="10"/>
      <c r="BW67" s="11"/>
      <c r="BX67" s="10"/>
      <c r="BY67" s="11"/>
      <c r="BZ67" s="10"/>
      <c r="CA67" s="7"/>
      <c r="CB67" s="11"/>
      <c r="CC67" s="10"/>
      <c r="CD67" s="11"/>
      <c r="CE67" s="10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11"/>
      <c r="CQ67" s="10"/>
      <c r="CR67" s="7"/>
      <c r="CS67" s="7">
        <f>CA67+CR67</f>
        <v>0</v>
      </c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11"/>
      <c r="DJ67" s="10"/>
      <c r="DK67" s="11"/>
      <c r="DL67" s="10"/>
      <c r="DM67" s="11"/>
      <c r="DN67" s="10"/>
      <c r="DO67" s="11"/>
      <c r="DP67" s="10"/>
      <c r="DQ67" s="7"/>
      <c r="DR67" s="7">
        <f>CZ67+DQ67</f>
        <v>0</v>
      </c>
    </row>
    <row r="68" spans="1:122" ht="15.75" customHeight="1">
      <c r="A68" s="6"/>
      <c r="B68" s="6"/>
      <c r="C68" s="6"/>
      <c r="D68" s="6"/>
      <c r="E68" s="6" t="s">
        <v>67</v>
      </c>
      <c r="F68" s="6">
        <f aca="true" t="shared" si="98" ref="F68:AK68">SUM(F66:F67)</f>
        <v>0</v>
      </c>
      <c r="G68" s="6">
        <f t="shared" si="98"/>
        <v>2</v>
      </c>
      <c r="H68" s="6">
        <f t="shared" si="98"/>
        <v>7</v>
      </c>
      <c r="I68" s="6">
        <f t="shared" si="98"/>
        <v>7</v>
      </c>
      <c r="J68" s="6">
        <f t="shared" si="98"/>
        <v>0</v>
      </c>
      <c r="K68" s="6">
        <f t="shared" si="98"/>
        <v>0</v>
      </c>
      <c r="L68" s="6">
        <f t="shared" si="98"/>
        <v>0</v>
      </c>
      <c r="M68" s="6">
        <f t="shared" si="98"/>
        <v>0</v>
      </c>
      <c r="N68" s="6">
        <f t="shared" si="98"/>
        <v>0</v>
      </c>
      <c r="O68" s="6">
        <f t="shared" si="98"/>
        <v>0</v>
      </c>
      <c r="P68" s="6">
        <f t="shared" si="98"/>
        <v>0</v>
      </c>
      <c r="Q68" s="6">
        <f t="shared" si="98"/>
        <v>0</v>
      </c>
      <c r="R68" s="6">
        <f t="shared" si="98"/>
        <v>0</v>
      </c>
      <c r="S68" s="6">
        <f t="shared" si="98"/>
        <v>0</v>
      </c>
      <c r="T68" s="7">
        <f t="shared" si="98"/>
        <v>0</v>
      </c>
      <c r="U68" s="7">
        <f t="shared" si="98"/>
        <v>0</v>
      </c>
      <c r="V68" s="7">
        <f t="shared" si="98"/>
        <v>0</v>
      </c>
      <c r="W68" s="11">
        <f t="shared" si="98"/>
        <v>7</v>
      </c>
      <c r="X68" s="10">
        <f t="shared" si="98"/>
        <v>0</v>
      </c>
      <c r="Y68" s="11">
        <f t="shared" si="98"/>
        <v>0</v>
      </c>
      <c r="Z68" s="10">
        <f t="shared" si="98"/>
        <v>0</v>
      </c>
      <c r="AA68" s="11">
        <f t="shared" si="98"/>
        <v>0</v>
      </c>
      <c r="AB68" s="10">
        <f t="shared" si="98"/>
        <v>0</v>
      </c>
      <c r="AC68" s="7">
        <f t="shared" si="98"/>
        <v>0</v>
      </c>
      <c r="AD68" s="11">
        <f t="shared" si="98"/>
        <v>0</v>
      </c>
      <c r="AE68" s="10">
        <f t="shared" si="98"/>
        <v>0</v>
      </c>
      <c r="AF68" s="11">
        <f t="shared" si="98"/>
        <v>0</v>
      </c>
      <c r="AG68" s="10">
        <f t="shared" si="98"/>
        <v>0</v>
      </c>
      <c r="AH68" s="11">
        <f t="shared" si="98"/>
        <v>0</v>
      </c>
      <c r="AI68" s="10">
        <f t="shared" si="98"/>
        <v>0</v>
      </c>
      <c r="AJ68" s="11">
        <f t="shared" si="98"/>
        <v>0</v>
      </c>
      <c r="AK68" s="10">
        <f t="shared" si="98"/>
        <v>0</v>
      </c>
      <c r="AL68" s="11">
        <f aca="true" t="shared" si="99" ref="AL68:BQ68">SUM(AL66:AL67)</f>
        <v>0</v>
      </c>
      <c r="AM68" s="10">
        <f t="shared" si="99"/>
        <v>0</v>
      </c>
      <c r="AN68" s="11">
        <f t="shared" si="99"/>
        <v>0</v>
      </c>
      <c r="AO68" s="10">
        <f t="shared" si="99"/>
        <v>0</v>
      </c>
      <c r="AP68" s="11">
        <f t="shared" si="99"/>
        <v>0</v>
      </c>
      <c r="AQ68" s="10">
        <f t="shared" si="99"/>
        <v>0</v>
      </c>
      <c r="AR68" s="11">
        <f t="shared" si="99"/>
        <v>0</v>
      </c>
      <c r="AS68" s="10">
        <f t="shared" si="99"/>
        <v>0</v>
      </c>
      <c r="AT68" s="7">
        <f t="shared" si="99"/>
        <v>0</v>
      </c>
      <c r="AU68" s="7">
        <f t="shared" si="99"/>
        <v>0</v>
      </c>
      <c r="AV68" s="11">
        <f t="shared" si="99"/>
        <v>0</v>
      </c>
      <c r="AW68" s="10">
        <f t="shared" si="99"/>
        <v>0</v>
      </c>
      <c r="AX68" s="11">
        <f t="shared" si="99"/>
        <v>0</v>
      </c>
      <c r="AY68" s="10">
        <f t="shared" si="99"/>
        <v>0</v>
      </c>
      <c r="AZ68" s="11">
        <f t="shared" si="99"/>
        <v>0</v>
      </c>
      <c r="BA68" s="10">
        <f t="shared" si="99"/>
        <v>0</v>
      </c>
      <c r="BB68" s="7">
        <f t="shared" si="99"/>
        <v>0</v>
      </c>
      <c r="BC68" s="11">
        <f t="shared" si="99"/>
        <v>0</v>
      </c>
      <c r="BD68" s="10">
        <f t="shared" si="99"/>
        <v>0</v>
      </c>
      <c r="BE68" s="11">
        <f t="shared" si="99"/>
        <v>0</v>
      </c>
      <c r="BF68" s="10">
        <f t="shared" si="99"/>
        <v>0</v>
      </c>
      <c r="BG68" s="11">
        <f t="shared" si="99"/>
        <v>0</v>
      </c>
      <c r="BH68" s="10">
        <f t="shared" si="99"/>
        <v>0</v>
      </c>
      <c r="BI68" s="11">
        <f t="shared" si="99"/>
        <v>0</v>
      </c>
      <c r="BJ68" s="10">
        <f t="shared" si="99"/>
        <v>0</v>
      </c>
      <c r="BK68" s="11">
        <f t="shared" si="99"/>
        <v>0</v>
      </c>
      <c r="BL68" s="10">
        <f t="shared" si="99"/>
        <v>0</v>
      </c>
      <c r="BM68" s="11">
        <f t="shared" si="99"/>
        <v>0</v>
      </c>
      <c r="BN68" s="10">
        <f t="shared" si="99"/>
        <v>0</v>
      </c>
      <c r="BO68" s="11">
        <f t="shared" si="99"/>
        <v>0</v>
      </c>
      <c r="BP68" s="10">
        <f t="shared" si="99"/>
        <v>0</v>
      </c>
      <c r="BQ68" s="11">
        <f t="shared" si="99"/>
        <v>0</v>
      </c>
      <c r="BR68" s="10">
        <f aca="true" t="shared" si="100" ref="BR68:CW68">SUM(BR66:BR67)</f>
        <v>0</v>
      </c>
      <c r="BS68" s="7">
        <f t="shared" si="100"/>
        <v>0</v>
      </c>
      <c r="BT68" s="7">
        <f t="shared" si="100"/>
        <v>0</v>
      </c>
      <c r="BU68" s="11">
        <f t="shared" si="100"/>
        <v>0</v>
      </c>
      <c r="BV68" s="10">
        <f t="shared" si="100"/>
        <v>0</v>
      </c>
      <c r="BW68" s="11">
        <f t="shared" si="100"/>
        <v>0</v>
      </c>
      <c r="BX68" s="10">
        <f t="shared" si="100"/>
        <v>0</v>
      </c>
      <c r="BY68" s="11">
        <f t="shared" si="100"/>
        <v>0</v>
      </c>
      <c r="BZ68" s="10">
        <f t="shared" si="100"/>
        <v>0</v>
      </c>
      <c r="CA68" s="7">
        <f t="shared" si="100"/>
        <v>0</v>
      </c>
      <c r="CB68" s="11">
        <f t="shared" si="100"/>
        <v>0</v>
      </c>
      <c r="CC68" s="10">
        <f t="shared" si="100"/>
        <v>0</v>
      </c>
      <c r="CD68" s="11">
        <f t="shared" si="100"/>
        <v>0</v>
      </c>
      <c r="CE68" s="10">
        <f t="shared" si="100"/>
        <v>0</v>
      </c>
      <c r="CF68" s="11">
        <f t="shared" si="100"/>
        <v>0</v>
      </c>
      <c r="CG68" s="10">
        <f t="shared" si="100"/>
        <v>0</v>
      </c>
      <c r="CH68" s="11">
        <f t="shared" si="100"/>
        <v>0</v>
      </c>
      <c r="CI68" s="10">
        <f t="shared" si="100"/>
        <v>0</v>
      </c>
      <c r="CJ68" s="11">
        <f t="shared" si="100"/>
        <v>0</v>
      </c>
      <c r="CK68" s="10">
        <f t="shared" si="100"/>
        <v>0</v>
      </c>
      <c r="CL68" s="11">
        <f t="shared" si="100"/>
        <v>0</v>
      </c>
      <c r="CM68" s="10">
        <f t="shared" si="100"/>
        <v>0</v>
      </c>
      <c r="CN68" s="11">
        <f t="shared" si="100"/>
        <v>0</v>
      </c>
      <c r="CO68" s="10">
        <f t="shared" si="100"/>
        <v>0</v>
      </c>
      <c r="CP68" s="11">
        <f t="shared" si="100"/>
        <v>0</v>
      </c>
      <c r="CQ68" s="10">
        <f t="shared" si="100"/>
        <v>0</v>
      </c>
      <c r="CR68" s="7">
        <f t="shared" si="100"/>
        <v>0</v>
      </c>
      <c r="CS68" s="7">
        <f t="shared" si="100"/>
        <v>0</v>
      </c>
      <c r="CT68" s="11">
        <f t="shared" si="100"/>
        <v>0</v>
      </c>
      <c r="CU68" s="10">
        <f t="shared" si="100"/>
        <v>0</v>
      </c>
      <c r="CV68" s="11">
        <f t="shared" si="100"/>
        <v>0</v>
      </c>
      <c r="CW68" s="10">
        <f t="shared" si="100"/>
        <v>0</v>
      </c>
      <c r="CX68" s="11">
        <f aca="true" t="shared" si="101" ref="CX68:DR68">SUM(CX66:CX67)</f>
        <v>0</v>
      </c>
      <c r="CY68" s="10">
        <f t="shared" si="101"/>
        <v>0</v>
      </c>
      <c r="CZ68" s="7">
        <f t="shared" si="101"/>
        <v>0</v>
      </c>
      <c r="DA68" s="11">
        <f t="shared" si="101"/>
        <v>0</v>
      </c>
      <c r="DB68" s="10">
        <f t="shared" si="101"/>
        <v>0</v>
      </c>
      <c r="DC68" s="11">
        <f t="shared" si="101"/>
        <v>0</v>
      </c>
      <c r="DD68" s="10">
        <f t="shared" si="101"/>
        <v>0</v>
      </c>
      <c r="DE68" s="11">
        <f t="shared" si="101"/>
        <v>0</v>
      </c>
      <c r="DF68" s="10">
        <f t="shared" si="101"/>
        <v>0</v>
      </c>
      <c r="DG68" s="11">
        <f t="shared" si="101"/>
        <v>0</v>
      </c>
      <c r="DH68" s="10">
        <f t="shared" si="101"/>
        <v>0</v>
      </c>
      <c r="DI68" s="11">
        <f t="shared" si="101"/>
        <v>0</v>
      </c>
      <c r="DJ68" s="10">
        <f t="shared" si="101"/>
        <v>0</v>
      </c>
      <c r="DK68" s="11">
        <f t="shared" si="101"/>
        <v>0</v>
      </c>
      <c r="DL68" s="10">
        <f t="shared" si="101"/>
        <v>0</v>
      </c>
      <c r="DM68" s="11">
        <f t="shared" si="101"/>
        <v>0</v>
      </c>
      <c r="DN68" s="10">
        <f t="shared" si="101"/>
        <v>0</v>
      </c>
      <c r="DO68" s="11">
        <f t="shared" si="101"/>
        <v>0</v>
      </c>
      <c r="DP68" s="10">
        <f t="shared" si="101"/>
        <v>0</v>
      </c>
      <c r="DQ68" s="7">
        <f t="shared" si="101"/>
        <v>0</v>
      </c>
      <c r="DR68" s="7">
        <f t="shared" si="101"/>
        <v>0</v>
      </c>
    </row>
    <row r="69" spans="1:122" ht="19.5" customHeight="1">
      <c r="A69" s="6"/>
      <c r="B69" s="6"/>
      <c r="C69" s="6"/>
      <c r="D69" s="6"/>
      <c r="E69" s="8" t="s">
        <v>141</v>
      </c>
      <c r="F69" s="6">
        <f>F23+F28+F40+F54+F64+F68</f>
        <v>9</v>
      </c>
      <c r="G69" s="6">
        <f>G23+G28+G40+G54+G64+G68</f>
        <v>47</v>
      </c>
      <c r="H69" s="6">
        <f aca="true" t="shared" si="102" ref="H69:S69">H23+H28+H40+H54+H68</f>
        <v>1137</v>
      </c>
      <c r="I69" s="6">
        <f t="shared" si="102"/>
        <v>537</v>
      </c>
      <c r="J69" s="6">
        <f t="shared" si="102"/>
        <v>195</v>
      </c>
      <c r="K69" s="6">
        <f t="shared" si="102"/>
        <v>0</v>
      </c>
      <c r="L69" s="6">
        <f t="shared" si="102"/>
        <v>15</v>
      </c>
      <c r="M69" s="6">
        <f t="shared" si="102"/>
        <v>220</v>
      </c>
      <c r="N69" s="6">
        <f t="shared" si="102"/>
        <v>30</v>
      </c>
      <c r="O69" s="6">
        <f t="shared" si="102"/>
        <v>95</v>
      </c>
      <c r="P69" s="6">
        <f t="shared" si="102"/>
        <v>0</v>
      </c>
      <c r="Q69" s="6">
        <f t="shared" si="102"/>
        <v>0</v>
      </c>
      <c r="R69" s="6">
        <f t="shared" si="102"/>
        <v>30</v>
      </c>
      <c r="S69" s="6">
        <f t="shared" si="102"/>
        <v>15</v>
      </c>
      <c r="T69" s="7">
        <f>T23+T28+T40+T54+T64+T68</f>
        <v>90</v>
      </c>
      <c r="U69" s="7">
        <f>U23+U28+U40+U54+U64+U68</f>
        <v>48.7</v>
      </c>
      <c r="V69" s="7">
        <f>V23+V28+V40+V54+V64+V68</f>
        <v>45.199999999999996</v>
      </c>
      <c r="W69" s="11">
        <f aca="true" t="shared" si="103" ref="W69:AB69">W23+W28+W40+W54+W68</f>
        <v>217</v>
      </c>
      <c r="X69" s="10">
        <f t="shared" si="103"/>
        <v>0</v>
      </c>
      <c r="Y69" s="11">
        <f t="shared" si="103"/>
        <v>115</v>
      </c>
      <c r="Z69" s="10">
        <f t="shared" si="103"/>
        <v>0</v>
      </c>
      <c r="AA69" s="11">
        <f t="shared" si="103"/>
        <v>0</v>
      </c>
      <c r="AB69" s="10">
        <f t="shared" si="103"/>
        <v>0</v>
      </c>
      <c r="AC69" s="7">
        <f>AC23+AC28+AC40+AC54+AC64+AC68</f>
        <v>17.5</v>
      </c>
      <c r="AD69" s="11">
        <f aca="true" t="shared" si="104" ref="AD69:AS69">AD23+AD28+AD40+AD54+AD68</f>
        <v>15</v>
      </c>
      <c r="AE69" s="10">
        <f t="shared" si="104"/>
        <v>0</v>
      </c>
      <c r="AF69" s="11">
        <f t="shared" si="104"/>
        <v>75</v>
      </c>
      <c r="AG69" s="10">
        <f t="shared" si="104"/>
        <v>0</v>
      </c>
      <c r="AH69" s="11">
        <f t="shared" si="104"/>
        <v>30</v>
      </c>
      <c r="AI69" s="10">
        <f t="shared" si="104"/>
        <v>0</v>
      </c>
      <c r="AJ69" s="11">
        <f t="shared" si="104"/>
        <v>0</v>
      </c>
      <c r="AK69" s="10">
        <f t="shared" si="104"/>
        <v>0</v>
      </c>
      <c r="AL69" s="11">
        <f t="shared" si="104"/>
        <v>0</v>
      </c>
      <c r="AM69" s="10">
        <f t="shared" si="104"/>
        <v>0</v>
      </c>
      <c r="AN69" s="11">
        <f t="shared" si="104"/>
        <v>0</v>
      </c>
      <c r="AO69" s="10">
        <f t="shared" si="104"/>
        <v>0</v>
      </c>
      <c r="AP69" s="11">
        <f t="shared" si="104"/>
        <v>0</v>
      </c>
      <c r="AQ69" s="10">
        <f t="shared" si="104"/>
        <v>0</v>
      </c>
      <c r="AR69" s="11">
        <f t="shared" si="104"/>
        <v>0</v>
      </c>
      <c r="AS69" s="10">
        <f t="shared" si="104"/>
        <v>0</v>
      </c>
      <c r="AT69" s="7">
        <f>AT23+AT28+AT40+AT54+AT64+AT68</f>
        <v>12.5</v>
      </c>
      <c r="AU69" s="7">
        <f>AU23+AU28+AU40+AU54+AU64+AU68</f>
        <v>30</v>
      </c>
      <c r="AV69" s="11">
        <f aca="true" t="shared" si="105" ref="AV69:BA69">AV23+AV28+AV40+AV54+AV68</f>
        <v>240</v>
      </c>
      <c r="AW69" s="10">
        <f t="shared" si="105"/>
        <v>0</v>
      </c>
      <c r="AX69" s="11">
        <f t="shared" si="105"/>
        <v>50</v>
      </c>
      <c r="AY69" s="10">
        <f t="shared" si="105"/>
        <v>0</v>
      </c>
      <c r="AZ69" s="11">
        <f t="shared" si="105"/>
        <v>0</v>
      </c>
      <c r="BA69" s="10">
        <f t="shared" si="105"/>
        <v>0</v>
      </c>
      <c r="BB69" s="7">
        <f>BB23+BB28+BB40+BB54+BB64+BB68</f>
        <v>16.8</v>
      </c>
      <c r="BC69" s="11">
        <f aca="true" t="shared" si="106" ref="BC69:BR69">BC23+BC28+BC40+BC54+BC68</f>
        <v>0</v>
      </c>
      <c r="BD69" s="10">
        <f t="shared" si="106"/>
        <v>0</v>
      </c>
      <c r="BE69" s="11">
        <f t="shared" si="106"/>
        <v>130</v>
      </c>
      <c r="BF69" s="10">
        <f t="shared" si="106"/>
        <v>0</v>
      </c>
      <c r="BG69" s="11">
        <f t="shared" si="106"/>
        <v>0</v>
      </c>
      <c r="BH69" s="10">
        <f t="shared" si="106"/>
        <v>0</v>
      </c>
      <c r="BI69" s="11">
        <f t="shared" si="106"/>
        <v>95</v>
      </c>
      <c r="BJ69" s="10">
        <f t="shared" si="106"/>
        <v>0</v>
      </c>
      <c r="BK69" s="11">
        <f t="shared" si="106"/>
        <v>0</v>
      </c>
      <c r="BL69" s="10">
        <f t="shared" si="106"/>
        <v>0</v>
      </c>
      <c r="BM69" s="11">
        <f t="shared" si="106"/>
        <v>0</v>
      </c>
      <c r="BN69" s="10">
        <f t="shared" si="106"/>
        <v>0</v>
      </c>
      <c r="BO69" s="11">
        <f t="shared" si="106"/>
        <v>0</v>
      </c>
      <c r="BP69" s="10">
        <f t="shared" si="106"/>
        <v>0</v>
      </c>
      <c r="BQ69" s="11">
        <f t="shared" si="106"/>
        <v>15</v>
      </c>
      <c r="BR69" s="10">
        <f t="shared" si="106"/>
        <v>0</v>
      </c>
      <c r="BS69" s="7">
        <f>BS23+BS28+BS40+BS54+BS64+BS68</f>
        <v>13.2</v>
      </c>
      <c r="BT69" s="7">
        <f>BT23+BT28+BT40+BT54+BT64+BT68</f>
        <v>30</v>
      </c>
      <c r="BU69" s="11">
        <f aca="true" t="shared" si="107" ref="BU69:BZ69">BU23+BU28+BU40+BU54+BU68</f>
        <v>80</v>
      </c>
      <c r="BV69" s="10">
        <f t="shared" si="107"/>
        <v>0</v>
      </c>
      <c r="BW69" s="11">
        <f t="shared" si="107"/>
        <v>30</v>
      </c>
      <c r="BX69" s="10">
        <f t="shared" si="107"/>
        <v>0</v>
      </c>
      <c r="BY69" s="11">
        <f t="shared" si="107"/>
        <v>0</v>
      </c>
      <c r="BZ69" s="10">
        <f t="shared" si="107"/>
        <v>0</v>
      </c>
      <c r="CA69" s="7">
        <f>CA23+CA28+CA40+CA54+CA64+CA68</f>
        <v>7</v>
      </c>
      <c r="CB69" s="11">
        <f aca="true" t="shared" si="108" ref="CB69:CQ69">CB23+CB28+CB40+CB54+CB68</f>
        <v>0</v>
      </c>
      <c r="CC69" s="10">
        <f t="shared" si="108"/>
        <v>0</v>
      </c>
      <c r="CD69" s="11">
        <f t="shared" si="108"/>
        <v>15</v>
      </c>
      <c r="CE69" s="10">
        <f t="shared" si="108"/>
        <v>0</v>
      </c>
      <c r="CF69" s="11">
        <f t="shared" si="108"/>
        <v>0</v>
      </c>
      <c r="CG69" s="10">
        <f t="shared" si="108"/>
        <v>0</v>
      </c>
      <c r="CH69" s="11">
        <f t="shared" si="108"/>
        <v>0</v>
      </c>
      <c r="CI69" s="10">
        <f t="shared" si="108"/>
        <v>0</v>
      </c>
      <c r="CJ69" s="11">
        <f t="shared" si="108"/>
        <v>0</v>
      </c>
      <c r="CK69" s="10">
        <f t="shared" si="108"/>
        <v>0</v>
      </c>
      <c r="CL69" s="11">
        <f t="shared" si="108"/>
        <v>0</v>
      </c>
      <c r="CM69" s="10">
        <f t="shared" si="108"/>
        <v>0</v>
      </c>
      <c r="CN69" s="11">
        <f t="shared" si="108"/>
        <v>30</v>
      </c>
      <c r="CO69" s="10">
        <f t="shared" si="108"/>
        <v>0</v>
      </c>
      <c r="CP69" s="11">
        <f t="shared" si="108"/>
        <v>0</v>
      </c>
      <c r="CQ69" s="10">
        <f t="shared" si="108"/>
        <v>0</v>
      </c>
      <c r="CR69" s="7">
        <f>CR23+CR28+CR40+CR54+CR64+CR68</f>
        <v>23</v>
      </c>
      <c r="CS69" s="7">
        <f>CS23+CS28+CS40+CS54+CS64+CS68</f>
        <v>30</v>
      </c>
      <c r="CT69" s="11">
        <f aca="true" t="shared" si="109" ref="CT69:CY69">CT23+CT28+CT40+CT54+CT68</f>
        <v>0</v>
      </c>
      <c r="CU69" s="10">
        <f t="shared" si="109"/>
        <v>0</v>
      </c>
      <c r="CV69" s="11">
        <f t="shared" si="109"/>
        <v>0</v>
      </c>
      <c r="CW69" s="10">
        <f t="shared" si="109"/>
        <v>0</v>
      </c>
      <c r="CX69" s="11">
        <f t="shared" si="109"/>
        <v>0</v>
      </c>
      <c r="CY69" s="10">
        <f t="shared" si="109"/>
        <v>0</v>
      </c>
      <c r="CZ69" s="7">
        <f>CZ23+CZ28+CZ40+CZ54+CZ64+CZ68</f>
        <v>0</v>
      </c>
      <c r="DA69" s="11">
        <f aca="true" t="shared" si="110" ref="DA69:DP69">DA23+DA28+DA40+DA54+DA68</f>
        <v>0</v>
      </c>
      <c r="DB69" s="10">
        <f t="shared" si="110"/>
        <v>0</v>
      </c>
      <c r="DC69" s="11">
        <f t="shared" si="110"/>
        <v>0</v>
      </c>
      <c r="DD69" s="10">
        <f t="shared" si="110"/>
        <v>0</v>
      </c>
      <c r="DE69" s="11">
        <f t="shared" si="110"/>
        <v>0</v>
      </c>
      <c r="DF69" s="10">
        <f t="shared" si="110"/>
        <v>0</v>
      </c>
      <c r="DG69" s="11">
        <f t="shared" si="110"/>
        <v>0</v>
      </c>
      <c r="DH69" s="10">
        <f t="shared" si="110"/>
        <v>0</v>
      </c>
      <c r="DI69" s="11">
        <f t="shared" si="110"/>
        <v>0</v>
      </c>
      <c r="DJ69" s="10">
        <f t="shared" si="110"/>
        <v>0</v>
      </c>
      <c r="DK69" s="11">
        <f t="shared" si="110"/>
        <v>0</v>
      </c>
      <c r="DL69" s="10">
        <f t="shared" si="110"/>
        <v>0</v>
      </c>
      <c r="DM69" s="11">
        <f t="shared" si="110"/>
        <v>0</v>
      </c>
      <c r="DN69" s="10">
        <f t="shared" si="110"/>
        <v>0</v>
      </c>
      <c r="DO69" s="11">
        <f t="shared" si="110"/>
        <v>0</v>
      </c>
      <c r="DP69" s="10">
        <f t="shared" si="110"/>
        <v>0</v>
      </c>
      <c r="DQ69" s="7">
        <f>DQ23+DQ28+DQ40+DQ54+DQ64+DQ68</f>
        <v>0</v>
      </c>
      <c r="DR69" s="7">
        <f>DR23+DR28+DR40+DR54+DR64+DR68</f>
        <v>0</v>
      </c>
    </row>
    <row r="71" spans="4:5" ht="12.75">
      <c r="D71" s="3" t="s">
        <v>22</v>
      </c>
      <c r="E71" s="3" t="s">
        <v>142</v>
      </c>
    </row>
    <row r="72" spans="4:5" ht="12.75">
      <c r="D72" s="3" t="s">
        <v>26</v>
      </c>
      <c r="E72" s="3" t="s">
        <v>143</v>
      </c>
    </row>
    <row r="73" spans="4:5" ht="12.75">
      <c r="D73" s="34" t="s">
        <v>32</v>
      </c>
      <c r="E73" s="34"/>
    </row>
    <row r="74" spans="4:5" ht="12.75">
      <c r="D74" s="3" t="s">
        <v>34</v>
      </c>
      <c r="E74" s="3" t="s">
        <v>144</v>
      </c>
    </row>
    <row r="75" spans="4:5" ht="12.75">
      <c r="D75" s="3" t="s">
        <v>35</v>
      </c>
      <c r="E75" s="3" t="s">
        <v>145</v>
      </c>
    </row>
    <row r="76" spans="4:5" ht="12.75">
      <c r="D76" s="3" t="s">
        <v>36</v>
      </c>
      <c r="E76" s="3" t="s">
        <v>146</v>
      </c>
    </row>
    <row r="77" spans="4:29" ht="12.75">
      <c r="D77" s="34" t="s">
        <v>33</v>
      </c>
      <c r="E77" s="34"/>
      <c r="M77" s="9"/>
      <c r="U77" s="9"/>
      <c r="AC77" s="9"/>
    </row>
    <row r="78" spans="4:5" ht="12.75">
      <c r="D78" s="3" t="s">
        <v>35</v>
      </c>
      <c r="E78" s="3" t="s">
        <v>145</v>
      </c>
    </row>
    <row r="79" spans="4:5" ht="12.75">
      <c r="D79" s="3" t="s">
        <v>36</v>
      </c>
      <c r="E79" s="3" t="s">
        <v>146</v>
      </c>
    </row>
    <row r="80" spans="4:5" ht="12.75">
      <c r="D80" s="3" t="s">
        <v>37</v>
      </c>
      <c r="E80" s="3" t="s">
        <v>147</v>
      </c>
    </row>
    <row r="81" spans="4:5" ht="12.75">
      <c r="D81" s="3" t="s">
        <v>38</v>
      </c>
      <c r="E81" s="3" t="s">
        <v>148</v>
      </c>
    </row>
    <row r="82" spans="4:5" ht="12.75">
      <c r="D82" s="3" t="s">
        <v>39</v>
      </c>
      <c r="E82" s="3" t="s">
        <v>149</v>
      </c>
    </row>
    <row r="83" spans="4:5" ht="12.75">
      <c r="D83" s="3" t="s">
        <v>40</v>
      </c>
      <c r="E83" s="3" t="s">
        <v>150</v>
      </c>
    </row>
    <row r="84" spans="4:5" ht="12.75">
      <c r="D84" s="3" t="s">
        <v>41</v>
      </c>
      <c r="E84" s="3" t="s">
        <v>151</v>
      </c>
    </row>
    <row r="85" spans="4:5" ht="12.75">
      <c r="D85" s="3" t="s">
        <v>42</v>
      </c>
      <c r="E85" s="3" t="s">
        <v>152</v>
      </c>
    </row>
  </sheetData>
  <sheetProtection/>
  <mergeCells count="100">
    <mergeCell ref="A11:DQ11"/>
    <mergeCell ref="A12:C14"/>
    <mergeCell ref="D12:D15"/>
    <mergeCell ref="E12:E15"/>
    <mergeCell ref="F12:G12"/>
    <mergeCell ref="F13:F15"/>
    <mergeCell ref="G13:G15"/>
    <mergeCell ref="H12:S12"/>
    <mergeCell ref="H13:H15"/>
    <mergeCell ref="I13:S13"/>
    <mergeCell ref="I14:K14"/>
    <mergeCell ref="L14:S14"/>
    <mergeCell ref="T12:T15"/>
    <mergeCell ref="U12:U15"/>
    <mergeCell ref="V12:V15"/>
    <mergeCell ref="W12:BT12"/>
    <mergeCell ref="W13:AU13"/>
    <mergeCell ref="W14:AB14"/>
    <mergeCell ref="W15:X15"/>
    <mergeCell ref="Y15:Z15"/>
    <mergeCell ref="AA15:AB15"/>
    <mergeCell ref="AC14:AC15"/>
    <mergeCell ref="AD14:AS14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4:AT15"/>
    <mergeCell ref="AU14:AU15"/>
    <mergeCell ref="AV13:BT13"/>
    <mergeCell ref="AV14:BA14"/>
    <mergeCell ref="AV15:AW15"/>
    <mergeCell ref="AX15:AY15"/>
    <mergeCell ref="AZ15:BA15"/>
    <mergeCell ref="BB14:BB15"/>
    <mergeCell ref="BC14:BR14"/>
    <mergeCell ref="BC15:BD15"/>
    <mergeCell ref="BE15:BF15"/>
    <mergeCell ref="BG15:BH15"/>
    <mergeCell ref="BI15:BJ15"/>
    <mergeCell ref="BK15:BL15"/>
    <mergeCell ref="BM15:BN15"/>
    <mergeCell ref="BU12:DR12"/>
    <mergeCell ref="BU13:CS13"/>
    <mergeCell ref="BU14:BZ14"/>
    <mergeCell ref="BU15:BV15"/>
    <mergeCell ref="BW15:BX15"/>
    <mergeCell ref="BY15:BZ15"/>
    <mergeCell ref="CJ15:CK15"/>
    <mergeCell ref="CL15:CM15"/>
    <mergeCell ref="CN15:CO15"/>
    <mergeCell ref="CP15:CQ15"/>
    <mergeCell ref="BO15:BP15"/>
    <mergeCell ref="BQ15:BR15"/>
    <mergeCell ref="BS14:BS15"/>
    <mergeCell ref="BT14:BT15"/>
    <mergeCell ref="DA14:DP14"/>
    <mergeCell ref="DA15:DB15"/>
    <mergeCell ref="DG15:DH15"/>
    <mergeCell ref="DI15:DJ15"/>
    <mergeCell ref="CA14:CA15"/>
    <mergeCell ref="CB14:CQ14"/>
    <mergeCell ref="CB15:CC15"/>
    <mergeCell ref="CD15:CE15"/>
    <mergeCell ref="CF15:CG15"/>
    <mergeCell ref="CH15:CI15"/>
    <mergeCell ref="CR14:CR15"/>
    <mergeCell ref="CS14:CS15"/>
    <mergeCell ref="A58:A60"/>
    <mergeCell ref="B58:B60"/>
    <mergeCell ref="CT13:DR13"/>
    <mergeCell ref="CT14:CY14"/>
    <mergeCell ref="CT15:CU15"/>
    <mergeCell ref="CV15:CW15"/>
    <mergeCell ref="CX15:CY15"/>
    <mergeCell ref="CZ14:CZ15"/>
    <mergeCell ref="DO15:DP15"/>
    <mergeCell ref="DQ14:DQ15"/>
    <mergeCell ref="DR14:DR15"/>
    <mergeCell ref="A16:DR16"/>
    <mergeCell ref="A24:DR24"/>
    <mergeCell ref="A29:DR29"/>
    <mergeCell ref="DC15:DD15"/>
    <mergeCell ref="DE15:DF15"/>
    <mergeCell ref="DK15:DL15"/>
    <mergeCell ref="DM15:DN15"/>
    <mergeCell ref="A62:DR62"/>
    <mergeCell ref="A65:DR65"/>
    <mergeCell ref="D73:E73"/>
    <mergeCell ref="D77:E77"/>
    <mergeCell ref="A41:DR41"/>
    <mergeCell ref="A55:DR55"/>
    <mergeCell ref="C56:C57"/>
    <mergeCell ref="A56:A57"/>
    <mergeCell ref="B56:B57"/>
    <mergeCell ref="C58:C60"/>
  </mergeCells>
  <printOptions/>
  <pageMargins left="0.75" right="0.75" top="1" bottom="1" header="0.5" footer="0.5"/>
  <pageSetup fitToHeight="1" fitToWidth="1" horizontalDpi="600" verticalDpi="600" orientation="landscape" paperSize="8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3"/>
  <sheetViews>
    <sheetView zoomScalePageLayoutView="0" workbookViewId="0" topLeftCell="M1">
      <selection activeCell="AE3" sqref="AE3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9" width="4.28125" style="0" customWidth="1"/>
    <col min="20" max="22" width="4.710937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8515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8515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57421875" style="0" customWidth="1"/>
    <col min="62" max="62" width="2.00390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2" width="3.8515625" style="0" customWidth="1"/>
    <col min="73" max="73" width="3.57421875" style="0" customWidth="1"/>
    <col min="74" max="74" width="2.00390625" style="0" customWidth="1"/>
    <col min="75" max="75" width="3.57421875" style="0" customWidth="1"/>
    <col min="76" max="76" width="2.00390625" style="0" customWidth="1"/>
    <col min="77" max="77" width="3.57421875" style="0" customWidth="1"/>
    <col min="78" max="78" width="2.00390625" style="0" customWidth="1"/>
    <col min="79" max="79" width="3.8515625" style="0" customWidth="1"/>
    <col min="80" max="80" width="3.57421875" style="0" customWidth="1"/>
    <col min="81" max="81" width="2.00390625" style="0" customWidth="1"/>
    <col min="82" max="82" width="3.57421875" style="0" customWidth="1"/>
    <col min="83" max="83" width="2.00390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4" width="3.57421875" style="0" customWidth="1"/>
    <col min="95" max="95" width="2.00390625" style="0" customWidth="1"/>
    <col min="96" max="97" width="3.8515625" style="0" customWidth="1"/>
    <col min="98" max="98" width="3.57421875" style="0" hidden="1" customWidth="1"/>
    <col min="99" max="99" width="2.00390625" style="0" hidden="1" customWidth="1"/>
    <col min="100" max="100" width="3.57421875" style="0" hidden="1" customWidth="1"/>
    <col min="101" max="101" width="2.00390625" style="0" hidden="1" customWidth="1"/>
    <col min="102" max="102" width="3.57421875" style="0" hidden="1" customWidth="1"/>
    <col min="103" max="103" width="2.00390625" style="0" hidden="1" customWidth="1"/>
    <col min="104" max="104" width="3.8515625" style="0" hidden="1" customWidth="1"/>
    <col min="105" max="105" width="3.57421875" style="0" hidden="1" customWidth="1"/>
    <col min="106" max="106" width="2.00390625" style="0" hidden="1" customWidth="1"/>
    <col min="107" max="107" width="3.57421875" style="0" hidden="1" customWidth="1"/>
    <col min="108" max="108" width="2.00390625" style="0" hidden="1" customWidth="1"/>
    <col min="109" max="109" width="3.57421875" style="0" hidden="1" customWidth="1"/>
    <col min="110" max="110" width="2.00390625" style="0" hidden="1" customWidth="1"/>
    <col min="111" max="111" width="3.57421875" style="0" hidden="1" customWidth="1"/>
    <col min="112" max="112" width="2.00390625" style="0" hidden="1" customWidth="1"/>
    <col min="113" max="113" width="3.57421875" style="0" hidden="1" customWidth="1"/>
    <col min="114" max="114" width="2.00390625" style="0" hidden="1" customWidth="1"/>
    <col min="115" max="115" width="3.57421875" style="0" hidden="1" customWidth="1"/>
    <col min="116" max="116" width="2.00390625" style="0" hidden="1" customWidth="1"/>
    <col min="117" max="117" width="3.57421875" style="0" hidden="1" customWidth="1"/>
    <col min="118" max="118" width="2.00390625" style="0" hidden="1" customWidth="1"/>
    <col min="119" max="119" width="3.57421875" style="0" hidden="1" customWidth="1"/>
    <col min="120" max="120" width="2.00390625" style="0" hidden="1" customWidth="1"/>
    <col min="121" max="122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52" ht="12.75">
      <c r="E7" t="s">
        <v>11</v>
      </c>
      <c r="F7" s="1" t="s">
        <v>12</v>
      </c>
      <c r="AZ7" t="s">
        <v>13</v>
      </c>
    </row>
    <row r="8" spans="5:52" ht="12.75">
      <c r="E8" t="s">
        <v>14</v>
      </c>
      <c r="F8" s="1" t="s">
        <v>98</v>
      </c>
      <c r="AZ8" t="s">
        <v>16</v>
      </c>
    </row>
    <row r="9" spans="5:52" ht="12.75">
      <c r="E9" t="s">
        <v>17</v>
      </c>
      <c r="F9" s="1" t="s">
        <v>18</v>
      </c>
      <c r="AZ9" t="s">
        <v>194</v>
      </c>
    </row>
    <row r="11" spans="1:121" ht="12.75">
      <c r="A11" s="57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</row>
    <row r="12" spans="1:123" ht="12" customHeight="1">
      <c r="A12" s="40" t="s">
        <v>20</v>
      </c>
      <c r="B12" s="40"/>
      <c r="C12" s="40"/>
      <c r="D12" s="55" t="s">
        <v>24</v>
      </c>
      <c r="E12" s="53" t="s">
        <v>25</v>
      </c>
      <c r="F12" s="53" t="s">
        <v>26</v>
      </c>
      <c r="G12" s="53"/>
      <c r="H12" s="53" t="s">
        <v>29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5" t="s">
        <v>43</v>
      </c>
      <c r="U12" s="55" t="s">
        <v>44</v>
      </c>
      <c r="V12" s="55" t="s">
        <v>45</v>
      </c>
      <c r="W12" s="48" t="s">
        <v>46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 t="s">
        <v>51</v>
      </c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63"/>
      <c r="DS12" s="31"/>
    </row>
    <row r="13" spans="1:122" ht="12" customHeight="1">
      <c r="A13" s="40"/>
      <c r="B13" s="40"/>
      <c r="C13" s="40"/>
      <c r="D13" s="55"/>
      <c r="E13" s="53"/>
      <c r="F13" s="55" t="s">
        <v>27</v>
      </c>
      <c r="G13" s="55" t="s">
        <v>28</v>
      </c>
      <c r="H13" s="55" t="s">
        <v>30</v>
      </c>
      <c r="I13" s="53" t="s">
        <v>31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5"/>
      <c r="U13" s="55"/>
      <c r="V13" s="55"/>
      <c r="W13" s="48" t="s">
        <v>47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 t="s">
        <v>50</v>
      </c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 t="s">
        <v>52</v>
      </c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 t="s">
        <v>53</v>
      </c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</row>
    <row r="14" spans="1:122" ht="24" customHeight="1">
      <c r="A14" s="40"/>
      <c r="B14" s="40"/>
      <c r="C14" s="40"/>
      <c r="D14" s="55"/>
      <c r="E14" s="53"/>
      <c r="F14" s="55"/>
      <c r="G14" s="55"/>
      <c r="H14" s="55"/>
      <c r="I14" s="53" t="s">
        <v>32</v>
      </c>
      <c r="J14" s="53"/>
      <c r="K14" s="53"/>
      <c r="L14" s="53" t="s">
        <v>33</v>
      </c>
      <c r="M14" s="53"/>
      <c r="N14" s="53"/>
      <c r="O14" s="53"/>
      <c r="P14" s="53"/>
      <c r="Q14" s="53"/>
      <c r="R14" s="53"/>
      <c r="S14" s="53"/>
      <c r="T14" s="55"/>
      <c r="U14" s="55"/>
      <c r="V14" s="55"/>
      <c r="W14" s="50" t="s">
        <v>32</v>
      </c>
      <c r="X14" s="50"/>
      <c r="Y14" s="50"/>
      <c r="Z14" s="50"/>
      <c r="AA14" s="50"/>
      <c r="AB14" s="50"/>
      <c r="AC14" s="40" t="s">
        <v>48</v>
      </c>
      <c r="AD14" s="50" t="s">
        <v>33</v>
      </c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40" t="s">
        <v>48</v>
      </c>
      <c r="AU14" s="40" t="s">
        <v>49</v>
      </c>
      <c r="AV14" s="50" t="s">
        <v>32</v>
      </c>
      <c r="AW14" s="50"/>
      <c r="AX14" s="50"/>
      <c r="AY14" s="50"/>
      <c r="AZ14" s="50"/>
      <c r="BA14" s="50"/>
      <c r="BB14" s="40" t="s">
        <v>48</v>
      </c>
      <c r="BC14" s="50" t="s">
        <v>33</v>
      </c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40" t="s">
        <v>48</v>
      </c>
      <c r="BT14" s="40" t="s">
        <v>49</v>
      </c>
      <c r="BU14" s="50" t="s">
        <v>32</v>
      </c>
      <c r="BV14" s="50"/>
      <c r="BW14" s="50"/>
      <c r="BX14" s="50"/>
      <c r="BY14" s="50"/>
      <c r="BZ14" s="50"/>
      <c r="CA14" s="40" t="s">
        <v>48</v>
      </c>
      <c r="CB14" s="50" t="s">
        <v>33</v>
      </c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40" t="s">
        <v>48</v>
      </c>
      <c r="CS14" s="40" t="s">
        <v>49</v>
      </c>
      <c r="CT14" s="50" t="s">
        <v>32</v>
      </c>
      <c r="CU14" s="50"/>
      <c r="CV14" s="50"/>
      <c r="CW14" s="50"/>
      <c r="CX14" s="50"/>
      <c r="CY14" s="50"/>
      <c r="CZ14" s="40" t="s">
        <v>48</v>
      </c>
      <c r="DA14" s="50" t="s">
        <v>33</v>
      </c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40" t="s">
        <v>48</v>
      </c>
      <c r="DR14" s="40" t="s">
        <v>49</v>
      </c>
    </row>
    <row r="15" spans="1:122" ht="24" customHeight="1">
      <c r="A15" s="4" t="s">
        <v>21</v>
      </c>
      <c r="B15" s="4" t="s">
        <v>22</v>
      </c>
      <c r="C15" s="4" t="s">
        <v>23</v>
      </c>
      <c r="D15" s="55"/>
      <c r="E15" s="53"/>
      <c r="F15" s="55"/>
      <c r="G15" s="55"/>
      <c r="H15" s="55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36</v>
      </c>
      <c r="N15" s="5" t="s">
        <v>37</v>
      </c>
      <c r="O15" s="5" t="s">
        <v>38</v>
      </c>
      <c r="P15" s="5" t="s">
        <v>39</v>
      </c>
      <c r="Q15" s="5" t="s">
        <v>40</v>
      </c>
      <c r="R15" s="5" t="s">
        <v>41</v>
      </c>
      <c r="S15" s="5" t="s">
        <v>42</v>
      </c>
      <c r="T15" s="55"/>
      <c r="U15" s="55"/>
      <c r="V15" s="55"/>
      <c r="W15" s="53" t="s">
        <v>34</v>
      </c>
      <c r="X15" s="53"/>
      <c r="Y15" s="53" t="s">
        <v>35</v>
      </c>
      <c r="Z15" s="53"/>
      <c r="AA15" s="53" t="s">
        <v>36</v>
      </c>
      <c r="AB15" s="53"/>
      <c r="AC15" s="40"/>
      <c r="AD15" s="53" t="s">
        <v>35</v>
      </c>
      <c r="AE15" s="53"/>
      <c r="AF15" s="53" t="s">
        <v>36</v>
      </c>
      <c r="AG15" s="53"/>
      <c r="AH15" s="53" t="s">
        <v>37</v>
      </c>
      <c r="AI15" s="53"/>
      <c r="AJ15" s="53" t="s">
        <v>38</v>
      </c>
      <c r="AK15" s="53"/>
      <c r="AL15" s="53" t="s">
        <v>39</v>
      </c>
      <c r="AM15" s="53"/>
      <c r="AN15" s="53" t="s">
        <v>40</v>
      </c>
      <c r="AO15" s="53"/>
      <c r="AP15" s="53" t="s">
        <v>41</v>
      </c>
      <c r="AQ15" s="53"/>
      <c r="AR15" s="53" t="s">
        <v>42</v>
      </c>
      <c r="AS15" s="53"/>
      <c r="AT15" s="40"/>
      <c r="AU15" s="40"/>
      <c r="AV15" s="53" t="s">
        <v>34</v>
      </c>
      <c r="AW15" s="53"/>
      <c r="AX15" s="53" t="s">
        <v>35</v>
      </c>
      <c r="AY15" s="53"/>
      <c r="AZ15" s="53" t="s">
        <v>36</v>
      </c>
      <c r="BA15" s="53"/>
      <c r="BB15" s="40"/>
      <c r="BC15" s="53" t="s">
        <v>35</v>
      </c>
      <c r="BD15" s="53"/>
      <c r="BE15" s="53" t="s">
        <v>36</v>
      </c>
      <c r="BF15" s="53"/>
      <c r="BG15" s="53" t="s">
        <v>37</v>
      </c>
      <c r="BH15" s="53"/>
      <c r="BI15" s="53" t="s">
        <v>38</v>
      </c>
      <c r="BJ15" s="53"/>
      <c r="BK15" s="53" t="s">
        <v>39</v>
      </c>
      <c r="BL15" s="53"/>
      <c r="BM15" s="53" t="s">
        <v>40</v>
      </c>
      <c r="BN15" s="53"/>
      <c r="BO15" s="53" t="s">
        <v>41</v>
      </c>
      <c r="BP15" s="53"/>
      <c r="BQ15" s="53" t="s">
        <v>42</v>
      </c>
      <c r="BR15" s="53"/>
      <c r="BS15" s="40"/>
      <c r="BT15" s="40"/>
      <c r="BU15" s="53" t="s">
        <v>34</v>
      </c>
      <c r="BV15" s="53"/>
      <c r="BW15" s="53" t="s">
        <v>35</v>
      </c>
      <c r="BX15" s="53"/>
      <c r="BY15" s="53" t="s">
        <v>36</v>
      </c>
      <c r="BZ15" s="53"/>
      <c r="CA15" s="40"/>
      <c r="CB15" s="53" t="s">
        <v>35</v>
      </c>
      <c r="CC15" s="53"/>
      <c r="CD15" s="53" t="s">
        <v>36</v>
      </c>
      <c r="CE15" s="53"/>
      <c r="CF15" s="53" t="s">
        <v>37</v>
      </c>
      <c r="CG15" s="53"/>
      <c r="CH15" s="53" t="s">
        <v>38</v>
      </c>
      <c r="CI15" s="53"/>
      <c r="CJ15" s="53" t="s">
        <v>39</v>
      </c>
      <c r="CK15" s="53"/>
      <c r="CL15" s="53" t="s">
        <v>40</v>
      </c>
      <c r="CM15" s="53"/>
      <c r="CN15" s="53" t="s">
        <v>41</v>
      </c>
      <c r="CO15" s="53"/>
      <c r="CP15" s="53" t="s">
        <v>42</v>
      </c>
      <c r="CQ15" s="53"/>
      <c r="CR15" s="40"/>
      <c r="CS15" s="40"/>
      <c r="CT15" s="53" t="s">
        <v>34</v>
      </c>
      <c r="CU15" s="53"/>
      <c r="CV15" s="53" t="s">
        <v>35</v>
      </c>
      <c r="CW15" s="53"/>
      <c r="CX15" s="53" t="s">
        <v>36</v>
      </c>
      <c r="CY15" s="53"/>
      <c r="CZ15" s="40"/>
      <c r="DA15" s="53" t="s">
        <v>35</v>
      </c>
      <c r="DB15" s="53"/>
      <c r="DC15" s="53" t="s">
        <v>36</v>
      </c>
      <c r="DD15" s="53"/>
      <c r="DE15" s="53" t="s">
        <v>37</v>
      </c>
      <c r="DF15" s="53"/>
      <c r="DG15" s="53" t="s">
        <v>38</v>
      </c>
      <c r="DH15" s="53"/>
      <c r="DI15" s="53" t="s">
        <v>39</v>
      </c>
      <c r="DJ15" s="53"/>
      <c r="DK15" s="53" t="s">
        <v>40</v>
      </c>
      <c r="DL15" s="53"/>
      <c r="DM15" s="53" t="s">
        <v>41</v>
      </c>
      <c r="DN15" s="53"/>
      <c r="DO15" s="53" t="s">
        <v>42</v>
      </c>
      <c r="DP15" s="53"/>
      <c r="DQ15" s="40"/>
      <c r="DR15" s="40"/>
    </row>
    <row r="16" spans="1:123" ht="19.5" customHeight="1">
      <c r="A16" s="32" t="s">
        <v>54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32"/>
      <c r="DR16" s="65"/>
      <c r="DS16" s="31"/>
    </row>
    <row r="17" spans="1:122" ht="12.75">
      <c r="A17" s="6">
        <v>1</v>
      </c>
      <c r="B17" s="6">
        <v>1</v>
      </c>
      <c r="C17" s="6"/>
      <c r="D17" s="6"/>
      <c r="E17" s="3" t="s">
        <v>55</v>
      </c>
      <c r="F17" s="6">
        <f>$B$17*COUNTIF(W17:DP17,"e")</f>
        <v>1</v>
      </c>
      <c r="G17" s="6">
        <f>$B$17*COUNTIF(W17:DP17,"z")</f>
        <v>0</v>
      </c>
      <c r="H17" s="6">
        <f aca="true" t="shared" si="0" ref="H17:H22">SUM(I17:S17)</f>
        <v>30</v>
      </c>
      <c r="I17" s="6">
        <f aca="true" t="shared" si="1" ref="I17:I22">W17+AV17+BU17+CT17</f>
        <v>0</v>
      </c>
      <c r="J17" s="6">
        <f aca="true" t="shared" si="2" ref="J17:J22">Y17+AX17+BW17+CV17</f>
        <v>0</v>
      </c>
      <c r="K17" s="6">
        <f aca="true" t="shared" si="3" ref="K17:K22">AA17+AZ17+BY17+CX17</f>
        <v>0</v>
      </c>
      <c r="L17" s="6">
        <f aca="true" t="shared" si="4" ref="L17:L22">AD17+BC17+CB17+DA17</f>
        <v>0</v>
      </c>
      <c r="M17" s="6">
        <f aca="true" t="shared" si="5" ref="M17:M22">AF17+BE17+CD17+DC17</f>
        <v>0</v>
      </c>
      <c r="N17" s="6">
        <f aca="true" t="shared" si="6" ref="N17:N22">AH17+BG17+CF17+DE17</f>
        <v>30</v>
      </c>
      <c r="O17" s="6">
        <f aca="true" t="shared" si="7" ref="O17:O22">AJ17+BI17+CH17+DG17</f>
        <v>0</v>
      </c>
      <c r="P17" s="6">
        <f aca="true" t="shared" si="8" ref="P17:P22">AL17+BK17+CJ17+DI17</f>
        <v>0</v>
      </c>
      <c r="Q17" s="6">
        <f aca="true" t="shared" si="9" ref="Q17:Q22">AN17+BM17+CL17+DK17</f>
        <v>0</v>
      </c>
      <c r="R17" s="6">
        <f aca="true" t="shared" si="10" ref="R17:R22">AP17+BO17+CN17+DM17</f>
        <v>0</v>
      </c>
      <c r="S17" s="6">
        <f aca="true" t="shared" si="11" ref="S17:S22">AR17+BQ17+CP17+DO17</f>
        <v>0</v>
      </c>
      <c r="T17" s="7">
        <f aca="true" t="shared" si="12" ref="T17:T22">AU17+BT17+CS17+DR17</f>
        <v>3</v>
      </c>
      <c r="U17" s="7">
        <f aca="true" t="shared" si="13" ref="U17:U22">AT17+BS17+CR17+DQ17</f>
        <v>3</v>
      </c>
      <c r="V17" s="7">
        <f>$B$17*1.2</f>
        <v>1.2</v>
      </c>
      <c r="W17" s="11"/>
      <c r="X17" s="10"/>
      <c r="Y17" s="11"/>
      <c r="Z17" s="10"/>
      <c r="AA17" s="11"/>
      <c r="AB17" s="10"/>
      <c r="AC17" s="7"/>
      <c r="AD17" s="11"/>
      <c r="AE17" s="10"/>
      <c r="AF17" s="11"/>
      <c r="AG17" s="10"/>
      <c r="AH17" s="11">
        <f>$B$17*30</f>
        <v>30</v>
      </c>
      <c r="AI17" s="10" t="s">
        <v>56</v>
      </c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7">
        <f>$B$17*3</f>
        <v>3</v>
      </c>
      <c r="AU17" s="7">
        <f aca="true" t="shared" si="14" ref="AU17:AU22">AC17+AT17</f>
        <v>3</v>
      </c>
      <c r="AV17" s="11"/>
      <c r="AW17" s="10"/>
      <c r="AX17" s="11"/>
      <c r="AY17" s="10"/>
      <c r="AZ17" s="11"/>
      <c r="BA17" s="10"/>
      <c r="BB17" s="7"/>
      <c r="BC17" s="11"/>
      <c r="BD17" s="10"/>
      <c r="BE17" s="11"/>
      <c r="BF17" s="10"/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11"/>
      <c r="BR17" s="10"/>
      <c r="BS17" s="7"/>
      <c r="BT17" s="7">
        <f aca="true" t="shared" si="15" ref="BT17:BT22">BB17+BS17</f>
        <v>0</v>
      </c>
      <c r="BU17" s="11"/>
      <c r="BV17" s="10"/>
      <c r="BW17" s="11"/>
      <c r="BX17" s="10"/>
      <c r="BY17" s="11"/>
      <c r="BZ17" s="10"/>
      <c r="CA17" s="7"/>
      <c r="CB17" s="11"/>
      <c r="CC17" s="10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11"/>
      <c r="CQ17" s="10"/>
      <c r="CR17" s="7"/>
      <c r="CS17" s="7">
        <f aca="true" t="shared" si="16" ref="CS17:CS22">CA17+CR17</f>
        <v>0</v>
      </c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11"/>
      <c r="DJ17" s="10"/>
      <c r="DK17" s="11"/>
      <c r="DL17" s="10"/>
      <c r="DM17" s="11"/>
      <c r="DN17" s="10"/>
      <c r="DO17" s="11"/>
      <c r="DP17" s="10"/>
      <c r="DQ17" s="7"/>
      <c r="DR17" s="7">
        <f aca="true" t="shared" si="17" ref="DR17:DR22">CZ17+DQ17</f>
        <v>0</v>
      </c>
    </row>
    <row r="18" spans="1:122" ht="12.75">
      <c r="A18" s="6"/>
      <c r="B18" s="6"/>
      <c r="C18" s="6"/>
      <c r="D18" s="6" t="s">
        <v>58</v>
      </c>
      <c r="E18" s="3" t="s">
        <v>59</v>
      </c>
      <c r="F18" s="6">
        <f>COUNTIF(W18:DP18,"e")</f>
        <v>0</v>
      </c>
      <c r="G18" s="6">
        <f>COUNTIF(W18:DP18,"z")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6">
        <f t="shared" si="11"/>
        <v>0</v>
      </c>
      <c r="T18" s="7">
        <f t="shared" si="12"/>
        <v>1</v>
      </c>
      <c r="U18" s="7">
        <f t="shared" si="13"/>
        <v>0</v>
      </c>
      <c r="V18" s="7">
        <v>0.6</v>
      </c>
      <c r="W18" s="11"/>
      <c r="X18" s="10"/>
      <c r="Y18" s="11">
        <v>15</v>
      </c>
      <c r="Z18" s="10" t="s">
        <v>57</v>
      </c>
      <c r="AA18" s="11"/>
      <c r="AB18" s="10"/>
      <c r="AC18" s="7">
        <v>1</v>
      </c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7"/>
      <c r="AU18" s="7">
        <f t="shared" si="14"/>
        <v>1</v>
      </c>
      <c r="AV18" s="11"/>
      <c r="AW18" s="10"/>
      <c r="AX18" s="11"/>
      <c r="AY18" s="10"/>
      <c r="AZ18" s="11"/>
      <c r="BA18" s="10"/>
      <c r="BB18" s="7"/>
      <c r="BC18" s="11"/>
      <c r="BD18" s="10"/>
      <c r="BE18" s="11"/>
      <c r="BF18" s="10"/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11"/>
      <c r="BR18" s="10"/>
      <c r="BS18" s="7"/>
      <c r="BT18" s="7">
        <f t="shared" si="15"/>
        <v>0</v>
      </c>
      <c r="BU18" s="11"/>
      <c r="BV18" s="10"/>
      <c r="BW18" s="11"/>
      <c r="BX18" s="10"/>
      <c r="BY18" s="11"/>
      <c r="BZ18" s="10"/>
      <c r="CA18" s="7"/>
      <c r="CB18" s="11"/>
      <c r="CC18" s="10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11"/>
      <c r="CQ18" s="10"/>
      <c r="CR18" s="7"/>
      <c r="CS18" s="7">
        <f t="shared" si="16"/>
        <v>0</v>
      </c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11"/>
      <c r="DL18" s="10"/>
      <c r="DM18" s="11"/>
      <c r="DN18" s="10"/>
      <c r="DO18" s="11"/>
      <c r="DP18" s="10"/>
      <c r="DQ18" s="7"/>
      <c r="DR18" s="7">
        <f t="shared" si="17"/>
        <v>0</v>
      </c>
    </row>
    <row r="19" spans="1:122" ht="12.75">
      <c r="A19" s="6">
        <v>2</v>
      </c>
      <c r="B19" s="6">
        <v>1</v>
      </c>
      <c r="C19" s="6"/>
      <c r="D19" s="6"/>
      <c r="E19" s="3" t="s">
        <v>60</v>
      </c>
      <c r="F19" s="6">
        <f>$B$19*COUNTIF(W19:DP19,"e")</f>
        <v>0</v>
      </c>
      <c r="G19" s="6">
        <f>$B$19*COUNTIF(W19:DP19,"z")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6">
        <f t="shared" si="11"/>
        <v>0</v>
      </c>
      <c r="T19" s="7">
        <f t="shared" si="12"/>
        <v>1</v>
      </c>
      <c r="U19" s="7">
        <f t="shared" si="13"/>
        <v>0</v>
      </c>
      <c r="V19" s="7">
        <f>$B$19*0.6</f>
        <v>0.6</v>
      </c>
      <c r="W19" s="11"/>
      <c r="X19" s="10"/>
      <c r="Y19" s="11"/>
      <c r="Z19" s="10"/>
      <c r="AA19" s="11"/>
      <c r="AB19" s="10"/>
      <c r="AC19" s="7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7"/>
      <c r="AU19" s="7">
        <f t="shared" si="14"/>
        <v>0</v>
      </c>
      <c r="AV19" s="11">
        <f>$B$19*15</f>
        <v>15</v>
      </c>
      <c r="AW19" s="10" t="s">
        <v>57</v>
      </c>
      <c r="AX19" s="11"/>
      <c r="AY19" s="10"/>
      <c r="AZ19" s="11"/>
      <c r="BA19" s="10"/>
      <c r="BB19" s="7">
        <f>$B$19*1</f>
        <v>1</v>
      </c>
      <c r="BC19" s="11"/>
      <c r="BD19" s="10"/>
      <c r="BE19" s="11"/>
      <c r="BF19" s="10"/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11"/>
      <c r="BR19" s="10"/>
      <c r="BS19" s="7"/>
      <c r="BT19" s="7">
        <f t="shared" si="15"/>
        <v>1</v>
      </c>
      <c r="BU19" s="11"/>
      <c r="BV19" s="10"/>
      <c r="BW19" s="11"/>
      <c r="BX19" s="10"/>
      <c r="BY19" s="11"/>
      <c r="BZ19" s="10"/>
      <c r="CA19" s="7"/>
      <c r="CB19" s="11"/>
      <c r="CC19" s="10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11"/>
      <c r="CQ19" s="10"/>
      <c r="CR19" s="7"/>
      <c r="CS19" s="7">
        <f t="shared" si="16"/>
        <v>0</v>
      </c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11"/>
      <c r="DL19" s="10"/>
      <c r="DM19" s="11"/>
      <c r="DN19" s="10"/>
      <c r="DO19" s="11"/>
      <c r="DP19" s="10"/>
      <c r="DQ19" s="7"/>
      <c r="DR19" s="7">
        <f t="shared" si="17"/>
        <v>0</v>
      </c>
    </row>
    <row r="20" spans="1:122" ht="12.75">
      <c r="A20" s="6"/>
      <c r="B20" s="6"/>
      <c r="C20" s="6"/>
      <c r="D20" s="6" t="s">
        <v>61</v>
      </c>
      <c r="E20" s="3" t="s">
        <v>62</v>
      </c>
      <c r="F20" s="6">
        <f>COUNTIF(W20:DP20,"e")</f>
        <v>0</v>
      </c>
      <c r="G20" s="6">
        <f>COUNTIF(W20:DP20,"z")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6">
        <f t="shared" si="11"/>
        <v>0</v>
      </c>
      <c r="T20" s="7">
        <f t="shared" si="12"/>
        <v>1</v>
      </c>
      <c r="U20" s="7">
        <f t="shared" si="13"/>
        <v>0</v>
      </c>
      <c r="V20" s="7">
        <v>0.6</v>
      </c>
      <c r="W20" s="11"/>
      <c r="X20" s="10"/>
      <c r="Y20" s="11"/>
      <c r="Z20" s="10"/>
      <c r="AA20" s="11"/>
      <c r="AB20" s="10"/>
      <c r="AC20" s="7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7"/>
      <c r="AU20" s="7">
        <f t="shared" si="14"/>
        <v>0</v>
      </c>
      <c r="AV20" s="11"/>
      <c r="AW20" s="10"/>
      <c r="AX20" s="11"/>
      <c r="AY20" s="10"/>
      <c r="AZ20" s="11"/>
      <c r="BA20" s="10"/>
      <c r="BB20" s="7"/>
      <c r="BC20" s="11"/>
      <c r="BD20" s="10"/>
      <c r="BE20" s="11"/>
      <c r="BF20" s="10"/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11"/>
      <c r="BR20" s="10"/>
      <c r="BS20" s="7"/>
      <c r="BT20" s="7">
        <f t="shared" si="15"/>
        <v>0</v>
      </c>
      <c r="BU20" s="11">
        <v>15</v>
      </c>
      <c r="BV20" s="10" t="s">
        <v>57</v>
      </c>
      <c r="BW20" s="11"/>
      <c r="BX20" s="10"/>
      <c r="BY20" s="11"/>
      <c r="BZ20" s="10"/>
      <c r="CA20" s="7">
        <v>1</v>
      </c>
      <c r="CB20" s="11"/>
      <c r="CC20" s="10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11"/>
      <c r="CQ20" s="10"/>
      <c r="CR20" s="7"/>
      <c r="CS20" s="7">
        <f t="shared" si="16"/>
        <v>1</v>
      </c>
      <c r="CT20" s="11"/>
      <c r="CU20" s="10"/>
      <c r="CV20" s="11"/>
      <c r="CW20" s="10"/>
      <c r="CX20" s="11"/>
      <c r="CY20" s="10"/>
      <c r="CZ20" s="7"/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11"/>
      <c r="DL20" s="10"/>
      <c r="DM20" s="11"/>
      <c r="DN20" s="10"/>
      <c r="DO20" s="11"/>
      <c r="DP20" s="10"/>
      <c r="DQ20" s="7"/>
      <c r="DR20" s="7">
        <f t="shared" si="17"/>
        <v>0</v>
      </c>
    </row>
    <row r="21" spans="1:122" ht="12.75">
      <c r="A21" s="6"/>
      <c r="B21" s="6"/>
      <c r="C21" s="6"/>
      <c r="D21" s="6" t="s">
        <v>63</v>
      </c>
      <c r="E21" s="3" t="s">
        <v>64</v>
      </c>
      <c r="F21" s="6">
        <f>COUNTIF(W21:DP21,"e")</f>
        <v>0</v>
      </c>
      <c r="G21" s="6">
        <f>COUNTIF(W21:DP21,"z")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6">
        <f t="shared" si="11"/>
        <v>0</v>
      </c>
      <c r="T21" s="7">
        <f t="shared" si="12"/>
        <v>1</v>
      </c>
      <c r="U21" s="7">
        <f t="shared" si="13"/>
        <v>0</v>
      </c>
      <c r="V21" s="7">
        <v>0.6</v>
      </c>
      <c r="W21" s="11">
        <v>15</v>
      </c>
      <c r="X21" s="10" t="s">
        <v>57</v>
      </c>
      <c r="Y21" s="11"/>
      <c r="Z21" s="10"/>
      <c r="AA21" s="11"/>
      <c r="AB21" s="10"/>
      <c r="AC21" s="7">
        <v>1</v>
      </c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7"/>
      <c r="AU21" s="7">
        <f t="shared" si="14"/>
        <v>1</v>
      </c>
      <c r="AV21" s="11"/>
      <c r="AW21" s="10"/>
      <c r="AX21" s="11"/>
      <c r="AY21" s="10"/>
      <c r="AZ21" s="11"/>
      <c r="BA21" s="10"/>
      <c r="BB21" s="7"/>
      <c r="BC21" s="11"/>
      <c r="BD21" s="10"/>
      <c r="BE21" s="11"/>
      <c r="BF21" s="10"/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11"/>
      <c r="BR21" s="10"/>
      <c r="BS21" s="7"/>
      <c r="BT21" s="7">
        <f t="shared" si="15"/>
        <v>0</v>
      </c>
      <c r="BU21" s="11"/>
      <c r="BV21" s="10"/>
      <c r="BW21" s="11"/>
      <c r="BX21" s="10"/>
      <c r="BY21" s="11"/>
      <c r="BZ21" s="10"/>
      <c r="CA21" s="7"/>
      <c r="CB21" s="11"/>
      <c r="CC21" s="10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11"/>
      <c r="CQ21" s="10"/>
      <c r="CR21" s="7"/>
      <c r="CS21" s="7">
        <f t="shared" si="16"/>
        <v>0</v>
      </c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11"/>
      <c r="DJ21" s="10"/>
      <c r="DK21" s="11"/>
      <c r="DL21" s="10"/>
      <c r="DM21" s="11"/>
      <c r="DN21" s="10"/>
      <c r="DO21" s="11"/>
      <c r="DP21" s="10"/>
      <c r="DQ21" s="7"/>
      <c r="DR21" s="7">
        <f t="shared" si="17"/>
        <v>0</v>
      </c>
    </row>
    <row r="22" spans="1:122" ht="12.75">
      <c r="A22" s="6"/>
      <c r="B22" s="6"/>
      <c r="C22" s="6"/>
      <c r="D22" s="6" t="s">
        <v>65</v>
      </c>
      <c r="E22" s="3" t="s">
        <v>66</v>
      </c>
      <c r="F22" s="6">
        <f>COUNTIF(W22:DP22,"e")</f>
        <v>0</v>
      </c>
      <c r="G22" s="6">
        <f>COUNTIF(W22:DP22,"z")</f>
        <v>2</v>
      </c>
      <c r="H22" s="6">
        <f t="shared" si="0"/>
        <v>30</v>
      </c>
      <c r="I22" s="6">
        <f t="shared" si="1"/>
        <v>15</v>
      </c>
      <c r="J22" s="6">
        <f t="shared" si="2"/>
        <v>15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6">
        <f t="shared" si="11"/>
        <v>0</v>
      </c>
      <c r="T22" s="7">
        <f t="shared" si="12"/>
        <v>2</v>
      </c>
      <c r="U22" s="7">
        <f t="shared" si="13"/>
        <v>0</v>
      </c>
      <c r="V22" s="7">
        <v>1.2</v>
      </c>
      <c r="W22" s="11">
        <v>15</v>
      </c>
      <c r="X22" s="10" t="s">
        <v>57</v>
      </c>
      <c r="Y22" s="11">
        <v>15</v>
      </c>
      <c r="Z22" s="10" t="s">
        <v>57</v>
      </c>
      <c r="AA22" s="11"/>
      <c r="AB22" s="10"/>
      <c r="AC22" s="7">
        <v>2</v>
      </c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7"/>
      <c r="AU22" s="7">
        <f t="shared" si="14"/>
        <v>2</v>
      </c>
      <c r="AV22" s="11"/>
      <c r="AW22" s="10"/>
      <c r="AX22" s="11"/>
      <c r="AY22" s="10"/>
      <c r="AZ22" s="11"/>
      <c r="BA22" s="10"/>
      <c r="BB22" s="7"/>
      <c r="BC22" s="11"/>
      <c r="BD22" s="10"/>
      <c r="BE22" s="11"/>
      <c r="BF22" s="10"/>
      <c r="BG22" s="11"/>
      <c r="BH22" s="10"/>
      <c r="BI22" s="11"/>
      <c r="BJ22" s="10"/>
      <c r="BK22" s="11"/>
      <c r="BL22" s="10"/>
      <c r="BM22" s="11"/>
      <c r="BN22" s="10"/>
      <c r="BO22" s="11"/>
      <c r="BP22" s="10"/>
      <c r="BQ22" s="11"/>
      <c r="BR22" s="10"/>
      <c r="BS22" s="7"/>
      <c r="BT22" s="7">
        <f t="shared" si="15"/>
        <v>0</v>
      </c>
      <c r="BU22" s="11"/>
      <c r="BV22" s="10"/>
      <c r="BW22" s="11"/>
      <c r="BX22" s="10"/>
      <c r="BY22" s="11"/>
      <c r="BZ22" s="10"/>
      <c r="CA22" s="7"/>
      <c r="CB22" s="11"/>
      <c r="CC22" s="10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11"/>
      <c r="CQ22" s="10"/>
      <c r="CR22" s="7"/>
      <c r="CS22" s="7">
        <f t="shared" si="16"/>
        <v>0</v>
      </c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11"/>
      <c r="DJ22" s="10"/>
      <c r="DK22" s="11"/>
      <c r="DL22" s="10"/>
      <c r="DM22" s="11"/>
      <c r="DN22" s="10"/>
      <c r="DO22" s="11"/>
      <c r="DP22" s="10"/>
      <c r="DQ22" s="7"/>
      <c r="DR22" s="7">
        <f t="shared" si="17"/>
        <v>0</v>
      </c>
    </row>
    <row r="23" spans="1:122" ht="15.75" customHeight="1">
      <c r="A23" s="6"/>
      <c r="B23" s="6"/>
      <c r="C23" s="6"/>
      <c r="D23" s="6"/>
      <c r="E23" s="6" t="s">
        <v>67</v>
      </c>
      <c r="F23" s="6">
        <f aca="true" t="shared" si="18" ref="F23:AK23">SUM(F17:F22)</f>
        <v>1</v>
      </c>
      <c r="G23" s="6">
        <f t="shared" si="18"/>
        <v>6</v>
      </c>
      <c r="H23" s="6">
        <f t="shared" si="18"/>
        <v>120</v>
      </c>
      <c r="I23" s="6">
        <f t="shared" si="18"/>
        <v>60</v>
      </c>
      <c r="J23" s="6">
        <f t="shared" si="18"/>
        <v>30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30</v>
      </c>
      <c r="O23" s="6">
        <f t="shared" si="18"/>
        <v>0</v>
      </c>
      <c r="P23" s="6">
        <f t="shared" si="18"/>
        <v>0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7">
        <f t="shared" si="18"/>
        <v>9</v>
      </c>
      <c r="U23" s="7">
        <f t="shared" si="18"/>
        <v>3</v>
      </c>
      <c r="V23" s="7">
        <f t="shared" si="18"/>
        <v>4.8</v>
      </c>
      <c r="W23" s="11">
        <f t="shared" si="18"/>
        <v>30</v>
      </c>
      <c r="X23" s="10">
        <f t="shared" si="18"/>
        <v>0</v>
      </c>
      <c r="Y23" s="11">
        <f t="shared" si="18"/>
        <v>30</v>
      </c>
      <c r="Z23" s="10">
        <f t="shared" si="18"/>
        <v>0</v>
      </c>
      <c r="AA23" s="11">
        <f t="shared" si="18"/>
        <v>0</v>
      </c>
      <c r="AB23" s="10">
        <f t="shared" si="18"/>
        <v>0</v>
      </c>
      <c r="AC23" s="7">
        <f t="shared" si="18"/>
        <v>4</v>
      </c>
      <c r="AD23" s="11">
        <f t="shared" si="18"/>
        <v>0</v>
      </c>
      <c r="AE23" s="10">
        <f t="shared" si="18"/>
        <v>0</v>
      </c>
      <c r="AF23" s="11">
        <f t="shared" si="18"/>
        <v>0</v>
      </c>
      <c r="AG23" s="10">
        <f t="shared" si="18"/>
        <v>0</v>
      </c>
      <c r="AH23" s="11">
        <f t="shared" si="18"/>
        <v>30</v>
      </c>
      <c r="AI23" s="10">
        <f t="shared" si="18"/>
        <v>0</v>
      </c>
      <c r="AJ23" s="11">
        <f t="shared" si="18"/>
        <v>0</v>
      </c>
      <c r="AK23" s="10">
        <f t="shared" si="18"/>
        <v>0</v>
      </c>
      <c r="AL23" s="11">
        <f aca="true" t="shared" si="19" ref="AL23:BQ23">SUM(AL17:AL22)</f>
        <v>0</v>
      </c>
      <c r="AM23" s="10">
        <f t="shared" si="19"/>
        <v>0</v>
      </c>
      <c r="AN23" s="11">
        <f t="shared" si="19"/>
        <v>0</v>
      </c>
      <c r="AO23" s="10">
        <f t="shared" si="19"/>
        <v>0</v>
      </c>
      <c r="AP23" s="11">
        <f t="shared" si="19"/>
        <v>0</v>
      </c>
      <c r="AQ23" s="10">
        <f t="shared" si="19"/>
        <v>0</v>
      </c>
      <c r="AR23" s="11">
        <f t="shared" si="19"/>
        <v>0</v>
      </c>
      <c r="AS23" s="10">
        <f t="shared" si="19"/>
        <v>0</v>
      </c>
      <c r="AT23" s="7">
        <f t="shared" si="19"/>
        <v>3</v>
      </c>
      <c r="AU23" s="7">
        <f t="shared" si="19"/>
        <v>7</v>
      </c>
      <c r="AV23" s="11">
        <f t="shared" si="19"/>
        <v>15</v>
      </c>
      <c r="AW23" s="10">
        <f t="shared" si="19"/>
        <v>0</v>
      </c>
      <c r="AX23" s="11">
        <f t="shared" si="19"/>
        <v>0</v>
      </c>
      <c r="AY23" s="10">
        <f t="shared" si="19"/>
        <v>0</v>
      </c>
      <c r="AZ23" s="11">
        <f t="shared" si="19"/>
        <v>0</v>
      </c>
      <c r="BA23" s="10">
        <f t="shared" si="19"/>
        <v>0</v>
      </c>
      <c r="BB23" s="7">
        <f t="shared" si="19"/>
        <v>1</v>
      </c>
      <c r="BC23" s="11">
        <f t="shared" si="19"/>
        <v>0</v>
      </c>
      <c r="BD23" s="10">
        <f t="shared" si="19"/>
        <v>0</v>
      </c>
      <c r="BE23" s="11">
        <f t="shared" si="19"/>
        <v>0</v>
      </c>
      <c r="BF23" s="10">
        <f t="shared" si="19"/>
        <v>0</v>
      </c>
      <c r="BG23" s="11">
        <f t="shared" si="19"/>
        <v>0</v>
      </c>
      <c r="BH23" s="10">
        <f t="shared" si="19"/>
        <v>0</v>
      </c>
      <c r="BI23" s="11">
        <f t="shared" si="19"/>
        <v>0</v>
      </c>
      <c r="BJ23" s="10">
        <f t="shared" si="19"/>
        <v>0</v>
      </c>
      <c r="BK23" s="11">
        <f t="shared" si="19"/>
        <v>0</v>
      </c>
      <c r="BL23" s="10">
        <f t="shared" si="19"/>
        <v>0</v>
      </c>
      <c r="BM23" s="11">
        <f t="shared" si="19"/>
        <v>0</v>
      </c>
      <c r="BN23" s="10">
        <f t="shared" si="19"/>
        <v>0</v>
      </c>
      <c r="BO23" s="11">
        <f t="shared" si="19"/>
        <v>0</v>
      </c>
      <c r="BP23" s="10">
        <f t="shared" si="19"/>
        <v>0</v>
      </c>
      <c r="BQ23" s="11">
        <f t="shared" si="19"/>
        <v>0</v>
      </c>
      <c r="BR23" s="10">
        <f aca="true" t="shared" si="20" ref="BR23:CW23">SUM(BR17:BR22)</f>
        <v>0</v>
      </c>
      <c r="BS23" s="7">
        <f t="shared" si="20"/>
        <v>0</v>
      </c>
      <c r="BT23" s="7">
        <f t="shared" si="20"/>
        <v>1</v>
      </c>
      <c r="BU23" s="11">
        <f t="shared" si="20"/>
        <v>15</v>
      </c>
      <c r="BV23" s="10">
        <f t="shared" si="20"/>
        <v>0</v>
      </c>
      <c r="BW23" s="11">
        <f t="shared" si="20"/>
        <v>0</v>
      </c>
      <c r="BX23" s="10">
        <f t="shared" si="20"/>
        <v>0</v>
      </c>
      <c r="BY23" s="11">
        <f t="shared" si="20"/>
        <v>0</v>
      </c>
      <c r="BZ23" s="10">
        <f t="shared" si="20"/>
        <v>0</v>
      </c>
      <c r="CA23" s="7">
        <f t="shared" si="20"/>
        <v>1</v>
      </c>
      <c r="CB23" s="11">
        <f t="shared" si="20"/>
        <v>0</v>
      </c>
      <c r="CC23" s="10">
        <f t="shared" si="20"/>
        <v>0</v>
      </c>
      <c r="CD23" s="11">
        <f t="shared" si="20"/>
        <v>0</v>
      </c>
      <c r="CE23" s="10">
        <f t="shared" si="20"/>
        <v>0</v>
      </c>
      <c r="CF23" s="11">
        <f t="shared" si="20"/>
        <v>0</v>
      </c>
      <c r="CG23" s="10">
        <f t="shared" si="20"/>
        <v>0</v>
      </c>
      <c r="CH23" s="11">
        <f t="shared" si="20"/>
        <v>0</v>
      </c>
      <c r="CI23" s="10">
        <f t="shared" si="20"/>
        <v>0</v>
      </c>
      <c r="CJ23" s="11">
        <f t="shared" si="20"/>
        <v>0</v>
      </c>
      <c r="CK23" s="10">
        <f t="shared" si="20"/>
        <v>0</v>
      </c>
      <c r="CL23" s="11">
        <f t="shared" si="20"/>
        <v>0</v>
      </c>
      <c r="CM23" s="10">
        <f t="shared" si="20"/>
        <v>0</v>
      </c>
      <c r="CN23" s="11">
        <f t="shared" si="20"/>
        <v>0</v>
      </c>
      <c r="CO23" s="10">
        <f t="shared" si="20"/>
        <v>0</v>
      </c>
      <c r="CP23" s="11">
        <f t="shared" si="20"/>
        <v>0</v>
      </c>
      <c r="CQ23" s="10">
        <f t="shared" si="20"/>
        <v>0</v>
      </c>
      <c r="CR23" s="7">
        <f t="shared" si="20"/>
        <v>0</v>
      </c>
      <c r="CS23" s="7">
        <f t="shared" si="20"/>
        <v>1</v>
      </c>
      <c r="CT23" s="11">
        <f t="shared" si="20"/>
        <v>0</v>
      </c>
      <c r="CU23" s="10">
        <f t="shared" si="20"/>
        <v>0</v>
      </c>
      <c r="CV23" s="11">
        <f t="shared" si="20"/>
        <v>0</v>
      </c>
      <c r="CW23" s="10">
        <f t="shared" si="20"/>
        <v>0</v>
      </c>
      <c r="CX23" s="11">
        <f aca="true" t="shared" si="21" ref="CX23:DR23">SUM(CX17:CX22)</f>
        <v>0</v>
      </c>
      <c r="CY23" s="10">
        <f t="shared" si="21"/>
        <v>0</v>
      </c>
      <c r="CZ23" s="7">
        <f t="shared" si="21"/>
        <v>0</v>
      </c>
      <c r="DA23" s="11">
        <f t="shared" si="21"/>
        <v>0</v>
      </c>
      <c r="DB23" s="10">
        <f t="shared" si="21"/>
        <v>0</v>
      </c>
      <c r="DC23" s="11">
        <f t="shared" si="21"/>
        <v>0</v>
      </c>
      <c r="DD23" s="10">
        <f t="shared" si="21"/>
        <v>0</v>
      </c>
      <c r="DE23" s="11">
        <f t="shared" si="21"/>
        <v>0</v>
      </c>
      <c r="DF23" s="10">
        <f t="shared" si="21"/>
        <v>0</v>
      </c>
      <c r="DG23" s="11">
        <f t="shared" si="21"/>
        <v>0</v>
      </c>
      <c r="DH23" s="10">
        <f t="shared" si="21"/>
        <v>0</v>
      </c>
      <c r="DI23" s="11">
        <f t="shared" si="21"/>
        <v>0</v>
      </c>
      <c r="DJ23" s="10">
        <f t="shared" si="21"/>
        <v>0</v>
      </c>
      <c r="DK23" s="11">
        <f t="shared" si="21"/>
        <v>0</v>
      </c>
      <c r="DL23" s="10">
        <f t="shared" si="21"/>
        <v>0</v>
      </c>
      <c r="DM23" s="11">
        <f t="shared" si="21"/>
        <v>0</v>
      </c>
      <c r="DN23" s="10">
        <f t="shared" si="21"/>
        <v>0</v>
      </c>
      <c r="DO23" s="11">
        <f t="shared" si="21"/>
        <v>0</v>
      </c>
      <c r="DP23" s="10">
        <f t="shared" si="21"/>
        <v>0</v>
      </c>
      <c r="DQ23" s="7">
        <f t="shared" si="21"/>
        <v>0</v>
      </c>
      <c r="DR23" s="7">
        <f t="shared" si="21"/>
        <v>0</v>
      </c>
    </row>
    <row r="24" spans="1:123" ht="19.5" customHeight="1">
      <c r="A24" s="35" t="s">
        <v>68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32"/>
      <c r="DR24" s="65"/>
      <c r="DS24" s="31"/>
    </row>
    <row r="25" spans="1:122" ht="12.75">
      <c r="A25" s="6"/>
      <c r="B25" s="6"/>
      <c r="C25" s="6"/>
      <c r="D25" s="6" t="s">
        <v>69</v>
      </c>
      <c r="E25" s="3" t="s">
        <v>70</v>
      </c>
      <c r="F25" s="6">
        <f>COUNTIF(W25:DP25,"e")</f>
        <v>0</v>
      </c>
      <c r="G25" s="6">
        <f>COUNTIF(W25:DP25,"z")</f>
        <v>2</v>
      </c>
      <c r="H25" s="6">
        <f>SUM(I25:S25)</f>
        <v>50</v>
      </c>
      <c r="I25" s="6">
        <f>W25+AV25+BU25+CT25</f>
        <v>25</v>
      </c>
      <c r="J25" s="6">
        <f>Y25+AX25+BW25+CV25</f>
        <v>25</v>
      </c>
      <c r="K25" s="6">
        <f>AA25+AZ25+BY25+CX25</f>
        <v>0</v>
      </c>
      <c r="L25" s="6">
        <f>AD25+BC25+CB25+DA25</f>
        <v>0</v>
      </c>
      <c r="M25" s="6">
        <f>AF25+BE25+CD25+DC25</f>
        <v>0</v>
      </c>
      <c r="N25" s="6">
        <f>AH25+BG25+CF25+DE25</f>
        <v>0</v>
      </c>
      <c r="O25" s="6">
        <f>AJ25+BI25+CH25+DG25</f>
        <v>0</v>
      </c>
      <c r="P25" s="6">
        <f>AL25+BK25+CJ25+DI25</f>
        <v>0</v>
      </c>
      <c r="Q25" s="6">
        <f>AN25+BM25+CL25+DK25</f>
        <v>0</v>
      </c>
      <c r="R25" s="6">
        <f>AP25+BO25+CN25+DM25</f>
        <v>0</v>
      </c>
      <c r="S25" s="6">
        <f>AR25+BQ25+CP25+DO25</f>
        <v>0</v>
      </c>
      <c r="T25" s="7">
        <f>AU25+BT25+CS25+DR25</f>
        <v>2</v>
      </c>
      <c r="U25" s="7">
        <f>AT25+BS25+CR25+DQ25</f>
        <v>0</v>
      </c>
      <c r="V25" s="7">
        <v>2</v>
      </c>
      <c r="W25" s="11">
        <v>25</v>
      </c>
      <c r="X25" s="10" t="s">
        <v>57</v>
      </c>
      <c r="Y25" s="11">
        <v>25</v>
      </c>
      <c r="Z25" s="10" t="s">
        <v>57</v>
      </c>
      <c r="AA25" s="11"/>
      <c r="AB25" s="10"/>
      <c r="AC25" s="7">
        <v>2</v>
      </c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7"/>
      <c r="AU25" s="7">
        <f>AC25+AT25</f>
        <v>2</v>
      </c>
      <c r="AV25" s="11"/>
      <c r="AW25" s="10"/>
      <c r="AX25" s="11"/>
      <c r="AY25" s="10"/>
      <c r="AZ25" s="11"/>
      <c r="BA25" s="10"/>
      <c r="BB25" s="7"/>
      <c r="BC25" s="11"/>
      <c r="BD25" s="10"/>
      <c r="BE25" s="11"/>
      <c r="BF25" s="10"/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11"/>
      <c r="BR25" s="10"/>
      <c r="BS25" s="7"/>
      <c r="BT25" s="7">
        <f>BB25+BS25</f>
        <v>0</v>
      </c>
      <c r="BU25" s="11"/>
      <c r="BV25" s="10"/>
      <c r="BW25" s="11"/>
      <c r="BX25" s="10"/>
      <c r="BY25" s="11"/>
      <c r="BZ25" s="10"/>
      <c r="CA25" s="7"/>
      <c r="CB25" s="11"/>
      <c r="CC25" s="10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11"/>
      <c r="CQ25" s="10"/>
      <c r="CR25" s="7"/>
      <c r="CS25" s="7">
        <f>CA25+CR25</f>
        <v>0</v>
      </c>
      <c r="CT25" s="11"/>
      <c r="CU25" s="10"/>
      <c r="CV25" s="11"/>
      <c r="CW25" s="10"/>
      <c r="CX25" s="11"/>
      <c r="CY25" s="10"/>
      <c r="CZ25" s="7"/>
      <c r="DA25" s="11"/>
      <c r="DB25" s="10"/>
      <c r="DC25" s="11"/>
      <c r="DD25" s="10"/>
      <c r="DE25" s="11"/>
      <c r="DF25" s="10"/>
      <c r="DG25" s="11"/>
      <c r="DH25" s="10"/>
      <c r="DI25" s="11"/>
      <c r="DJ25" s="10"/>
      <c r="DK25" s="11"/>
      <c r="DL25" s="10"/>
      <c r="DM25" s="11"/>
      <c r="DN25" s="10"/>
      <c r="DO25" s="11"/>
      <c r="DP25" s="10"/>
      <c r="DQ25" s="7"/>
      <c r="DR25" s="7">
        <f>CZ25+DQ25</f>
        <v>0</v>
      </c>
    </row>
    <row r="26" spans="1:122" ht="12.75">
      <c r="A26" s="6"/>
      <c r="B26" s="6"/>
      <c r="C26" s="6"/>
      <c r="D26" s="6" t="s">
        <v>71</v>
      </c>
      <c r="E26" s="3" t="s">
        <v>72</v>
      </c>
      <c r="F26" s="6">
        <f>COUNTIF(W26:DP26,"e")</f>
        <v>1</v>
      </c>
      <c r="G26" s="6">
        <f>COUNTIF(W26:DP26,"z")</f>
        <v>1</v>
      </c>
      <c r="H26" s="6">
        <f>SUM(I26:S26)</f>
        <v>30</v>
      </c>
      <c r="I26" s="6">
        <f>W26+AV26+BU26+CT26</f>
        <v>15</v>
      </c>
      <c r="J26" s="6">
        <f>Y26+AX26+BW26+CV26</f>
        <v>0</v>
      </c>
      <c r="K26" s="6">
        <f>AA26+AZ26+BY26+CX26</f>
        <v>0</v>
      </c>
      <c r="L26" s="6">
        <f>AD26+BC26+CB26+DA26</f>
        <v>0</v>
      </c>
      <c r="M26" s="6">
        <f>AF26+BE26+CD26+DC26</f>
        <v>15</v>
      </c>
      <c r="N26" s="6">
        <f>AH26+BG26+CF26+DE26</f>
        <v>0</v>
      </c>
      <c r="O26" s="6">
        <f>AJ26+BI26+CH26+DG26</f>
        <v>0</v>
      </c>
      <c r="P26" s="6">
        <f>AL26+BK26+CJ26+DI26</f>
        <v>0</v>
      </c>
      <c r="Q26" s="6">
        <f>AN26+BM26+CL26+DK26</f>
        <v>0</v>
      </c>
      <c r="R26" s="6">
        <f>AP26+BO26+CN26+DM26</f>
        <v>0</v>
      </c>
      <c r="S26" s="6">
        <f>AR26+BQ26+CP26+DO26</f>
        <v>0</v>
      </c>
      <c r="T26" s="7">
        <f>AU26+BT26+CS26+DR26</f>
        <v>2</v>
      </c>
      <c r="U26" s="7">
        <f>AT26+BS26+CR26+DQ26</f>
        <v>1</v>
      </c>
      <c r="V26" s="7">
        <v>1.2</v>
      </c>
      <c r="W26" s="11">
        <v>15</v>
      </c>
      <c r="X26" s="10" t="s">
        <v>56</v>
      </c>
      <c r="Y26" s="11"/>
      <c r="Z26" s="10"/>
      <c r="AA26" s="11"/>
      <c r="AB26" s="10"/>
      <c r="AC26" s="7">
        <v>1</v>
      </c>
      <c r="AD26" s="11"/>
      <c r="AE26" s="10"/>
      <c r="AF26" s="11">
        <v>15</v>
      </c>
      <c r="AG26" s="10" t="s">
        <v>57</v>
      </c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7">
        <v>1</v>
      </c>
      <c r="AU26" s="7">
        <f>AC26+AT26</f>
        <v>2</v>
      </c>
      <c r="AV26" s="11"/>
      <c r="AW26" s="10"/>
      <c r="AX26" s="11"/>
      <c r="AY26" s="10"/>
      <c r="AZ26" s="11"/>
      <c r="BA26" s="10"/>
      <c r="BB26" s="7"/>
      <c r="BC26" s="11"/>
      <c r="BD26" s="10"/>
      <c r="BE26" s="11"/>
      <c r="BF26" s="10"/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11"/>
      <c r="BR26" s="10"/>
      <c r="BS26" s="7"/>
      <c r="BT26" s="7">
        <f>BB26+BS26</f>
        <v>0</v>
      </c>
      <c r="BU26" s="11"/>
      <c r="BV26" s="10"/>
      <c r="BW26" s="11"/>
      <c r="BX26" s="10"/>
      <c r="BY26" s="11"/>
      <c r="BZ26" s="10"/>
      <c r="CA26" s="7"/>
      <c r="CB26" s="11"/>
      <c r="CC26" s="10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11"/>
      <c r="CQ26" s="10"/>
      <c r="CR26" s="7"/>
      <c r="CS26" s="7">
        <f>CA26+CR26</f>
        <v>0</v>
      </c>
      <c r="CT26" s="11"/>
      <c r="CU26" s="10"/>
      <c r="CV26" s="11"/>
      <c r="CW26" s="10"/>
      <c r="CX26" s="11"/>
      <c r="CY26" s="10"/>
      <c r="CZ26" s="7"/>
      <c r="DA26" s="11"/>
      <c r="DB26" s="10"/>
      <c r="DC26" s="11"/>
      <c r="DD26" s="10"/>
      <c r="DE26" s="11"/>
      <c r="DF26" s="10"/>
      <c r="DG26" s="11"/>
      <c r="DH26" s="10"/>
      <c r="DI26" s="11"/>
      <c r="DJ26" s="10"/>
      <c r="DK26" s="11"/>
      <c r="DL26" s="10"/>
      <c r="DM26" s="11"/>
      <c r="DN26" s="10"/>
      <c r="DO26" s="11"/>
      <c r="DP26" s="10"/>
      <c r="DQ26" s="7"/>
      <c r="DR26" s="7">
        <f>CZ26+DQ26</f>
        <v>0</v>
      </c>
    </row>
    <row r="27" spans="1:122" ht="12.75">
      <c r="A27" s="6"/>
      <c r="B27" s="6"/>
      <c r="C27" s="6"/>
      <c r="D27" s="6" t="s">
        <v>73</v>
      </c>
      <c r="E27" s="3" t="s">
        <v>74</v>
      </c>
      <c r="F27" s="6">
        <f>COUNTIF(W27:DP27,"e")</f>
        <v>0</v>
      </c>
      <c r="G27" s="6">
        <f>COUNTIF(W27:DP27,"z")</f>
        <v>2</v>
      </c>
      <c r="H27" s="6">
        <f>SUM(I27:S27)</f>
        <v>60</v>
      </c>
      <c r="I27" s="6">
        <f>W27+AV27+BU27+CT27</f>
        <v>30</v>
      </c>
      <c r="J27" s="6">
        <f>Y27+AX27+BW27+CV27</f>
        <v>0</v>
      </c>
      <c r="K27" s="6">
        <f>AA27+AZ27+BY27+CX27</f>
        <v>0</v>
      </c>
      <c r="L27" s="6">
        <f>AD27+BC27+CB27+DA27</f>
        <v>0</v>
      </c>
      <c r="M27" s="6">
        <f>AF27+BE27+CD27+DC27</f>
        <v>30</v>
      </c>
      <c r="N27" s="6">
        <f>AH27+BG27+CF27+DE27</f>
        <v>0</v>
      </c>
      <c r="O27" s="6">
        <f>AJ27+BI27+CH27+DG27</f>
        <v>0</v>
      </c>
      <c r="P27" s="6">
        <f>AL27+BK27+CJ27+DI27</f>
        <v>0</v>
      </c>
      <c r="Q27" s="6">
        <f>AN27+BM27+CL27+DK27</f>
        <v>0</v>
      </c>
      <c r="R27" s="6">
        <f>AP27+BO27+CN27+DM27</f>
        <v>0</v>
      </c>
      <c r="S27" s="6">
        <f>AR27+BQ27+CP27+DO27</f>
        <v>0</v>
      </c>
      <c r="T27" s="7">
        <f>AU27+BT27+CS27+DR27</f>
        <v>3</v>
      </c>
      <c r="U27" s="7">
        <f>AT27+BS27+CR27+DQ27</f>
        <v>1.5</v>
      </c>
      <c r="V27" s="7">
        <v>2.4</v>
      </c>
      <c r="W27" s="11">
        <v>30</v>
      </c>
      <c r="X27" s="10" t="s">
        <v>57</v>
      </c>
      <c r="Y27" s="11"/>
      <c r="Z27" s="10"/>
      <c r="AA27" s="11"/>
      <c r="AB27" s="10"/>
      <c r="AC27" s="7">
        <v>1.5</v>
      </c>
      <c r="AD27" s="11"/>
      <c r="AE27" s="10"/>
      <c r="AF27" s="11">
        <v>30</v>
      </c>
      <c r="AG27" s="10" t="s">
        <v>57</v>
      </c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7">
        <v>1.5</v>
      </c>
      <c r="AU27" s="7">
        <f>AC27+AT27</f>
        <v>3</v>
      </c>
      <c r="AV27" s="11"/>
      <c r="AW27" s="10"/>
      <c r="AX27" s="11"/>
      <c r="AY27" s="10"/>
      <c r="AZ27" s="11"/>
      <c r="BA27" s="10"/>
      <c r="BB27" s="7"/>
      <c r="BC27" s="11"/>
      <c r="BD27" s="10"/>
      <c r="BE27" s="11"/>
      <c r="BF27" s="10"/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11"/>
      <c r="BR27" s="10"/>
      <c r="BS27" s="7"/>
      <c r="BT27" s="7">
        <f>BB27+BS27</f>
        <v>0</v>
      </c>
      <c r="BU27" s="11"/>
      <c r="BV27" s="10"/>
      <c r="BW27" s="11"/>
      <c r="BX27" s="10"/>
      <c r="BY27" s="11"/>
      <c r="BZ27" s="10"/>
      <c r="CA27" s="7"/>
      <c r="CB27" s="11"/>
      <c r="CC27" s="10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11"/>
      <c r="CQ27" s="10"/>
      <c r="CR27" s="7"/>
      <c r="CS27" s="7">
        <f>CA27+CR27</f>
        <v>0</v>
      </c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11"/>
      <c r="DJ27" s="10"/>
      <c r="DK27" s="11"/>
      <c r="DL27" s="10"/>
      <c r="DM27" s="11"/>
      <c r="DN27" s="10"/>
      <c r="DO27" s="11"/>
      <c r="DP27" s="10"/>
      <c r="DQ27" s="7"/>
      <c r="DR27" s="7">
        <f>CZ27+DQ27</f>
        <v>0</v>
      </c>
    </row>
    <row r="28" spans="1:122" ht="15.75" customHeight="1">
      <c r="A28" s="6"/>
      <c r="B28" s="6"/>
      <c r="C28" s="6"/>
      <c r="D28" s="6"/>
      <c r="E28" s="6" t="s">
        <v>67</v>
      </c>
      <c r="F28" s="6">
        <f aca="true" t="shared" si="22" ref="F28:AK28">SUM(F25:F27)</f>
        <v>1</v>
      </c>
      <c r="G28" s="6">
        <f t="shared" si="22"/>
        <v>5</v>
      </c>
      <c r="H28" s="6">
        <f t="shared" si="22"/>
        <v>140</v>
      </c>
      <c r="I28" s="6">
        <f t="shared" si="22"/>
        <v>70</v>
      </c>
      <c r="J28" s="6">
        <f t="shared" si="22"/>
        <v>25</v>
      </c>
      <c r="K28" s="6">
        <f t="shared" si="22"/>
        <v>0</v>
      </c>
      <c r="L28" s="6">
        <f t="shared" si="22"/>
        <v>0</v>
      </c>
      <c r="M28" s="6">
        <f t="shared" si="22"/>
        <v>45</v>
      </c>
      <c r="N28" s="6">
        <f t="shared" si="22"/>
        <v>0</v>
      </c>
      <c r="O28" s="6">
        <f t="shared" si="22"/>
        <v>0</v>
      </c>
      <c r="P28" s="6">
        <f t="shared" si="22"/>
        <v>0</v>
      </c>
      <c r="Q28" s="6">
        <f t="shared" si="22"/>
        <v>0</v>
      </c>
      <c r="R28" s="6">
        <f t="shared" si="22"/>
        <v>0</v>
      </c>
      <c r="S28" s="6">
        <f t="shared" si="22"/>
        <v>0</v>
      </c>
      <c r="T28" s="7">
        <f t="shared" si="22"/>
        <v>7</v>
      </c>
      <c r="U28" s="7">
        <f t="shared" si="22"/>
        <v>2.5</v>
      </c>
      <c r="V28" s="7">
        <f t="shared" si="22"/>
        <v>5.6</v>
      </c>
      <c r="W28" s="11">
        <f t="shared" si="22"/>
        <v>70</v>
      </c>
      <c r="X28" s="10">
        <f t="shared" si="22"/>
        <v>0</v>
      </c>
      <c r="Y28" s="11">
        <f t="shared" si="22"/>
        <v>25</v>
      </c>
      <c r="Z28" s="10">
        <f t="shared" si="22"/>
        <v>0</v>
      </c>
      <c r="AA28" s="11">
        <f t="shared" si="22"/>
        <v>0</v>
      </c>
      <c r="AB28" s="10">
        <f t="shared" si="22"/>
        <v>0</v>
      </c>
      <c r="AC28" s="7">
        <f t="shared" si="22"/>
        <v>4.5</v>
      </c>
      <c r="AD28" s="11">
        <f t="shared" si="22"/>
        <v>0</v>
      </c>
      <c r="AE28" s="10">
        <f t="shared" si="22"/>
        <v>0</v>
      </c>
      <c r="AF28" s="11">
        <f t="shared" si="22"/>
        <v>45</v>
      </c>
      <c r="AG28" s="10">
        <f t="shared" si="22"/>
        <v>0</v>
      </c>
      <c r="AH28" s="11">
        <f t="shared" si="22"/>
        <v>0</v>
      </c>
      <c r="AI28" s="10">
        <f t="shared" si="22"/>
        <v>0</v>
      </c>
      <c r="AJ28" s="11">
        <f t="shared" si="22"/>
        <v>0</v>
      </c>
      <c r="AK28" s="10">
        <f t="shared" si="22"/>
        <v>0</v>
      </c>
      <c r="AL28" s="11">
        <f aca="true" t="shared" si="23" ref="AL28:BQ28">SUM(AL25:AL27)</f>
        <v>0</v>
      </c>
      <c r="AM28" s="10">
        <f t="shared" si="23"/>
        <v>0</v>
      </c>
      <c r="AN28" s="11">
        <f t="shared" si="23"/>
        <v>0</v>
      </c>
      <c r="AO28" s="10">
        <f t="shared" si="23"/>
        <v>0</v>
      </c>
      <c r="AP28" s="11">
        <f t="shared" si="23"/>
        <v>0</v>
      </c>
      <c r="AQ28" s="10">
        <f t="shared" si="23"/>
        <v>0</v>
      </c>
      <c r="AR28" s="11">
        <f t="shared" si="23"/>
        <v>0</v>
      </c>
      <c r="AS28" s="10">
        <f t="shared" si="23"/>
        <v>0</v>
      </c>
      <c r="AT28" s="7">
        <f t="shared" si="23"/>
        <v>2.5</v>
      </c>
      <c r="AU28" s="7">
        <f t="shared" si="23"/>
        <v>7</v>
      </c>
      <c r="AV28" s="11">
        <f t="shared" si="23"/>
        <v>0</v>
      </c>
      <c r="AW28" s="10">
        <f t="shared" si="23"/>
        <v>0</v>
      </c>
      <c r="AX28" s="11">
        <f t="shared" si="23"/>
        <v>0</v>
      </c>
      <c r="AY28" s="10">
        <f t="shared" si="23"/>
        <v>0</v>
      </c>
      <c r="AZ28" s="11">
        <f t="shared" si="23"/>
        <v>0</v>
      </c>
      <c r="BA28" s="10">
        <f t="shared" si="23"/>
        <v>0</v>
      </c>
      <c r="BB28" s="7">
        <f t="shared" si="23"/>
        <v>0</v>
      </c>
      <c r="BC28" s="11">
        <f t="shared" si="23"/>
        <v>0</v>
      </c>
      <c r="BD28" s="10">
        <f t="shared" si="23"/>
        <v>0</v>
      </c>
      <c r="BE28" s="11">
        <f t="shared" si="23"/>
        <v>0</v>
      </c>
      <c r="BF28" s="10">
        <f t="shared" si="23"/>
        <v>0</v>
      </c>
      <c r="BG28" s="11">
        <f t="shared" si="23"/>
        <v>0</v>
      </c>
      <c r="BH28" s="10">
        <f t="shared" si="23"/>
        <v>0</v>
      </c>
      <c r="BI28" s="11">
        <f t="shared" si="23"/>
        <v>0</v>
      </c>
      <c r="BJ28" s="10">
        <f t="shared" si="23"/>
        <v>0</v>
      </c>
      <c r="BK28" s="11">
        <f t="shared" si="23"/>
        <v>0</v>
      </c>
      <c r="BL28" s="10">
        <f t="shared" si="23"/>
        <v>0</v>
      </c>
      <c r="BM28" s="11">
        <f t="shared" si="23"/>
        <v>0</v>
      </c>
      <c r="BN28" s="10">
        <f t="shared" si="23"/>
        <v>0</v>
      </c>
      <c r="BO28" s="11">
        <f t="shared" si="23"/>
        <v>0</v>
      </c>
      <c r="BP28" s="10">
        <f t="shared" si="23"/>
        <v>0</v>
      </c>
      <c r="BQ28" s="11">
        <f t="shared" si="23"/>
        <v>0</v>
      </c>
      <c r="BR28" s="10">
        <f aca="true" t="shared" si="24" ref="BR28:CW28">SUM(BR25:BR27)</f>
        <v>0</v>
      </c>
      <c r="BS28" s="7">
        <f t="shared" si="24"/>
        <v>0</v>
      </c>
      <c r="BT28" s="7">
        <f t="shared" si="24"/>
        <v>0</v>
      </c>
      <c r="BU28" s="11">
        <f t="shared" si="24"/>
        <v>0</v>
      </c>
      <c r="BV28" s="10">
        <f t="shared" si="24"/>
        <v>0</v>
      </c>
      <c r="BW28" s="11">
        <f t="shared" si="24"/>
        <v>0</v>
      </c>
      <c r="BX28" s="10">
        <f t="shared" si="24"/>
        <v>0</v>
      </c>
      <c r="BY28" s="11">
        <f t="shared" si="24"/>
        <v>0</v>
      </c>
      <c r="BZ28" s="10">
        <f t="shared" si="24"/>
        <v>0</v>
      </c>
      <c r="CA28" s="7">
        <f t="shared" si="24"/>
        <v>0</v>
      </c>
      <c r="CB28" s="11">
        <f t="shared" si="24"/>
        <v>0</v>
      </c>
      <c r="CC28" s="10">
        <f t="shared" si="24"/>
        <v>0</v>
      </c>
      <c r="CD28" s="11">
        <f t="shared" si="24"/>
        <v>0</v>
      </c>
      <c r="CE28" s="10">
        <f t="shared" si="24"/>
        <v>0</v>
      </c>
      <c r="CF28" s="11">
        <f t="shared" si="24"/>
        <v>0</v>
      </c>
      <c r="CG28" s="10">
        <f t="shared" si="24"/>
        <v>0</v>
      </c>
      <c r="CH28" s="11">
        <f t="shared" si="24"/>
        <v>0</v>
      </c>
      <c r="CI28" s="10">
        <f t="shared" si="24"/>
        <v>0</v>
      </c>
      <c r="CJ28" s="11">
        <f t="shared" si="24"/>
        <v>0</v>
      </c>
      <c r="CK28" s="10">
        <f t="shared" si="24"/>
        <v>0</v>
      </c>
      <c r="CL28" s="11">
        <f t="shared" si="24"/>
        <v>0</v>
      </c>
      <c r="CM28" s="10">
        <f t="shared" si="24"/>
        <v>0</v>
      </c>
      <c r="CN28" s="11">
        <f t="shared" si="24"/>
        <v>0</v>
      </c>
      <c r="CO28" s="10">
        <f t="shared" si="24"/>
        <v>0</v>
      </c>
      <c r="CP28" s="11">
        <f t="shared" si="24"/>
        <v>0</v>
      </c>
      <c r="CQ28" s="10">
        <f t="shared" si="24"/>
        <v>0</v>
      </c>
      <c r="CR28" s="7">
        <f t="shared" si="24"/>
        <v>0</v>
      </c>
      <c r="CS28" s="7">
        <f t="shared" si="24"/>
        <v>0</v>
      </c>
      <c r="CT28" s="11">
        <f t="shared" si="24"/>
        <v>0</v>
      </c>
      <c r="CU28" s="10">
        <f t="shared" si="24"/>
        <v>0</v>
      </c>
      <c r="CV28" s="11">
        <f t="shared" si="24"/>
        <v>0</v>
      </c>
      <c r="CW28" s="10">
        <f t="shared" si="24"/>
        <v>0</v>
      </c>
      <c r="CX28" s="11">
        <f aca="true" t="shared" si="25" ref="CX28:DR28">SUM(CX25:CX27)</f>
        <v>0</v>
      </c>
      <c r="CY28" s="10">
        <f t="shared" si="25"/>
        <v>0</v>
      </c>
      <c r="CZ28" s="7">
        <f t="shared" si="25"/>
        <v>0</v>
      </c>
      <c r="DA28" s="11">
        <f t="shared" si="25"/>
        <v>0</v>
      </c>
      <c r="DB28" s="10">
        <f t="shared" si="25"/>
        <v>0</v>
      </c>
      <c r="DC28" s="11">
        <f t="shared" si="25"/>
        <v>0</v>
      </c>
      <c r="DD28" s="10">
        <f t="shared" si="25"/>
        <v>0</v>
      </c>
      <c r="DE28" s="11">
        <f t="shared" si="25"/>
        <v>0</v>
      </c>
      <c r="DF28" s="10">
        <f t="shared" si="25"/>
        <v>0</v>
      </c>
      <c r="DG28" s="11">
        <f t="shared" si="25"/>
        <v>0</v>
      </c>
      <c r="DH28" s="10">
        <f t="shared" si="25"/>
        <v>0</v>
      </c>
      <c r="DI28" s="11">
        <f t="shared" si="25"/>
        <v>0</v>
      </c>
      <c r="DJ28" s="10">
        <f t="shared" si="25"/>
        <v>0</v>
      </c>
      <c r="DK28" s="11">
        <f t="shared" si="25"/>
        <v>0</v>
      </c>
      <c r="DL28" s="10">
        <f t="shared" si="25"/>
        <v>0</v>
      </c>
      <c r="DM28" s="11">
        <f t="shared" si="25"/>
        <v>0</v>
      </c>
      <c r="DN28" s="10">
        <f t="shared" si="25"/>
        <v>0</v>
      </c>
      <c r="DO28" s="11">
        <f t="shared" si="25"/>
        <v>0</v>
      </c>
      <c r="DP28" s="10">
        <f t="shared" si="25"/>
        <v>0</v>
      </c>
      <c r="DQ28" s="7">
        <f t="shared" si="25"/>
        <v>0</v>
      </c>
      <c r="DR28" s="7">
        <f t="shared" si="25"/>
        <v>0</v>
      </c>
    </row>
    <row r="29" spans="1:123" ht="19.5" customHeight="1">
      <c r="A29" s="32" t="s">
        <v>75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2"/>
      <c r="DR29" s="33"/>
      <c r="DS29" s="31"/>
    </row>
    <row r="30" spans="1:122" ht="12.75">
      <c r="A30" s="6"/>
      <c r="B30" s="6"/>
      <c r="C30" s="6"/>
      <c r="D30" s="6" t="s">
        <v>76</v>
      </c>
      <c r="E30" s="3" t="s">
        <v>77</v>
      </c>
      <c r="F30" s="6">
        <f aca="true" t="shared" si="26" ref="F30:F39">COUNTIF(W30:DP30,"e")</f>
        <v>1</v>
      </c>
      <c r="G30" s="6">
        <f aca="true" t="shared" si="27" ref="G30:G39">COUNTIF(W30:DP30,"z")</f>
        <v>1</v>
      </c>
      <c r="H30" s="6">
        <f aca="true" t="shared" si="28" ref="H30:H39">SUM(I30:S30)</f>
        <v>60</v>
      </c>
      <c r="I30" s="6">
        <f aca="true" t="shared" si="29" ref="I30:I39">W30+AV30+BU30+CT30</f>
        <v>30</v>
      </c>
      <c r="J30" s="6">
        <f aca="true" t="shared" si="30" ref="J30:J39">Y30+AX30+BW30+CV30</f>
        <v>30</v>
      </c>
      <c r="K30" s="6">
        <f aca="true" t="shared" si="31" ref="K30:K39">AA30+AZ30+BY30+CX30</f>
        <v>0</v>
      </c>
      <c r="L30" s="6">
        <f aca="true" t="shared" si="32" ref="L30:L39">AD30+BC30+CB30+DA30</f>
        <v>0</v>
      </c>
      <c r="M30" s="6">
        <f aca="true" t="shared" si="33" ref="M30:M39">AF30+BE30+CD30+DC30</f>
        <v>0</v>
      </c>
      <c r="N30" s="6">
        <f aca="true" t="shared" si="34" ref="N30:N39">AH30+BG30+CF30+DE30</f>
        <v>0</v>
      </c>
      <c r="O30" s="6">
        <f aca="true" t="shared" si="35" ref="O30:O39">AJ30+BI30+CH30+DG30</f>
        <v>0</v>
      </c>
      <c r="P30" s="6">
        <f aca="true" t="shared" si="36" ref="P30:P39">AL30+BK30+CJ30+DI30</f>
        <v>0</v>
      </c>
      <c r="Q30" s="6">
        <f aca="true" t="shared" si="37" ref="Q30:Q39">AN30+BM30+CL30+DK30</f>
        <v>0</v>
      </c>
      <c r="R30" s="6">
        <f aca="true" t="shared" si="38" ref="R30:R39">AP30+BO30+CN30+DM30</f>
        <v>0</v>
      </c>
      <c r="S30" s="6">
        <f aca="true" t="shared" si="39" ref="S30:S39">AR30+BQ30+CP30+DO30</f>
        <v>0</v>
      </c>
      <c r="T30" s="7">
        <f aca="true" t="shared" si="40" ref="T30:T39">AU30+BT30+CS30+DR30</f>
        <v>3</v>
      </c>
      <c r="U30" s="7">
        <f aca="true" t="shared" si="41" ref="U30:U39">AT30+BS30+CR30+DQ30</f>
        <v>0</v>
      </c>
      <c r="V30" s="7">
        <v>2.4</v>
      </c>
      <c r="W30" s="11">
        <v>30</v>
      </c>
      <c r="X30" s="10" t="s">
        <v>56</v>
      </c>
      <c r="Y30" s="11">
        <v>30</v>
      </c>
      <c r="Z30" s="10" t="s">
        <v>57</v>
      </c>
      <c r="AA30" s="11"/>
      <c r="AB30" s="10"/>
      <c r="AC30" s="7">
        <v>3</v>
      </c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7"/>
      <c r="AU30" s="7">
        <f aca="true" t="shared" si="42" ref="AU30:AU39">AC30+AT30</f>
        <v>3</v>
      </c>
      <c r="AV30" s="11"/>
      <c r="AW30" s="10"/>
      <c r="AX30" s="11"/>
      <c r="AY30" s="10"/>
      <c r="AZ30" s="11"/>
      <c r="BA30" s="10"/>
      <c r="BB30" s="7"/>
      <c r="BC30" s="11"/>
      <c r="BD30" s="10"/>
      <c r="BE30" s="11"/>
      <c r="BF30" s="10"/>
      <c r="BG30" s="11"/>
      <c r="BH30" s="10"/>
      <c r="BI30" s="11"/>
      <c r="BJ30" s="10"/>
      <c r="BK30" s="11"/>
      <c r="BL30" s="10"/>
      <c r="BM30" s="11"/>
      <c r="BN30" s="10"/>
      <c r="BO30" s="11"/>
      <c r="BP30" s="10"/>
      <c r="BQ30" s="11"/>
      <c r="BR30" s="10"/>
      <c r="BS30" s="7"/>
      <c r="BT30" s="7">
        <f aca="true" t="shared" si="43" ref="BT30:BT39">BB30+BS30</f>
        <v>0</v>
      </c>
      <c r="BU30" s="11"/>
      <c r="BV30" s="10"/>
      <c r="BW30" s="11"/>
      <c r="BX30" s="10"/>
      <c r="BY30" s="11"/>
      <c r="BZ30" s="10"/>
      <c r="CA30" s="7"/>
      <c r="CB30" s="11"/>
      <c r="CC30" s="10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11"/>
      <c r="CQ30" s="10"/>
      <c r="CR30" s="7"/>
      <c r="CS30" s="7">
        <f aca="true" t="shared" si="44" ref="CS30:CS39">CA30+CR30</f>
        <v>0</v>
      </c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11"/>
      <c r="DJ30" s="10"/>
      <c r="DK30" s="11"/>
      <c r="DL30" s="10"/>
      <c r="DM30" s="11"/>
      <c r="DN30" s="10"/>
      <c r="DO30" s="11"/>
      <c r="DP30" s="10"/>
      <c r="DQ30" s="7"/>
      <c r="DR30" s="7">
        <f aca="true" t="shared" si="45" ref="DR30:DR39">CZ30+DQ30</f>
        <v>0</v>
      </c>
    </row>
    <row r="31" spans="1:122" ht="12.75">
      <c r="A31" s="6"/>
      <c r="B31" s="6"/>
      <c r="C31" s="6"/>
      <c r="D31" s="6" t="s">
        <v>78</v>
      </c>
      <c r="E31" s="3" t="s">
        <v>79</v>
      </c>
      <c r="F31" s="6">
        <f t="shared" si="26"/>
        <v>1</v>
      </c>
      <c r="G31" s="6">
        <f t="shared" si="27"/>
        <v>1</v>
      </c>
      <c r="H31" s="6">
        <f t="shared" si="28"/>
        <v>60</v>
      </c>
      <c r="I31" s="6">
        <f t="shared" si="29"/>
        <v>30</v>
      </c>
      <c r="J31" s="6">
        <f t="shared" si="30"/>
        <v>30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6">
        <f t="shared" si="38"/>
        <v>0</v>
      </c>
      <c r="S31" s="6">
        <f t="shared" si="39"/>
        <v>0</v>
      </c>
      <c r="T31" s="7">
        <f t="shared" si="40"/>
        <v>3</v>
      </c>
      <c r="U31" s="7">
        <f t="shared" si="41"/>
        <v>0</v>
      </c>
      <c r="V31" s="7">
        <v>2.4</v>
      </c>
      <c r="W31" s="11">
        <v>30</v>
      </c>
      <c r="X31" s="10" t="s">
        <v>56</v>
      </c>
      <c r="Y31" s="11">
        <v>30</v>
      </c>
      <c r="Z31" s="10" t="s">
        <v>57</v>
      </c>
      <c r="AA31" s="11"/>
      <c r="AB31" s="10"/>
      <c r="AC31" s="7">
        <v>3</v>
      </c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7"/>
      <c r="AU31" s="7">
        <f t="shared" si="42"/>
        <v>3</v>
      </c>
      <c r="AV31" s="11"/>
      <c r="AW31" s="10"/>
      <c r="AX31" s="11"/>
      <c r="AY31" s="10"/>
      <c r="AZ31" s="11"/>
      <c r="BA31" s="10"/>
      <c r="BB31" s="7"/>
      <c r="BC31" s="11"/>
      <c r="BD31" s="10"/>
      <c r="BE31" s="11"/>
      <c r="BF31" s="10"/>
      <c r="BG31" s="11"/>
      <c r="BH31" s="10"/>
      <c r="BI31" s="11"/>
      <c r="BJ31" s="10"/>
      <c r="BK31" s="11"/>
      <c r="BL31" s="10"/>
      <c r="BM31" s="11"/>
      <c r="BN31" s="10"/>
      <c r="BO31" s="11"/>
      <c r="BP31" s="10"/>
      <c r="BQ31" s="11"/>
      <c r="BR31" s="10"/>
      <c r="BS31" s="7"/>
      <c r="BT31" s="7">
        <f t="shared" si="43"/>
        <v>0</v>
      </c>
      <c r="BU31" s="11"/>
      <c r="BV31" s="10"/>
      <c r="BW31" s="11"/>
      <c r="BX31" s="10"/>
      <c r="BY31" s="11"/>
      <c r="BZ31" s="10"/>
      <c r="CA31" s="7"/>
      <c r="CB31" s="11"/>
      <c r="CC31" s="10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11"/>
      <c r="CQ31" s="10"/>
      <c r="CR31" s="7"/>
      <c r="CS31" s="7">
        <f t="shared" si="44"/>
        <v>0</v>
      </c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11"/>
      <c r="DJ31" s="10"/>
      <c r="DK31" s="11"/>
      <c r="DL31" s="10"/>
      <c r="DM31" s="11"/>
      <c r="DN31" s="10"/>
      <c r="DO31" s="11"/>
      <c r="DP31" s="10"/>
      <c r="DQ31" s="7"/>
      <c r="DR31" s="7">
        <f t="shared" si="45"/>
        <v>0</v>
      </c>
    </row>
    <row r="32" spans="1:122" ht="12.75">
      <c r="A32" s="6"/>
      <c r="B32" s="6"/>
      <c r="C32" s="6"/>
      <c r="D32" s="6" t="s">
        <v>80</v>
      </c>
      <c r="E32" s="3" t="s">
        <v>81</v>
      </c>
      <c r="F32" s="6">
        <f t="shared" si="26"/>
        <v>0</v>
      </c>
      <c r="G32" s="6">
        <f t="shared" si="27"/>
        <v>3</v>
      </c>
      <c r="H32" s="6">
        <f t="shared" si="28"/>
        <v>45</v>
      </c>
      <c r="I32" s="6">
        <f t="shared" si="29"/>
        <v>15</v>
      </c>
      <c r="J32" s="6">
        <f t="shared" si="30"/>
        <v>15</v>
      </c>
      <c r="K32" s="6">
        <f t="shared" si="31"/>
        <v>0</v>
      </c>
      <c r="L32" s="6">
        <f t="shared" si="32"/>
        <v>0</v>
      </c>
      <c r="M32" s="6">
        <f t="shared" si="33"/>
        <v>15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6">
        <f t="shared" si="38"/>
        <v>0</v>
      </c>
      <c r="S32" s="6">
        <f t="shared" si="39"/>
        <v>0</v>
      </c>
      <c r="T32" s="7">
        <f t="shared" si="40"/>
        <v>3</v>
      </c>
      <c r="U32" s="7">
        <f t="shared" si="41"/>
        <v>1</v>
      </c>
      <c r="V32" s="7">
        <v>1.8</v>
      </c>
      <c r="W32" s="11"/>
      <c r="X32" s="10"/>
      <c r="Y32" s="11"/>
      <c r="Z32" s="10"/>
      <c r="AA32" s="11"/>
      <c r="AB32" s="10"/>
      <c r="AC32" s="7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7"/>
      <c r="AU32" s="7">
        <f t="shared" si="42"/>
        <v>0</v>
      </c>
      <c r="AV32" s="11"/>
      <c r="AW32" s="10"/>
      <c r="AX32" s="11"/>
      <c r="AY32" s="10"/>
      <c r="AZ32" s="11"/>
      <c r="BA32" s="10"/>
      <c r="BB32" s="7"/>
      <c r="BC32" s="11"/>
      <c r="BD32" s="10"/>
      <c r="BE32" s="11"/>
      <c r="BF32" s="10"/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11"/>
      <c r="BR32" s="10"/>
      <c r="BS32" s="7"/>
      <c r="BT32" s="7">
        <f t="shared" si="43"/>
        <v>0</v>
      </c>
      <c r="BU32" s="11">
        <v>15</v>
      </c>
      <c r="BV32" s="10" t="s">
        <v>57</v>
      </c>
      <c r="BW32" s="11">
        <v>15</v>
      </c>
      <c r="BX32" s="10" t="s">
        <v>57</v>
      </c>
      <c r="BY32" s="11"/>
      <c r="BZ32" s="10"/>
      <c r="CA32" s="7">
        <v>2</v>
      </c>
      <c r="CB32" s="11"/>
      <c r="CC32" s="10"/>
      <c r="CD32" s="11">
        <v>15</v>
      </c>
      <c r="CE32" s="10" t="s">
        <v>57</v>
      </c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11"/>
      <c r="CQ32" s="10"/>
      <c r="CR32" s="7">
        <v>1</v>
      </c>
      <c r="CS32" s="7">
        <f t="shared" si="44"/>
        <v>3</v>
      </c>
      <c r="CT32" s="11"/>
      <c r="CU32" s="10"/>
      <c r="CV32" s="11"/>
      <c r="CW32" s="10"/>
      <c r="CX32" s="11"/>
      <c r="CY32" s="10"/>
      <c r="CZ32" s="7"/>
      <c r="DA32" s="11"/>
      <c r="DB32" s="10"/>
      <c r="DC32" s="11"/>
      <c r="DD32" s="10"/>
      <c r="DE32" s="11"/>
      <c r="DF32" s="10"/>
      <c r="DG32" s="11"/>
      <c r="DH32" s="10"/>
      <c r="DI32" s="11"/>
      <c r="DJ32" s="10"/>
      <c r="DK32" s="11"/>
      <c r="DL32" s="10"/>
      <c r="DM32" s="11"/>
      <c r="DN32" s="10"/>
      <c r="DO32" s="11"/>
      <c r="DP32" s="10"/>
      <c r="DQ32" s="7"/>
      <c r="DR32" s="7">
        <f t="shared" si="45"/>
        <v>0</v>
      </c>
    </row>
    <row r="33" spans="1:122" ht="12.75">
      <c r="A33" s="6"/>
      <c r="B33" s="6"/>
      <c r="C33" s="6"/>
      <c r="D33" s="6" t="s">
        <v>82</v>
      </c>
      <c r="E33" s="3" t="s">
        <v>83</v>
      </c>
      <c r="F33" s="6">
        <f t="shared" si="26"/>
        <v>0</v>
      </c>
      <c r="G33" s="6">
        <f t="shared" si="27"/>
        <v>1</v>
      </c>
      <c r="H33" s="6">
        <f t="shared" si="28"/>
        <v>15</v>
      </c>
      <c r="I33" s="6">
        <f t="shared" si="29"/>
        <v>15</v>
      </c>
      <c r="J33" s="6">
        <f t="shared" si="30"/>
        <v>0</v>
      </c>
      <c r="K33" s="6">
        <f t="shared" si="31"/>
        <v>0</v>
      </c>
      <c r="L33" s="6">
        <f t="shared" si="32"/>
        <v>0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6">
        <f t="shared" si="38"/>
        <v>0</v>
      </c>
      <c r="S33" s="6">
        <f t="shared" si="39"/>
        <v>0</v>
      </c>
      <c r="T33" s="7">
        <f t="shared" si="40"/>
        <v>1</v>
      </c>
      <c r="U33" s="7">
        <f t="shared" si="41"/>
        <v>0</v>
      </c>
      <c r="V33" s="7">
        <v>0.6</v>
      </c>
      <c r="W33" s="11"/>
      <c r="X33" s="10"/>
      <c r="Y33" s="11"/>
      <c r="Z33" s="10"/>
      <c r="AA33" s="11"/>
      <c r="AB33" s="10"/>
      <c r="AC33" s="7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7"/>
      <c r="AU33" s="7">
        <f t="shared" si="42"/>
        <v>0</v>
      </c>
      <c r="AV33" s="11"/>
      <c r="AW33" s="10"/>
      <c r="AX33" s="11"/>
      <c r="AY33" s="10"/>
      <c r="AZ33" s="11"/>
      <c r="BA33" s="10"/>
      <c r="BB33" s="7"/>
      <c r="BC33" s="11"/>
      <c r="BD33" s="10"/>
      <c r="BE33" s="11"/>
      <c r="BF33" s="10"/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11"/>
      <c r="BR33" s="10"/>
      <c r="BS33" s="7"/>
      <c r="BT33" s="7">
        <f t="shared" si="43"/>
        <v>0</v>
      </c>
      <c r="BU33" s="11">
        <v>15</v>
      </c>
      <c r="BV33" s="10" t="s">
        <v>57</v>
      </c>
      <c r="BW33" s="11"/>
      <c r="BX33" s="10"/>
      <c r="BY33" s="11"/>
      <c r="BZ33" s="10"/>
      <c r="CA33" s="7">
        <v>1</v>
      </c>
      <c r="CB33" s="11"/>
      <c r="CC33" s="10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11"/>
      <c r="CQ33" s="10"/>
      <c r="CR33" s="7"/>
      <c r="CS33" s="7">
        <f t="shared" si="44"/>
        <v>1</v>
      </c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11"/>
      <c r="DJ33" s="10"/>
      <c r="DK33" s="11"/>
      <c r="DL33" s="10"/>
      <c r="DM33" s="11"/>
      <c r="DN33" s="10"/>
      <c r="DO33" s="11"/>
      <c r="DP33" s="10"/>
      <c r="DQ33" s="7"/>
      <c r="DR33" s="7">
        <f t="shared" si="45"/>
        <v>0</v>
      </c>
    </row>
    <row r="34" spans="1:122" ht="12.75">
      <c r="A34" s="6"/>
      <c r="B34" s="6"/>
      <c r="C34" s="6"/>
      <c r="D34" s="6" t="s">
        <v>84</v>
      </c>
      <c r="E34" s="3" t="s">
        <v>85</v>
      </c>
      <c r="F34" s="6">
        <f t="shared" si="26"/>
        <v>1</v>
      </c>
      <c r="G34" s="6">
        <f t="shared" si="27"/>
        <v>2</v>
      </c>
      <c r="H34" s="6">
        <f t="shared" si="28"/>
        <v>55</v>
      </c>
      <c r="I34" s="6">
        <f t="shared" si="29"/>
        <v>30</v>
      </c>
      <c r="J34" s="6">
        <f t="shared" si="30"/>
        <v>15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0</v>
      </c>
      <c r="O34" s="6">
        <f t="shared" si="35"/>
        <v>10</v>
      </c>
      <c r="P34" s="6">
        <f t="shared" si="36"/>
        <v>0</v>
      </c>
      <c r="Q34" s="6">
        <f t="shared" si="37"/>
        <v>0</v>
      </c>
      <c r="R34" s="6">
        <f t="shared" si="38"/>
        <v>0</v>
      </c>
      <c r="S34" s="6">
        <f t="shared" si="39"/>
        <v>0</v>
      </c>
      <c r="T34" s="7">
        <f t="shared" si="40"/>
        <v>3</v>
      </c>
      <c r="U34" s="7">
        <f t="shared" si="41"/>
        <v>0.6</v>
      </c>
      <c r="V34" s="7">
        <v>2.2</v>
      </c>
      <c r="W34" s="11"/>
      <c r="X34" s="10"/>
      <c r="Y34" s="11"/>
      <c r="Z34" s="10"/>
      <c r="AA34" s="11"/>
      <c r="AB34" s="10"/>
      <c r="AC34" s="7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7"/>
      <c r="AU34" s="7">
        <f t="shared" si="42"/>
        <v>0</v>
      </c>
      <c r="AV34" s="11">
        <v>30</v>
      </c>
      <c r="AW34" s="10" t="s">
        <v>56</v>
      </c>
      <c r="AX34" s="11">
        <v>15</v>
      </c>
      <c r="AY34" s="10" t="s">
        <v>57</v>
      </c>
      <c r="AZ34" s="11"/>
      <c r="BA34" s="10"/>
      <c r="BB34" s="7">
        <v>2.4</v>
      </c>
      <c r="BC34" s="11"/>
      <c r="BD34" s="10"/>
      <c r="BE34" s="11"/>
      <c r="BF34" s="10"/>
      <c r="BG34" s="11"/>
      <c r="BH34" s="10"/>
      <c r="BI34" s="11">
        <v>10</v>
      </c>
      <c r="BJ34" s="10" t="s">
        <v>57</v>
      </c>
      <c r="BK34" s="11"/>
      <c r="BL34" s="10"/>
      <c r="BM34" s="11"/>
      <c r="BN34" s="10"/>
      <c r="BO34" s="11"/>
      <c r="BP34" s="10"/>
      <c r="BQ34" s="11"/>
      <c r="BR34" s="10"/>
      <c r="BS34" s="7">
        <v>0.6</v>
      </c>
      <c r="BT34" s="7">
        <f t="shared" si="43"/>
        <v>3</v>
      </c>
      <c r="BU34" s="11"/>
      <c r="BV34" s="10"/>
      <c r="BW34" s="11"/>
      <c r="BX34" s="10"/>
      <c r="BY34" s="11"/>
      <c r="BZ34" s="10"/>
      <c r="CA34" s="7"/>
      <c r="CB34" s="11"/>
      <c r="CC34" s="10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11"/>
      <c r="CQ34" s="10"/>
      <c r="CR34" s="7"/>
      <c r="CS34" s="7">
        <f t="shared" si="44"/>
        <v>0</v>
      </c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11"/>
      <c r="DJ34" s="10"/>
      <c r="DK34" s="11"/>
      <c r="DL34" s="10"/>
      <c r="DM34" s="11"/>
      <c r="DN34" s="10"/>
      <c r="DO34" s="11"/>
      <c r="DP34" s="10"/>
      <c r="DQ34" s="7"/>
      <c r="DR34" s="7">
        <f t="shared" si="45"/>
        <v>0</v>
      </c>
    </row>
    <row r="35" spans="1:122" ht="12.75">
      <c r="A35" s="6"/>
      <c r="B35" s="6"/>
      <c r="C35" s="6"/>
      <c r="D35" s="6" t="s">
        <v>86</v>
      </c>
      <c r="E35" s="3" t="s">
        <v>87</v>
      </c>
      <c r="F35" s="6">
        <f t="shared" si="26"/>
        <v>0</v>
      </c>
      <c r="G35" s="6">
        <f t="shared" si="27"/>
        <v>2</v>
      </c>
      <c r="H35" s="6">
        <f t="shared" si="28"/>
        <v>35</v>
      </c>
      <c r="I35" s="6">
        <f t="shared" si="29"/>
        <v>20</v>
      </c>
      <c r="J35" s="6">
        <f t="shared" si="30"/>
        <v>15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6">
        <f t="shared" si="38"/>
        <v>0</v>
      </c>
      <c r="S35" s="6">
        <f t="shared" si="39"/>
        <v>0</v>
      </c>
      <c r="T35" s="7">
        <f t="shared" si="40"/>
        <v>2</v>
      </c>
      <c r="U35" s="7">
        <f t="shared" si="41"/>
        <v>0</v>
      </c>
      <c r="V35" s="7">
        <v>1.4</v>
      </c>
      <c r="W35" s="11"/>
      <c r="X35" s="10"/>
      <c r="Y35" s="11"/>
      <c r="Z35" s="10"/>
      <c r="AA35" s="11"/>
      <c r="AB35" s="10"/>
      <c r="AC35" s="7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7"/>
      <c r="AU35" s="7">
        <f t="shared" si="42"/>
        <v>0</v>
      </c>
      <c r="AV35" s="11"/>
      <c r="AW35" s="10"/>
      <c r="AX35" s="11"/>
      <c r="AY35" s="10"/>
      <c r="AZ35" s="11"/>
      <c r="BA35" s="10"/>
      <c r="BB35" s="7"/>
      <c r="BC35" s="11"/>
      <c r="BD35" s="10"/>
      <c r="BE35" s="11"/>
      <c r="BF35" s="10"/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11"/>
      <c r="BR35" s="10"/>
      <c r="BS35" s="7"/>
      <c r="BT35" s="7">
        <f t="shared" si="43"/>
        <v>0</v>
      </c>
      <c r="BU35" s="11">
        <v>20</v>
      </c>
      <c r="BV35" s="10" t="s">
        <v>57</v>
      </c>
      <c r="BW35" s="11">
        <v>15</v>
      </c>
      <c r="BX35" s="10" t="s">
        <v>57</v>
      </c>
      <c r="BY35" s="11"/>
      <c r="BZ35" s="10"/>
      <c r="CA35" s="7">
        <v>2</v>
      </c>
      <c r="CB35" s="11"/>
      <c r="CC35" s="10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11"/>
      <c r="CQ35" s="10"/>
      <c r="CR35" s="7"/>
      <c r="CS35" s="7">
        <f t="shared" si="44"/>
        <v>2</v>
      </c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11"/>
      <c r="DJ35" s="10"/>
      <c r="DK35" s="11"/>
      <c r="DL35" s="10"/>
      <c r="DM35" s="11"/>
      <c r="DN35" s="10"/>
      <c r="DO35" s="11"/>
      <c r="DP35" s="10"/>
      <c r="DQ35" s="7"/>
      <c r="DR35" s="7">
        <f t="shared" si="45"/>
        <v>0</v>
      </c>
    </row>
    <row r="36" spans="1:122" ht="12.75">
      <c r="A36" s="6"/>
      <c r="B36" s="6"/>
      <c r="C36" s="6"/>
      <c r="D36" s="6" t="s">
        <v>88</v>
      </c>
      <c r="E36" s="3" t="s">
        <v>89</v>
      </c>
      <c r="F36" s="6">
        <f t="shared" si="26"/>
        <v>0</v>
      </c>
      <c r="G36" s="6">
        <f t="shared" si="27"/>
        <v>1</v>
      </c>
      <c r="H36" s="6">
        <f t="shared" si="28"/>
        <v>15</v>
      </c>
      <c r="I36" s="6">
        <f t="shared" si="29"/>
        <v>15</v>
      </c>
      <c r="J36" s="6">
        <f t="shared" si="30"/>
        <v>0</v>
      </c>
      <c r="K36" s="6">
        <f t="shared" si="31"/>
        <v>0</v>
      </c>
      <c r="L36" s="6">
        <f t="shared" si="32"/>
        <v>0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6">
        <f t="shared" si="38"/>
        <v>0</v>
      </c>
      <c r="S36" s="6">
        <f t="shared" si="39"/>
        <v>0</v>
      </c>
      <c r="T36" s="7">
        <f t="shared" si="40"/>
        <v>1</v>
      </c>
      <c r="U36" s="7">
        <f t="shared" si="41"/>
        <v>0</v>
      </c>
      <c r="V36" s="7">
        <v>0.6</v>
      </c>
      <c r="W36" s="11"/>
      <c r="X36" s="10"/>
      <c r="Y36" s="11"/>
      <c r="Z36" s="10"/>
      <c r="AA36" s="11"/>
      <c r="AB36" s="10"/>
      <c r="AC36" s="7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11"/>
      <c r="AO36" s="10"/>
      <c r="AP36" s="11"/>
      <c r="AQ36" s="10"/>
      <c r="AR36" s="11"/>
      <c r="AS36" s="10"/>
      <c r="AT36" s="7"/>
      <c r="AU36" s="7">
        <f t="shared" si="42"/>
        <v>0</v>
      </c>
      <c r="AV36" s="11"/>
      <c r="AW36" s="10"/>
      <c r="AX36" s="11"/>
      <c r="AY36" s="10"/>
      <c r="AZ36" s="11"/>
      <c r="BA36" s="10"/>
      <c r="BB36" s="7"/>
      <c r="BC36" s="11"/>
      <c r="BD36" s="10"/>
      <c r="BE36" s="11"/>
      <c r="BF36" s="10"/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11"/>
      <c r="BR36" s="10"/>
      <c r="BS36" s="7"/>
      <c r="BT36" s="7">
        <f t="shared" si="43"/>
        <v>0</v>
      </c>
      <c r="BU36" s="11">
        <v>15</v>
      </c>
      <c r="BV36" s="10" t="s">
        <v>57</v>
      </c>
      <c r="BW36" s="11"/>
      <c r="BX36" s="10"/>
      <c r="BY36" s="11"/>
      <c r="BZ36" s="10"/>
      <c r="CA36" s="7">
        <v>1</v>
      </c>
      <c r="CB36" s="11"/>
      <c r="CC36" s="10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11"/>
      <c r="CQ36" s="10"/>
      <c r="CR36" s="7"/>
      <c r="CS36" s="7">
        <f t="shared" si="44"/>
        <v>1</v>
      </c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11"/>
      <c r="DJ36" s="10"/>
      <c r="DK36" s="11"/>
      <c r="DL36" s="10"/>
      <c r="DM36" s="11"/>
      <c r="DN36" s="10"/>
      <c r="DO36" s="11"/>
      <c r="DP36" s="10"/>
      <c r="DQ36" s="7"/>
      <c r="DR36" s="7">
        <f t="shared" si="45"/>
        <v>0</v>
      </c>
    </row>
    <row r="37" spans="1:122" ht="12.75">
      <c r="A37" s="6"/>
      <c r="B37" s="6"/>
      <c r="C37" s="6"/>
      <c r="D37" s="6" t="s">
        <v>90</v>
      </c>
      <c r="E37" s="3" t="s">
        <v>91</v>
      </c>
      <c r="F37" s="6">
        <f t="shared" si="26"/>
        <v>0</v>
      </c>
      <c r="G37" s="6">
        <f t="shared" si="27"/>
        <v>1</v>
      </c>
      <c r="H37" s="6">
        <f t="shared" si="28"/>
        <v>20</v>
      </c>
      <c r="I37" s="6">
        <f t="shared" si="29"/>
        <v>20</v>
      </c>
      <c r="J37" s="6">
        <f t="shared" si="30"/>
        <v>0</v>
      </c>
      <c r="K37" s="6">
        <f t="shared" si="31"/>
        <v>0</v>
      </c>
      <c r="L37" s="6">
        <f t="shared" si="32"/>
        <v>0</v>
      </c>
      <c r="M37" s="6">
        <f t="shared" si="33"/>
        <v>0</v>
      </c>
      <c r="N37" s="6">
        <f t="shared" si="34"/>
        <v>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6">
        <f t="shared" si="38"/>
        <v>0</v>
      </c>
      <c r="S37" s="6">
        <f t="shared" si="39"/>
        <v>0</v>
      </c>
      <c r="T37" s="7">
        <f t="shared" si="40"/>
        <v>1</v>
      </c>
      <c r="U37" s="7">
        <f t="shared" si="41"/>
        <v>0</v>
      </c>
      <c r="V37" s="7">
        <v>0.8</v>
      </c>
      <c r="W37" s="11">
        <v>20</v>
      </c>
      <c r="X37" s="10" t="s">
        <v>57</v>
      </c>
      <c r="Y37" s="11"/>
      <c r="Z37" s="10"/>
      <c r="AA37" s="11"/>
      <c r="AB37" s="10"/>
      <c r="AC37" s="7">
        <v>1</v>
      </c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11"/>
      <c r="AO37" s="10"/>
      <c r="AP37" s="11"/>
      <c r="AQ37" s="10"/>
      <c r="AR37" s="11"/>
      <c r="AS37" s="10"/>
      <c r="AT37" s="7"/>
      <c r="AU37" s="7">
        <f t="shared" si="42"/>
        <v>1</v>
      </c>
      <c r="AV37" s="11"/>
      <c r="AW37" s="10"/>
      <c r="AX37" s="11"/>
      <c r="AY37" s="10"/>
      <c r="AZ37" s="11"/>
      <c r="BA37" s="10"/>
      <c r="BB37" s="7"/>
      <c r="BC37" s="11"/>
      <c r="BD37" s="10"/>
      <c r="BE37" s="11"/>
      <c r="BF37" s="10"/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11"/>
      <c r="BR37" s="10"/>
      <c r="BS37" s="7"/>
      <c r="BT37" s="7">
        <f t="shared" si="43"/>
        <v>0</v>
      </c>
      <c r="BU37" s="11"/>
      <c r="BV37" s="10"/>
      <c r="BW37" s="11"/>
      <c r="BX37" s="10"/>
      <c r="BY37" s="11"/>
      <c r="BZ37" s="10"/>
      <c r="CA37" s="7"/>
      <c r="CB37" s="11"/>
      <c r="CC37" s="10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11"/>
      <c r="CQ37" s="10"/>
      <c r="CR37" s="7"/>
      <c r="CS37" s="7">
        <f t="shared" si="44"/>
        <v>0</v>
      </c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11"/>
      <c r="DJ37" s="10"/>
      <c r="DK37" s="11"/>
      <c r="DL37" s="10"/>
      <c r="DM37" s="11"/>
      <c r="DN37" s="10"/>
      <c r="DO37" s="11"/>
      <c r="DP37" s="10"/>
      <c r="DQ37" s="7"/>
      <c r="DR37" s="7">
        <f t="shared" si="45"/>
        <v>0</v>
      </c>
    </row>
    <row r="38" spans="1:122" ht="12.75">
      <c r="A38" s="6"/>
      <c r="B38" s="6"/>
      <c r="C38" s="6"/>
      <c r="D38" s="6" t="s">
        <v>92</v>
      </c>
      <c r="E38" s="3" t="s">
        <v>93</v>
      </c>
      <c r="F38" s="6">
        <f t="shared" si="26"/>
        <v>0</v>
      </c>
      <c r="G38" s="6">
        <f t="shared" si="27"/>
        <v>1</v>
      </c>
      <c r="H38" s="6">
        <f t="shared" si="28"/>
        <v>30</v>
      </c>
      <c r="I38" s="6">
        <f t="shared" si="29"/>
        <v>0</v>
      </c>
      <c r="J38" s="6">
        <f t="shared" si="30"/>
        <v>0</v>
      </c>
      <c r="K38" s="6">
        <f t="shared" si="31"/>
        <v>0</v>
      </c>
      <c r="L38" s="6">
        <f t="shared" si="32"/>
        <v>0</v>
      </c>
      <c r="M38" s="6">
        <f t="shared" si="33"/>
        <v>0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6">
        <f t="shared" si="38"/>
        <v>30</v>
      </c>
      <c r="S38" s="6">
        <f t="shared" si="39"/>
        <v>0</v>
      </c>
      <c r="T38" s="7">
        <f t="shared" si="40"/>
        <v>2</v>
      </c>
      <c r="U38" s="7">
        <f t="shared" si="41"/>
        <v>2</v>
      </c>
      <c r="V38" s="7">
        <v>1.2</v>
      </c>
      <c r="W38" s="11"/>
      <c r="X38" s="10"/>
      <c r="Y38" s="11"/>
      <c r="Z38" s="10"/>
      <c r="AA38" s="11"/>
      <c r="AB38" s="10"/>
      <c r="AC38" s="7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11"/>
      <c r="AO38" s="10"/>
      <c r="AP38" s="11"/>
      <c r="AQ38" s="10"/>
      <c r="AR38" s="11"/>
      <c r="AS38" s="10"/>
      <c r="AT38" s="7"/>
      <c r="AU38" s="7">
        <f t="shared" si="42"/>
        <v>0</v>
      </c>
      <c r="AV38" s="11"/>
      <c r="AW38" s="10"/>
      <c r="AX38" s="11"/>
      <c r="AY38" s="10"/>
      <c r="AZ38" s="11"/>
      <c r="BA38" s="10"/>
      <c r="BB38" s="7"/>
      <c r="BC38" s="11"/>
      <c r="BD38" s="10"/>
      <c r="BE38" s="11"/>
      <c r="BF38" s="10"/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11"/>
      <c r="BR38" s="10"/>
      <c r="BS38" s="7"/>
      <c r="BT38" s="7">
        <f t="shared" si="43"/>
        <v>0</v>
      </c>
      <c r="BU38" s="11"/>
      <c r="BV38" s="10"/>
      <c r="BW38" s="11"/>
      <c r="BX38" s="10"/>
      <c r="BY38" s="11"/>
      <c r="BZ38" s="10"/>
      <c r="CA38" s="7"/>
      <c r="CB38" s="11"/>
      <c r="CC38" s="10"/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>
        <v>30</v>
      </c>
      <c r="CO38" s="10" t="s">
        <v>57</v>
      </c>
      <c r="CP38" s="11"/>
      <c r="CQ38" s="10"/>
      <c r="CR38" s="7">
        <v>2</v>
      </c>
      <c r="CS38" s="7">
        <f t="shared" si="44"/>
        <v>2</v>
      </c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11"/>
      <c r="DJ38" s="10"/>
      <c r="DK38" s="11"/>
      <c r="DL38" s="10"/>
      <c r="DM38" s="11"/>
      <c r="DN38" s="10"/>
      <c r="DO38" s="11"/>
      <c r="DP38" s="10"/>
      <c r="DQ38" s="7"/>
      <c r="DR38" s="7">
        <f t="shared" si="45"/>
        <v>0</v>
      </c>
    </row>
    <row r="39" spans="1:122" ht="12.75">
      <c r="A39" s="6"/>
      <c r="B39" s="6"/>
      <c r="C39" s="6"/>
      <c r="D39" s="6" t="s">
        <v>94</v>
      </c>
      <c r="E39" s="3" t="s">
        <v>95</v>
      </c>
      <c r="F39" s="6">
        <f t="shared" si="26"/>
        <v>1</v>
      </c>
      <c r="G39" s="6">
        <f t="shared" si="27"/>
        <v>0</v>
      </c>
      <c r="H39" s="6">
        <f t="shared" si="28"/>
        <v>0</v>
      </c>
      <c r="I39" s="6">
        <f t="shared" si="29"/>
        <v>0</v>
      </c>
      <c r="J39" s="6">
        <f t="shared" si="30"/>
        <v>0</v>
      </c>
      <c r="K39" s="6">
        <f t="shared" si="31"/>
        <v>0</v>
      </c>
      <c r="L39" s="6">
        <f t="shared" si="32"/>
        <v>0</v>
      </c>
      <c r="M39" s="6">
        <f t="shared" si="33"/>
        <v>0</v>
      </c>
      <c r="N39" s="6">
        <f t="shared" si="34"/>
        <v>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6">
        <f t="shared" si="38"/>
        <v>0</v>
      </c>
      <c r="S39" s="6">
        <f t="shared" si="39"/>
        <v>0</v>
      </c>
      <c r="T39" s="7">
        <f t="shared" si="40"/>
        <v>20</v>
      </c>
      <c r="U39" s="7">
        <f t="shared" si="41"/>
        <v>20</v>
      </c>
      <c r="V39" s="7">
        <v>0</v>
      </c>
      <c r="W39" s="11"/>
      <c r="X39" s="10"/>
      <c r="Y39" s="11"/>
      <c r="Z39" s="10"/>
      <c r="AA39" s="11"/>
      <c r="AB39" s="10"/>
      <c r="AC39" s="7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11"/>
      <c r="AO39" s="10"/>
      <c r="AP39" s="11"/>
      <c r="AQ39" s="10"/>
      <c r="AR39" s="11"/>
      <c r="AS39" s="10"/>
      <c r="AT39" s="7"/>
      <c r="AU39" s="7">
        <f t="shared" si="42"/>
        <v>0</v>
      </c>
      <c r="AV39" s="11"/>
      <c r="AW39" s="10"/>
      <c r="AX39" s="11"/>
      <c r="AY39" s="10"/>
      <c r="AZ39" s="11"/>
      <c r="BA39" s="10"/>
      <c r="BB39" s="7"/>
      <c r="BC39" s="11"/>
      <c r="BD39" s="10"/>
      <c r="BE39" s="11"/>
      <c r="BF39" s="10"/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11"/>
      <c r="BR39" s="10"/>
      <c r="BS39" s="7"/>
      <c r="BT39" s="7">
        <f t="shared" si="43"/>
        <v>0</v>
      </c>
      <c r="BU39" s="11"/>
      <c r="BV39" s="10"/>
      <c r="BW39" s="11"/>
      <c r="BX39" s="10"/>
      <c r="BY39" s="11"/>
      <c r="BZ39" s="10"/>
      <c r="CA39" s="7"/>
      <c r="CB39" s="11"/>
      <c r="CC39" s="10"/>
      <c r="CD39" s="11"/>
      <c r="CE39" s="10"/>
      <c r="CF39" s="11"/>
      <c r="CG39" s="10"/>
      <c r="CH39" s="11"/>
      <c r="CI39" s="10"/>
      <c r="CJ39" s="11">
        <v>0</v>
      </c>
      <c r="CK39" s="10" t="s">
        <v>56</v>
      </c>
      <c r="CL39" s="11"/>
      <c r="CM39" s="10"/>
      <c r="CN39" s="11"/>
      <c r="CO39" s="10"/>
      <c r="CP39" s="11"/>
      <c r="CQ39" s="10"/>
      <c r="CR39" s="7">
        <v>20</v>
      </c>
      <c r="CS39" s="7">
        <f t="shared" si="44"/>
        <v>20</v>
      </c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11"/>
      <c r="DJ39" s="10"/>
      <c r="DK39" s="11"/>
      <c r="DL39" s="10"/>
      <c r="DM39" s="11"/>
      <c r="DN39" s="10"/>
      <c r="DO39" s="11"/>
      <c r="DP39" s="10"/>
      <c r="DQ39" s="7"/>
      <c r="DR39" s="7">
        <f t="shared" si="45"/>
        <v>0</v>
      </c>
    </row>
    <row r="40" spans="1:122" ht="15.75" customHeight="1">
      <c r="A40" s="6"/>
      <c r="B40" s="6"/>
      <c r="C40" s="6"/>
      <c r="D40" s="6"/>
      <c r="E40" s="6" t="s">
        <v>67</v>
      </c>
      <c r="F40" s="6">
        <f aca="true" t="shared" si="46" ref="F40:AK40">SUM(F30:F39)</f>
        <v>4</v>
      </c>
      <c r="G40" s="6">
        <f t="shared" si="46"/>
        <v>13</v>
      </c>
      <c r="H40" s="6">
        <f t="shared" si="46"/>
        <v>335</v>
      </c>
      <c r="I40" s="6">
        <f t="shared" si="46"/>
        <v>175</v>
      </c>
      <c r="J40" s="6">
        <f t="shared" si="46"/>
        <v>105</v>
      </c>
      <c r="K40" s="6">
        <f t="shared" si="46"/>
        <v>0</v>
      </c>
      <c r="L40" s="6">
        <f t="shared" si="46"/>
        <v>0</v>
      </c>
      <c r="M40" s="6">
        <f t="shared" si="46"/>
        <v>15</v>
      </c>
      <c r="N40" s="6">
        <f t="shared" si="46"/>
        <v>0</v>
      </c>
      <c r="O40" s="6">
        <f t="shared" si="46"/>
        <v>10</v>
      </c>
      <c r="P40" s="6">
        <f t="shared" si="46"/>
        <v>0</v>
      </c>
      <c r="Q40" s="6">
        <f t="shared" si="46"/>
        <v>0</v>
      </c>
      <c r="R40" s="6">
        <f t="shared" si="46"/>
        <v>30</v>
      </c>
      <c r="S40" s="6">
        <f t="shared" si="46"/>
        <v>0</v>
      </c>
      <c r="T40" s="7">
        <f t="shared" si="46"/>
        <v>39</v>
      </c>
      <c r="U40" s="7">
        <f t="shared" si="46"/>
        <v>23.6</v>
      </c>
      <c r="V40" s="7">
        <f t="shared" si="46"/>
        <v>13.399999999999999</v>
      </c>
      <c r="W40" s="11">
        <f t="shared" si="46"/>
        <v>80</v>
      </c>
      <c r="X40" s="10">
        <f t="shared" si="46"/>
        <v>0</v>
      </c>
      <c r="Y40" s="11">
        <f t="shared" si="46"/>
        <v>60</v>
      </c>
      <c r="Z40" s="10">
        <f t="shared" si="46"/>
        <v>0</v>
      </c>
      <c r="AA40" s="11">
        <f t="shared" si="46"/>
        <v>0</v>
      </c>
      <c r="AB40" s="10">
        <f t="shared" si="46"/>
        <v>0</v>
      </c>
      <c r="AC40" s="7">
        <f t="shared" si="46"/>
        <v>7</v>
      </c>
      <c r="AD40" s="11">
        <f t="shared" si="46"/>
        <v>0</v>
      </c>
      <c r="AE40" s="10">
        <f t="shared" si="46"/>
        <v>0</v>
      </c>
      <c r="AF40" s="11">
        <f t="shared" si="46"/>
        <v>0</v>
      </c>
      <c r="AG40" s="10">
        <f t="shared" si="46"/>
        <v>0</v>
      </c>
      <c r="AH40" s="11">
        <f t="shared" si="46"/>
        <v>0</v>
      </c>
      <c r="AI40" s="10">
        <f t="shared" si="46"/>
        <v>0</v>
      </c>
      <c r="AJ40" s="11">
        <f t="shared" si="46"/>
        <v>0</v>
      </c>
      <c r="AK40" s="10">
        <f t="shared" si="46"/>
        <v>0</v>
      </c>
      <c r="AL40" s="11">
        <f aca="true" t="shared" si="47" ref="AL40:BQ40">SUM(AL30:AL39)</f>
        <v>0</v>
      </c>
      <c r="AM40" s="10">
        <f t="shared" si="47"/>
        <v>0</v>
      </c>
      <c r="AN40" s="11">
        <f t="shared" si="47"/>
        <v>0</v>
      </c>
      <c r="AO40" s="10">
        <f t="shared" si="47"/>
        <v>0</v>
      </c>
      <c r="AP40" s="11">
        <f t="shared" si="47"/>
        <v>0</v>
      </c>
      <c r="AQ40" s="10">
        <f t="shared" si="47"/>
        <v>0</v>
      </c>
      <c r="AR40" s="11">
        <f t="shared" si="47"/>
        <v>0</v>
      </c>
      <c r="AS40" s="10">
        <f t="shared" si="47"/>
        <v>0</v>
      </c>
      <c r="AT40" s="7">
        <f t="shared" si="47"/>
        <v>0</v>
      </c>
      <c r="AU40" s="7">
        <f t="shared" si="47"/>
        <v>7</v>
      </c>
      <c r="AV40" s="11">
        <f t="shared" si="47"/>
        <v>30</v>
      </c>
      <c r="AW40" s="10">
        <f t="shared" si="47"/>
        <v>0</v>
      </c>
      <c r="AX40" s="11">
        <f t="shared" si="47"/>
        <v>15</v>
      </c>
      <c r="AY40" s="10">
        <f t="shared" si="47"/>
        <v>0</v>
      </c>
      <c r="AZ40" s="11">
        <f t="shared" si="47"/>
        <v>0</v>
      </c>
      <c r="BA40" s="10">
        <f t="shared" si="47"/>
        <v>0</v>
      </c>
      <c r="BB40" s="7">
        <f t="shared" si="47"/>
        <v>2.4</v>
      </c>
      <c r="BC40" s="11">
        <f t="shared" si="47"/>
        <v>0</v>
      </c>
      <c r="BD40" s="10">
        <f t="shared" si="47"/>
        <v>0</v>
      </c>
      <c r="BE40" s="11">
        <f t="shared" si="47"/>
        <v>0</v>
      </c>
      <c r="BF40" s="10">
        <f t="shared" si="47"/>
        <v>0</v>
      </c>
      <c r="BG40" s="11">
        <f t="shared" si="47"/>
        <v>0</v>
      </c>
      <c r="BH40" s="10">
        <f t="shared" si="47"/>
        <v>0</v>
      </c>
      <c r="BI40" s="11">
        <f t="shared" si="47"/>
        <v>10</v>
      </c>
      <c r="BJ40" s="10">
        <f t="shared" si="47"/>
        <v>0</v>
      </c>
      <c r="BK40" s="11">
        <f t="shared" si="47"/>
        <v>0</v>
      </c>
      <c r="BL40" s="10">
        <f t="shared" si="47"/>
        <v>0</v>
      </c>
      <c r="BM40" s="11">
        <f t="shared" si="47"/>
        <v>0</v>
      </c>
      <c r="BN40" s="10">
        <f t="shared" si="47"/>
        <v>0</v>
      </c>
      <c r="BO40" s="11">
        <f t="shared" si="47"/>
        <v>0</v>
      </c>
      <c r="BP40" s="10">
        <f t="shared" si="47"/>
        <v>0</v>
      </c>
      <c r="BQ40" s="11">
        <f t="shared" si="47"/>
        <v>0</v>
      </c>
      <c r="BR40" s="10">
        <f aca="true" t="shared" si="48" ref="BR40:CW40">SUM(BR30:BR39)</f>
        <v>0</v>
      </c>
      <c r="BS40" s="7">
        <f t="shared" si="48"/>
        <v>0.6</v>
      </c>
      <c r="BT40" s="7">
        <f t="shared" si="48"/>
        <v>3</v>
      </c>
      <c r="BU40" s="11">
        <f t="shared" si="48"/>
        <v>65</v>
      </c>
      <c r="BV40" s="10">
        <f t="shared" si="48"/>
        <v>0</v>
      </c>
      <c r="BW40" s="11">
        <f t="shared" si="48"/>
        <v>30</v>
      </c>
      <c r="BX40" s="10">
        <f t="shared" si="48"/>
        <v>0</v>
      </c>
      <c r="BY40" s="11">
        <f t="shared" si="48"/>
        <v>0</v>
      </c>
      <c r="BZ40" s="10">
        <f t="shared" si="48"/>
        <v>0</v>
      </c>
      <c r="CA40" s="7">
        <f t="shared" si="48"/>
        <v>6</v>
      </c>
      <c r="CB40" s="11">
        <f t="shared" si="48"/>
        <v>0</v>
      </c>
      <c r="CC40" s="10">
        <f t="shared" si="48"/>
        <v>0</v>
      </c>
      <c r="CD40" s="11">
        <f t="shared" si="48"/>
        <v>15</v>
      </c>
      <c r="CE40" s="10">
        <f t="shared" si="48"/>
        <v>0</v>
      </c>
      <c r="CF40" s="11">
        <f t="shared" si="48"/>
        <v>0</v>
      </c>
      <c r="CG40" s="10">
        <f t="shared" si="48"/>
        <v>0</v>
      </c>
      <c r="CH40" s="11">
        <f t="shared" si="48"/>
        <v>0</v>
      </c>
      <c r="CI40" s="10">
        <f t="shared" si="48"/>
        <v>0</v>
      </c>
      <c r="CJ40" s="11">
        <f t="shared" si="48"/>
        <v>0</v>
      </c>
      <c r="CK40" s="10">
        <f t="shared" si="48"/>
        <v>0</v>
      </c>
      <c r="CL40" s="11">
        <f t="shared" si="48"/>
        <v>0</v>
      </c>
      <c r="CM40" s="10">
        <f t="shared" si="48"/>
        <v>0</v>
      </c>
      <c r="CN40" s="11">
        <f t="shared" si="48"/>
        <v>30</v>
      </c>
      <c r="CO40" s="10">
        <f t="shared" si="48"/>
        <v>0</v>
      </c>
      <c r="CP40" s="11">
        <f t="shared" si="48"/>
        <v>0</v>
      </c>
      <c r="CQ40" s="10">
        <f t="shared" si="48"/>
        <v>0</v>
      </c>
      <c r="CR40" s="7">
        <f t="shared" si="48"/>
        <v>23</v>
      </c>
      <c r="CS40" s="7">
        <f t="shared" si="48"/>
        <v>29</v>
      </c>
      <c r="CT40" s="11">
        <f t="shared" si="48"/>
        <v>0</v>
      </c>
      <c r="CU40" s="10">
        <f t="shared" si="48"/>
        <v>0</v>
      </c>
      <c r="CV40" s="11">
        <f t="shared" si="48"/>
        <v>0</v>
      </c>
      <c r="CW40" s="10">
        <f t="shared" si="48"/>
        <v>0</v>
      </c>
      <c r="CX40" s="11">
        <f aca="true" t="shared" si="49" ref="CX40:DR40">SUM(CX30:CX39)</f>
        <v>0</v>
      </c>
      <c r="CY40" s="10">
        <f t="shared" si="49"/>
        <v>0</v>
      </c>
      <c r="CZ40" s="7">
        <f t="shared" si="49"/>
        <v>0</v>
      </c>
      <c r="DA40" s="11">
        <f t="shared" si="49"/>
        <v>0</v>
      </c>
      <c r="DB40" s="10">
        <f t="shared" si="49"/>
        <v>0</v>
      </c>
      <c r="DC40" s="11">
        <f t="shared" si="49"/>
        <v>0</v>
      </c>
      <c r="DD40" s="10">
        <f t="shared" si="49"/>
        <v>0</v>
      </c>
      <c r="DE40" s="11">
        <f t="shared" si="49"/>
        <v>0</v>
      </c>
      <c r="DF40" s="10">
        <f t="shared" si="49"/>
        <v>0</v>
      </c>
      <c r="DG40" s="11">
        <f t="shared" si="49"/>
        <v>0</v>
      </c>
      <c r="DH40" s="10">
        <f t="shared" si="49"/>
        <v>0</v>
      </c>
      <c r="DI40" s="11">
        <f t="shared" si="49"/>
        <v>0</v>
      </c>
      <c r="DJ40" s="10">
        <f t="shared" si="49"/>
        <v>0</v>
      </c>
      <c r="DK40" s="11">
        <f t="shared" si="49"/>
        <v>0</v>
      </c>
      <c r="DL40" s="10">
        <f t="shared" si="49"/>
        <v>0</v>
      </c>
      <c r="DM40" s="11">
        <f t="shared" si="49"/>
        <v>0</v>
      </c>
      <c r="DN40" s="10">
        <f t="shared" si="49"/>
        <v>0</v>
      </c>
      <c r="DO40" s="11">
        <f t="shared" si="49"/>
        <v>0</v>
      </c>
      <c r="DP40" s="10">
        <f t="shared" si="49"/>
        <v>0</v>
      </c>
      <c r="DQ40" s="7">
        <f t="shared" si="49"/>
        <v>0</v>
      </c>
      <c r="DR40" s="7">
        <f t="shared" si="49"/>
        <v>0</v>
      </c>
    </row>
    <row r="41" spans="1:123" ht="19.5" customHeight="1">
      <c r="A41" s="32" t="s">
        <v>96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2"/>
      <c r="DR41" s="33"/>
      <c r="DS41" s="31"/>
    </row>
    <row r="42" spans="1:122" ht="12.75">
      <c r="A42" s="6"/>
      <c r="B42" s="6"/>
      <c r="C42" s="6"/>
      <c r="D42" s="6" t="s">
        <v>174</v>
      </c>
      <c r="E42" s="3" t="s">
        <v>175</v>
      </c>
      <c r="F42" s="6">
        <f aca="true" t="shared" si="50" ref="F42:F51">COUNTIF(W42:DP42,"e")</f>
        <v>0</v>
      </c>
      <c r="G42" s="6">
        <f aca="true" t="shared" si="51" ref="G42:G51">COUNTIF(W42:DP42,"z")</f>
        <v>2</v>
      </c>
      <c r="H42" s="6">
        <f aca="true" t="shared" si="52" ref="H42:H51">SUM(I42:S42)</f>
        <v>30</v>
      </c>
      <c r="I42" s="6">
        <f aca="true" t="shared" si="53" ref="I42:I51">W42+AV42+BU42+CT42</f>
        <v>15</v>
      </c>
      <c r="J42" s="6">
        <f aca="true" t="shared" si="54" ref="J42:J51">Y42+AX42+BW42+CV42</f>
        <v>15</v>
      </c>
      <c r="K42" s="6">
        <f aca="true" t="shared" si="55" ref="K42:K51">AA42+AZ42+BY42+CX42</f>
        <v>0</v>
      </c>
      <c r="L42" s="6">
        <f aca="true" t="shared" si="56" ref="L42:L51">AD42+BC42+CB42+DA42</f>
        <v>0</v>
      </c>
      <c r="M42" s="6">
        <f aca="true" t="shared" si="57" ref="M42:M51">AF42+BE42+CD42+DC42</f>
        <v>0</v>
      </c>
      <c r="N42" s="6">
        <f aca="true" t="shared" si="58" ref="N42:N51">AH42+BG42+CF42+DE42</f>
        <v>0</v>
      </c>
      <c r="O42" s="6">
        <f aca="true" t="shared" si="59" ref="O42:O51">AJ42+BI42+CH42+DG42</f>
        <v>0</v>
      </c>
      <c r="P42" s="6">
        <f aca="true" t="shared" si="60" ref="P42:P51">AL42+BK42+CJ42+DI42</f>
        <v>0</v>
      </c>
      <c r="Q42" s="6">
        <f aca="true" t="shared" si="61" ref="Q42:Q51">AN42+BM42+CL42+DK42</f>
        <v>0</v>
      </c>
      <c r="R42" s="6">
        <f aca="true" t="shared" si="62" ref="R42:R51">AP42+BO42+CN42+DM42</f>
        <v>0</v>
      </c>
      <c r="S42" s="6">
        <f aca="true" t="shared" si="63" ref="S42:S51">AR42+BQ42+CP42+DO42</f>
        <v>0</v>
      </c>
      <c r="T42" s="7">
        <f aca="true" t="shared" si="64" ref="T42:T51">AU42+BT42+CS42+DR42</f>
        <v>2</v>
      </c>
      <c r="U42" s="7">
        <f aca="true" t="shared" si="65" ref="U42:U51">AT42+BS42+CR42+DQ42</f>
        <v>0</v>
      </c>
      <c r="V42" s="7">
        <v>1.2</v>
      </c>
      <c r="W42" s="11">
        <v>15</v>
      </c>
      <c r="X42" s="10" t="s">
        <v>57</v>
      </c>
      <c r="Y42" s="11">
        <v>15</v>
      </c>
      <c r="Z42" s="10" t="s">
        <v>57</v>
      </c>
      <c r="AA42" s="11"/>
      <c r="AB42" s="10"/>
      <c r="AC42" s="7">
        <v>2</v>
      </c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11"/>
      <c r="AO42" s="10"/>
      <c r="AP42" s="11"/>
      <c r="AQ42" s="10"/>
      <c r="AR42" s="11"/>
      <c r="AS42" s="10"/>
      <c r="AT42" s="7"/>
      <c r="AU42" s="7">
        <f aca="true" t="shared" si="66" ref="AU42:AU51">AC42+AT42</f>
        <v>2</v>
      </c>
      <c r="AV42" s="11"/>
      <c r="AW42" s="10"/>
      <c r="AX42" s="11"/>
      <c r="AY42" s="10"/>
      <c r="AZ42" s="11"/>
      <c r="BA42" s="10"/>
      <c r="BB42" s="7"/>
      <c r="BC42" s="11"/>
      <c r="BD42" s="10"/>
      <c r="BE42" s="11"/>
      <c r="BF42" s="10"/>
      <c r="BG42" s="11"/>
      <c r="BH42" s="10"/>
      <c r="BI42" s="11"/>
      <c r="BJ42" s="10"/>
      <c r="BK42" s="11"/>
      <c r="BL42" s="10"/>
      <c r="BM42" s="11"/>
      <c r="BN42" s="10"/>
      <c r="BO42" s="11"/>
      <c r="BP42" s="10"/>
      <c r="BQ42" s="11"/>
      <c r="BR42" s="10"/>
      <c r="BS42" s="7"/>
      <c r="BT42" s="7">
        <f aca="true" t="shared" si="67" ref="BT42:BT51">BB42+BS42</f>
        <v>0</v>
      </c>
      <c r="BU42" s="11"/>
      <c r="BV42" s="10"/>
      <c r="BW42" s="11"/>
      <c r="BX42" s="10"/>
      <c r="BY42" s="11"/>
      <c r="BZ42" s="10"/>
      <c r="CA42" s="7"/>
      <c r="CB42" s="11"/>
      <c r="CC42" s="10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11"/>
      <c r="CQ42" s="10"/>
      <c r="CR42" s="7"/>
      <c r="CS42" s="7">
        <f aca="true" t="shared" si="68" ref="CS42:CS51">CA42+CR42</f>
        <v>0</v>
      </c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11"/>
      <c r="DJ42" s="10"/>
      <c r="DK42" s="11"/>
      <c r="DL42" s="10"/>
      <c r="DM42" s="11"/>
      <c r="DN42" s="10"/>
      <c r="DO42" s="11"/>
      <c r="DP42" s="10"/>
      <c r="DQ42" s="7"/>
      <c r="DR42" s="7">
        <f aca="true" t="shared" si="69" ref="DR42:DR51">CZ42+DQ42</f>
        <v>0</v>
      </c>
    </row>
    <row r="43" spans="1:122" ht="12.75">
      <c r="A43" s="6"/>
      <c r="B43" s="6"/>
      <c r="C43" s="6"/>
      <c r="D43" s="6" t="s">
        <v>176</v>
      </c>
      <c r="E43" s="3" t="s">
        <v>177</v>
      </c>
      <c r="F43" s="6">
        <f t="shared" si="50"/>
        <v>0</v>
      </c>
      <c r="G43" s="6">
        <f t="shared" si="51"/>
        <v>2</v>
      </c>
      <c r="H43" s="6">
        <f t="shared" si="52"/>
        <v>40</v>
      </c>
      <c r="I43" s="6">
        <f t="shared" si="53"/>
        <v>25</v>
      </c>
      <c r="J43" s="6">
        <f t="shared" si="54"/>
        <v>15</v>
      </c>
      <c r="K43" s="6">
        <f t="shared" si="55"/>
        <v>0</v>
      </c>
      <c r="L43" s="6">
        <f t="shared" si="56"/>
        <v>0</v>
      </c>
      <c r="M43" s="6">
        <f t="shared" si="57"/>
        <v>0</v>
      </c>
      <c r="N43" s="6">
        <f t="shared" si="58"/>
        <v>0</v>
      </c>
      <c r="O43" s="6">
        <f t="shared" si="59"/>
        <v>0</v>
      </c>
      <c r="P43" s="6">
        <f t="shared" si="60"/>
        <v>0</v>
      </c>
      <c r="Q43" s="6">
        <f t="shared" si="61"/>
        <v>0</v>
      </c>
      <c r="R43" s="6">
        <f t="shared" si="62"/>
        <v>0</v>
      </c>
      <c r="S43" s="6">
        <f t="shared" si="63"/>
        <v>0</v>
      </c>
      <c r="T43" s="7">
        <f t="shared" si="64"/>
        <v>3</v>
      </c>
      <c r="U43" s="7">
        <f t="shared" si="65"/>
        <v>0</v>
      </c>
      <c r="V43" s="7">
        <v>1.6</v>
      </c>
      <c r="W43" s="11">
        <v>25</v>
      </c>
      <c r="X43" s="10" t="s">
        <v>57</v>
      </c>
      <c r="Y43" s="11">
        <v>15</v>
      </c>
      <c r="Z43" s="10" t="s">
        <v>57</v>
      </c>
      <c r="AA43" s="11"/>
      <c r="AB43" s="10"/>
      <c r="AC43" s="7">
        <v>3</v>
      </c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11"/>
      <c r="AO43" s="10"/>
      <c r="AP43" s="11"/>
      <c r="AQ43" s="10"/>
      <c r="AR43" s="11"/>
      <c r="AS43" s="10"/>
      <c r="AT43" s="7"/>
      <c r="AU43" s="7">
        <f t="shared" si="66"/>
        <v>3</v>
      </c>
      <c r="AV43" s="11"/>
      <c r="AW43" s="10"/>
      <c r="AX43" s="11"/>
      <c r="AY43" s="10"/>
      <c r="AZ43" s="11"/>
      <c r="BA43" s="10"/>
      <c r="BB43" s="7"/>
      <c r="BC43" s="11"/>
      <c r="BD43" s="10"/>
      <c r="BE43" s="11"/>
      <c r="BF43" s="10"/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11"/>
      <c r="BR43" s="10"/>
      <c r="BS43" s="7"/>
      <c r="BT43" s="7">
        <f t="shared" si="67"/>
        <v>0</v>
      </c>
      <c r="BU43" s="11"/>
      <c r="BV43" s="10"/>
      <c r="BW43" s="11"/>
      <c r="BX43" s="10"/>
      <c r="BY43" s="11"/>
      <c r="BZ43" s="10"/>
      <c r="CA43" s="7"/>
      <c r="CB43" s="11"/>
      <c r="CC43" s="10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11"/>
      <c r="CQ43" s="10"/>
      <c r="CR43" s="7"/>
      <c r="CS43" s="7">
        <f t="shared" si="68"/>
        <v>0</v>
      </c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11"/>
      <c r="DJ43" s="10"/>
      <c r="DK43" s="11"/>
      <c r="DL43" s="10"/>
      <c r="DM43" s="11"/>
      <c r="DN43" s="10"/>
      <c r="DO43" s="11"/>
      <c r="DP43" s="10"/>
      <c r="DQ43" s="7"/>
      <c r="DR43" s="7">
        <f t="shared" si="69"/>
        <v>0</v>
      </c>
    </row>
    <row r="44" spans="1:122" ht="12.75">
      <c r="A44" s="6"/>
      <c r="B44" s="6"/>
      <c r="C44" s="6"/>
      <c r="D44" s="6" t="s">
        <v>178</v>
      </c>
      <c r="E44" s="3" t="s">
        <v>179</v>
      </c>
      <c r="F44" s="6">
        <f t="shared" si="50"/>
        <v>1</v>
      </c>
      <c r="G44" s="6">
        <f t="shared" si="51"/>
        <v>3</v>
      </c>
      <c r="H44" s="6">
        <f t="shared" si="52"/>
        <v>135</v>
      </c>
      <c r="I44" s="6">
        <f t="shared" si="53"/>
        <v>30</v>
      </c>
      <c r="J44" s="6">
        <f t="shared" si="54"/>
        <v>15</v>
      </c>
      <c r="K44" s="6">
        <f t="shared" si="55"/>
        <v>0</v>
      </c>
      <c r="L44" s="6">
        <f t="shared" si="56"/>
        <v>0</v>
      </c>
      <c r="M44" s="6">
        <f t="shared" si="57"/>
        <v>45</v>
      </c>
      <c r="N44" s="6">
        <f t="shared" si="58"/>
        <v>0</v>
      </c>
      <c r="O44" s="6">
        <f t="shared" si="59"/>
        <v>45</v>
      </c>
      <c r="P44" s="6">
        <f t="shared" si="60"/>
        <v>0</v>
      </c>
      <c r="Q44" s="6">
        <f t="shared" si="61"/>
        <v>0</v>
      </c>
      <c r="R44" s="6">
        <f t="shared" si="62"/>
        <v>0</v>
      </c>
      <c r="S44" s="6">
        <f t="shared" si="63"/>
        <v>0</v>
      </c>
      <c r="T44" s="7">
        <f t="shared" si="64"/>
        <v>7</v>
      </c>
      <c r="U44" s="7">
        <f t="shared" si="65"/>
        <v>4</v>
      </c>
      <c r="V44" s="7">
        <v>5.4</v>
      </c>
      <c r="W44" s="11"/>
      <c r="X44" s="10"/>
      <c r="Y44" s="11"/>
      <c r="Z44" s="10"/>
      <c r="AA44" s="11"/>
      <c r="AB44" s="10"/>
      <c r="AC44" s="7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11"/>
      <c r="AO44" s="10"/>
      <c r="AP44" s="11"/>
      <c r="AQ44" s="10"/>
      <c r="AR44" s="11"/>
      <c r="AS44" s="10"/>
      <c r="AT44" s="7"/>
      <c r="AU44" s="7">
        <f t="shared" si="66"/>
        <v>0</v>
      </c>
      <c r="AV44" s="11">
        <v>30</v>
      </c>
      <c r="AW44" s="10" t="s">
        <v>56</v>
      </c>
      <c r="AX44" s="11">
        <v>15</v>
      </c>
      <c r="AY44" s="10" t="s">
        <v>57</v>
      </c>
      <c r="AZ44" s="11"/>
      <c r="BA44" s="10"/>
      <c r="BB44" s="7">
        <v>3</v>
      </c>
      <c r="BC44" s="11"/>
      <c r="BD44" s="10"/>
      <c r="BE44" s="11">
        <v>45</v>
      </c>
      <c r="BF44" s="10" t="s">
        <v>57</v>
      </c>
      <c r="BG44" s="11"/>
      <c r="BH44" s="10"/>
      <c r="BI44" s="11">
        <v>45</v>
      </c>
      <c r="BJ44" s="10" t="s">
        <v>57</v>
      </c>
      <c r="BK44" s="11"/>
      <c r="BL44" s="10"/>
      <c r="BM44" s="11"/>
      <c r="BN44" s="10"/>
      <c r="BO44" s="11"/>
      <c r="BP44" s="10"/>
      <c r="BQ44" s="11"/>
      <c r="BR44" s="10"/>
      <c r="BS44" s="7">
        <v>4</v>
      </c>
      <c r="BT44" s="7">
        <f t="shared" si="67"/>
        <v>7</v>
      </c>
      <c r="BU44" s="11"/>
      <c r="BV44" s="10"/>
      <c r="BW44" s="11"/>
      <c r="BX44" s="10"/>
      <c r="BY44" s="11"/>
      <c r="BZ44" s="10"/>
      <c r="CA44" s="7"/>
      <c r="CB44" s="11"/>
      <c r="CC44" s="10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11"/>
      <c r="CQ44" s="10"/>
      <c r="CR44" s="7"/>
      <c r="CS44" s="7">
        <f t="shared" si="68"/>
        <v>0</v>
      </c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11"/>
      <c r="DJ44" s="10"/>
      <c r="DK44" s="11"/>
      <c r="DL44" s="10"/>
      <c r="DM44" s="11"/>
      <c r="DN44" s="10"/>
      <c r="DO44" s="11"/>
      <c r="DP44" s="10"/>
      <c r="DQ44" s="7"/>
      <c r="DR44" s="7">
        <f t="shared" si="69"/>
        <v>0</v>
      </c>
    </row>
    <row r="45" spans="1:122" ht="12.75">
      <c r="A45" s="6"/>
      <c r="B45" s="6"/>
      <c r="C45" s="6"/>
      <c r="D45" s="6" t="s">
        <v>180</v>
      </c>
      <c r="E45" s="3" t="s">
        <v>181</v>
      </c>
      <c r="F45" s="6">
        <f t="shared" si="50"/>
        <v>0</v>
      </c>
      <c r="G45" s="6">
        <f t="shared" si="51"/>
        <v>3</v>
      </c>
      <c r="H45" s="6">
        <f t="shared" si="52"/>
        <v>60</v>
      </c>
      <c r="I45" s="6">
        <f t="shared" si="53"/>
        <v>15</v>
      </c>
      <c r="J45" s="6">
        <f t="shared" si="54"/>
        <v>15</v>
      </c>
      <c r="K45" s="6">
        <f t="shared" si="55"/>
        <v>0</v>
      </c>
      <c r="L45" s="6">
        <f t="shared" si="56"/>
        <v>0</v>
      </c>
      <c r="M45" s="6">
        <f t="shared" si="57"/>
        <v>30</v>
      </c>
      <c r="N45" s="6">
        <f t="shared" si="58"/>
        <v>0</v>
      </c>
      <c r="O45" s="6">
        <f t="shared" si="59"/>
        <v>0</v>
      </c>
      <c r="P45" s="6">
        <f t="shared" si="60"/>
        <v>0</v>
      </c>
      <c r="Q45" s="6">
        <f t="shared" si="61"/>
        <v>0</v>
      </c>
      <c r="R45" s="6">
        <f t="shared" si="62"/>
        <v>0</v>
      </c>
      <c r="S45" s="6">
        <f t="shared" si="63"/>
        <v>0</v>
      </c>
      <c r="T45" s="7">
        <f t="shared" si="64"/>
        <v>4</v>
      </c>
      <c r="U45" s="7">
        <f t="shared" si="65"/>
        <v>2</v>
      </c>
      <c r="V45" s="7">
        <v>2.4</v>
      </c>
      <c r="W45" s="11"/>
      <c r="X45" s="10"/>
      <c r="Y45" s="11"/>
      <c r="Z45" s="10"/>
      <c r="AA45" s="11"/>
      <c r="AB45" s="10"/>
      <c r="AC45" s="7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11"/>
      <c r="AO45" s="10"/>
      <c r="AP45" s="11"/>
      <c r="AQ45" s="10"/>
      <c r="AR45" s="11"/>
      <c r="AS45" s="10"/>
      <c r="AT45" s="7"/>
      <c r="AU45" s="7">
        <f t="shared" si="66"/>
        <v>0</v>
      </c>
      <c r="AV45" s="11">
        <v>15</v>
      </c>
      <c r="AW45" s="10" t="s">
        <v>57</v>
      </c>
      <c r="AX45" s="11">
        <v>15</v>
      </c>
      <c r="AY45" s="10" t="s">
        <v>57</v>
      </c>
      <c r="AZ45" s="11"/>
      <c r="BA45" s="10"/>
      <c r="BB45" s="7">
        <v>2</v>
      </c>
      <c r="BC45" s="11"/>
      <c r="BD45" s="10"/>
      <c r="BE45" s="11">
        <v>30</v>
      </c>
      <c r="BF45" s="10" t="s">
        <v>57</v>
      </c>
      <c r="BG45" s="11"/>
      <c r="BH45" s="10"/>
      <c r="BI45" s="11"/>
      <c r="BJ45" s="10"/>
      <c r="BK45" s="11"/>
      <c r="BL45" s="10"/>
      <c r="BM45" s="11"/>
      <c r="BN45" s="10"/>
      <c r="BO45" s="11"/>
      <c r="BP45" s="10"/>
      <c r="BQ45" s="11"/>
      <c r="BR45" s="10"/>
      <c r="BS45" s="7">
        <v>2</v>
      </c>
      <c r="BT45" s="7">
        <f t="shared" si="67"/>
        <v>4</v>
      </c>
      <c r="BU45" s="11"/>
      <c r="BV45" s="10"/>
      <c r="BW45" s="11"/>
      <c r="BX45" s="10"/>
      <c r="BY45" s="11"/>
      <c r="BZ45" s="10"/>
      <c r="CA45" s="7"/>
      <c r="CB45" s="11"/>
      <c r="CC45" s="10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11"/>
      <c r="CQ45" s="10"/>
      <c r="CR45" s="7"/>
      <c r="CS45" s="7">
        <f t="shared" si="68"/>
        <v>0</v>
      </c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11"/>
      <c r="DJ45" s="10"/>
      <c r="DK45" s="11"/>
      <c r="DL45" s="10"/>
      <c r="DM45" s="11"/>
      <c r="DN45" s="10"/>
      <c r="DO45" s="11"/>
      <c r="DP45" s="10"/>
      <c r="DQ45" s="7"/>
      <c r="DR45" s="7">
        <f t="shared" si="69"/>
        <v>0</v>
      </c>
    </row>
    <row r="46" spans="1:122" ht="12.75">
      <c r="A46" s="6"/>
      <c r="B46" s="6"/>
      <c r="C46" s="6"/>
      <c r="D46" s="6" t="s">
        <v>182</v>
      </c>
      <c r="E46" s="3" t="s">
        <v>183</v>
      </c>
      <c r="F46" s="6">
        <f t="shared" si="50"/>
        <v>1</v>
      </c>
      <c r="G46" s="6">
        <f t="shared" si="51"/>
        <v>2</v>
      </c>
      <c r="H46" s="6">
        <f t="shared" si="52"/>
        <v>65</v>
      </c>
      <c r="I46" s="6">
        <f t="shared" si="53"/>
        <v>30</v>
      </c>
      <c r="J46" s="6">
        <f t="shared" si="54"/>
        <v>15</v>
      </c>
      <c r="K46" s="6">
        <f t="shared" si="55"/>
        <v>0</v>
      </c>
      <c r="L46" s="6">
        <f t="shared" si="56"/>
        <v>0</v>
      </c>
      <c r="M46" s="6">
        <f t="shared" si="57"/>
        <v>20</v>
      </c>
      <c r="N46" s="6">
        <f t="shared" si="58"/>
        <v>0</v>
      </c>
      <c r="O46" s="6">
        <f t="shared" si="59"/>
        <v>0</v>
      </c>
      <c r="P46" s="6">
        <f t="shared" si="60"/>
        <v>0</v>
      </c>
      <c r="Q46" s="6">
        <f t="shared" si="61"/>
        <v>0</v>
      </c>
      <c r="R46" s="6">
        <f t="shared" si="62"/>
        <v>0</v>
      </c>
      <c r="S46" s="6">
        <f t="shared" si="63"/>
        <v>0</v>
      </c>
      <c r="T46" s="7">
        <f t="shared" si="64"/>
        <v>4</v>
      </c>
      <c r="U46" s="7">
        <f t="shared" si="65"/>
        <v>1</v>
      </c>
      <c r="V46" s="7">
        <v>2.6</v>
      </c>
      <c r="W46" s="11"/>
      <c r="X46" s="10"/>
      <c r="Y46" s="11"/>
      <c r="Z46" s="10"/>
      <c r="AA46" s="11"/>
      <c r="AB46" s="10"/>
      <c r="AC46" s="7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11"/>
      <c r="AO46" s="10"/>
      <c r="AP46" s="11"/>
      <c r="AQ46" s="10"/>
      <c r="AR46" s="11"/>
      <c r="AS46" s="10"/>
      <c r="AT46" s="7"/>
      <c r="AU46" s="7">
        <f t="shared" si="66"/>
        <v>0</v>
      </c>
      <c r="AV46" s="11">
        <v>30</v>
      </c>
      <c r="AW46" s="10" t="s">
        <v>56</v>
      </c>
      <c r="AX46" s="11">
        <v>15</v>
      </c>
      <c r="AY46" s="10" t="s">
        <v>57</v>
      </c>
      <c r="AZ46" s="11"/>
      <c r="BA46" s="10"/>
      <c r="BB46" s="7">
        <v>3</v>
      </c>
      <c r="BC46" s="11"/>
      <c r="BD46" s="10"/>
      <c r="BE46" s="11">
        <v>20</v>
      </c>
      <c r="BF46" s="10" t="s">
        <v>57</v>
      </c>
      <c r="BG46" s="11"/>
      <c r="BH46" s="10"/>
      <c r="BI46" s="11"/>
      <c r="BJ46" s="10"/>
      <c r="BK46" s="11"/>
      <c r="BL46" s="10"/>
      <c r="BM46" s="11"/>
      <c r="BN46" s="10"/>
      <c r="BO46" s="11"/>
      <c r="BP46" s="10"/>
      <c r="BQ46" s="11"/>
      <c r="BR46" s="10"/>
      <c r="BS46" s="7">
        <v>1</v>
      </c>
      <c r="BT46" s="7">
        <f t="shared" si="67"/>
        <v>4</v>
      </c>
      <c r="BU46" s="11"/>
      <c r="BV46" s="10"/>
      <c r="BW46" s="11"/>
      <c r="BX46" s="10"/>
      <c r="BY46" s="11"/>
      <c r="BZ46" s="10"/>
      <c r="CA46" s="7"/>
      <c r="CB46" s="11"/>
      <c r="CC46" s="10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11"/>
      <c r="CQ46" s="10"/>
      <c r="CR46" s="7"/>
      <c r="CS46" s="7">
        <f t="shared" si="68"/>
        <v>0</v>
      </c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11"/>
      <c r="DJ46" s="10"/>
      <c r="DK46" s="11"/>
      <c r="DL46" s="10"/>
      <c r="DM46" s="11"/>
      <c r="DN46" s="10"/>
      <c r="DO46" s="11"/>
      <c r="DP46" s="10"/>
      <c r="DQ46" s="7"/>
      <c r="DR46" s="7">
        <f t="shared" si="69"/>
        <v>0</v>
      </c>
    </row>
    <row r="47" spans="1:122" ht="12.75">
      <c r="A47" s="6"/>
      <c r="B47" s="6"/>
      <c r="C47" s="6"/>
      <c r="D47" s="6" t="s">
        <v>184</v>
      </c>
      <c r="E47" s="3" t="s">
        <v>185</v>
      </c>
      <c r="F47" s="6">
        <f t="shared" si="50"/>
        <v>0</v>
      </c>
      <c r="G47" s="6">
        <f t="shared" si="51"/>
        <v>2</v>
      </c>
      <c r="H47" s="6">
        <f t="shared" si="52"/>
        <v>40</v>
      </c>
      <c r="I47" s="6">
        <f t="shared" si="53"/>
        <v>20</v>
      </c>
      <c r="J47" s="6">
        <f t="shared" si="54"/>
        <v>20</v>
      </c>
      <c r="K47" s="6">
        <f t="shared" si="55"/>
        <v>0</v>
      </c>
      <c r="L47" s="6">
        <f t="shared" si="56"/>
        <v>0</v>
      </c>
      <c r="M47" s="6">
        <f t="shared" si="57"/>
        <v>0</v>
      </c>
      <c r="N47" s="6">
        <f t="shared" si="58"/>
        <v>0</v>
      </c>
      <c r="O47" s="6">
        <f t="shared" si="59"/>
        <v>0</v>
      </c>
      <c r="P47" s="6">
        <f t="shared" si="60"/>
        <v>0</v>
      </c>
      <c r="Q47" s="6">
        <f t="shared" si="61"/>
        <v>0</v>
      </c>
      <c r="R47" s="6">
        <f t="shared" si="62"/>
        <v>0</v>
      </c>
      <c r="S47" s="6">
        <f t="shared" si="63"/>
        <v>0</v>
      </c>
      <c r="T47" s="7">
        <f t="shared" si="64"/>
        <v>2</v>
      </c>
      <c r="U47" s="7">
        <f t="shared" si="65"/>
        <v>0</v>
      </c>
      <c r="V47" s="7">
        <v>1.6</v>
      </c>
      <c r="W47" s="11"/>
      <c r="X47" s="10"/>
      <c r="Y47" s="11"/>
      <c r="Z47" s="10"/>
      <c r="AA47" s="11"/>
      <c r="AB47" s="10"/>
      <c r="AC47" s="7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11"/>
      <c r="AO47" s="10"/>
      <c r="AP47" s="11"/>
      <c r="AQ47" s="10"/>
      <c r="AR47" s="11"/>
      <c r="AS47" s="10"/>
      <c r="AT47" s="7"/>
      <c r="AU47" s="7">
        <f t="shared" si="66"/>
        <v>0</v>
      </c>
      <c r="AV47" s="11">
        <v>20</v>
      </c>
      <c r="AW47" s="10" t="s">
        <v>57</v>
      </c>
      <c r="AX47" s="11">
        <v>20</v>
      </c>
      <c r="AY47" s="10" t="s">
        <v>57</v>
      </c>
      <c r="AZ47" s="11"/>
      <c r="BA47" s="10"/>
      <c r="BB47" s="7">
        <v>2</v>
      </c>
      <c r="BC47" s="11"/>
      <c r="BD47" s="10"/>
      <c r="BE47" s="11"/>
      <c r="BF47" s="10"/>
      <c r="BG47" s="11"/>
      <c r="BH47" s="10"/>
      <c r="BI47" s="11"/>
      <c r="BJ47" s="10"/>
      <c r="BK47" s="11"/>
      <c r="BL47" s="10"/>
      <c r="BM47" s="11"/>
      <c r="BN47" s="10"/>
      <c r="BO47" s="11"/>
      <c r="BP47" s="10"/>
      <c r="BQ47" s="11"/>
      <c r="BR47" s="10"/>
      <c r="BS47" s="7"/>
      <c r="BT47" s="7">
        <f t="shared" si="67"/>
        <v>2</v>
      </c>
      <c r="BU47" s="11"/>
      <c r="BV47" s="10"/>
      <c r="BW47" s="11"/>
      <c r="BX47" s="10"/>
      <c r="BY47" s="11"/>
      <c r="BZ47" s="10"/>
      <c r="CA47" s="7"/>
      <c r="CB47" s="11"/>
      <c r="CC47" s="10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11"/>
      <c r="CQ47" s="10"/>
      <c r="CR47" s="7"/>
      <c r="CS47" s="7">
        <f t="shared" si="68"/>
        <v>0</v>
      </c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11"/>
      <c r="DJ47" s="10"/>
      <c r="DK47" s="11"/>
      <c r="DL47" s="10"/>
      <c r="DM47" s="11"/>
      <c r="DN47" s="10"/>
      <c r="DO47" s="11"/>
      <c r="DP47" s="10"/>
      <c r="DQ47" s="7"/>
      <c r="DR47" s="7">
        <f t="shared" si="69"/>
        <v>0</v>
      </c>
    </row>
    <row r="48" spans="1:122" ht="12.75">
      <c r="A48" s="6"/>
      <c r="B48" s="6"/>
      <c r="C48" s="6"/>
      <c r="D48" s="6" t="s">
        <v>186</v>
      </c>
      <c r="E48" s="3" t="s">
        <v>187</v>
      </c>
      <c r="F48" s="6">
        <f t="shared" si="50"/>
        <v>0</v>
      </c>
      <c r="G48" s="6">
        <f t="shared" si="51"/>
        <v>2</v>
      </c>
      <c r="H48" s="6">
        <f t="shared" si="52"/>
        <v>35</v>
      </c>
      <c r="I48" s="6">
        <f t="shared" si="53"/>
        <v>15</v>
      </c>
      <c r="J48" s="6">
        <f t="shared" si="54"/>
        <v>0</v>
      </c>
      <c r="K48" s="6">
        <f t="shared" si="55"/>
        <v>0</v>
      </c>
      <c r="L48" s="6">
        <f t="shared" si="56"/>
        <v>0</v>
      </c>
      <c r="M48" s="6">
        <f t="shared" si="57"/>
        <v>0</v>
      </c>
      <c r="N48" s="6">
        <f t="shared" si="58"/>
        <v>0</v>
      </c>
      <c r="O48" s="6">
        <f t="shared" si="59"/>
        <v>20</v>
      </c>
      <c r="P48" s="6">
        <f t="shared" si="60"/>
        <v>0</v>
      </c>
      <c r="Q48" s="6">
        <f t="shared" si="61"/>
        <v>0</v>
      </c>
      <c r="R48" s="6">
        <f t="shared" si="62"/>
        <v>0</v>
      </c>
      <c r="S48" s="6">
        <f t="shared" si="63"/>
        <v>0</v>
      </c>
      <c r="T48" s="7">
        <f t="shared" si="64"/>
        <v>2</v>
      </c>
      <c r="U48" s="7">
        <f t="shared" si="65"/>
        <v>1</v>
      </c>
      <c r="V48" s="7">
        <v>1.4</v>
      </c>
      <c r="W48" s="11"/>
      <c r="X48" s="10"/>
      <c r="Y48" s="11"/>
      <c r="Z48" s="10"/>
      <c r="AA48" s="11"/>
      <c r="AB48" s="10"/>
      <c r="AC48" s="7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11"/>
      <c r="AO48" s="10"/>
      <c r="AP48" s="11"/>
      <c r="AQ48" s="10"/>
      <c r="AR48" s="11"/>
      <c r="AS48" s="10"/>
      <c r="AT48" s="7"/>
      <c r="AU48" s="7">
        <f t="shared" si="66"/>
        <v>0</v>
      </c>
      <c r="AV48" s="11">
        <v>15</v>
      </c>
      <c r="AW48" s="10" t="s">
        <v>57</v>
      </c>
      <c r="AX48" s="11"/>
      <c r="AY48" s="10"/>
      <c r="AZ48" s="11"/>
      <c r="BA48" s="10"/>
      <c r="BB48" s="7">
        <v>1</v>
      </c>
      <c r="BC48" s="11"/>
      <c r="BD48" s="10"/>
      <c r="BE48" s="11"/>
      <c r="BF48" s="10"/>
      <c r="BG48" s="11"/>
      <c r="BH48" s="10"/>
      <c r="BI48" s="11">
        <v>20</v>
      </c>
      <c r="BJ48" s="10" t="s">
        <v>57</v>
      </c>
      <c r="BK48" s="11"/>
      <c r="BL48" s="10"/>
      <c r="BM48" s="11"/>
      <c r="BN48" s="10"/>
      <c r="BO48" s="11"/>
      <c r="BP48" s="10"/>
      <c r="BQ48" s="11"/>
      <c r="BR48" s="10"/>
      <c r="BS48" s="7">
        <v>1</v>
      </c>
      <c r="BT48" s="7">
        <f t="shared" si="67"/>
        <v>2</v>
      </c>
      <c r="BU48" s="11"/>
      <c r="BV48" s="10"/>
      <c r="BW48" s="11"/>
      <c r="BX48" s="10"/>
      <c r="BY48" s="11"/>
      <c r="BZ48" s="10"/>
      <c r="CA48" s="7"/>
      <c r="CB48" s="11"/>
      <c r="CC48" s="10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11"/>
      <c r="CQ48" s="10"/>
      <c r="CR48" s="7"/>
      <c r="CS48" s="7">
        <f t="shared" si="68"/>
        <v>0</v>
      </c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11"/>
      <c r="DJ48" s="10"/>
      <c r="DK48" s="11"/>
      <c r="DL48" s="10"/>
      <c r="DM48" s="11"/>
      <c r="DN48" s="10"/>
      <c r="DO48" s="11"/>
      <c r="DP48" s="10"/>
      <c r="DQ48" s="7"/>
      <c r="DR48" s="7">
        <f t="shared" si="69"/>
        <v>0</v>
      </c>
    </row>
    <row r="49" spans="1:122" ht="12.75">
      <c r="A49" s="6"/>
      <c r="B49" s="6"/>
      <c r="C49" s="6"/>
      <c r="D49" s="6" t="s">
        <v>188</v>
      </c>
      <c r="E49" s="3" t="s">
        <v>189</v>
      </c>
      <c r="F49" s="6">
        <f t="shared" si="50"/>
        <v>0</v>
      </c>
      <c r="G49" s="6">
        <f t="shared" si="51"/>
        <v>2</v>
      </c>
      <c r="H49" s="6">
        <f t="shared" si="52"/>
        <v>40</v>
      </c>
      <c r="I49" s="6">
        <f t="shared" si="53"/>
        <v>20</v>
      </c>
      <c r="J49" s="6">
        <f t="shared" si="54"/>
        <v>20</v>
      </c>
      <c r="K49" s="6">
        <f t="shared" si="55"/>
        <v>0</v>
      </c>
      <c r="L49" s="6">
        <f t="shared" si="56"/>
        <v>0</v>
      </c>
      <c r="M49" s="6">
        <f t="shared" si="57"/>
        <v>0</v>
      </c>
      <c r="N49" s="6">
        <f t="shared" si="58"/>
        <v>0</v>
      </c>
      <c r="O49" s="6">
        <f t="shared" si="59"/>
        <v>0</v>
      </c>
      <c r="P49" s="6">
        <f t="shared" si="60"/>
        <v>0</v>
      </c>
      <c r="Q49" s="6">
        <f t="shared" si="61"/>
        <v>0</v>
      </c>
      <c r="R49" s="6">
        <f t="shared" si="62"/>
        <v>0</v>
      </c>
      <c r="S49" s="6">
        <f t="shared" si="63"/>
        <v>0</v>
      </c>
      <c r="T49" s="7">
        <f t="shared" si="64"/>
        <v>2</v>
      </c>
      <c r="U49" s="7">
        <f t="shared" si="65"/>
        <v>0</v>
      </c>
      <c r="V49" s="7">
        <v>1.6</v>
      </c>
      <c r="W49" s="11"/>
      <c r="X49" s="10"/>
      <c r="Y49" s="11"/>
      <c r="Z49" s="10"/>
      <c r="AA49" s="11"/>
      <c r="AB49" s="10"/>
      <c r="AC49" s="7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11"/>
      <c r="AO49" s="10"/>
      <c r="AP49" s="11"/>
      <c r="AQ49" s="10"/>
      <c r="AR49" s="11"/>
      <c r="AS49" s="10"/>
      <c r="AT49" s="7"/>
      <c r="AU49" s="7">
        <f t="shared" si="66"/>
        <v>0</v>
      </c>
      <c r="AV49" s="11">
        <v>20</v>
      </c>
      <c r="AW49" s="10" t="s">
        <v>57</v>
      </c>
      <c r="AX49" s="11">
        <v>20</v>
      </c>
      <c r="AY49" s="10" t="s">
        <v>57</v>
      </c>
      <c r="AZ49" s="11"/>
      <c r="BA49" s="10"/>
      <c r="BB49" s="7">
        <v>2</v>
      </c>
      <c r="BC49" s="11"/>
      <c r="BD49" s="10"/>
      <c r="BE49" s="11"/>
      <c r="BF49" s="10"/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11"/>
      <c r="BR49" s="10"/>
      <c r="BS49" s="7"/>
      <c r="BT49" s="7">
        <f t="shared" si="67"/>
        <v>2</v>
      </c>
      <c r="BU49" s="11"/>
      <c r="BV49" s="10"/>
      <c r="BW49" s="11"/>
      <c r="BX49" s="10"/>
      <c r="BY49" s="11"/>
      <c r="BZ49" s="10"/>
      <c r="CA49" s="7"/>
      <c r="CB49" s="11"/>
      <c r="CC49" s="10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11"/>
      <c r="CQ49" s="10"/>
      <c r="CR49" s="7"/>
      <c r="CS49" s="7">
        <f t="shared" si="68"/>
        <v>0</v>
      </c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11"/>
      <c r="DJ49" s="10"/>
      <c r="DK49" s="11"/>
      <c r="DL49" s="10"/>
      <c r="DM49" s="11"/>
      <c r="DN49" s="10"/>
      <c r="DO49" s="11"/>
      <c r="DP49" s="10"/>
      <c r="DQ49" s="7"/>
      <c r="DR49" s="7">
        <f t="shared" si="69"/>
        <v>0</v>
      </c>
    </row>
    <row r="50" spans="1:122" ht="12.75">
      <c r="A50" s="6"/>
      <c r="B50" s="6"/>
      <c r="C50" s="6"/>
      <c r="D50" s="6" t="s">
        <v>190</v>
      </c>
      <c r="E50" s="3" t="s">
        <v>191</v>
      </c>
      <c r="F50" s="6">
        <f t="shared" si="50"/>
        <v>1</v>
      </c>
      <c r="G50" s="6">
        <f t="shared" si="51"/>
        <v>1</v>
      </c>
      <c r="H50" s="6">
        <f t="shared" si="52"/>
        <v>30</v>
      </c>
      <c r="I50" s="6">
        <f t="shared" si="53"/>
        <v>15</v>
      </c>
      <c r="J50" s="6">
        <f t="shared" si="54"/>
        <v>15</v>
      </c>
      <c r="K50" s="6">
        <f t="shared" si="55"/>
        <v>0</v>
      </c>
      <c r="L50" s="6">
        <f t="shared" si="56"/>
        <v>0</v>
      </c>
      <c r="M50" s="6">
        <f t="shared" si="57"/>
        <v>0</v>
      </c>
      <c r="N50" s="6">
        <f t="shared" si="58"/>
        <v>0</v>
      </c>
      <c r="O50" s="6">
        <f t="shared" si="59"/>
        <v>0</v>
      </c>
      <c r="P50" s="6">
        <f t="shared" si="60"/>
        <v>0</v>
      </c>
      <c r="Q50" s="6">
        <f t="shared" si="61"/>
        <v>0</v>
      </c>
      <c r="R50" s="6">
        <f t="shared" si="62"/>
        <v>0</v>
      </c>
      <c r="S50" s="6">
        <f t="shared" si="63"/>
        <v>0</v>
      </c>
      <c r="T50" s="7">
        <f t="shared" si="64"/>
        <v>2</v>
      </c>
      <c r="U50" s="7">
        <f t="shared" si="65"/>
        <v>0</v>
      </c>
      <c r="V50" s="7">
        <v>1.2</v>
      </c>
      <c r="W50" s="11"/>
      <c r="X50" s="10"/>
      <c r="Y50" s="11"/>
      <c r="Z50" s="10"/>
      <c r="AA50" s="11"/>
      <c r="AB50" s="10"/>
      <c r="AC50" s="7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11"/>
      <c r="AO50" s="10"/>
      <c r="AP50" s="11"/>
      <c r="AQ50" s="10"/>
      <c r="AR50" s="11"/>
      <c r="AS50" s="10"/>
      <c r="AT50" s="7"/>
      <c r="AU50" s="7">
        <f t="shared" si="66"/>
        <v>0</v>
      </c>
      <c r="AV50" s="11">
        <v>15</v>
      </c>
      <c r="AW50" s="10" t="s">
        <v>56</v>
      </c>
      <c r="AX50" s="11">
        <v>15</v>
      </c>
      <c r="AY50" s="10" t="s">
        <v>57</v>
      </c>
      <c r="AZ50" s="11"/>
      <c r="BA50" s="10"/>
      <c r="BB50" s="7">
        <v>2</v>
      </c>
      <c r="BC50" s="11"/>
      <c r="BD50" s="10"/>
      <c r="BE50" s="11"/>
      <c r="BF50" s="10"/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11"/>
      <c r="BR50" s="10"/>
      <c r="BS50" s="7"/>
      <c r="BT50" s="7">
        <f t="shared" si="67"/>
        <v>2</v>
      </c>
      <c r="BU50" s="11"/>
      <c r="BV50" s="10"/>
      <c r="BW50" s="11"/>
      <c r="BX50" s="10"/>
      <c r="BY50" s="11"/>
      <c r="BZ50" s="10"/>
      <c r="CA50" s="7"/>
      <c r="CB50" s="11"/>
      <c r="CC50" s="10"/>
      <c r="CD50" s="11"/>
      <c r="CE50" s="10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11"/>
      <c r="CQ50" s="10"/>
      <c r="CR50" s="7"/>
      <c r="CS50" s="7">
        <f t="shared" si="68"/>
        <v>0</v>
      </c>
      <c r="CT50" s="11"/>
      <c r="CU50" s="10"/>
      <c r="CV50" s="11"/>
      <c r="CW50" s="10"/>
      <c r="CX50" s="11"/>
      <c r="CY50" s="10"/>
      <c r="CZ50" s="7"/>
      <c r="DA50" s="11"/>
      <c r="DB50" s="10"/>
      <c r="DC50" s="11"/>
      <c r="DD50" s="10"/>
      <c r="DE50" s="11"/>
      <c r="DF50" s="10"/>
      <c r="DG50" s="11"/>
      <c r="DH50" s="10"/>
      <c r="DI50" s="11"/>
      <c r="DJ50" s="10"/>
      <c r="DK50" s="11"/>
      <c r="DL50" s="10"/>
      <c r="DM50" s="11"/>
      <c r="DN50" s="10"/>
      <c r="DO50" s="11"/>
      <c r="DP50" s="10"/>
      <c r="DQ50" s="7"/>
      <c r="DR50" s="7">
        <f t="shared" si="69"/>
        <v>0</v>
      </c>
    </row>
    <row r="51" spans="1:122" ht="12.75">
      <c r="A51" s="6"/>
      <c r="B51" s="6"/>
      <c r="C51" s="6"/>
      <c r="D51" s="6" t="s">
        <v>192</v>
      </c>
      <c r="E51" s="3" t="s">
        <v>193</v>
      </c>
      <c r="F51" s="6">
        <f t="shared" si="50"/>
        <v>0</v>
      </c>
      <c r="G51" s="6">
        <f t="shared" si="51"/>
        <v>1</v>
      </c>
      <c r="H51" s="6">
        <f t="shared" si="52"/>
        <v>60</v>
      </c>
      <c r="I51" s="6">
        <f t="shared" si="53"/>
        <v>0</v>
      </c>
      <c r="J51" s="6">
        <f t="shared" si="54"/>
        <v>0</v>
      </c>
      <c r="K51" s="6">
        <f t="shared" si="55"/>
        <v>0</v>
      </c>
      <c r="L51" s="6">
        <f t="shared" si="56"/>
        <v>0</v>
      </c>
      <c r="M51" s="6">
        <f t="shared" si="57"/>
        <v>60</v>
      </c>
      <c r="N51" s="6">
        <f t="shared" si="58"/>
        <v>0</v>
      </c>
      <c r="O51" s="6">
        <f t="shared" si="59"/>
        <v>0</v>
      </c>
      <c r="P51" s="6">
        <f t="shared" si="60"/>
        <v>0</v>
      </c>
      <c r="Q51" s="6">
        <f t="shared" si="61"/>
        <v>0</v>
      </c>
      <c r="R51" s="6">
        <f t="shared" si="62"/>
        <v>0</v>
      </c>
      <c r="S51" s="6">
        <f t="shared" si="63"/>
        <v>0</v>
      </c>
      <c r="T51" s="7">
        <f t="shared" si="64"/>
        <v>3</v>
      </c>
      <c r="U51" s="7">
        <f t="shared" si="65"/>
        <v>3</v>
      </c>
      <c r="V51" s="7">
        <v>2.4</v>
      </c>
      <c r="W51" s="11"/>
      <c r="X51" s="10"/>
      <c r="Y51" s="11"/>
      <c r="Z51" s="10"/>
      <c r="AA51" s="11"/>
      <c r="AB51" s="10"/>
      <c r="AC51" s="7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11"/>
      <c r="AO51" s="10"/>
      <c r="AP51" s="11"/>
      <c r="AQ51" s="10"/>
      <c r="AR51" s="11"/>
      <c r="AS51" s="10"/>
      <c r="AT51" s="7"/>
      <c r="AU51" s="7">
        <f t="shared" si="66"/>
        <v>0</v>
      </c>
      <c r="AV51" s="11"/>
      <c r="AW51" s="10"/>
      <c r="AX51" s="11"/>
      <c r="AY51" s="10"/>
      <c r="AZ51" s="11"/>
      <c r="BA51" s="10"/>
      <c r="BB51" s="7"/>
      <c r="BC51" s="11"/>
      <c r="BD51" s="10"/>
      <c r="BE51" s="11">
        <v>60</v>
      </c>
      <c r="BF51" s="10" t="s">
        <v>57</v>
      </c>
      <c r="BG51" s="11"/>
      <c r="BH51" s="10"/>
      <c r="BI51" s="11"/>
      <c r="BJ51" s="10"/>
      <c r="BK51" s="11"/>
      <c r="BL51" s="10"/>
      <c r="BM51" s="11"/>
      <c r="BN51" s="10"/>
      <c r="BO51" s="11"/>
      <c r="BP51" s="10"/>
      <c r="BQ51" s="11"/>
      <c r="BR51" s="10"/>
      <c r="BS51" s="7">
        <v>3</v>
      </c>
      <c r="BT51" s="7">
        <f t="shared" si="67"/>
        <v>3</v>
      </c>
      <c r="BU51" s="11"/>
      <c r="BV51" s="10"/>
      <c r="BW51" s="11"/>
      <c r="BX51" s="10"/>
      <c r="BY51" s="11"/>
      <c r="BZ51" s="10"/>
      <c r="CA51" s="7"/>
      <c r="CB51" s="11"/>
      <c r="CC51" s="10"/>
      <c r="CD51" s="11"/>
      <c r="CE51" s="10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11"/>
      <c r="CQ51" s="10"/>
      <c r="CR51" s="7"/>
      <c r="CS51" s="7">
        <f t="shared" si="68"/>
        <v>0</v>
      </c>
      <c r="CT51" s="11"/>
      <c r="CU51" s="10"/>
      <c r="CV51" s="11"/>
      <c r="CW51" s="10"/>
      <c r="CX51" s="11"/>
      <c r="CY51" s="10"/>
      <c r="CZ51" s="7"/>
      <c r="DA51" s="11"/>
      <c r="DB51" s="10"/>
      <c r="DC51" s="11"/>
      <c r="DD51" s="10"/>
      <c r="DE51" s="11"/>
      <c r="DF51" s="10"/>
      <c r="DG51" s="11"/>
      <c r="DH51" s="10"/>
      <c r="DI51" s="11"/>
      <c r="DJ51" s="10"/>
      <c r="DK51" s="11"/>
      <c r="DL51" s="10"/>
      <c r="DM51" s="11"/>
      <c r="DN51" s="10"/>
      <c r="DO51" s="11"/>
      <c r="DP51" s="10"/>
      <c r="DQ51" s="7"/>
      <c r="DR51" s="7">
        <f t="shared" si="69"/>
        <v>0</v>
      </c>
    </row>
    <row r="52" spans="1:122" ht="15.75" customHeight="1">
      <c r="A52" s="6"/>
      <c r="B52" s="6"/>
      <c r="C52" s="6"/>
      <c r="D52" s="6"/>
      <c r="E52" s="6" t="s">
        <v>67</v>
      </c>
      <c r="F52" s="6">
        <f aca="true" t="shared" si="70" ref="F52:AK52">SUM(F42:F51)</f>
        <v>3</v>
      </c>
      <c r="G52" s="6">
        <f t="shared" si="70"/>
        <v>20</v>
      </c>
      <c r="H52" s="6">
        <f t="shared" si="70"/>
        <v>535</v>
      </c>
      <c r="I52" s="6">
        <f t="shared" si="70"/>
        <v>185</v>
      </c>
      <c r="J52" s="6">
        <f t="shared" si="70"/>
        <v>130</v>
      </c>
      <c r="K52" s="6">
        <f t="shared" si="70"/>
        <v>0</v>
      </c>
      <c r="L52" s="6">
        <f t="shared" si="70"/>
        <v>0</v>
      </c>
      <c r="M52" s="6">
        <f t="shared" si="70"/>
        <v>155</v>
      </c>
      <c r="N52" s="6">
        <f t="shared" si="70"/>
        <v>0</v>
      </c>
      <c r="O52" s="6">
        <f t="shared" si="70"/>
        <v>65</v>
      </c>
      <c r="P52" s="6">
        <f t="shared" si="70"/>
        <v>0</v>
      </c>
      <c r="Q52" s="6">
        <f t="shared" si="70"/>
        <v>0</v>
      </c>
      <c r="R52" s="6">
        <f t="shared" si="70"/>
        <v>0</v>
      </c>
      <c r="S52" s="6">
        <f t="shared" si="70"/>
        <v>0</v>
      </c>
      <c r="T52" s="7">
        <f t="shared" si="70"/>
        <v>31</v>
      </c>
      <c r="U52" s="7">
        <f t="shared" si="70"/>
        <v>11</v>
      </c>
      <c r="V52" s="7">
        <f t="shared" si="70"/>
        <v>21.4</v>
      </c>
      <c r="W52" s="11">
        <f t="shared" si="70"/>
        <v>40</v>
      </c>
      <c r="X52" s="10">
        <f t="shared" si="70"/>
        <v>0</v>
      </c>
      <c r="Y52" s="11">
        <f t="shared" si="70"/>
        <v>30</v>
      </c>
      <c r="Z52" s="10">
        <f t="shared" si="70"/>
        <v>0</v>
      </c>
      <c r="AA52" s="11">
        <f t="shared" si="70"/>
        <v>0</v>
      </c>
      <c r="AB52" s="10">
        <f t="shared" si="70"/>
        <v>0</v>
      </c>
      <c r="AC52" s="7">
        <f t="shared" si="70"/>
        <v>5</v>
      </c>
      <c r="AD52" s="11">
        <f t="shared" si="70"/>
        <v>0</v>
      </c>
      <c r="AE52" s="10">
        <f t="shared" si="70"/>
        <v>0</v>
      </c>
      <c r="AF52" s="11">
        <f t="shared" si="70"/>
        <v>0</v>
      </c>
      <c r="AG52" s="10">
        <f t="shared" si="70"/>
        <v>0</v>
      </c>
      <c r="AH52" s="11">
        <f t="shared" si="70"/>
        <v>0</v>
      </c>
      <c r="AI52" s="10">
        <f t="shared" si="70"/>
        <v>0</v>
      </c>
      <c r="AJ52" s="11">
        <f t="shared" si="70"/>
        <v>0</v>
      </c>
      <c r="AK52" s="10">
        <f t="shared" si="70"/>
        <v>0</v>
      </c>
      <c r="AL52" s="11">
        <f aca="true" t="shared" si="71" ref="AL52:BQ52">SUM(AL42:AL51)</f>
        <v>0</v>
      </c>
      <c r="AM52" s="10">
        <f t="shared" si="71"/>
        <v>0</v>
      </c>
      <c r="AN52" s="11">
        <f t="shared" si="71"/>
        <v>0</v>
      </c>
      <c r="AO52" s="10">
        <f t="shared" si="71"/>
        <v>0</v>
      </c>
      <c r="AP52" s="11">
        <f t="shared" si="71"/>
        <v>0</v>
      </c>
      <c r="AQ52" s="10">
        <f t="shared" si="71"/>
        <v>0</v>
      </c>
      <c r="AR52" s="11">
        <f t="shared" si="71"/>
        <v>0</v>
      </c>
      <c r="AS52" s="10">
        <f t="shared" si="71"/>
        <v>0</v>
      </c>
      <c r="AT52" s="7">
        <f t="shared" si="71"/>
        <v>0</v>
      </c>
      <c r="AU52" s="7">
        <f t="shared" si="71"/>
        <v>5</v>
      </c>
      <c r="AV52" s="11">
        <f t="shared" si="71"/>
        <v>145</v>
      </c>
      <c r="AW52" s="10">
        <f t="shared" si="71"/>
        <v>0</v>
      </c>
      <c r="AX52" s="11">
        <f t="shared" si="71"/>
        <v>100</v>
      </c>
      <c r="AY52" s="10">
        <f t="shared" si="71"/>
        <v>0</v>
      </c>
      <c r="AZ52" s="11">
        <f t="shared" si="71"/>
        <v>0</v>
      </c>
      <c r="BA52" s="10">
        <f t="shared" si="71"/>
        <v>0</v>
      </c>
      <c r="BB52" s="7">
        <f t="shared" si="71"/>
        <v>15</v>
      </c>
      <c r="BC52" s="11">
        <f t="shared" si="71"/>
        <v>0</v>
      </c>
      <c r="BD52" s="10">
        <f t="shared" si="71"/>
        <v>0</v>
      </c>
      <c r="BE52" s="11">
        <f t="shared" si="71"/>
        <v>155</v>
      </c>
      <c r="BF52" s="10">
        <f t="shared" si="71"/>
        <v>0</v>
      </c>
      <c r="BG52" s="11">
        <f t="shared" si="71"/>
        <v>0</v>
      </c>
      <c r="BH52" s="10">
        <f t="shared" si="71"/>
        <v>0</v>
      </c>
      <c r="BI52" s="11">
        <f t="shared" si="71"/>
        <v>65</v>
      </c>
      <c r="BJ52" s="10">
        <f t="shared" si="71"/>
        <v>0</v>
      </c>
      <c r="BK52" s="11">
        <f t="shared" si="71"/>
        <v>0</v>
      </c>
      <c r="BL52" s="10">
        <f t="shared" si="71"/>
        <v>0</v>
      </c>
      <c r="BM52" s="11">
        <f t="shared" si="71"/>
        <v>0</v>
      </c>
      <c r="BN52" s="10">
        <f t="shared" si="71"/>
        <v>0</v>
      </c>
      <c r="BO52" s="11">
        <f t="shared" si="71"/>
        <v>0</v>
      </c>
      <c r="BP52" s="10">
        <f t="shared" si="71"/>
        <v>0</v>
      </c>
      <c r="BQ52" s="11">
        <f t="shared" si="71"/>
        <v>0</v>
      </c>
      <c r="BR52" s="10">
        <f aca="true" t="shared" si="72" ref="BR52:CW52">SUM(BR42:BR51)</f>
        <v>0</v>
      </c>
      <c r="BS52" s="7">
        <f t="shared" si="72"/>
        <v>11</v>
      </c>
      <c r="BT52" s="7">
        <f t="shared" si="72"/>
        <v>26</v>
      </c>
      <c r="BU52" s="11">
        <f t="shared" si="72"/>
        <v>0</v>
      </c>
      <c r="BV52" s="10">
        <f t="shared" si="72"/>
        <v>0</v>
      </c>
      <c r="BW52" s="11">
        <f t="shared" si="72"/>
        <v>0</v>
      </c>
      <c r="BX52" s="10">
        <f t="shared" si="72"/>
        <v>0</v>
      </c>
      <c r="BY52" s="11">
        <f t="shared" si="72"/>
        <v>0</v>
      </c>
      <c r="BZ52" s="10">
        <f t="shared" si="72"/>
        <v>0</v>
      </c>
      <c r="CA52" s="7">
        <f t="shared" si="72"/>
        <v>0</v>
      </c>
      <c r="CB52" s="11">
        <f t="shared" si="72"/>
        <v>0</v>
      </c>
      <c r="CC52" s="10">
        <f t="shared" si="72"/>
        <v>0</v>
      </c>
      <c r="CD52" s="11">
        <f t="shared" si="72"/>
        <v>0</v>
      </c>
      <c r="CE52" s="10">
        <f t="shared" si="72"/>
        <v>0</v>
      </c>
      <c r="CF52" s="11">
        <f t="shared" si="72"/>
        <v>0</v>
      </c>
      <c r="CG52" s="10">
        <f t="shared" si="72"/>
        <v>0</v>
      </c>
      <c r="CH52" s="11">
        <f t="shared" si="72"/>
        <v>0</v>
      </c>
      <c r="CI52" s="10">
        <f t="shared" si="72"/>
        <v>0</v>
      </c>
      <c r="CJ52" s="11">
        <f t="shared" si="72"/>
        <v>0</v>
      </c>
      <c r="CK52" s="10">
        <f t="shared" si="72"/>
        <v>0</v>
      </c>
      <c r="CL52" s="11">
        <f t="shared" si="72"/>
        <v>0</v>
      </c>
      <c r="CM52" s="10">
        <f t="shared" si="72"/>
        <v>0</v>
      </c>
      <c r="CN52" s="11">
        <f t="shared" si="72"/>
        <v>0</v>
      </c>
      <c r="CO52" s="10">
        <f t="shared" si="72"/>
        <v>0</v>
      </c>
      <c r="CP52" s="11">
        <f t="shared" si="72"/>
        <v>0</v>
      </c>
      <c r="CQ52" s="10">
        <f t="shared" si="72"/>
        <v>0</v>
      </c>
      <c r="CR52" s="7">
        <f t="shared" si="72"/>
        <v>0</v>
      </c>
      <c r="CS52" s="7">
        <f t="shared" si="72"/>
        <v>0</v>
      </c>
      <c r="CT52" s="11">
        <f t="shared" si="72"/>
        <v>0</v>
      </c>
      <c r="CU52" s="10">
        <f t="shared" si="72"/>
        <v>0</v>
      </c>
      <c r="CV52" s="11">
        <f t="shared" si="72"/>
        <v>0</v>
      </c>
      <c r="CW52" s="10">
        <f t="shared" si="72"/>
        <v>0</v>
      </c>
      <c r="CX52" s="11">
        <f aca="true" t="shared" si="73" ref="CX52:DR52">SUM(CX42:CX51)</f>
        <v>0</v>
      </c>
      <c r="CY52" s="10">
        <f t="shared" si="73"/>
        <v>0</v>
      </c>
      <c r="CZ52" s="7">
        <f t="shared" si="73"/>
        <v>0</v>
      </c>
      <c r="DA52" s="11">
        <f t="shared" si="73"/>
        <v>0</v>
      </c>
      <c r="DB52" s="10">
        <f t="shared" si="73"/>
        <v>0</v>
      </c>
      <c r="DC52" s="11">
        <f t="shared" si="73"/>
        <v>0</v>
      </c>
      <c r="DD52" s="10">
        <f t="shared" si="73"/>
        <v>0</v>
      </c>
      <c r="DE52" s="11">
        <f t="shared" si="73"/>
        <v>0</v>
      </c>
      <c r="DF52" s="10">
        <f t="shared" si="73"/>
        <v>0</v>
      </c>
      <c r="DG52" s="11">
        <f t="shared" si="73"/>
        <v>0</v>
      </c>
      <c r="DH52" s="10">
        <f t="shared" si="73"/>
        <v>0</v>
      </c>
      <c r="DI52" s="11">
        <f t="shared" si="73"/>
        <v>0</v>
      </c>
      <c r="DJ52" s="10">
        <f t="shared" si="73"/>
        <v>0</v>
      </c>
      <c r="DK52" s="11">
        <f t="shared" si="73"/>
        <v>0</v>
      </c>
      <c r="DL52" s="10">
        <f t="shared" si="73"/>
        <v>0</v>
      </c>
      <c r="DM52" s="11">
        <f t="shared" si="73"/>
        <v>0</v>
      </c>
      <c r="DN52" s="10">
        <f t="shared" si="73"/>
        <v>0</v>
      </c>
      <c r="DO52" s="11">
        <f t="shared" si="73"/>
        <v>0</v>
      </c>
      <c r="DP52" s="10">
        <f t="shared" si="73"/>
        <v>0</v>
      </c>
      <c r="DQ52" s="7">
        <f t="shared" si="73"/>
        <v>0</v>
      </c>
      <c r="DR52" s="7">
        <f t="shared" si="73"/>
        <v>0</v>
      </c>
    </row>
    <row r="53" spans="1:123" ht="19.5" customHeight="1">
      <c r="A53" s="32" t="s">
        <v>121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2"/>
      <c r="DR53" s="33"/>
      <c r="DS53" s="31"/>
    </row>
    <row r="54" spans="1:122" ht="12.75">
      <c r="A54" s="38">
        <v>1</v>
      </c>
      <c r="B54" s="38">
        <v>1</v>
      </c>
      <c r="C54" s="38"/>
      <c r="D54" s="6" t="s">
        <v>122</v>
      </c>
      <c r="E54" s="3" t="s">
        <v>123</v>
      </c>
      <c r="F54" s="6">
        <f aca="true" t="shared" si="74" ref="F54:F59">COUNTIF(W54:DP54,"e")</f>
        <v>1</v>
      </c>
      <c r="G54" s="6">
        <f aca="true" t="shared" si="75" ref="G54:G59">COUNTIF(W54:DP54,"z")</f>
        <v>0</v>
      </c>
      <c r="H54" s="6">
        <f aca="true" t="shared" si="76" ref="H54:H59">SUM(I54:S54)</f>
        <v>30</v>
      </c>
      <c r="I54" s="6">
        <f aca="true" t="shared" si="77" ref="I54:I59">W54+AV54+BU54+CT54</f>
        <v>0</v>
      </c>
      <c r="J54" s="6">
        <f aca="true" t="shared" si="78" ref="J54:J59">Y54+AX54+BW54+CV54</f>
        <v>0</v>
      </c>
      <c r="K54" s="6">
        <f aca="true" t="shared" si="79" ref="K54:K59">AA54+AZ54+BY54+CX54</f>
        <v>0</v>
      </c>
      <c r="L54" s="6">
        <f aca="true" t="shared" si="80" ref="L54:L59">AD54+BC54+CB54+DA54</f>
        <v>0</v>
      </c>
      <c r="M54" s="6">
        <f aca="true" t="shared" si="81" ref="M54:M59">AF54+BE54+CD54+DC54</f>
        <v>0</v>
      </c>
      <c r="N54" s="6">
        <f aca="true" t="shared" si="82" ref="N54:N59">AH54+BG54+CF54+DE54</f>
        <v>30</v>
      </c>
      <c r="O54" s="6">
        <f aca="true" t="shared" si="83" ref="O54:O59">AJ54+BI54+CH54+DG54</f>
        <v>0</v>
      </c>
      <c r="P54" s="6">
        <f aca="true" t="shared" si="84" ref="P54:P59">AL54+BK54+CJ54+DI54</f>
        <v>0</v>
      </c>
      <c r="Q54" s="6">
        <f aca="true" t="shared" si="85" ref="Q54:Q59">AN54+BM54+CL54+DK54</f>
        <v>0</v>
      </c>
      <c r="R54" s="6">
        <f aca="true" t="shared" si="86" ref="R54:R59">AP54+BO54+CN54+DM54</f>
        <v>0</v>
      </c>
      <c r="S54" s="6">
        <f aca="true" t="shared" si="87" ref="S54:S59">AR54+BQ54+CP54+DO54</f>
        <v>0</v>
      </c>
      <c r="T54" s="7">
        <f aca="true" t="shared" si="88" ref="T54:T59">AU54+BT54+CS54+DR54</f>
        <v>3</v>
      </c>
      <c r="U54" s="7">
        <f aca="true" t="shared" si="89" ref="U54:U59">AT54+BS54+CR54+DQ54</f>
        <v>3</v>
      </c>
      <c r="V54" s="7">
        <v>1.2</v>
      </c>
      <c r="W54" s="11"/>
      <c r="X54" s="10"/>
      <c r="Y54" s="11"/>
      <c r="Z54" s="10"/>
      <c r="AA54" s="11"/>
      <c r="AB54" s="10"/>
      <c r="AC54" s="7"/>
      <c r="AD54" s="11"/>
      <c r="AE54" s="10"/>
      <c r="AF54" s="11"/>
      <c r="AG54" s="10"/>
      <c r="AH54" s="11">
        <v>30</v>
      </c>
      <c r="AI54" s="10" t="s">
        <v>56</v>
      </c>
      <c r="AJ54" s="11"/>
      <c r="AK54" s="10"/>
      <c r="AL54" s="11"/>
      <c r="AM54" s="10"/>
      <c r="AN54" s="11"/>
      <c r="AO54" s="10"/>
      <c r="AP54" s="11"/>
      <c r="AQ54" s="10"/>
      <c r="AR54" s="11"/>
      <c r="AS54" s="10"/>
      <c r="AT54" s="7">
        <v>3</v>
      </c>
      <c r="AU54" s="7">
        <f aca="true" t="shared" si="90" ref="AU54:AU59">AC54+AT54</f>
        <v>3</v>
      </c>
      <c r="AV54" s="11"/>
      <c r="AW54" s="10"/>
      <c r="AX54" s="11"/>
      <c r="AY54" s="10"/>
      <c r="AZ54" s="11"/>
      <c r="BA54" s="10"/>
      <c r="BB54" s="7"/>
      <c r="BC54" s="11"/>
      <c r="BD54" s="10"/>
      <c r="BE54" s="11"/>
      <c r="BF54" s="10"/>
      <c r="BG54" s="11"/>
      <c r="BH54" s="10"/>
      <c r="BI54" s="11"/>
      <c r="BJ54" s="10"/>
      <c r="BK54" s="11"/>
      <c r="BL54" s="10"/>
      <c r="BM54" s="11"/>
      <c r="BN54" s="10"/>
      <c r="BO54" s="11"/>
      <c r="BP54" s="10"/>
      <c r="BQ54" s="11"/>
      <c r="BR54" s="10"/>
      <c r="BS54" s="7"/>
      <c r="BT54" s="7">
        <f aca="true" t="shared" si="91" ref="BT54:BT59">BB54+BS54</f>
        <v>0</v>
      </c>
      <c r="BU54" s="11"/>
      <c r="BV54" s="10"/>
      <c r="BW54" s="11"/>
      <c r="BX54" s="10"/>
      <c r="BY54" s="11"/>
      <c r="BZ54" s="10"/>
      <c r="CA54" s="7"/>
      <c r="CB54" s="11"/>
      <c r="CC54" s="10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11"/>
      <c r="CQ54" s="10"/>
      <c r="CR54" s="7"/>
      <c r="CS54" s="7">
        <f aca="true" t="shared" si="92" ref="CS54:CS59">CA54+CR54</f>
        <v>0</v>
      </c>
      <c r="CT54" s="11"/>
      <c r="CU54" s="10"/>
      <c r="CV54" s="11"/>
      <c r="CW54" s="10"/>
      <c r="CX54" s="11"/>
      <c r="CY54" s="10"/>
      <c r="CZ54" s="7"/>
      <c r="DA54" s="11"/>
      <c r="DB54" s="10"/>
      <c r="DC54" s="11"/>
      <c r="DD54" s="10"/>
      <c r="DE54" s="11"/>
      <c r="DF54" s="10"/>
      <c r="DG54" s="11"/>
      <c r="DH54" s="10"/>
      <c r="DI54" s="11"/>
      <c r="DJ54" s="10"/>
      <c r="DK54" s="11"/>
      <c r="DL54" s="10"/>
      <c r="DM54" s="11"/>
      <c r="DN54" s="10"/>
      <c r="DO54" s="11"/>
      <c r="DP54" s="10"/>
      <c r="DQ54" s="7"/>
      <c r="DR54" s="7">
        <f aca="true" t="shared" si="93" ref="DR54:DR59">CZ54+DQ54</f>
        <v>0</v>
      </c>
    </row>
    <row r="55" spans="1:122" ht="12.75">
      <c r="A55" s="38">
        <v>1</v>
      </c>
      <c r="B55" s="38">
        <v>1</v>
      </c>
      <c r="C55" s="38"/>
      <c r="D55" s="6" t="s">
        <v>124</v>
      </c>
      <c r="E55" s="3" t="s">
        <v>125</v>
      </c>
      <c r="F55" s="6">
        <f t="shared" si="74"/>
        <v>1</v>
      </c>
      <c r="G55" s="6">
        <f t="shared" si="75"/>
        <v>0</v>
      </c>
      <c r="H55" s="6">
        <f t="shared" si="76"/>
        <v>30</v>
      </c>
      <c r="I55" s="6">
        <f t="shared" si="77"/>
        <v>0</v>
      </c>
      <c r="J55" s="6">
        <f t="shared" si="78"/>
        <v>0</v>
      </c>
      <c r="K55" s="6">
        <f t="shared" si="79"/>
        <v>0</v>
      </c>
      <c r="L55" s="6">
        <f t="shared" si="80"/>
        <v>0</v>
      </c>
      <c r="M55" s="6">
        <f t="shared" si="81"/>
        <v>0</v>
      </c>
      <c r="N55" s="6">
        <f t="shared" si="82"/>
        <v>30</v>
      </c>
      <c r="O55" s="6">
        <f t="shared" si="83"/>
        <v>0</v>
      </c>
      <c r="P55" s="6">
        <f t="shared" si="84"/>
        <v>0</v>
      </c>
      <c r="Q55" s="6">
        <f t="shared" si="85"/>
        <v>0</v>
      </c>
      <c r="R55" s="6">
        <f t="shared" si="86"/>
        <v>0</v>
      </c>
      <c r="S55" s="6">
        <f t="shared" si="87"/>
        <v>0</v>
      </c>
      <c r="T55" s="7">
        <f t="shared" si="88"/>
        <v>3</v>
      </c>
      <c r="U55" s="7">
        <f t="shared" si="89"/>
        <v>3</v>
      </c>
      <c r="V55" s="7">
        <v>1.2</v>
      </c>
      <c r="W55" s="11"/>
      <c r="X55" s="10"/>
      <c r="Y55" s="11"/>
      <c r="Z55" s="10"/>
      <c r="AA55" s="11"/>
      <c r="AB55" s="10"/>
      <c r="AC55" s="7"/>
      <c r="AD55" s="11"/>
      <c r="AE55" s="10"/>
      <c r="AF55" s="11"/>
      <c r="AG55" s="10"/>
      <c r="AH55" s="11">
        <v>30</v>
      </c>
      <c r="AI55" s="10" t="s">
        <v>56</v>
      </c>
      <c r="AJ55" s="11"/>
      <c r="AK55" s="10"/>
      <c r="AL55" s="11"/>
      <c r="AM55" s="10"/>
      <c r="AN55" s="11"/>
      <c r="AO55" s="10"/>
      <c r="AP55" s="11"/>
      <c r="AQ55" s="10"/>
      <c r="AR55" s="11"/>
      <c r="AS55" s="10"/>
      <c r="AT55" s="7">
        <v>3</v>
      </c>
      <c r="AU55" s="7">
        <f t="shared" si="90"/>
        <v>3</v>
      </c>
      <c r="AV55" s="11"/>
      <c r="AW55" s="10"/>
      <c r="AX55" s="11"/>
      <c r="AY55" s="10"/>
      <c r="AZ55" s="11"/>
      <c r="BA55" s="10"/>
      <c r="BB55" s="7"/>
      <c r="BC55" s="11"/>
      <c r="BD55" s="10"/>
      <c r="BE55" s="11"/>
      <c r="BF55" s="10"/>
      <c r="BG55" s="11"/>
      <c r="BH55" s="10"/>
      <c r="BI55" s="11"/>
      <c r="BJ55" s="10"/>
      <c r="BK55" s="11"/>
      <c r="BL55" s="10"/>
      <c r="BM55" s="11"/>
      <c r="BN55" s="10"/>
      <c r="BO55" s="11"/>
      <c r="BP55" s="10"/>
      <c r="BQ55" s="11"/>
      <c r="BR55" s="10"/>
      <c r="BS55" s="7"/>
      <c r="BT55" s="7">
        <f t="shared" si="91"/>
        <v>0</v>
      </c>
      <c r="BU55" s="11"/>
      <c r="BV55" s="10"/>
      <c r="BW55" s="11"/>
      <c r="BX55" s="10"/>
      <c r="BY55" s="11"/>
      <c r="BZ55" s="10"/>
      <c r="CA55" s="7"/>
      <c r="CB55" s="11"/>
      <c r="CC55" s="10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11"/>
      <c r="CQ55" s="10"/>
      <c r="CR55" s="7"/>
      <c r="CS55" s="7">
        <f t="shared" si="92"/>
        <v>0</v>
      </c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11"/>
      <c r="DJ55" s="10"/>
      <c r="DK55" s="11"/>
      <c r="DL55" s="10"/>
      <c r="DM55" s="11"/>
      <c r="DN55" s="10"/>
      <c r="DO55" s="11"/>
      <c r="DP55" s="10"/>
      <c r="DQ55" s="7"/>
      <c r="DR55" s="7">
        <f t="shared" si="93"/>
        <v>0</v>
      </c>
    </row>
    <row r="56" spans="1:122" ht="12.75">
      <c r="A56" s="38">
        <v>2</v>
      </c>
      <c r="B56" s="38">
        <v>1</v>
      </c>
      <c r="C56" s="38"/>
      <c r="D56" s="6" t="s">
        <v>126</v>
      </c>
      <c r="E56" s="3" t="s">
        <v>127</v>
      </c>
      <c r="F56" s="6">
        <f t="shared" si="74"/>
        <v>0</v>
      </c>
      <c r="G56" s="6">
        <f t="shared" si="75"/>
        <v>1</v>
      </c>
      <c r="H56" s="6">
        <f t="shared" si="76"/>
        <v>15</v>
      </c>
      <c r="I56" s="6">
        <f t="shared" si="77"/>
        <v>15</v>
      </c>
      <c r="J56" s="6">
        <f t="shared" si="78"/>
        <v>0</v>
      </c>
      <c r="K56" s="6">
        <f t="shared" si="79"/>
        <v>0</v>
      </c>
      <c r="L56" s="6">
        <f t="shared" si="80"/>
        <v>0</v>
      </c>
      <c r="M56" s="6">
        <f t="shared" si="81"/>
        <v>0</v>
      </c>
      <c r="N56" s="6">
        <f t="shared" si="82"/>
        <v>0</v>
      </c>
      <c r="O56" s="6">
        <f t="shared" si="83"/>
        <v>0</v>
      </c>
      <c r="P56" s="6">
        <f t="shared" si="84"/>
        <v>0</v>
      </c>
      <c r="Q56" s="6">
        <f t="shared" si="85"/>
        <v>0</v>
      </c>
      <c r="R56" s="6">
        <f t="shared" si="86"/>
        <v>0</v>
      </c>
      <c r="S56" s="6">
        <f t="shared" si="87"/>
        <v>0</v>
      </c>
      <c r="T56" s="7">
        <f t="shared" si="88"/>
        <v>1</v>
      </c>
      <c r="U56" s="7">
        <f t="shared" si="89"/>
        <v>0</v>
      </c>
      <c r="V56" s="7">
        <v>0.6</v>
      </c>
      <c r="W56" s="11"/>
      <c r="X56" s="10"/>
      <c r="Y56" s="11"/>
      <c r="Z56" s="10"/>
      <c r="AA56" s="11"/>
      <c r="AB56" s="10"/>
      <c r="AC56" s="7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11"/>
      <c r="AO56" s="10"/>
      <c r="AP56" s="11"/>
      <c r="AQ56" s="10"/>
      <c r="AR56" s="11"/>
      <c r="AS56" s="10"/>
      <c r="AT56" s="7"/>
      <c r="AU56" s="7">
        <f t="shared" si="90"/>
        <v>0</v>
      </c>
      <c r="AV56" s="11">
        <v>15</v>
      </c>
      <c r="AW56" s="10" t="s">
        <v>57</v>
      </c>
      <c r="AX56" s="11"/>
      <c r="AY56" s="10"/>
      <c r="AZ56" s="11"/>
      <c r="BA56" s="10"/>
      <c r="BB56" s="7">
        <v>1</v>
      </c>
      <c r="BC56" s="11"/>
      <c r="BD56" s="10"/>
      <c r="BE56" s="11"/>
      <c r="BF56" s="10"/>
      <c r="BG56" s="11"/>
      <c r="BH56" s="10"/>
      <c r="BI56" s="11"/>
      <c r="BJ56" s="10"/>
      <c r="BK56" s="11"/>
      <c r="BL56" s="10"/>
      <c r="BM56" s="11"/>
      <c r="BN56" s="10"/>
      <c r="BO56" s="11"/>
      <c r="BP56" s="10"/>
      <c r="BQ56" s="11"/>
      <c r="BR56" s="10"/>
      <c r="BS56" s="7"/>
      <c r="BT56" s="7">
        <f t="shared" si="91"/>
        <v>1</v>
      </c>
      <c r="BU56" s="11"/>
      <c r="BV56" s="10"/>
      <c r="BW56" s="11"/>
      <c r="BX56" s="10"/>
      <c r="BY56" s="11"/>
      <c r="BZ56" s="10"/>
      <c r="CA56" s="7"/>
      <c r="CB56" s="11"/>
      <c r="CC56" s="10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11"/>
      <c r="CQ56" s="10"/>
      <c r="CR56" s="7"/>
      <c r="CS56" s="7">
        <f t="shared" si="92"/>
        <v>0</v>
      </c>
      <c r="CT56" s="11"/>
      <c r="CU56" s="10"/>
      <c r="CV56" s="11"/>
      <c r="CW56" s="10"/>
      <c r="CX56" s="11"/>
      <c r="CY56" s="10"/>
      <c r="CZ56" s="7"/>
      <c r="DA56" s="11"/>
      <c r="DB56" s="10"/>
      <c r="DC56" s="11"/>
      <c r="DD56" s="10"/>
      <c r="DE56" s="11"/>
      <c r="DF56" s="10"/>
      <c r="DG56" s="11"/>
      <c r="DH56" s="10"/>
      <c r="DI56" s="11"/>
      <c r="DJ56" s="10"/>
      <c r="DK56" s="11"/>
      <c r="DL56" s="10"/>
      <c r="DM56" s="11"/>
      <c r="DN56" s="10"/>
      <c r="DO56" s="11"/>
      <c r="DP56" s="10"/>
      <c r="DQ56" s="7"/>
      <c r="DR56" s="7">
        <f t="shared" si="93"/>
        <v>0</v>
      </c>
    </row>
    <row r="57" spans="1:122" ht="12.75">
      <c r="A57" s="38">
        <v>2</v>
      </c>
      <c r="B57" s="38">
        <v>1</v>
      </c>
      <c r="C57" s="38"/>
      <c r="D57" s="6" t="s">
        <v>128</v>
      </c>
      <c r="E57" s="3" t="s">
        <v>129</v>
      </c>
      <c r="F57" s="6">
        <f t="shared" si="74"/>
        <v>0</v>
      </c>
      <c r="G57" s="6">
        <f t="shared" si="75"/>
        <v>1</v>
      </c>
      <c r="H57" s="6">
        <f t="shared" si="76"/>
        <v>15</v>
      </c>
      <c r="I57" s="6">
        <f t="shared" si="77"/>
        <v>15</v>
      </c>
      <c r="J57" s="6">
        <f t="shared" si="78"/>
        <v>0</v>
      </c>
      <c r="K57" s="6">
        <f t="shared" si="79"/>
        <v>0</v>
      </c>
      <c r="L57" s="6">
        <f t="shared" si="80"/>
        <v>0</v>
      </c>
      <c r="M57" s="6">
        <f t="shared" si="81"/>
        <v>0</v>
      </c>
      <c r="N57" s="6">
        <f t="shared" si="82"/>
        <v>0</v>
      </c>
      <c r="O57" s="6">
        <f t="shared" si="83"/>
        <v>0</v>
      </c>
      <c r="P57" s="6">
        <f t="shared" si="84"/>
        <v>0</v>
      </c>
      <c r="Q57" s="6">
        <f t="shared" si="85"/>
        <v>0</v>
      </c>
      <c r="R57" s="6">
        <f t="shared" si="86"/>
        <v>0</v>
      </c>
      <c r="S57" s="6">
        <f t="shared" si="87"/>
        <v>0</v>
      </c>
      <c r="T57" s="7">
        <f t="shared" si="88"/>
        <v>1</v>
      </c>
      <c r="U57" s="7">
        <f t="shared" si="89"/>
        <v>0</v>
      </c>
      <c r="V57" s="7">
        <v>0.6</v>
      </c>
      <c r="W57" s="11"/>
      <c r="X57" s="10"/>
      <c r="Y57" s="11"/>
      <c r="Z57" s="10"/>
      <c r="AA57" s="11"/>
      <c r="AB57" s="10"/>
      <c r="AC57" s="7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11"/>
      <c r="AO57" s="10"/>
      <c r="AP57" s="11"/>
      <c r="AQ57" s="10"/>
      <c r="AR57" s="11"/>
      <c r="AS57" s="10"/>
      <c r="AT57" s="7"/>
      <c r="AU57" s="7">
        <f t="shared" si="90"/>
        <v>0</v>
      </c>
      <c r="AV57" s="11">
        <v>15</v>
      </c>
      <c r="AW57" s="10" t="s">
        <v>57</v>
      </c>
      <c r="AX57" s="11"/>
      <c r="AY57" s="10"/>
      <c r="AZ57" s="11"/>
      <c r="BA57" s="10"/>
      <c r="BB57" s="7">
        <v>1</v>
      </c>
      <c r="BC57" s="11"/>
      <c r="BD57" s="10"/>
      <c r="BE57" s="11"/>
      <c r="BF57" s="10"/>
      <c r="BG57" s="11"/>
      <c r="BH57" s="10"/>
      <c r="BI57" s="11"/>
      <c r="BJ57" s="10"/>
      <c r="BK57" s="11"/>
      <c r="BL57" s="10"/>
      <c r="BM57" s="11"/>
      <c r="BN57" s="10"/>
      <c r="BO57" s="11"/>
      <c r="BP57" s="10"/>
      <c r="BQ57" s="11"/>
      <c r="BR57" s="10"/>
      <c r="BS57" s="7"/>
      <c r="BT57" s="7">
        <f t="shared" si="91"/>
        <v>1</v>
      </c>
      <c r="BU57" s="11"/>
      <c r="BV57" s="10"/>
      <c r="BW57" s="11"/>
      <c r="BX57" s="10"/>
      <c r="BY57" s="11"/>
      <c r="BZ57" s="10"/>
      <c r="CA57" s="7"/>
      <c r="CB57" s="11"/>
      <c r="CC57" s="10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11"/>
      <c r="CQ57" s="10"/>
      <c r="CR57" s="7"/>
      <c r="CS57" s="7">
        <f t="shared" si="92"/>
        <v>0</v>
      </c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11"/>
      <c r="DJ57" s="10"/>
      <c r="DK57" s="11"/>
      <c r="DL57" s="10"/>
      <c r="DM57" s="11"/>
      <c r="DN57" s="10"/>
      <c r="DO57" s="11"/>
      <c r="DP57" s="10"/>
      <c r="DQ57" s="7"/>
      <c r="DR57" s="7">
        <f t="shared" si="93"/>
        <v>0</v>
      </c>
    </row>
    <row r="58" spans="1:122" ht="12.75">
      <c r="A58" s="38">
        <v>2</v>
      </c>
      <c r="B58" s="38">
        <v>1</v>
      </c>
      <c r="C58" s="38"/>
      <c r="D58" s="6" t="s">
        <v>130</v>
      </c>
      <c r="E58" s="3" t="s">
        <v>131</v>
      </c>
      <c r="F58" s="6">
        <f t="shared" si="74"/>
        <v>0</v>
      </c>
      <c r="G58" s="6">
        <f t="shared" si="75"/>
        <v>1</v>
      </c>
      <c r="H58" s="6">
        <f t="shared" si="76"/>
        <v>15</v>
      </c>
      <c r="I58" s="6">
        <f t="shared" si="77"/>
        <v>15</v>
      </c>
      <c r="J58" s="6">
        <f t="shared" si="78"/>
        <v>0</v>
      </c>
      <c r="K58" s="6">
        <f t="shared" si="79"/>
        <v>0</v>
      </c>
      <c r="L58" s="6">
        <f t="shared" si="80"/>
        <v>0</v>
      </c>
      <c r="M58" s="6">
        <f t="shared" si="81"/>
        <v>0</v>
      </c>
      <c r="N58" s="6">
        <f t="shared" si="82"/>
        <v>0</v>
      </c>
      <c r="O58" s="6">
        <f t="shared" si="83"/>
        <v>0</v>
      </c>
      <c r="P58" s="6">
        <f t="shared" si="84"/>
        <v>0</v>
      </c>
      <c r="Q58" s="6">
        <f t="shared" si="85"/>
        <v>0</v>
      </c>
      <c r="R58" s="6">
        <f t="shared" si="86"/>
        <v>0</v>
      </c>
      <c r="S58" s="6">
        <f t="shared" si="87"/>
        <v>0</v>
      </c>
      <c r="T58" s="7">
        <f t="shared" si="88"/>
        <v>1</v>
      </c>
      <c r="U58" s="7">
        <f t="shared" si="89"/>
        <v>0</v>
      </c>
      <c r="V58" s="7">
        <v>0.6</v>
      </c>
      <c r="W58" s="11"/>
      <c r="X58" s="10"/>
      <c r="Y58" s="11"/>
      <c r="Z58" s="10"/>
      <c r="AA58" s="11"/>
      <c r="AB58" s="10"/>
      <c r="AC58" s="7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11"/>
      <c r="AO58" s="10"/>
      <c r="AP58" s="11"/>
      <c r="AQ58" s="10"/>
      <c r="AR58" s="11"/>
      <c r="AS58" s="10"/>
      <c r="AT58" s="7"/>
      <c r="AU58" s="7">
        <f t="shared" si="90"/>
        <v>0</v>
      </c>
      <c r="AV58" s="11">
        <v>15</v>
      </c>
      <c r="AW58" s="10" t="s">
        <v>57</v>
      </c>
      <c r="AX58" s="11"/>
      <c r="AY58" s="10"/>
      <c r="AZ58" s="11"/>
      <c r="BA58" s="10"/>
      <c r="BB58" s="7">
        <v>1</v>
      </c>
      <c r="BC58" s="11"/>
      <c r="BD58" s="10"/>
      <c r="BE58" s="11"/>
      <c r="BF58" s="10"/>
      <c r="BG58" s="11"/>
      <c r="BH58" s="10"/>
      <c r="BI58" s="11"/>
      <c r="BJ58" s="10"/>
      <c r="BK58" s="11"/>
      <c r="BL58" s="10"/>
      <c r="BM58" s="11"/>
      <c r="BN58" s="10"/>
      <c r="BO58" s="11"/>
      <c r="BP58" s="10"/>
      <c r="BQ58" s="11"/>
      <c r="BR58" s="10"/>
      <c r="BS58" s="7"/>
      <c r="BT58" s="7">
        <f t="shared" si="91"/>
        <v>1</v>
      </c>
      <c r="BU58" s="11"/>
      <c r="BV58" s="10"/>
      <c r="BW58" s="11"/>
      <c r="BX58" s="10"/>
      <c r="BY58" s="11"/>
      <c r="BZ58" s="10"/>
      <c r="CA58" s="7"/>
      <c r="CB58" s="11"/>
      <c r="CC58" s="10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11"/>
      <c r="CQ58" s="10"/>
      <c r="CR58" s="7"/>
      <c r="CS58" s="7">
        <f t="shared" si="92"/>
        <v>0</v>
      </c>
      <c r="CT58" s="11"/>
      <c r="CU58" s="10"/>
      <c r="CV58" s="11"/>
      <c r="CW58" s="10"/>
      <c r="CX58" s="11"/>
      <c r="CY58" s="10"/>
      <c r="CZ58" s="7"/>
      <c r="DA58" s="11"/>
      <c r="DB58" s="10"/>
      <c r="DC58" s="11"/>
      <c r="DD58" s="10"/>
      <c r="DE58" s="11"/>
      <c r="DF58" s="10"/>
      <c r="DG58" s="11"/>
      <c r="DH58" s="10"/>
      <c r="DI58" s="11"/>
      <c r="DJ58" s="10"/>
      <c r="DK58" s="11"/>
      <c r="DL58" s="10"/>
      <c r="DM58" s="11"/>
      <c r="DN58" s="10"/>
      <c r="DO58" s="11"/>
      <c r="DP58" s="10"/>
      <c r="DQ58" s="7"/>
      <c r="DR58" s="7">
        <f t="shared" si="93"/>
        <v>0</v>
      </c>
    </row>
    <row r="59" spans="1:122" ht="12.75">
      <c r="A59" s="6">
        <v>3</v>
      </c>
      <c r="B59" s="6">
        <v>1</v>
      </c>
      <c r="C59" s="6"/>
      <c r="D59" s="6" t="s">
        <v>132</v>
      </c>
      <c r="E59" s="3" t="s">
        <v>133</v>
      </c>
      <c r="F59" s="6">
        <f t="shared" si="74"/>
        <v>0</v>
      </c>
      <c r="G59" s="6">
        <f t="shared" si="75"/>
        <v>1</v>
      </c>
      <c r="H59" s="6">
        <f t="shared" si="76"/>
        <v>120</v>
      </c>
      <c r="I59" s="6">
        <f t="shared" si="77"/>
        <v>0</v>
      </c>
      <c r="J59" s="6">
        <f t="shared" si="78"/>
        <v>0</v>
      </c>
      <c r="K59" s="6">
        <f t="shared" si="79"/>
        <v>0</v>
      </c>
      <c r="L59" s="6">
        <f t="shared" si="80"/>
        <v>0</v>
      </c>
      <c r="M59" s="6">
        <f t="shared" si="81"/>
        <v>0</v>
      </c>
      <c r="N59" s="6">
        <f t="shared" si="82"/>
        <v>0</v>
      </c>
      <c r="O59" s="6">
        <f t="shared" si="83"/>
        <v>0</v>
      </c>
      <c r="P59" s="6">
        <f t="shared" si="84"/>
        <v>0</v>
      </c>
      <c r="Q59" s="6">
        <f t="shared" si="85"/>
        <v>120</v>
      </c>
      <c r="R59" s="6">
        <f t="shared" si="86"/>
        <v>0</v>
      </c>
      <c r="S59" s="6">
        <f t="shared" si="87"/>
        <v>0</v>
      </c>
      <c r="T59" s="7">
        <f t="shared" si="88"/>
        <v>4</v>
      </c>
      <c r="U59" s="7">
        <f t="shared" si="89"/>
        <v>4</v>
      </c>
      <c r="V59" s="7">
        <v>0</v>
      </c>
      <c r="W59" s="11"/>
      <c r="X59" s="10"/>
      <c r="Y59" s="11"/>
      <c r="Z59" s="10"/>
      <c r="AA59" s="11"/>
      <c r="AB59" s="10"/>
      <c r="AC59" s="7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11">
        <v>120</v>
      </c>
      <c r="AO59" s="10" t="s">
        <v>57</v>
      </c>
      <c r="AP59" s="11"/>
      <c r="AQ59" s="10"/>
      <c r="AR59" s="11"/>
      <c r="AS59" s="10"/>
      <c r="AT59" s="7">
        <v>4</v>
      </c>
      <c r="AU59" s="7">
        <f t="shared" si="90"/>
        <v>4</v>
      </c>
      <c r="AV59" s="11"/>
      <c r="AW59" s="10"/>
      <c r="AX59" s="11"/>
      <c r="AY59" s="10"/>
      <c r="AZ59" s="11"/>
      <c r="BA59" s="10"/>
      <c r="BB59" s="7"/>
      <c r="BC59" s="11"/>
      <c r="BD59" s="10"/>
      <c r="BE59" s="11"/>
      <c r="BF59" s="10"/>
      <c r="BG59" s="11"/>
      <c r="BH59" s="10"/>
      <c r="BI59" s="11"/>
      <c r="BJ59" s="10"/>
      <c r="BK59" s="11"/>
      <c r="BL59" s="10"/>
      <c r="BM59" s="11"/>
      <c r="BN59" s="10"/>
      <c r="BO59" s="11"/>
      <c r="BP59" s="10"/>
      <c r="BQ59" s="11"/>
      <c r="BR59" s="10"/>
      <c r="BS59" s="7"/>
      <c r="BT59" s="7">
        <f t="shared" si="91"/>
        <v>0</v>
      </c>
      <c r="BU59" s="11"/>
      <c r="BV59" s="10"/>
      <c r="BW59" s="11"/>
      <c r="BX59" s="10"/>
      <c r="BY59" s="11"/>
      <c r="BZ59" s="10"/>
      <c r="CA59" s="7"/>
      <c r="CB59" s="11"/>
      <c r="CC59" s="10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11"/>
      <c r="CQ59" s="10"/>
      <c r="CR59" s="7"/>
      <c r="CS59" s="7">
        <f t="shared" si="92"/>
        <v>0</v>
      </c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11"/>
      <c r="DJ59" s="10"/>
      <c r="DK59" s="11"/>
      <c r="DL59" s="10"/>
      <c r="DM59" s="11"/>
      <c r="DN59" s="10"/>
      <c r="DO59" s="11"/>
      <c r="DP59" s="10"/>
      <c r="DQ59" s="7"/>
      <c r="DR59" s="7">
        <f t="shared" si="93"/>
        <v>0</v>
      </c>
    </row>
    <row r="60" spans="1:123" ht="19.5" customHeight="1">
      <c r="A60" s="32" t="s">
        <v>134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2"/>
      <c r="DR60" s="33"/>
      <c r="DS60" s="31"/>
    </row>
    <row r="61" spans="1:122" ht="12.75">
      <c r="A61" s="6">
        <v>3</v>
      </c>
      <c r="B61" s="6">
        <v>1</v>
      </c>
      <c r="C61" s="6"/>
      <c r="D61" s="6"/>
      <c r="E61" s="3" t="s">
        <v>135</v>
      </c>
      <c r="F61" s="6">
        <f>$B$61*COUNTIF(W61:DP61,"e")</f>
        <v>0</v>
      </c>
      <c r="G61" s="6">
        <f>$B$61*COUNTIF(W61:DP61,"z")</f>
        <v>1</v>
      </c>
      <c r="H61" s="6">
        <f>SUM(I61:S61)</f>
        <v>120</v>
      </c>
      <c r="I61" s="6">
        <f>W61+AV61+BU61+CT61</f>
        <v>0</v>
      </c>
      <c r="J61" s="6">
        <f>Y61+AX61+BW61+CV61</f>
        <v>0</v>
      </c>
      <c r="K61" s="6">
        <f>AA61+AZ61+BY61+CX61</f>
        <v>0</v>
      </c>
      <c r="L61" s="6">
        <f>AD61+BC61+CB61+DA61</f>
        <v>0</v>
      </c>
      <c r="M61" s="6">
        <f>AF61+BE61+CD61+DC61</f>
        <v>0</v>
      </c>
      <c r="N61" s="6">
        <f>AH61+BG61+CF61+DE61</f>
        <v>0</v>
      </c>
      <c r="O61" s="6">
        <f>AJ61+BI61+CH61+DG61</f>
        <v>0</v>
      </c>
      <c r="P61" s="6">
        <f>AL61+BK61+CJ61+DI61</f>
        <v>0</v>
      </c>
      <c r="Q61" s="6">
        <f>AN61+BM61+CL61+DK61</f>
        <v>120</v>
      </c>
      <c r="R61" s="6">
        <f>AP61+BO61+CN61+DM61</f>
        <v>0</v>
      </c>
      <c r="S61" s="6">
        <f>AR61+BQ61+CP61+DO61</f>
        <v>0</v>
      </c>
      <c r="T61" s="7">
        <f>AU61+BT61+CS61+DR61</f>
        <v>4</v>
      </c>
      <c r="U61" s="7">
        <f>AT61+BS61+CR61+DQ61</f>
        <v>4</v>
      </c>
      <c r="V61" s="7">
        <f>$B$61*0</f>
        <v>0</v>
      </c>
      <c r="W61" s="11"/>
      <c r="X61" s="10"/>
      <c r="Y61" s="11"/>
      <c r="Z61" s="10"/>
      <c r="AA61" s="11"/>
      <c r="AB61" s="10"/>
      <c r="AC61" s="7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11">
        <f>$B$61*120</f>
        <v>120</v>
      </c>
      <c r="AO61" s="10" t="s">
        <v>57</v>
      </c>
      <c r="AP61" s="11"/>
      <c r="AQ61" s="10"/>
      <c r="AR61" s="11"/>
      <c r="AS61" s="10"/>
      <c r="AT61" s="7">
        <f>$B$61*4</f>
        <v>4</v>
      </c>
      <c r="AU61" s="7">
        <f>AC61+AT61</f>
        <v>4</v>
      </c>
      <c r="AV61" s="11"/>
      <c r="AW61" s="10"/>
      <c r="AX61" s="11"/>
      <c r="AY61" s="10"/>
      <c r="AZ61" s="11"/>
      <c r="BA61" s="10"/>
      <c r="BB61" s="7"/>
      <c r="BC61" s="11"/>
      <c r="BD61" s="10"/>
      <c r="BE61" s="11"/>
      <c r="BF61" s="10"/>
      <c r="BG61" s="11"/>
      <c r="BH61" s="10"/>
      <c r="BI61" s="11"/>
      <c r="BJ61" s="10"/>
      <c r="BK61" s="11"/>
      <c r="BL61" s="10"/>
      <c r="BM61" s="11"/>
      <c r="BN61" s="10"/>
      <c r="BO61" s="11"/>
      <c r="BP61" s="10"/>
      <c r="BQ61" s="11"/>
      <c r="BR61" s="10"/>
      <c r="BS61" s="7"/>
      <c r="BT61" s="7">
        <f>BB61+BS61</f>
        <v>0</v>
      </c>
      <c r="BU61" s="11"/>
      <c r="BV61" s="10"/>
      <c r="BW61" s="11"/>
      <c r="BX61" s="10"/>
      <c r="BY61" s="11"/>
      <c r="BZ61" s="10"/>
      <c r="CA61" s="7"/>
      <c r="CB61" s="11"/>
      <c r="CC61" s="10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11"/>
      <c r="CQ61" s="10"/>
      <c r="CR61" s="7"/>
      <c r="CS61" s="7">
        <f>CA61+CR61</f>
        <v>0</v>
      </c>
      <c r="CT61" s="11"/>
      <c r="CU61" s="10"/>
      <c r="CV61" s="11"/>
      <c r="CW61" s="10"/>
      <c r="CX61" s="11"/>
      <c r="CY61" s="10"/>
      <c r="CZ61" s="7"/>
      <c r="DA61" s="11"/>
      <c r="DB61" s="10"/>
      <c r="DC61" s="11"/>
      <c r="DD61" s="10"/>
      <c r="DE61" s="11"/>
      <c r="DF61" s="10"/>
      <c r="DG61" s="11"/>
      <c r="DH61" s="10"/>
      <c r="DI61" s="11"/>
      <c r="DJ61" s="10"/>
      <c r="DK61" s="11"/>
      <c r="DL61" s="10"/>
      <c r="DM61" s="11"/>
      <c r="DN61" s="10"/>
      <c r="DO61" s="11"/>
      <c r="DP61" s="10"/>
      <c r="DQ61" s="7"/>
      <c r="DR61" s="7">
        <f>CZ61+DQ61</f>
        <v>0</v>
      </c>
    </row>
    <row r="62" spans="1:122" ht="15.75" customHeight="1">
      <c r="A62" s="6"/>
      <c r="B62" s="6"/>
      <c r="C62" s="6"/>
      <c r="D62" s="6"/>
      <c r="E62" s="6" t="s">
        <v>67</v>
      </c>
      <c r="F62" s="6">
        <f aca="true" t="shared" si="94" ref="F62:AK62">SUM(F61:F61)</f>
        <v>0</v>
      </c>
      <c r="G62" s="6">
        <f t="shared" si="94"/>
        <v>1</v>
      </c>
      <c r="H62" s="6">
        <f t="shared" si="94"/>
        <v>120</v>
      </c>
      <c r="I62" s="6">
        <f t="shared" si="94"/>
        <v>0</v>
      </c>
      <c r="J62" s="6">
        <f t="shared" si="94"/>
        <v>0</v>
      </c>
      <c r="K62" s="6">
        <f t="shared" si="94"/>
        <v>0</v>
      </c>
      <c r="L62" s="6">
        <f t="shared" si="94"/>
        <v>0</v>
      </c>
      <c r="M62" s="6">
        <f t="shared" si="94"/>
        <v>0</v>
      </c>
      <c r="N62" s="6">
        <f t="shared" si="94"/>
        <v>0</v>
      </c>
      <c r="O62" s="6">
        <f t="shared" si="94"/>
        <v>0</v>
      </c>
      <c r="P62" s="6">
        <f t="shared" si="94"/>
        <v>0</v>
      </c>
      <c r="Q62" s="6">
        <f t="shared" si="94"/>
        <v>120</v>
      </c>
      <c r="R62" s="6">
        <f t="shared" si="94"/>
        <v>0</v>
      </c>
      <c r="S62" s="6">
        <f t="shared" si="94"/>
        <v>0</v>
      </c>
      <c r="T62" s="7">
        <f t="shared" si="94"/>
        <v>4</v>
      </c>
      <c r="U62" s="7">
        <f t="shared" si="94"/>
        <v>4</v>
      </c>
      <c r="V62" s="7">
        <f t="shared" si="94"/>
        <v>0</v>
      </c>
      <c r="W62" s="11">
        <f t="shared" si="94"/>
        <v>0</v>
      </c>
      <c r="X62" s="10">
        <f t="shared" si="94"/>
        <v>0</v>
      </c>
      <c r="Y62" s="11">
        <f t="shared" si="94"/>
        <v>0</v>
      </c>
      <c r="Z62" s="10">
        <f t="shared" si="94"/>
        <v>0</v>
      </c>
      <c r="AA62" s="11">
        <f t="shared" si="94"/>
        <v>0</v>
      </c>
      <c r="AB62" s="10">
        <f t="shared" si="94"/>
        <v>0</v>
      </c>
      <c r="AC62" s="7">
        <f t="shared" si="94"/>
        <v>0</v>
      </c>
      <c r="AD62" s="11">
        <f t="shared" si="94"/>
        <v>0</v>
      </c>
      <c r="AE62" s="10">
        <f t="shared" si="94"/>
        <v>0</v>
      </c>
      <c r="AF62" s="11">
        <f t="shared" si="94"/>
        <v>0</v>
      </c>
      <c r="AG62" s="10">
        <f t="shared" si="94"/>
        <v>0</v>
      </c>
      <c r="AH62" s="11">
        <f t="shared" si="94"/>
        <v>0</v>
      </c>
      <c r="AI62" s="10">
        <f t="shared" si="94"/>
        <v>0</v>
      </c>
      <c r="AJ62" s="11">
        <f t="shared" si="94"/>
        <v>0</v>
      </c>
      <c r="AK62" s="10">
        <f t="shared" si="94"/>
        <v>0</v>
      </c>
      <c r="AL62" s="11">
        <f aca="true" t="shared" si="95" ref="AL62:BQ62">SUM(AL61:AL61)</f>
        <v>0</v>
      </c>
      <c r="AM62" s="10">
        <f t="shared" si="95"/>
        <v>0</v>
      </c>
      <c r="AN62" s="11">
        <f t="shared" si="95"/>
        <v>120</v>
      </c>
      <c r="AO62" s="10">
        <f t="shared" si="95"/>
        <v>0</v>
      </c>
      <c r="AP62" s="11">
        <f t="shared" si="95"/>
        <v>0</v>
      </c>
      <c r="AQ62" s="10">
        <f t="shared" si="95"/>
        <v>0</v>
      </c>
      <c r="AR62" s="11">
        <f t="shared" si="95"/>
        <v>0</v>
      </c>
      <c r="AS62" s="10">
        <f t="shared" si="95"/>
        <v>0</v>
      </c>
      <c r="AT62" s="7">
        <f t="shared" si="95"/>
        <v>4</v>
      </c>
      <c r="AU62" s="7">
        <f t="shared" si="95"/>
        <v>4</v>
      </c>
      <c r="AV62" s="11">
        <f t="shared" si="95"/>
        <v>0</v>
      </c>
      <c r="AW62" s="10">
        <f t="shared" si="95"/>
        <v>0</v>
      </c>
      <c r="AX62" s="11">
        <f t="shared" si="95"/>
        <v>0</v>
      </c>
      <c r="AY62" s="10">
        <f t="shared" si="95"/>
        <v>0</v>
      </c>
      <c r="AZ62" s="11">
        <f t="shared" si="95"/>
        <v>0</v>
      </c>
      <c r="BA62" s="10">
        <f t="shared" si="95"/>
        <v>0</v>
      </c>
      <c r="BB62" s="7">
        <f t="shared" si="95"/>
        <v>0</v>
      </c>
      <c r="BC62" s="11">
        <f t="shared" si="95"/>
        <v>0</v>
      </c>
      <c r="BD62" s="10">
        <f t="shared" si="95"/>
        <v>0</v>
      </c>
      <c r="BE62" s="11">
        <f t="shared" si="95"/>
        <v>0</v>
      </c>
      <c r="BF62" s="10">
        <f t="shared" si="95"/>
        <v>0</v>
      </c>
      <c r="BG62" s="11">
        <f t="shared" si="95"/>
        <v>0</v>
      </c>
      <c r="BH62" s="10">
        <f t="shared" si="95"/>
        <v>0</v>
      </c>
      <c r="BI62" s="11">
        <f t="shared" si="95"/>
        <v>0</v>
      </c>
      <c r="BJ62" s="10">
        <f t="shared" si="95"/>
        <v>0</v>
      </c>
      <c r="BK62" s="11">
        <f t="shared" si="95"/>
        <v>0</v>
      </c>
      <c r="BL62" s="10">
        <f t="shared" si="95"/>
        <v>0</v>
      </c>
      <c r="BM62" s="11">
        <f t="shared" si="95"/>
        <v>0</v>
      </c>
      <c r="BN62" s="10">
        <f t="shared" si="95"/>
        <v>0</v>
      </c>
      <c r="BO62" s="11">
        <f t="shared" si="95"/>
        <v>0</v>
      </c>
      <c r="BP62" s="10">
        <f t="shared" si="95"/>
        <v>0</v>
      </c>
      <c r="BQ62" s="11">
        <f t="shared" si="95"/>
        <v>0</v>
      </c>
      <c r="BR62" s="10">
        <f aca="true" t="shared" si="96" ref="BR62:CW62">SUM(BR61:BR61)</f>
        <v>0</v>
      </c>
      <c r="BS62" s="7">
        <f t="shared" si="96"/>
        <v>0</v>
      </c>
      <c r="BT62" s="7">
        <f t="shared" si="96"/>
        <v>0</v>
      </c>
      <c r="BU62" s="11">
        <f t="shared" si="96"/>
        <v>0</v>
      </c>
      <c r="BV62" s="10">
        <f t="shared" si="96"/>
        <v>0</v>
      </c>
      <c r="BW62" s="11">
        <f t="shared" si="96"/>
        <v>0</v>
      </c>
      <c r="BX62" s="10">
        <f t="shared" si="96"/>
        <v>0</v>
      </c>
      <c r="BY62" s="11">
        <f t="shared" si="96"/>
        <v>0</v>
      </c>
      <c r="BZ62" s="10">
        <f t="shared" si="96"/>
        <v>0</v>
      </c>
      <c r="CA62" s="7">
        <f t="shared" si="96"/>
        <v>0</v>
      </c>
      <c r="CB62" s="11">
        <f t="shared" si="96"/>
        <v>0</v>
      </c>
      <c r="CC62" s="10">
        <f t="shared" si="96"/>
        <v>0</v>
      </c>
      <c r="CD62" s="11">
        <f t="shared" si="96"/>
        <v>0</v>
      </c>
      <c r="CE62" s="10">
        <f t="shared" si="96"/>
        <v>0</v>
      </c>
      <c r="CF62" s="11">
        <f t="shared" si="96"/>
        <v>0</v>
      </c>
      <c r="CG62" s="10">
        <f t="shared" si="96"/>
        <v>0</v>
      </c>
      <c r="CH62" s="11">
        <f t="shared" si="96"/>
        <v>0</v>
      </c>
      <c r="CI62" s="10">
        <f t="shared" si="96"/>
        <v>0</v>
      </c>
      <c r="CJ62" s="11">
        <f t="shared" si="96"/>
        <v>0</v>
      </c>
      <c r="CK62" s="10">
        <f t="shared" si="96"/>
        <v>0</v>
      </c>
      <c r="CL62" s="11">
        <f t="shared" si="96"/>
        <v>0</v>
      </c>
      <c r="CM62" s="10">
        <f t="shared" si="96"/>
        <v>0</v>
      </c>
      <c r="CN62" s="11">
        <f t="shared" si="96"/>
        <v>0</v>
      </c>
      <c r="CO62" s="10">
        <f t="shared" si="96"/>
        <v>0</v>
      </c>
      <c r="CP62" s="11">
        <f t="shared" si="96"/>
        <v>0</v>
      </c>
      <c r="CQ62" s="10">
        <f t="shared" si="96"/>
        <v>0</v>
      </c>
      <c r="CR62" s="7">
        <f t="shared" si="96"/>
        <v>0</v>
      </c>
      <c r="CS62" s="7">
        <f t="shared" si="96"/>
        <v>0</v>
      </c>
      <c r="CT62" s="11">
        <f t="shared" si="96"/>
        <v>0</v>
      </c>
      <c r="CU62" s="10">
        <f t="shared" si="96"/>
        <v>0</v>
      </c>
      <c r="CV62" s="11">
        <f t="shared" si="96"/>
        <v>0</v>
      </c>
      <c r="CW62" s="10">
        <f t="shared" si="96"/>
        <v>0</v>
      </c>
      <c r="CX62" s="11">
        <f aca="true" t="shared" si="97" ref="CX62:DR62">SUM(CX61:CX61)</f>
        <v>0</v>
      </c>
      <c r="CY62" s="10">
        <f t="shared" si="97"/>
        <v>0</v>
      </c>
      <c r="CZ62" s="7">
        <f t="shared" si="97"/>
        <v>0</v>
      </c>
      <c r="DA62" s="11">
        <f t="shared" si="97"/>
        <v>0</v>
      </c>
      <c r="DB62" s="10">
        <f t="shared" si="97"/>
        <v>0</v>
      </c>
      <c r="DC62" s="11">
        <f t="shared" si="97"/>
        <v>0</v>
      </c>
      <c r="DD62" s="10">
        <f t="shared" si="97"/>
        <v>0</v>
      </c>
      <c r="DE62" s="11">
        <f t="shared" si="97"/>
        <v>0</v>
      </c>
      <c r="DF62" s="10">
        <f t="shared" si="97"/>
        <v>0</v>
      </c>
      <c r="DG62" s="11">
        <f t="shared" si="97"/>
        <v>0</v>
      </c>
      <c r="DH62" s="10">
        <f t="shared" si="97"/>
        <v>0</v>
      </c>
      <c r="DI62" s="11">
        <f t="shared" si="97"/>
        <v>0</v>
      </c>
      <c r="DJ62" s="10">
        <f t="shared" si="97"/>
        <v>0</v>
      </c>
      <c r="DK62" s="11">
        <f t="shared" si="97"/>
        <v>0</v>
      </c>
      <c r="DL62" s="10">
        <f t="shared" si="97"/>
        <v>0</v>
      </c>
      <c r="DM62" s="11">
        <f t="shared" si="97"/>
        <v>0</v>
      </c>
      <c r="DN62" s="10">
        <f t="shared" si="97"/>
        <v>0</v>
      </c>
      <c r="DO62" s="11">
        <f t="shared" si="97"/>
        <v>0</v>
      </c>
      <c r="DP62" s="10">
        <f t="shared" si="97"/>
        <v>0</v>
      </c>
      <c r="DQ62" s="7">
        <f t="shared" si="97"/>
        <v>0</v>
      </c>
      <c r="DR62" s="7">
        <f t="shared" si="97"/>
        <v>0</v>
      </c>
    </row>
    <row r="63" spans="1:123" ht="19.5" customHeight="1">
      <c r="A63" s="32" t="s">
        <v>136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2"/>
      <c r="DR63" s="33"/>
      <c r="DS63" s="31"/>
    </row>
    <row r="64" spans="1:122" ht="12.75">
      <c r="A64" s="6"/>
      <c r="B64" s="6"/>
      <c r="C64" s="6"/>
      <c r="D64" s="6" t="s">
        <v>137</v>
      </c>
      <c r="E64" s="3" t="s">
        <v>138</v>
      </c>
      <c r="F64" s="6">
        <f>COUNTIF(W64:DP64,"e")</f>
        <v>0</v>
      </c>
      <c r="G64" s="6">
        <f>COUNTIF(W64:DP64,"z")</f>
        <v>1</v>
      </c>
      <c r="H64" s="6">
        <f>SUM(I64:S64)</f>
        <v>2</v>
      </c>
      <c r="I64" s="6">
        <f>W64+AV64+BU64+CT64</f>
        <v>2</v>
      </c>
      <c r="J64" s="6">
        <f>Y64+AX64+BW64+CV64</f>
        <v>0</v>
      </c>
      <c r="K64" s="6">
        <f>AA64+AZ64+BY64+CX64</f>
        <v>0</v>
      </c>
      <c r="L64" s="6">
        <f>AD64+BC64+CB64+DA64</f>
        <v>0</v>
      </c>
      <c r="M64" s="6">
        <f>AF64+BE64+CD64+DC64</f>
        <v>0</v>
      </c>
      <c r="N64" s="6">
        <f>AH64+BG64+CF64+DE64</f>
        <v>0</v>
      </c>
      <c r="O64" s="6">
        <f>AJ64+BI64+CH64+DG64</f>
        <v>0</v>
      </c>
      <c r="P64" s="6">
        <f>AL64+BK64+CJ64+DI64</f>
        <v>0</v>
      </c>
      <c r="Q64" s="6">
        <f>AN64+BM64+CL64+DK64</f>
        <v>0</v>
      </c>
      <c r="R64" s="6">
        <f>AP64+BO64+CN64+DM64</f>
        <v>0</v>
      </c>
      <c r="S64" s="6">
        <f>AR64+BQ64+CP64+DO64</f>
        <v>0</v>
      </c>
      <c r="T64" s="7">
        <f>AU64+BT64+CS64+DR64</f>
        <v>0</v>
      </c>
      <c r="U64" s="7">
        <f>AT64+BS64+CR64+DQ64</f>
        <v>0</v>
      </c>
      <c r="V64" s="7">
        <v>0</v>
      </c>
      <c r="W64" s="11">
        <v>2</v>
      </c>
      <c r="X64" s="10" t="s">
        <v>57</v>
      </c>
      <c r="Y64" s="11"/>
      <c r="Z64" s="10"/>
      <c r="AA64" s="11"/>
      <c r="AB64" s="10"/>
      <c r="AC64" s="7">
        <v>0</v>
      </c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11"/>
      <c r="AO64" s="10"/>
      <c r="AP64" s="11"/>
      <c r="AQ64" s="10"/>
      <c r="AR64" s="11"/>
      <c r="AS64" s="10"/>
      <c r="AT64" s="7"/>
      <c r="AU64" s="7">
        <f>AC64+AT64</f>
        <v>0</v>
      </c>
      <c r="AV64" s="11"/>
      <c r="AW64" s="10"/>
      <c r="AX64" s="11"/>
      <c r="AY64" s="10"/>
      <c r="AZ64" s="11"/>
      <c r="BA64" s="10"/>
      <c r="BB64" s="7"/>
      <c r="BC64" s="11"/>
      <c r="BD64" s="10"/>
      <c r="BE64" s="11"/>
      <c r="BF64" s="10"/>
      <c r="BG64" s="11"/>
      <c r="BH64" s="10"/>
      <c r="BI64" s="11"/>
      <c r="BJ64" s="10"/>
      <c r="BK64" s="11"/>
      <c r="BL64" s="10"/>
      <c r="BM64" s="11"/>
      <c r="BN64" s="10"/>
      <c r="BO64" s="11"/>
      <c r="BP64" s="10"/>
      <c r="BQ64" s="11"/>
      <c r="BR64" s="10"/>
      <c r="BS64" s="7"/>
      <c r="BT64" s="7">
        <f>BB64+BS64</f>
        <v>0</v>
      </c>
      <c r="BU64" s="11"/>
      <c r="BV64" s="10"/>
      <c r="BW64" s="11"/>
      <c r="BX64" s="10"/>
      <c r="BY64" s="11"/>
      <c r="BZ64" s="10"/>
      <c r="CA64" s="7"/>
      <c r="CB64" s="11"/>
      <c r="CC64" s="10"/>
      <c r="CD64" s="11"/>
      <c r="CE64" s="10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11"/>
      <c r="CQ64" s="10"/>
      <c r="CR64" s="7"/>
      <c r="CS64" s="7">
        <f>CA64+CR64</f>
        <v>0</v>
      </c>
      <c r="CT64" s="11"/>
      <c r="CU64" s="10"/>
      <c r="CV64" s="11"/>
      <c r="CW64" s="10"/>
      <c r="CX64" s="11"/>
      <c r="CY64" s="10"/>
      <c r="CZ64" s="7"/>
      <c r="DA64" s="11"/>
      <c r="DB64" s="10"/>
      <c r="DC64" s="11"/>
      <c r="DD64" s="10"/>
      <c r="DE64" s="11"/>
      <c r="DF64" s="10"/>
      <c r="DG64" s="11"/>
      <c r="DH64" s="10"/>
      <c r="DI64" s="11"/>
      <c r="DJ64" s="10"/>
      <c r="DK64" s="11"/>
      <c r="DL64" s="10"/>
      <c r="DM64" s="11"/>
      <c r="DN64" s="10"/>
      <c r="DO64" s="11"/>
      <c r="DP64" s="10"/>
      <c r="DQ64" s="7"/>
      <c r="DR64" s="7">
        <f>CZ64+DQ64</f>
        <v>0</v>
      </c>
    </row>
    <row r="65" spans="1:122" ht="12.75">
      <c r="A65" s="6"/>
      <c r="B65" s="6"/>
      <c r="C65" s="6"/>
      <c r="D65" s="6" t="s">
        <v>139</v>
      </c>
      <c r="E65" s="3" t="s">
        <v>140</v>
      </c>
      <c r="F65" s="6">
        <f>COUNTIF(W65:DP65,"e")</f>
        <v>0</v>
      </c>
      <c r="G65" s="6">
        <f>COUNTIF(W65:DP65,"z")</f>
        <v>1</v>
      </c>
      <c r="H65" s="6">
        <f>SUM(I65:S65)</f>
        <v>5</v>
      </c>
      <c r="I65" s="6">
        <f>W65+AV65+BU65+CT65</f>
        <v>5</v>
      </c>
      <c r="J65" s="6">
        <f>Y65+AX65+BW65+CV65</f>
        <v>0</v>
      </c>
      <c r="K65" s="6">
        <f>AA65+AZ65+BY65+CX65</f>
        <v>0</v>
      </c>
      <c r="L65" s="6">
        <f>AD65+BC65+CB65+DA65</f>
        <v>0</v>
      </c>
      <c r="M65" s="6">
        <f>AF65+BE65+CD65+DC65</f>
        <v>0</v>
      </c>
      <c r="N65" s="6">
        <f>AH65+BG65+CF65+DE65</f>
        <v>0</v>
      </c>
      <c r="O65" s="6">
        <f>AJ65+BI65+CH65+DG65</f>
        <v>0</v>
      </c>
      <c r="P65" s="6">
        <f>AL65+BK65+CJ65+DI65</f>
        <v>0</v>
      </c>
      <c r="Q65" s="6">
        <f>AN65+BM65+CL65+DK65</f>
        <v>0</v>
      </c>
      <c r="R65" s="6">
        <f>AP65+BO65+CN65+DM65</f>
        <v>0</v>
      </c>
      <c r="S65" s="6">
        <f>AR65+BQ65+CP65+DO65</f>
        <v>0</v>
      </c>
      <c r="T65" s="7">
        <f>AU65+BT65+CS65+DR65</f>
        <v>0</v>
      </c>
      <c r="U65" s="7">
        <f>AT65+BS65+CR65+DQ65</f>
        <v>0</v>
      </c>
      <c r="V65" s="7">
        <v>0</v>
      </c>
      <c r="W65" s="11">
        <v>5</v>
      </c>
      <c r="X65" s="10" t="s">
        <v>57</v>
      </c>
      <c r="Y65" s="11"/>
      <c r="Z65" s="10"/>
      <c r="AA65" s="11"/>
      <c r="AB65" s="10"/>
      <c r="AC65" s="7">
        <v>0</v>
      </c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11"/>
      <c r="AO65" s="10"/>
      <c r="AP65" s="11"/>
      <c r="AQ65" s="10"/>
      <c r="AR65" s="11"/>
      <c r="AS65" s="10"/>
      <c r="AT65" s="7"/>
      <c r="AU65" s="7">
        <f>AC65+AT65</f>
        <v>0</v>
      </c>
      <c r="AV65" s="11"/>
      <c r="AW65" s="10"/>
      <c r="AX65" s="11"/>
      <c r="AY65" s="10"/>
      <c r="AZ65" s="11"/>
      <c r="BA65" s="10"/>
      <c r="BB65" s="7"/>
      <c r="BC65" s="11"/>
      <c r="BD65" s="10"/>
      <c r="BE65" s="11"/>
      <c r="BF65" s="10"/>
      <c r="BG65" s="11"/>
      <c r="BH65" s="10"/>
      <c r="BI65" s="11"/>
      <c r="BJ65" s="10"/>
      <c r="BK65" s="11"/>
      <c r="BL65" s="10"/>
      <c r="BM65" s="11"/>
      <c r="BN65" s="10"/>
      <c r="BO65" s="11"/>
      <c r="BP65" s="10"/>
      <c r="BQ65" s="11"/>
      <c r="BR65" s="10"/>
      <c r="BS65" s="7"/>
      <c r="BT65" s="7">
        <f>BB65+BS65</f>
        <v>0</v>
      </c>
      <c r="BU65" s="11"/>
      <c r="BV65" s="10"/>
      <c r="BW65" s="11"/>
      <c r="BX65" s="10"/>
      <c r="BY65" s="11"/>
      <c r="BZ65" s="10"/>
      <c r="CA65" s="7"/>
      <c r="CB65" s="11"/>
      <c r="CC65" s="10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11"/>
      <c r="CQ65" s="10"/>
      <c r="CR65" s="7"/>
      <c r="CS65" s="7">
        <f>CA65+CR65</f>
        <v>0</v>
      </c>
      <c r="CT65" s="11"/>
      <c r="CU65" s="10"/>
      <c r="CV65" s="11"/>
      <c r="CW65" s="10"/>
      <c r="CX65" s="11"/>
      <c r="CY65" s="10"/>
      <c r="CZ65" s="7"/>
      <c r="DA65" s="11"/>
      <c r="DB65" s="10"/>
      <c r="DC65" s="11"/>
      <c r="DD65" s="10"/>
      <c r="DE65" s="11"/>
      <c r="DF65" s="10"/>
      <c r="DG65" s="11"/>
      <c r="DH65" s="10"/>
      <c r="DI65" s="11"/>
      <c r="DJ65" s="10"/>
      <c r="DK65" s="11"/>
      <c r="DL65" s="10"/>
      <c r="DM65" s="11"/>
      <c r="DN65" s="10"/>
      <c r="DO65" s="11"/>
      <c r="DP65" s="10"/>
      <c r="DQ65" s="7"/>
      <c r="DR65" s="7">
        <f>CZ65+DQ65</f>
        <v>0</v>
      </c>
    </row>
    <row r="66" spans="1:122" ht="15.75" customHeight="1">
      <c r="A66" s="6"/>
      <c r="B66" s="6"/>
      <c r="C66" s="6"/>
      <c r="D66" s="6"/>
      <c r="E66" s="6" t="s">
        <v>67</v>
      </c>
      <c r="F66" s="6">
        <f aca="true" t="shared" si="98" ref="F66:AK66">SUM(F64:F65)</f>
        <v>0</v>
      </c>
      <c r="G66" s="6">
        <f t="shared" si="98"/>
        <v>2</v>
      </c>
      <c r="H66" s="6">
        <f t="shared" si="98"/>
        <v>7</v>
      </c>
      <c r="I66" s="6">
        <f t="shared" si="98"/>
        <v>7</v>
      </c>
      <c r="J66" s="6">
        <f t="shared" si="98"/>
        <v>0</v>
      </c>
      <c r="K66" s="6">
        <f t="shared" si="98"/>
        <v>0</v>
      </c>
      <c r="L66" s="6">
        <f t="shared" si="98"/>
        <v>0</v>
      </c>
      <c r="M66" s="6">
        <f t="shared" si="98"/>
        <v>0</v>
      </c>
      <c r="N66" s="6">
        <f t="shared" si="98"/>
        <v>0</v>
      </c>
      <c r="O66" s="6">
        <f t="shared" si="98"/>
        <v>0</v>
      </c>
      <c r="P66" s="6">
        <f t="shared" si="98"/>
        <v>0</v>
      </c>
      <c r="Q66" s="6">
        <f t="shared" si="98"/>
        <v>0</v>
      </c>
      <c r="R66" s="6">
        <f t="shared" si="98"/>
        <v>0</v>
      </c>
      <c r="S66" s="6">
        <f t="shared" si="98"/>
        <v>0</v>
      </c>
      <c r="T66" s="7">
        <f t="shared" si="98"/>
        <v>0</v>
      </c>
      <c r="U66" s="7">
        <f t="shared" si="98"/>
        <v>0</v>
      </c>
      <c r="V66" s="7">
        <f t="shared" si="98"/>
        <v>0</v>
      </c>
      <c r="W66" s="11">
        <f t="shared" si="98"/>
        <v>7</v>
      </c>
      <c r="X66" s="10">
        <f t="shared" si="98"/>
        <v>0</v>
      </c>
      <c r="Y66" s="11">
        <f t="shared" si="98"/>
        <v>0</v>
      </c>
      <c r="Z66" s="10">
        <f t="shared" si="98"/>
        <v>0</v>
      </c>
      <c r="AA66" s="11">
        <f t="shared" si="98"/>
        <v>0</v>
      </c>
      <c r="AB66" s="10">
        <f t="shared" si="98"/>
        <v>0</v>
      </c>
      <c r="AC66" s="7">
        <f t="shared" si="98"/>
        <v>0</v>
      </c>
      <c r="AD66" s="11">
        <f t="shared" si="98"/>
        <v>0</v>
      </c>
      <c r="AE66" s="10">
        <f t="shared" si="98"/>
        <v>0</v>
      </c>
      <c r="AF66" s="11">
        <f t="shared" si="98"/>
        <v>0</v>
      </c>
      <c r="AG66" s="10">
        <f t="shared" si="98"/>
        <v>0</v>
      </c>
      <c r="AH66" s="11">
        <f t="shared" si="98"/>
        <v>0</v>
      </c>
      <c r="AI66" s="10">
        <f t="shared" si="98"/>
        <v>0</v>
      </c>
      <c r="AJ66" s="11">
        <f t="shared" si="98"/>
        <v>0</v>
      </c>
      <c r="AK66" s="10">
        <f t="shared" si="98"/>
        <v>0</v>
      </c>
      <c r="AL66" s="11">
        <f aca="true" t="shared" si="99" ref="AL66:BQ66">SUM(AL64:AL65)</f>
        <v>0</v>
      </c>
      <c r="AM66" s="10">
        <f t="shared" si="99"/>
        <v>0</v>
      </c>
      <c r="AN66" s="11">
        <f t="shared" si="99"/>
        <v>0</v>
      </c>
      <c r="AO66" s="10">
        <f t="shared" si="99"/>
        <v>0</v>
      </c>
      <c r="AP66" s="11">
        <f t="shared" si="99"/>
        <v>0</v>
      </c>
      <c r="AQ66" s="10">
        <f t="shared" si="99"/>
        <v>0</v>
      </c>
      <c r="AR66" s="11">
        <f t="shared" si="99"/>
        <v>0</v>
      </c>
      <c r="AS66" s="10">
        <f t="shared" si="99"/>
        <v>0</v>
      </c>
      <c r="AT66" s="7">
        <f t="shared" si="99"/>
        <v>0</v>
      </c>
      <c r="AU66" s="7">
        <f t="shared" si="99"/>
        <v>0</v>
      </c>
      <c r="AV66" s="11">
        <f t="shared" si="99"/>
        <v>0</v>
      </c>
      <c r="AW66" s="10">
        <f t="shared" si="99"/>
        <v>0</v>
      </c>
      <c r="AX66" s="11">
        <f t="shared" si="99"/>
        <v>0</v>
      </c>
      <c r="AY66" s="10">
        <f t="shared" si="99"/>
        <v>0</v>
      </c>
      <c r="AZ66" s="11">
        <f t="shared" si="99"/>
        <v>0</v>
      </c>
      <c r="BA66" s="10">
        <f t="shared" si="99"/>
        <v>0</v>
      </c>
      <c r="BB66" s="7">
        <f t="shared" si="99"/>
        <v>0</v>
      </c>
      <c r="BC66" s="11">
        <f t="shared" si="99"/>
        <v>0</v>
      </c>
      <c r="BD66" s="10">
        <f t="shared" si="99"/>
        <v>0</v>
      </c>
      <c r="BE66" s="11">
        <f t="shared" si="99"/>
        <v>0</v>
      </c>
      <c r="BF66" s="10">
        <f t="shared" si="99"/>
        <v>0</v>
      </c>
      <c r="BG66" s="11">
        <f t="shared" si="99"/>
        <v>0</v>
      </c>
      <c r="BH66" s="10">
        <f t="shared" si="99"/>
        <v>0</v>
      </c>
      <c r="BI66" s="11">
        <f t="shared" si="99"/>
        <v>0</v>
      </c>
      <c r="BJ66" s="10">
        <f t="shared" si="99"/>
        <v>0</v>
      </c>
      <c r="BK66" s="11">
        <f t="shared" si="99"/>
        <v>0</v>
      </c>
      <c r="BL66" s="10">
        <f t="shared" si="99"/>
        <v>0</v>
      </c>
      <c r="BM66" s="11">
        <f t="shared" si="99"/>
        <v>0</v>
      </c>
      <c r="BN66" s="10">
        <f t="shared" si="99"/>
        <v>0</v>
      </c>
      <c r="BO66" s="11">
        <f t="shared" si="99"/>
        <v>0</v>
      </c>
      <c r="BP66" s="10">
        <f t="shared" si="99"/>
        <v>0</v>
      </c>
      <c r="BQ66" s="11">
        <f t="shared" si="99"/>
        <v>0</v>
      </c>
      <c r="BR66" s="10">
        <f aca="true" t="shared" si="100" ref="BR66:CW66">SUM(BR64:BR65)</f>
        <v>0</v>
      </c>
      <c r="BS66" s="7">
        <f t="shared" si="100"/>
        <v>0</v>
      </c>
      <c r="BT66" s="7">
        <f t="shared" si="100"/>
        <v>0</v>
      </c>
      <c r="BU66" s="11">
        <f t="shared" si="100"/>
        <v>0</v>
      </c>
      <c r="BV66" s="10">
        <f t="shared" si="100"/>
        <v>0</v>
      </c>
      <c r="BW66" s="11">
        <f t="shared" si="100"/>
        <v>0</v>
      </c>
      <c r="BX66" s="10">
        <f t="shared" si="100"/>
        <v>0</v>
      </c>
      <c r="BY66" s="11">
        <f t="shared" si="100"/>
        <v>0</v>
      </c>
      <c r="BZ66" s="10">
        <f t="shared" si="100"/>
        <v>0</v>
      </c>
      <c r="CA66" s="7">
        <f t="shared" si="100"/>
        <v>0</v>
      </c>
      <c r="CB66" s="11">
        <f t="shared" si="100"/>
        <v>0</v>
      </c>
      <c r="CC66" s="10">
        <f t="shared" si="100"/>
        <v>0</v>
      </c>
      <c r="CD66" s="11">
        <f t="shared" si="100"/>
        <v>0</v>
      </c>
      <c r="CE66" s="10">
        <f t="shared" si="100"/>
        <v>0</v>
      </c>
      <c r="CF66" s="11">
        <f t="shared" si="100"/>
        <v>0</v>
      </c>
      <c r="CG66" s="10">
        <f t="shared" si="100"/>
        <v>0</v>
      </c>
      <c r="CH66" s="11">
        <f t="shared" si="100"/>
        <v>0</v>
      </c>
      <c r="CI66" s="10">
        <f t="shared" si="100"/>
        <v>0</v>
      </c>
      <c r="CJ66" s="11">
        <f t="shared" si="100"/>
        <v>0</v>
      </c>
      <c r="CK66" s="10">
        <f t="shared" si="100"/>
        <v>0</v>
      </c>
      <c r="CL66" s="11">
        <f t="shared" si="100"/>
        <v>0</v>
      </c>
      <c r="CM66" s="10">
        <f t="shared" si="100"/>
        <v>0</v>
      </c>
      <c r="CN66" s="11">
        <f t="shared" si="100"/>
        <v>0</v>
      </c>
      <c r="CO66" s="10">
        <f t="shared" si="100"/>
        <v>0</v>
      </c>
      <c r="CP66" s="11">
        <f t="shared" si="100"/>
        <v>0</v>
      </c>
      <c r="CQ66" s="10">
        <f t="shared" si="100"/>
        <v>0</v>
      </c>
      <c r="CR66" s="7">
        <f t="shared" si="100"/>
        <v>0</v>
      </c>
      <c r="CS66" s="7">
        <f t="shared" si="100"/>
        <v>0</v>
      </c>
      <c r="CT66" s="11">
        <f t="shared" si="100"/>
        <v>0</v>
      </c>
      <c r="CU66" s="10">
        <f t="shared" si="100"/>
        <v>0</v>
      </c>
      <c r="CV66" s="11">
        <f t="shared" si="100"/>
        <v>0</v>
      </c>
      <c r="CW66" s="10">
        <f t="shared" si="100"/>
        <v>0</v>
      </c>
      <c r="CX66" s="11">
        <f aca="true" t="shared" si="101" ref="CX66:DR66">SUM(CX64:CX65)</f>
        <v>0</v>
      </c>
      <c r="CY66" s="10">
        <f t="shared" si="101"/>
        <v>0</v>
      </c>
      <c r="CZ66" s="7">
        <f t="shared" si="101"/>
        <v>0</v>
      </c>
      <c r="DA66" s="11">
        <f t="shared" si="101"/>
        <v>0</v>
      </c>
      <c r="DB66" s="10">
        <f t="shared" si="101"/>
        <v>0</v>
      </c>
      <c r="DC66" s="11">
        <f t="shared" si="101"/>
        <v>0</v>
      </c>
      <c r="DD66" s="10">
        <f t="shared" si="101"/>
        <v>0</v>
      </c>
      <c r="DE66" s="11">
        <f t="shared" si="101"/>
        <v>0</v>
      </c>
      <c r="DF66" s="10">
        <f t="shared" si="101"/>
        <v>0</v>
      </c>
      <c r="DG66" s="11">
        <f t="shared" si="101"/>
        <v>0</v>
      </c>
      <c r="DH66" s="10">
        <f t="shared" si="101"/>
        <v>0</v>
      </c>
      <c r="DI66" s="11">
        <f t="shared" si="101"/>
        <v>0</v>
      </c>
      <c r="DJ66" s="10">
        <f t="shared" si="101"/>
        <v>0</v>
      </c>
      <c r="DK66" s="11">
        <f t="shared" si="101"/>
        <v>0</v>
      </c>
      <c r="DL66" s="10">
        <f t="shared" si="101"/>
        <v>0</v>
      </c>
      <c r="DM66" s="11">
        <f t="shared" si="101"/>
        <v>0</v>
      </c>
      <c r="DN66" s="10">
        <f t="shared" si="101"/>
        <v>0</v>
      </c>
      <c r="DO66" s="11">
        <f t="shared" si="101"/>
        <v>0</v>
      </c>
      <c r="DP66" s="10">
        <f t="shared" si="101"/>
        <v>0</v>
      </c>
      <c r="DQ66" s="7">
        <f t="shared" si="101"/>
        <v>0</v>
      </c>
      <c r="DR66" s="7">
        <f t="shared" si="101"/>
        <v>0</v>
      </c>
    </row>
    <row r="67" spans="1:122" ht="19.5" customHeight="1">
      <c r="A67" s="6"/>
      <c r="B67" s="6"/>
      <c r="C67" s="6"/>
      <c r="D67" s="6"/>
      <c r="E67" s="8" t="s">
        <v>141</v>
      </c>
      <c r="F67" s="6">
        <f>F23+F28+F40+F52+F62+F66</f>
        <v>9</v>
      </c>
      <c r="G67" s="6">
        <f>G23+G28+G40+G52+G62+G66</f>
        <v>47</v>
      </c>
      <c r="H67" s="6">
        <f aca="true" t="shared" si="102" ref="H67:S67">H23+H28+H40+H52+H66</f>
        <v>1137</v>
      </c>
      <c r="I67" s="6">
        <f t="shared" si="102"/>
        <v>497</v>
      </c>
      <c r="J67" s="6">
        <f t="shared" si="102"/>
        <v>290</v>
      </c>
      <c r="K67" s="6">
        <f t="shared" si="102"/>
        <v>0</v>
      </c>
      <c r="L67" s="6">
        <f t="shared" si="102"/>
        <v>0</v>
      </c>
      <c r="M67" s="6">
        <f t="shared" si="102"/>
        <v>215</v>
      </c>
      <c r="N67" s="6">
        <f t="shared" si="102"/>
        <v>30</v>
      </c>
      <c r="O67" s="6">
        <f t="shared" si="102"/>
        <v>75</v>
      </c>
      <c r="P67" s="6">
        <f t="shared" si="102"/>
        <v>0</v>
      </c>
      <c r="Q67" s="6">
        <f t="shared" si="102"/>
        <v>0</v>
      </c>
      <c r="R67" s="6">
        <f t="shared" si="102"/>
        <v>30</v>
      </c>
      <c r="S67" s="6">
        <f t="shared" si="102"/>
        <v>0</v>
      </c>
      <c r="T67" s="7">
        <f>T23+T28+T40+T52+T62+T66</f>
        <v>90</v>
      </c>
      <c r="U67" s="7">
        <f>U23+U28+U40+U52+U62+U66</f>
        <v>44.1</v>
      </c>
      <c r="V67" s="7">
        <f>V23+V28+V40+V52+V62+V66</f>
        <v>45.199999999999996</v>
      </c>
      <c r="W67" s="11">
        <f aca="true" t="shared" si="103" ref="W67:AB67">W23+W28+W40+W52+W66</f>
        <v>227</v>
      </c>
      <c r="X67" s="10">
        <f t="shared" si="103"/>
        <v>0</v>
      </c>
      <c r="Y67" s="11">
        <f t="shared" si="103"/>
        <v>145</v>
      </c>
      <c r="Z67" s="10">
        <f t="shared" si="103"/>
        <v>0</v>
      </c>
      <c r="AA67" s="11">
        <f t="shared" si="103"/>
        <v>0</v>
      </c>
      <c r="AB67" s="10">
        <f t="shared" si="103"/>
        <v>0</v>
      </c>
      <c r="AC67" s="7">
        <f>AC23+AC28+AC40+AC52+AC62+AC66</f>
        <v>20.5</v>
      </c>
      <c r="AD67" s="11">
        <f aca="true" t="shared" si="104" ref="AD67:AS67">AD23+AD28+AD40+AD52+AD66</f>
        <v>0</v>
      </c>
      <c r="AE67" s="10">
        <f t="shared" si="104"/>
        <v>0</v>
      </c>
      <c r="AF67" s="11">
        <f t="shared" si="104"/>
        <v>45</v>
      </c>
      <c r="AG67" s="10">
        <f t="shared" si="104"/>
        <v>0</v>
      </c>
      <c r="AH67" s="11">
        <f t="shared" si="104"/>
        <v>30</v>
      </c>
      <c r="AI67" s="10">
        <f t="shared" si="104"/>
        <v>0</v>
      </c>
      <c r="AJ67" s="11">
        <f t="shared" si="104"/>
        <v>0</v>
      </c>
      <c r="AK67" s="10">
        <f t="shared" si="104"/>
        <v>0</v>
      </c>
      <c r="AL67" s="11">
        <f t="shared" si="104"/>
        <v>0</v>
      </c>
      <c r="AM67" s="10">
        <f t="shared" si="104"/>
        <v>0</v>
      </c>
      <c r="AN67" s="11">
        <f t="shared" si="104"/>
        <v>0</v>
      </c>
      <c r="AO67" s="10">
        <f t="shared" si="104"/>
        <v>0</v>
      </c>
      <c r="AP67" s="11">
        <f t="shared" si="104"/>
        <v>0</v>
      </c>
      <c r="AQ67" s="10">
        <f t="shared" si="104"/>
        <v>0</v>
      </c>
      <c r="AR67" s="11">
        <f t="shared" si="104"/>
        <v>0</v>
      </c>
      <c r="AS67" s="10">
        <f t="shared" si="104"/>
        <v>0</v>
      </c>
      <c r="AT67" s="7">
        <f>AT23+AT28+AT40+AT52+AT62+AT66</f>
        <v>9.5</v>
      </c>
      <c r="AU67" s="7">
        <f>AU23+AU28+AU40+AU52+AU62+AU66</f>
        <v>30</v>
      </c>
      <c r="AV67" s="11">
        <f aca="true" t="shared" si="105" ref="AV67:BA67">AV23+AV28+AV40+AV52+AV66</f>
        <v>190</v>
      </c>
      <c r="AW67" s="10">
        <f t="shared" si="105"/>
        <v>0</v>
      </c>
      <c r="AX67" s="11">
        <f t="shared" si="105"/>
        <v>115</v>
      </c>
      <c r="AY67" s="10">
        <f t="shared" si="105"/>
        <v>0</v>
      </c>
      <c r="AZ67" s="11">
        <f t="shared" si="105"/>
        <v>0</v>
      </c>
      <c r="BA67" s="10">
        <f t="shared" si="105"/>
        <v>0</v>
      </c>
      <c r="BB67" s="7">
        <f>BB23+BB28+BB40+BB52+BB62+BB66</f>
        <v>18.4</v>
      </c>
      <c r="BC67" s="11">
        <f aca="true" t="shared" si="106" ref="BC67:BR67">BC23+BC28+BC40+BC52+BC66</f>
        <v>0</v>
      </c>
      <c r="BD67" s="10">
        <f t="shared" si="106"/>
        <v>0</v>
      </c>
      <c r="BE67" s="11">
        <f t="shared" si="106"/>
        <v>155</v>
      </c>
      <c r="BF67" s="10">
        <f t="shared" si="106"/>
        <v>0</v>
      </c>
      <c r="BG67" s="11">
        <f t="shared" si="106"/>
        <v>0</v>
      </c>
      <c r="BH67" s="10">
        <f t="shared" si="106"/>
        <v>0</v>
      </c>
      <c r="BI67" s="11">
        <f t="shared" si="106"/>
        <v>75</v>
      </c>
      <c r="BJ67" s="10">
        <f t="shared" si="106"/>
        <v>0</v>
      </c>
      <c r="BK67" s="11">
        <f t="shared" si="106"/>
        <v>0</v>
      </c>
      <c r="BL67" s="10">
        <f t="shared" si="106"/>
        <v>0</v>
      </c>
      <c r="BM67" s="11">
        <f t="shared" si="106"/>
        <v>0</v>
      </c>
      <c r="BN67" s="10">
        <f t="shared" si="106"/>
        <v>0</v>
      </c>
      <c r="BO67" s="11">
        <f t="shared" si="106"/>
        <v>0</v>
      </c>
      <c r="BP67" s="10">
        <f t="shared" si="106"/>
        <v>0</v>
      </c>
      <c r="BQ67" s="11">
        <f t="shared" si="106"/>
        <v>0</v>
      </c>
      <c r="BR67" s="10">
        <f t="shared" si="106"/>
        <v>0</v>
      </c>
      <c r="BS67" s="7">
        <f>BS23+BS28+BS40+BS52+BS62+BS66</f>
        <v>11.6</v>
      </c>
      <c r="BT67" s="7">
        <f>BT23+BT28+BT40+BT52+BT62+BT66</f>
        <v>30</v>
      </c>
      <c r="BU67" s="11">
        <f aca="true" t="shared" si="107" ref="BU67:BZ67">BU23+BU28+BU40+BU52+BU66</f>
        <v>80</v>
      </c>
      <c r="BV67" s="10">
        <f t="shared" si="107"/>
        <v>0</v>
      </c>
      <c r="BW67" s="11">
        <f t="shared" si="107"/>
        <v>30</v>
      </c>
      <c r="BX67" s="10">
        <f t="shared" si="107"/>
        <v>0</v>
      </c>
      <c r="BY67" s="11">
        <f t="shared" si="107"/>
        <v>0</v>
      </c>
      <c r="BZ67" s="10">
        <f t="shared" si="107"/>
        <v>0</v>
      </c>
      <c r="CA67" s="7">
        <f>CA23+CA28+CA40+CA52+CA62+CA66</f>
        <v>7</v>
      </c>
      <c r="CB67" s="11">
        <f aca="true" t="shared" si="108" ref="CB67:CQ67">CB23+CB28+CB40+CB52+CB66</f>
        <v>0</v>
      </c>
      <c r="CC67" s="10">
        <f t="shared" si="108"/>
        <v>0</v>
      </c>
      <c r="CD67" s="11">
        <f t="shared" si="108"/>
        <v>15</v>
      </c>
      <c r="CE67" s="10">
        <f t="shared" si="108"/>
        <v>0</v>
      </c>
      <c r="CF67" s="11">
        <f t="shared" si="108"/>
        <v>0</v>
      </c>
      <c r="CG67" s="10">
        <f t="shared" si="108"/>
        <v>0</v>
      </c>
      <c r="CH67" s="11">
        <f t="shared" si="108"/>
        <v>0</v>
      </c>
      <c r="CI67" s="10">
        <f t="shared" si="108"/>
        <v>0</v>
      </c>
      <c r="CJ67" s="11">
        <f t="shared" si="108"/>
        <v>0</v>
      </c>
      <c r="CK67" s="10">
        <f t="shared" si="108"/>
        <v>0</v>
      </c>
      <c r="CL67" s="11">
        <f t="shared" si="108"/>
        <v>0</v>
      </c>
      <c r="CM67" s="10">
        <f t="shared" si="108"/>
        <v>0</v>
      </c>
      <c r="CN67" s="11">
        <f t="shared" si="108"/>
        <v>30</v>
      </c>
      <c r="CO67" s="10">
        <f t="shared" si="108"/>
        <v>0</v>
      </c>
      <c r="CP67" s="11">
        <f t="shared" si="108"/>
        <v>0</v>
      </c>
      <c r="CQ67" s="10">
        <f t="shared" si="108"/>
        <v>0</v>
      </c>
      <c r="CR67" s="7">
        <f>CR23+CR28+CR40+CR52+CR62+CR66</f>
        <v>23</v>
      </c>
      <c r="CS67" s="7">
        <f>CS23+CS28+CS40+CS52+CS62+CS66</f>
        <v>30</v>
      </c>
      <c r="CT67" s="11">
        <f aca="true" t="shared" si="109" ref="CT67:CY67">CT23+CT28+CT40+CT52+CT66</f>
        <v>0</v>
      </c>
      <c r="CU67" s="10">
        <f t="shared" si="109"/>
        <v>0</v>
      </c>
      <c r="CV67" s="11">
        <f t="shared" si="109"/>
        <v>0</v>
      </c>
      <c r="CW67" s="10">
        <f t="shared" si="109"/>
        <v>0</v>
      </c>
      <c r="CX67" s="11">
        <f t="shared" si="109"/>
        <v>0</v>
      </c>
      <c r="CY67" s="10">
        <f t="shared" si="109"/>
        <v>0</v>
      </c>
      <c r="CZ67" s="7">
        <f>CZ23+CZ28+CZ40+CZ52+CZ62+CZ66</f>
        <v>0</v>
      </c>
      <c r="DA67" s="11">
        <f aca="true" t="shared" si="110" ref="DA67:DP67">DA23+DA28+DA40+DA52+DA66</f>
        <v>0</v>
      </c>
      <c r="DB67" s="10">
        <f t="shared" si="110"/>
        <v>0</v>
      </c>
      <c r="DC67" s="11">
        <f t="shared" si="110"/>
        <v>0</v>
      </c>
      <c r="DD67" s="10">
        <f t="shared" si="110"/>
        <v>0</v>
      </c>
      <c r="DE67" s="11">
        <f t="shared" si="110"/>
        <v>0</v>
      </c>
      <c r="DF67" s="10">
        <f t="shared" si="110"/>
        <v>0</v>
      </c>
      <c r="DG67" s="11">
        <f t="shared" si="110"/>
        <v>0</v>
      </c>
      <c r="DH67" s="10">
        <f t="shared" si="110"/>
        <v>0</v>
      </c>
      <c r="DI67" s="11">
        <f t="shared" si="110"/>
        <v>0</v>
      </c>
      <c r="DJ67" s="10">
        <f t="shared" si="110"/>
        <v>0</v>
      </c>
      <c r="DK67" s="11">
        <f t="shared" si="110"/>
        <v>0</v>
      </c>
      <c r="DL67" s="10">
        <f t="shared" si="110"/>
        <v>0</v>
      </c>
      <c r="DM67" s="11">
        <f t="shared" si="110"/>
        <v>0</v>
      </c>
      <c r="DN67" s="10">
        <f t="shared" si="110"/>
        <v>0</v>
      </c>
      <c r="DO67" s="11">
        <f t="shared" si="110"/>
        <v>0</v>
      </c>
      <c r="DP67" s="10">
        <f t="shared" si="110"/>
        <v>0</v>
      </c>
      <c r="DQ67" s="7">
        <f>DQ23+DQ28+DQ40+DQ52+DQ62+DQ66</f>
        <v>0</v>
      </c>
      <c r="DR67" s="7">
        <f>DR23+DR28+DR40+DR52+DR62+DR66</f>
        <v>0</v>
      </c>
    </row>
    <row r="69" spans="4:5" ht="12.75">
      <c r="D69" s="3" t="s">
        <v>22</v>
      </c>
      <c r="E69" s="3" t="s">
        <v>142</v>
      </c>
    </row>
    <row r="70" spans="4:5" ht="12.75">
      <c r="D70" s="3" t="s">
        <v>26</v>
      </c>
      <c r="E70" s="3" t="s">
        <v>143</v>
      </c>
    </row>
    <row r="71" spans="4:5" ht="12.75">
      <c r="D71" s="34" t="s">
        <v>32</v>
      </c>
      <c r="E71" s="34"/>
    </row>
    <row r="72" spans="4:5" ht="12.75">
      <c r="D72" s="3" t="s">
        <v>34</v>
      </c>
      <c r="E72" s="3" t="s">
        <v>144</v>
      </c>
    </row>
    <row r="73" spans="4:5" ht="12.75">
      <c r="D73" s="3" t="s">
        <v>35</v>
      </c>
      <c r="E73" s="3" t="s">
        <v>145</v>
      </c>
    </row>
    <row r="74" spans="4:5" ht="12.75">
      <c r="D74" s="3" t="s">
        <v>36</v>
      </c>
      <c r="E74" s="3" t="s">
        <v>146</v>
      </c>
    </row>
    <row r="75" spans="4:29" ht="12.75">
      <c r="D75" s="34" t="s">
        <v>33</v>
      </c>
      <c r="E75" s="34"/>
      <c r="M75" s="9"/>
      <c r="U75" s="9"/>
      <c r="AC75" s="9"/>
    </row>
    <row r="76" spans="4:5" ht="12.75">
      <c r="D76" s="3" t="s">
        <v>35</v>
      </c>
      <c r="E76" s="3" t="s">
        <v>145</v>
      </c>
    </row>
    <row r="77" spans="4:5" ht="12.75">
      <c r="D77" s="3" t="s">
        <v>36</v>
      </c>
      <c r="E77" s="3" t="s">
        <v>146</v>
      </c>
    </row>
    <row r="78" spans="4:5" ht="12.75">
      <c r="D78" s="3" t="s">
        <v>37</v>
      </c>
      <c r="E78" s="3" t="s">
        <v>147</v>
      </c>
    </row>
    <row r="79" spans="4:5" ht="12.75">
      <c r="D79" s="3" t="s">
        <v>38</v>
      </c>
      <c r="E79" s="3" t="s">
        <v>148</v>
      </c>
    </row>
    <row r="80" spans="4:5" ht="12.75">
      <c r="D80" s="3" t="s">
        <v>39</v>
      </c>
      <c r="E80" s="3" t="s">
        <v>149</v>
      </c>
    </row>
    <row r="81" spans="4:5" ht="12.75">
      <c r="D81" s="3" t="s">
        <v>40</v>
      </c>
      <c r="E81" s="3" t="s">
        <v>150</v>
      </c>
    </row>
    <row r="82" spans="4:5" ht="12.75">
      <c r="D82" s="3" t="s">
        <v>41</v>
      </c>
      <c r="E82" s="3" t="s">
        <v>151</v>
      </c>
    </row>
    <row r="83" spans="4:5" ht="12.75">
      <c r="D83" s="3" t="s">
        <v>42</v>
      </c>
      <c r="E83" s="3" t="s">
        <v>152</v>
      </c>
    </row>
  </sheetData>
  <sheetProtection/>
  <mergeCells count="100">
    <mergeCell ref="A11:DQ11"/>
    <mergeCell ref="A12:C14"/>
    <mergeCell ref="D12:D15"/>
    <mergeCell ref="E12:E15"/>
    <mergeCell ref="F12:G12"/>
    <mergeCell ref="F13:F15"/>
    <mergeCell ref="G13:G15"/>
    <mergeCell ref="H12:S12"/>
    <mergeCell ref="H13:H15"/>
    <mergeCell ref="I13:S13"/>
    <mergeCell ref="I14:K14"/>
    <mergeCell ref="L14:S14"/>
    <mergeCell ref="T12:T15"/>
    <mergeCell ref="U12:U15"/>
    <mergeCell ref="V12:V15"/>
    <mergeCell ref="W12:BT12"/>
    <mergeCell ref="W13:AU13"/>
    <mergeCell ref="W14:AB14"/>
    <mergeCell ref="W15:X15"/>
    <mergeCell ref="Y15:Z15"/>
    <mergeCell ref="AA15:AB15"/>
    <mergeCell ref="AC14:AC15"/>
    <mergeCell ref="AD14:AS14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4:AT15"/>
    <mergeCell ref="AU14:AU15"/>
    <mergeCell ref="AV13:BT13"/>
    <mergeCell ref="AV14:BA14"/>
    <mergeCell ref="AV15:AW15"/>
    <mergeCell ref="AX15:AY15"/>
    <mergeCell ref="AZ15:BA15"/>
    <mergeCell ref="BB14:BB15"/>
    <mergeCell ref="BC14:BR14"/>
    <mergeCell ref="BC15:BD15"/>
    <mergeCell ref="BE15:BF15"/>
    <mergeCell ref="BG15:BH15"/>
    <mergeCell ref="BI15:BJ15"/>
    <mergeCell ref="BK15:BL15"/>
    <mergeCell ref="BM15:BN15"/>
    <mergeCell ref="BU12:DR12"/>
    <mergeCell ref="BU13:CS13"/>
    <mergeCell ref="BU14:BZ14"/>
    <mergeCell ref="BU15:BV15"/>
    <mergeCell ref="BW15:BX15"/>
    <mergeCell ref="BY15:BZ15"/>
    <mergeCell ref="CJ15:CK15"/>
    <mergeCell ref="CL15:CM15"/>
    <mergeCell ref="CN15:CO15"/>
    <mergeCell ref="CP15:CQ15"/>
    <mergeCell ref="BO15:BP15"/>
    <mergeCell ref="BQ15:BR15"/>
    <mergeCell ref="BS14:BS15"/>
    <mergeCell ref="BT14:BT15"/>
    <mergeCell ref="DA14:DP14"/>
    <mergeCell ref="DA15:DB15"/>
    <mergeCell ref="DG15:DH15"/>
    <mergeCell ref="DI15:DJ15"/>
    <mergeCell ref="CA14:CA15"/>
    <mergeCell ref="CB14:CQ14"/>
    <mergeCell ref="CB15:CC15"/>
    <mergeCell ref="CD15:CE15"/>
    <mergeCell ref="CF15:CG15"/>
    <mergeCell ref="CH15:CI15"/>
    <mergeCell ref="CR14:CR15"/>
    <mergeCell ref="CS14:CS15"/>
    <mergeCell ref="A56:A58"/>
    <mergeCell ref="B56:B58"/>
    <mergeCell ref="CT13:DR13"/>
    <mergeCell ref="CT14:CY14"/>
    <mergeCell ref="CT15:CU15"/>
    <mergeCell ref="CV15:CW15"/>
    <mergeCell ref="CX15:CY15"/>
    <mergeCell ref="CZ14:CZ15"/>
    <mergeCell ref="DO15:DP15"/>
    <mergeCell ref="DQ14:DQ15"/>
    <mergeCell ref="DR14:DR15"/>
    <mergeCell ref="A16:DR16"/>
    <mergeCell ref="A24:DR24"/>
    <mergeCell ref="A29:DR29"/>
    <mergeCell ref="DC15:DD15"/>
    <mergeCell ref="DE15:DF15"/>
    <mergeCell ref="DK15:DL15"/>
    <mergeCell ref="DM15:DN15"/>
    <mergeCell ref="A60:DR60"/>
    <mergeCell ref="A63:DR63"/>
    <mergeCell ref="D71:E71"/>
    <mergeCell ref="D75:E75"/>
    <mergeCell ref="A41:DR41"/>
    <mergeCell ref="A53:DR53"/>
    <mergeCell ref="C54:C55"/>
    <mergeCell ref="A54:A55"/>
    <mergeCell ref="B54:B55"/>
    <mergeCell ref="C56:C58"/>
  </mergeCells>
  <printOptions/>
  <pageMargins left="0.75" right="0.75" top="1" bottom="1" header="0.5" footer="0.5"/>
  <pageSetup fitToHeight="1" fitToWidth="1" horizontalDpi="600" verticalDpi="6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Matyjaszczyk</dc:creator>
  <cp:keywords/>
  <dc:description/>
  <cp:lastModifiedBy>Justyna Żuk-Błaszyk</cp:lastModifiedBy>
  <cp:lastPrinted>2022-06-01T07:35:46Z</cp:lastPrinted>
  <dcterms:created xsi:type="dcterms:W3CDTF">2022-05-09T10:28:00Z</dcterms:created>
  <dcterms:modified xsi:type="dcterms:W3CDTF">2022-06-01T07:35:50Z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2022-06-01T07:34:29Z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159bb680-eac4-4e90-9be6-7d8226f442ba</vt:lpwstr>
  </property>
  <property fmtid="{D5CDD505-2E9C-101B-9397-08002B2CF9AE}" pid="8" name="MSIP_Label_50945193-57ff-457d-9504-518e9bfb59a9_ContentBits">
    <vt:lpwstr>0</vt:lpwstr>
  </property>
</Properties>
</file>