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ynologia" sheetId="1" r:id="rId1"/>
  </sheets>
  <definedNames/>
  <calcPr fullCalcOnLoad="1"/>
</workbook>
</file>

<file path=xl/sharedStrings.xml><?xml version="1.0" encoding="utf-8"?>
<sst xmlns="http://schemas.openxmlformats.org/spreadsheetml/2006/main" count="821" uniqueCount="376">
  <si>
    <t>Wydział Biotechnologii i Hodowli Zwierząt</t>
  </si>
  <si>
    <t>Nazwa kierunku studiów</t>
  </si>
  <si>
    <t>Kynologia</t>
  </si>
  <si>
    <t>Dziedziny nauki</t>
  </si>
  <si>
    <t>dziedzina nauk rolniczych</t>
  </si>
  <si>
    <t>Dyscypliny naukowe</t>
  </si>
  <si>
    <t>zootechnika i rybactwo (100%)</t>
  </si>
  <si>
    <t>Profil kształcenia</t>
  </si>
  <si>
    <t>praktyczny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</si>
  <si>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</si>
  <si>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</si>
  <si>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</si>
  <si>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</si>
  <si>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</si>
  <si>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</si>
  <si>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</si>
  <si>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</si>
  <si>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</si>
  <si>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Kn_1P_S_2021_2022_Z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</si>
  <si>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</si>
  <si>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</si>
  <si>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</si>
  <si>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</si>
  <si>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</si>
  <si>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</si>
  <si>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</si>
  <si>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</si>
  <si>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</si>
  <si>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</si>
  <si>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</si>
  <si>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</si>
  <si>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</si>
  <si>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</si>
  <si>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</si>
  <si>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</si>
  <si>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</si>
  <si>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</si>
  <si>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S</t>
  </si>
  <si>
    <t>LK</t>
  </si>
  <si>
    <t>PD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</si>
  <si>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</si>
  <si>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</si>
  <si>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</si>
  <si>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</si>
  <si>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</si>
  <si>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</si>
  <si>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</si>
  <si>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</si>
  <si>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</si>
  <si>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</si>
  <si>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</si>
  <si>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</si>
  <si>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</si>
  <si>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</si>
  <si>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</si>
  <si>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</si>
  <si>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</si>
  <si>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</si>
  <si>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</si>
  <si>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</si>
  <si>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</si>
  <si>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</si>
  <si>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Prawo pracy</t>
  </si>
  <si>
    <t>A02.1</t>
  </si>
  <si>
    <t>Wychowanie fizyczne</t>
  </si>
  <si>
    <t>Blok obieralny 1</t>
  </si>
  <si>
    <t>A04</t>
  </si>
  <si>
    <t>Podstawy ekonomii i zarządzania</t>
  </si>
  <si>
    <t>Blok obieralny 5</t>
  </si>
  <si>
    <t>e</t>
  </si>
  <si>
    <t>Blok obieralny 6</t>
  </si>
  <si>
    <t>A07</t>
  </si>
  <si>
    <t>Podstawy informacji naukowej</t>
  </si>
  <si>
    <t>B08</t>
  </si>
  <si>
    <t>Bezpieczeństwo i higiena pracy</t>
  </si>
  <si>
    <t>B09</t>
  </si>
  <si>
    <t>Ochrona własności intelektualnej</t>
  </si>
  <si>
    <t>Razem</t>
  </si>
  <si>
    <t>Moduły/Przedmioty kształcenia podstawowego</t>
  </si>
  <si>
    <t>B01</t>
  </si>
  <si>
    <t>Biologia ogólna</t>
  </si>
  <si>
    <t>B02</t>
  </si>
  <si>
    <t>Biofizyka</t>
  </si>
  <si>
    <t>B03</t>
  </si>
  <si>
    <t>Chemia</t>
  </si>
  <si>
    <t>B04</t>
  </si>
  <si>
    <t>Zoologia</t>
  </si>
  <si>
    <t>B05</t>
  </si>
  <si>
    <t>Statystyka matematyczna</t>
  </si>
  <si>
    <t>B06</t>
  </si>
  <si>
    <t>Informatyka</t>
  </si>
  <si>
    <t>B07</t>
  </si>
  <si>
    <t>Tworzenie grafiki prezentacyjnej i stron WWW</t>
  </si>
  <si>
    <t>Blok obieralny 2</t>
  </si>
  <si>
    <t>B12</t>
  </si>
  <si>
    <t>Genetyka ogólna</t>
  </si>
  <si>
    <t>B13</t>
  </si>
  <si>
    <t>Anatomia zwierząt</t>
  </si>
  <si>
    <t>B14</t>
  </si>
  <si>
    <t>Biochemia</t>
  </si>
  <si>
    <t>B15</t>
  </si>
  <si>
    <t>Mikrobiologia</t>
  </si>
  <si>
    <t>B16</t>
  </si>
  <si>
    <t>Ekologia</t>
  </si>
  <si>
    <t>B17</t>
  </si>
  <si>
    <t>Fizjologia zwierząt</t>
  </si>
  <si>
    <t>B18</t>
  </si>
  <si>
    <t>Profilaktyka chorób środowiskowych i odzwierzęcych</t>
  </si>
  <si>
    <t>B19</t>
  </si>
  <si>
    <t>Endokrynologia</t>
  </si>
  <si>
    <t>B20</t>
  </si>
  <si>
    <t>Podstawy biologii rozrodu i rozwoju zwierząt</t>
  </si>
  <si>
    <t>B21</t>
  </si>
  <si>
    <t>Diagnostyka laboratoryjna</t>
  </si>
  <si>
    <t>B22</t>
  </si>
  <si>
    <t>Parazytologia weterynaryjna</t>
  </si>
  <si>
    <t>B23</t>
  </si>
  <si>
    <t>Psychologia zwierząt</t>
  </si>
  <si>
    <t>Blok obieralny 11</t>
  </si>
  <si>
    <t>B25</t>
  </si>
  <si>
    <t>Immunologia i immunoprofilaktyka weterynaryjna</t>
  </si>
  <si>
    <t>B26</t>
  </si>
  <si>
    <t>Dobrostan zwierząt</t>
  </si>
  <si>
    <t>C13</t>
  </si>
  <si>
    <t>Etologia i behawior</t>
  </si>
  <si>
    <t>Blok obieralny 20</t>
  </si>
  <si>
    <t>Blok obieralny 13</t>
  </si>
  <si>
    <t>Blok obieralny 10</t>
  </si>
  <si>
    <t>Blok obieralny 15</t>
  </si>
  <si>
    <t>Blok obieralny 16</t>
  </si>
  <si>
    <t>C37</t>
  </si>
  <si>
    <t>Diagnostyka ultrasonograficzna psów</t>
  </si>
  <si>
    <t>C38</t>
  </si>
  <si>
    <t>Dogoterapia</t>
  </si>
  <si>
    <t>Moduły/Przedmioty kształcenia kierunkowego</t>
  </si>
  <si>
    <t>C01</t>
  </si>
  <si>
    <t>Psy rasowe</t>
  </si>
  <si>
    <t>Blok obieralny 3</t>
  </si>
  <si>
    <t>Blok obieralny 4</t>
  </si>
  <si>
    <t>C05</t>
  </si>
  <si>
    <t>Kierunki użytkowania psów</t>
  </si>
  <si>
    <t>C06</t>
  </si>
  <si>
    <t>Genetyka psów</t>
  </si>
  <si>
    <t>C07</t>
  </si>
  <si>
    <t>Żywienie psów</t>
  </si>
  <si>
    <t>Blok obieralny 7</t>
  </si>
  <si>
    <t>Blok obieralny 8</t>
  </si>
  <si>
    <t>Blok obieralny 9</t>
  </si>
  <si>
    <t>C11</t>
  </si>
  <si>
    <t>Mutacje genetyczne u psów</t>
  </si>
  <si>
    <t>C12</t>
  </si>
  <si>
    <t>Kierowanie rozrodem, diagnostyka andrologiczna i ginekologiczna psów</t>
  </si>
  <si>
    <t>C15</t>
  </si>
  <si>
    <t>Higiena i profilaktyka w chowie i hodowli psów</t>
  </si>
  <si>
    <t>C16</t>
  </si>
  <si>
    <t>Położnictwo psów</t>
  </si>
  <si>
    <t>C17</t>
  </si>
  <si>
    <t>Grzybice psów</t>
  </si>
  <si>
    <t>C18</t>
  </si>
  <si>
    <t>Najczęstsze zatrucia u psów</t>
  </si>
  <si>
    <t>C19</t>
  </si>
  <si>
    <t>Wykorzystanie diagnostyki molekularnej w chowie i hodowli psów</t>
  </si>
  <si>
    <t>C20</t>
  </si>
  <si>
    <t>Rehabilitacja psów</t>
  </si>
  <si>
    <t>C21</t>
  </si>
  <si>
    <t>Podstawy szkolenia psów</t>
  </si>
  <si>
    <t>Blok obieralny 12</t>
  </si>
  <si>
    <t>Blok obieralny 14</t>
  </si>
  <si>
    <t>C25</t>
  </si>
  <si>
    <t>Podstawy biochemii klinicznej psów</t>
  </si>
  <si>
    <t>C26</t>
  </si>
  <si>
    <t>Profilaktyka i patologia w rozrodzie psów</t>
  </si>
  <si>
    <t>C27</t>
  </si>
  <si>
    <t>Pies w sporcie i rekreacji</t>
  </si>
  <si>
    <t>C28</t>
  </si>
  <si>
    <t>Szkolenie szczeniąt i psów młodych</t>
  </si>
  <si>
    <t>C29</t>
  </si>
  <si>
    <t>Nowotwory u psów</t>
  </si>
  <si>
    <t>C30</t>
  </si>
  <si>
    <t>Organizacje i związki kynologiczne</t>
  </si>
  <si>
    <t>C31</t>
  </si>
  <si>
    <t>Agresja u psów</t>
  </si>
  <si>
    <t>Blok obieralny 17</t>
  </si>
  <si>
    <t>C36</t>
  </si>
  <si>
    <t>Warsztaty dyplomowe</t>
  </si>
  <si>
    <t>C39</t>
  </si>
  <si>
    <t>Szkolenie psów stróżujących i obronnych</t>
  </si>
  <si>
    <t>C40</t>
  </si>
  <si>
    <t>Układanie psów myśliwskich</t>
  </si>
  <si>
    <t>C41</t>
  </si>
  <si>
    <t>Szkolenie psów przewodników osób niewidomych</t>
  </si>
  <si>
    <t>C42</t>
  </si>
  <si>
    <t>Układanie psów pasterskich</t>
  </si>
  <si>
    <t>C43</t>
  </si>
  <si>
    <t>Szkolenie psów ratowniczych</t>
  </si>
  <si>
    <t>Blok obieralny 18</t>
  </si>
  <si>
    <t>Blok obieralny 19</t>
  </si>
  <si>
    <t>C46</t>
  </si>
  <si>
    <t>Seminarium inżynierskie</t>
  </si>
  <si>
    <t>C47</t>
  </si>
  <si>
    <t>Praca dyplomowa</t>
  </si>
  <si>
    <t>Moduły/Przedmioty obieralne</t>
  </si>
  <si>
    <t>A03.1</t>
  </si>
  <si>
    <t>Filozofia</t>
  </si>
  <si>
    <t>A03.2</t>
  </si>
  <si>
    <t>Socjologia</t>
  </si>
  <si>
    <t>A05.1</t>
  </si>
  <si>
    <t>Język angielski</t>
  </si>
  <si>
    <t>A05.2</t>
  </si>
  <si>
    <t>Język niemiecki</t>
  </si>
  <si>
    <t>A06.1</t>
  </si>
  <si>
    <t>Etyka</t>
  </si>
  <si>
    <t>A06.2</t>
  </si>
  <si>
    <t>Psychologia</t>
  </si>
  <si>
    <t>B10.1</t>
  </si>
  <si>
    <t>Pakiety oprogramowania biurowego</t>
  </si>
  <si>
    <t>B10.1.b</t>
  </si>
  <si>
    <t>Office Software</t>
  </si>
  <si>
    <t>B10.2</t>
  </si>
  <si>
    <t>Tworzenie i zarządzanie serwisem internetowym</t>
  </si>
  <si>
    <t>B10.2.b</t>
  </si>
  <si>
    <t>Website Management</t>
  </si>
  <si>
    <t>B10.3</t>
  </si>
  <si>
    <t>Podstawy grafiki komputerowej i multimediów</t>
  </si>
  <si>
    <t>B10.3.b</t>
  </si>
  <si>
    <t>Computer Graphics and Multimedia</t>
  </si>
  <si>
    <t>B24.1</t>
  </si>
  <si>
    <t>Chronobiologia</t>
  </si>
  <si>
    <t>B24.2</t>
  </si>
  <si>
    <t>Neonatologia</t>
  </si>
  <si>
    <t>B24.3</t>
  </si>
  <si>
    <t>Biologia komórki</t>
  </si>
  <si>
    <t>C14.1</t>
  </si>
  <si>
    <t>Podstawy gospodarowania populacjami zwierząt wolno żyjących</t>
  </si>
  <si>
    <t>C14.2</t>
  </si>
  <si>
    <t>Hodowla zachowawcza zwierząt</t>
  </si>
  <si>
    <t>C14.3</t>
  </si>
  <si>
    <t>Łowiectwo w Polsce i na świecie</t>
  </si>
  <si>
    <t>C23.1</t>
  </si>
  <si>
    <t>Zioła w działaniu przeciwpasożytniczym</t>
  </si>
  <si>
    <t>C23.2</t>
  </si>
  <si>
    <t>Ziołolecznictwo w weterynarii</t>
  </si>
  <si>
    <t>C23.3</t>
  </si>
  <si>
    <t>Medycyna alternatywna psów</t>
  </si>
  <si>
    <t>C32.1</t>
  </si>
  <si>
    <t>Cytogenetyka psów</t>
  </si>
  <si>
    <t>C32.2</t>
  </si>
  <si>
    <t>Markery genetyczne w hodowli zwierząt</t>
  </si>
  <si>
    <t>C32.3</t>
  </si>
  <si>
    <t>Badania molekularne w diagnostyce weterynaryjnej - aspekty praktyczne</t>
  </si>
  <si>
    <t>C32.4</t>
  </si>
  <si>
    <t>Proteomika</t>
  </si>
  <si>
    <t>C33.1</t>
  </si>
  <si>
    <t>Wymagania oraz uwarunkowania prawne dotyczące schronisk dla zwierząt</t>
  </si>
  <si>
    <t>C33.2</t>
  </si>
  <si>
    <t>Projektowanie schronisk i przytulisk dla zwierząt</t>
  </si>
  <si>
    <t>C33.3</t>
  </si>
  <si>
    <t>Pet sitting i hotele dla zwierząt</t>
  </si>
  <si>
    <t>C33.4</t>
  </si>
  <si>
    <t>Zapobieganie bezdomności</t>
  </si>
  <si>
    <t>C33.5</t>
  </si>
  <si>
    <t>Etyczne i prawne aspekty chowu i hodowli psów</t>
  </si>
  <si>
    <t>C33.6</t>
  </si>
  <si>
    <t>Opieka nad zwierzętami w ośrodkach ratujących dzikie zwierzęta</t>
  </si>
  <si>
    <t>C34.1</t>
  </si>
  <si>
    <t>Pierwsza pomoc w nagłych zachorowaniach i wypadkach</t>
  </si>
  <si>
    <t>C34.2</t>
  </si>
  <si>
    <t>Odchów szczeniąt w aspekcie prawidłowego i zaburzonego rozwoju</t>
  </si>
  <si>
    <t>C34.3</t>
  </si>
  <si>
    <t>Inżynieria embrionalna psów</t>
  </si>
  <si>
    <t>C34.4</t>
  </si>
  <si>
    <t>Embriologia i zaburzenia rozwojowe psów</t>
  </si>
  <si>
    <t>C03.1</t>
  </si>
  <si>
    <t>Terapie z udziałem zwierząt</t>
  </si>
  <si>
    <t>C03.2</t>
  </si>
  <si>
    <t>Hipoterapia</t>
  </si>
  <si>
    <t>C03.3</t>
  </si>
  <si>
    <t>Wykorzystanie zwierząt w służbach mundurowych i ratunkowych</t>
  </si>
  <si>
    <t>C04.1</t>
  </si>
  <si>
    <t>Organizacja wystaw i pokazów</t>
  </si>
  <si>
    <t>C04.2</t>
  </si>
  <si>
    <t>Handling</t>
  </si>
  <si>
    <t>C04.3</t>
  </si>
  <si>
    <t>Konkursy i próby pracy psów użytkowych</t>
  </si>
  <si>
    <t>C08.1</t>
  </si>
  <si>
    <t>Chów i hodowla zwierząt amatorskich</t>
  </si>
  <si>
    <t>C08.2</t>
  </si>
  <si>
    <t>Amatorski chów zwierząt egzotycznych</t>
  </si>
  <si>
    <t>C08.3</t>
  </si>
  <si>
    <t>Chów i hodowla kotów</t>
  </si>
  <si>
    <t>C09.1</t>
  </si>
  <si>
    <t>Hodowla owadów użytkowych</t>
  </si>
  <si>
    <t>C09.2</t>
  </si>
  <si>
    <t>Podstawy chowu i hodowli świń</t>
  </si>
  <si>
    <t>C09.3</t>
  </si>
  <si>
    <t>Użytkowanie koni i kuców</t>
  </si>
  <si>
    <t>C09.4</t>
  </si>
  <si>
    <t>Chów ptaków użytkowych i ozdobnych</t>
  </si>
  <si>
    <t>C10.1</t>
  </si>
  <si>
    <t>Chów bydła</t>
  </si>
  <si>
    <t>C10.2</t>
  </si>
  <si>
    <t>Fermowy chów jeleniowatych</t>
  </si>
  <si>
    <t>C10.3</t>
  </si>
  <si>
    <t>Chów alpak, lam, bawołów i wielbłądów</t>
  </si>
  <si>
    <t>C10.4</t>
  </si>
  <si>
    <t>Chów owiec i kóz</t>
  </si>
  <si>
    <t>C22.1</t>
  </si>
  <si>
    <t>Ksenobiotyki w karmach dla psów</t>
  </si>
  <si>
    <t>C22.2</t>
  </si>
  <si>
    <t>Podstawy toksykologii weterynaryjnej</t>
  </si>
  <si>
    <t>C22.3</t>
  </si>
  <si>
    <t>Profilaktyka żywieniowa i dietetyka</t>
  </si>
  <si>
    <t>C22.4</t>
  </si>
  <si>
    <t>Diagnostyka substancji antyodżywczych w karmach dla psów</t>
  </si>
  <si>
    <t>C22.5</t>
  </si>
  <si>
    <t>Alternatywne metody żywienia psów</t>
  </si>
  <si>
    <t>C24.1</t>
  </si>
  <si>
    <t>Środowiskowe przyczyny chorób psów</t>
  </si>
  <si>
    <t>C24.2</t>
  </si>
  <si>
    <t>Wybrane choroby wirusowe i bakteryjne psów</t>
  </si>
  <si>
    <t>C24.3</t>
  </si>
  <si>
    <t>Wybrane choroby psów</t>
  </si>
  <si>
    <t>C24.4</t>
  </si>
  <si>
    <t>Profilaktyka aparatu ruchu u psów</t>
  </si>
  <si>
    <t>C24.5</t>
  </si>
  <si>
    <t>Fizjologia wysiłku fizycznego i bezczynności ruchowej</t>
  </si>
  <si>
    <t>C35.1</t>
  </si>
  <si>
    <t>Bezpieczeństwo i higiena produkcji karm</t>
  </si>
  <si>
    <t>C35.2</t>
  </si>
  <si>
    <t>Mikrobiologia karm</t>
  </si>
  <si>
    <t>C35.3</t>
  </si>
  <si>
    <t>Surowce do produkcji karm</t>
  </si>
  <si>
    <t>C35.4</t>
  </si>
  <si>
    <t>Technologia produkcji karm przemysłowych dla psów</t>
  </si>
  <si>
    <t>C35.5</t>
  </si>
  <si>
    <t>Dodatki w żywieniu zwierząt domowych</t>
  </si>
  <si>
    <t>C44.1</t>
  </si>
  <si>
    <t>Socjalizacja zwierząt</t>
  </si>
  <si>
    <t>C44.2</t>
  </si>
  <si>
    <t>Wybrane zaburzenia zachowania psów</t>
  </si>
  <si>
    <t>C44.3</t>
  </si>
  <si>
    <t>Organizacja socjalna psów</t>
  </si>
  <si>
    <t>C44.4</t>
  </si>
  <si>
    <t>Pies w środowisku wiejskim i miejskim</t>
  </si>
  <si>
    <t>C45.1</t>
  </si>
  <si>
    <t>Genomika psowatych</t>
  </si>
  <si>
    <t>C45.2</t>
  </si>
  <si>
    <t>Epigenetyka i nutrigenomika psów i innych zwierząt udomowionych</t>
  </si>
  <si>
    <t>C45.3</t>
  </si>
  <si>
    <t>Filogenetyka i ewolucja psa</t>
  </si>
  <si>
    <t>Praktyki zawodowe</t>
  </si>
  <si>
    <t>C02-1</t>
  </si>
  <si>
    <t>Praktyka hodowlana</t>
  </si>
  <si>
    <t>C02-2</t>
  </si>
  <si>
    <t>Praktyka szkoleniowa</t>
  </si>
  <si>
    <t>C02-3</t>
  </si>
  <si>
    <t>Praktyka opiekuńczo-pielęgnacyjna</t>
  </si>
  <si>
    <t>C02-4</t>
  </si>
  <si>
    <t>Praktyka ekonomiczna</t>
  </si>
  <si>
    <t>C02-5</t>
  </si>
  <si>
    <t>Praktyka żywieniowa</t>
  </si>
  <si>
    <t>Przedmioty dodatkowe</t>
  </si>
  <si>
    <t>B11</t>
  </si>
  <si>
    <t>Szkolenie biblioteczne</t>
  </si>
  <si>
    <t>SUMA</t>
  </si>
  <si>
    <t>liczba obieranych elementów</t>
  </si>
  <si>
    <t>forma zaliczenia</t>
  </si>
  <si>
    <t>wykłady</t>
  </si>
  <si>
    <t>ćwiczenia audytoryjne</t>
  </si>
  <si>
    <t>laboratoria</t>
  </si>
  <si>
    <t>seminaria</t>
  </si>
  <si>
    <t>lektorat</t>
  </si>
  <si>
    <t>praca dyplomowa</t>
  </si>
  <si>
    <t>praktyki</t>
  </si>
  <si>
    <t>zajęcia terenowe</t>
  </si>
  <si>
    <t>Załącznik nr 1 do Uchwały nr 132 Senatu ZUT w Szczecinie z dnia 30 maja 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</si>
</sst>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180975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59850" y="0"/>
          <a:ext cx="728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200"/>
  <sheetViews>
    <sheetView tabSelected="1" zoomScalePageLayoutView="0" workbookViewId="0" topLeftCell="AB1">
      <selection activeCell="BA4" sqref="BA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8" width="4.28125" style="0" customWidth="1"/>
    <col min="19" max="21" width="4.710937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8515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7" width="3.57421875" style="0" customWidth="1"/>
    <col min="38" max="38" width="2.00390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4" width="3.8515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8515625" style="0" customWidth="1"/>
    <col min="54" max="54" width="3.57421875" style="0" customWidth="1"/>
    <col min="55" max="55" width="2.00390625" style="0" customWidth="1"/>
    <col min="56" max="56" width="3.57421875" style="0" customWidth="1"/>
    <col min="57" max="57" width="2.00390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57421875" style="0" customWidth="1"/>
    <col min="86" max="86" width="2.00390625" style="0" customWidth="1"/>
    <col min="87" max="87" width="3.57421875" style="0" customWidth="1"/>
    <col min="88" max="88" width="2.00390625" style="0" customWidth="1"/>
    <col min="89" max="90" width="3.8515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8515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57421875" style="0" customWidth="1"/>
    <col min="111" max="111" width="2.00390625" style="0" customWidth="1"/>
    <col min="112" max="113" width="3.8515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8515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57421875" style="0" customWidth="1"/>
    <col min="128" max="128" width="2.00390625" style="0" customWidth="1"/>
    <col min="129" max="129" width="3.57421875" style="0" customWidth="1"/>
    <col min="130" max="130" width="2.00390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6" width="3.8515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5" width="3.8515625" style="0" customWidth="1"/>
    <col min="146" max="146" width="3.57421875" style="0" customWidth="1"/>
    <col min="147" max="147" width="2.00390625" style="0" customWidth="1"/>
    <col min="148" max="148" width="3.57421875" style="0" customWidth="1"/>
    <col min="149" max="149" width="2.00390625" style="0" customWidth="1"/>
    <col min="150" max="150" width="3.57421875" style="0" customWidth="1"/>
    <col min="151" max="151" width="2.00390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9" width="3.8515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8515625" style="0" customWidth="1"/>
    <col min="169" max="169" width="3.57421875" style="0" customWidth="1"/>
    <col min="170" max="170" width="2.00390625" style="0" customWidth="1"/>
    <col min="171" max="171" width="3.57421875" style="0" customWidth="1"/>
    <col min="172" max="172" width="2.00390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2" width="3.8515625" style="0" customWidth="1"/>
    <col min="183" max="183" width="3.57421875" style="0" hidden="1" customWidth="1"/>
    <col min="184" max="184" width="2.00390625" style="0" hidden="1" customWidth="1"/>
    <col min="185" max="185" width="3.57421875" style="0" hidden="1" customWidth="1"/>
    <col min="186" max="186" width="2.00390625" style="0" hidden="1" customWidth="1"/>
    <col min="187" max="187" width="3.57421875" style="0" hidden="1" customWidth="1"/>
    <col min="188" max="188" width="2.00390625" style="0" hidden="1" customWidth="1"/>
    <col min="189" max="189" width="3.57421875" style="0" hidden="1" customWidth="1"/>
    <col min="190" max="190" width="2.00390625" style="0" hidden="1" customWidth="1"/>
    <col min="191" max="191" width="3.8515625" style="0" hidden="1" customWidth="1"/>
    <col min="192" max="192" width="3.57421875" style="0" hidden="1" customWidth="1"/>
    <col min="193" max="193" width="2.00390625" style="0" hidden="1" customWidth="1"/>
    <col min="194" max="194" width="3.57421875" style="0" hidden="1" customWidth="1"/>
    <col min="195" max="195" width="2.00390625" style="0" hidden="1" customWidth="1"/>
    <col min="196" max="196" width="3.57421875" style="0" hidden="1" customWidth="1"/>
    <col min="197" max="197" width="2.00390625" style="0" hidden="1" customWidth="1"/>
    <col min="198" max="198" width="3.57421875" style="0" hidden="1" customWidth="1"/>
    <col min="199" max="199" width="2.00390625" style="0" hidden="1" customWidth="1"/>
    <col min="200" max="200" width="3.57421875" style="0" hidden="1" customWidth="1"/>
    <col min="201" max="201" width="2.00390625" style="0" hidden="1" customWidth="1"/>
    <col min="202" max="202" width="3.57421875" style="0" hidden="1" customWidth="1"/>
    <col min="203" max="203" width="2.00390625" style="0" hidden="1" customWidth="1"/>
    <col min="204" max="205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94" ht="12.75">
      <c r="E7" t="s">
        <v>11</v>
      </c>
      <c r="F7" s="1" t="s">
        <v>12</v>
      </c>
      <c r="CP7" t="s">
        <v>13</v>
      </c>
    </row>
    <row r="8" spans="5:94" ht="12.75">
      <c r="E8" t="s">
        <v>14</v>
      </c>
      <c r="F8" s="1" t="s">
        <v>15</v>
      </c>
      <c r="CP8" t="s">
        <v>16</v>
      </c>
    </row>
    <row r="9" spans="5:94" ht="12.75">
      <c r="E9" t="s">
        <v>17</v>
      </c>
      <c r="F9" s="1" t="s">
        <v>18</v>
      </c>
      <c r="CP9" t="s">
        <v>375</v>
      </c>
    </row>
    <row r="11" spans="1:204" ht="12.7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</row>
    <row r="12" spans="1:205" ht="12" customHeight="1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20" t="s">
        <v>42</v>
      </c>
      <c r="T12" s="20" t="s">
        <v>43</v>
      </c>
      <c r="U12" s="20" t="s">
        <v>44</v>
      </c>
      <c r="V12" s="18" t="s">
        <v>45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50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53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56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17"/>
      <c r="S13" s="20"/>
      <c r="T13" s="20"/>
      <c r="U13" s="20"/>
      <c r="V13" s="18" t="s">
        <v>46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49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51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52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54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55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57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58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17"/>
      <c r="R14" s="17"/>
      <c r="S14" s="20"/>
      <c r="T14" s="20"/>
      <c r="U14" s="20"/>
      <c r="V14" s="19" t="s">
        <v>32</v>
      </c>
      <c r="W14" s="19"/>
      <c r="X14" s="19"/>
      <c r="Y14" s="19"/>
      <c r="Z14" s="19"/>
      <c r="AA14" s="19"/>
      <c r="AB14" s="19"/>
      <c r="AC14" s="19"/>
      <c r="AD14" s="16" t="s">
        <v>47</v>
      </c>
      <c r="AE14" s="19" t="s">
        <v>33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6" t="s">
        <v>47</v>
      </c>
      <c r="AR14" s="16" t="s">
        <v>48</v>
      </c>
      <c r="AS14" s="19" t="s">
        <v>32</v>
      </c>
      <c r="AT14" s="19"/>
      <c r="AU14" s="19"/>
      <c r="AV14" s="19"/>
      <c r="AW14" s="19"/>
      <c r="AX14" s="19"/>
      <c r="AY14" s="19"/>
      <c r="AZ14" s="19"/>
      <c r="BA14" s="16" t="s">
        <v>47</v>
      </c>
      <c r="BB14" s="19" t="s">
        <v>33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6" t="s">
        <v>47</v>
      </c>
      <c r="BO14" s="16" t="s">
        <v>48</v>
      </c>
      <c r="BP14" s="19" t="s">
        <v>32</v>
      </c>
      <c r="BQ14" s="19"/>
      <c r="BR14" s="19"/>
      <c r="BS14" s="19"/>
      <c r="BT14" s="19"/>
      <c r="BU14" s="19"/>
      <c r="BV14" s="19"/>
      <c r="BW14" s="19"/>
      <c r="BX14" s="16" t="s">
        <v>47</v>
      </c>
      <c r="BY14" s="19" t="s">
        <v>33</v>
      </c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6" t="s">
        <v>47</v>
      </c>
      <c r="CL14" s="16" t="s">
        <v>48</v>
      </c>
      <c r="CM14" s="19" t="s">
        <v>32</v>
      </c>
      <c r="CN14" s="19"/>
      <c r="CO14" s="19"/>
      <c r="CP14" s="19"/>
      <c r="CQ14" s="19"/>
      <c r="CR14" s="19"/>
      <c r="CS14" s="19"/>
      <c r="CT14" s="19"/>
      <c r="CU14" s="16" t="s">
        <v>47</v>
      </c>
      <c r="CV14" s="19" t="s">
        <v>33</v>
      </c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6" t="s">
        <v>47</v>
      </c>
      <c r="DI14" s="16" t="s">
        <v>48</v>
      </c>
      <c r="DJ14" s="19" t="s">
        <v>32</v>
      </c>
      <c r="DK14" s="19"/>
      <c r="DL14" s="19"/>
      <c r="DM14" s="19"/>
      <c r="DN14" s="19"/>
      <c r="DO14" s="19"/>
      <c r="DP14" s="19"/>
      <c r="DQ14" s="19"/>
      <c r="DR14" s="16" t="s">
        <v>47</v>
      </c>
      <c r="DS14" s="19" t="s">
        <v>33</v>
      </c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6" t="s">
        <v>47</v>
      </c>
      <c r="EF14" s="16" t="s">
        <v>48</v>
      </c>
      <c r="EG14" s="19" t="s">
        <v>32</v>
      </c>
      <c r="EH14" s="19"/>
      <c r="EI14" s="19"/>
      <c r="EJ14" s="19"/>
      <c r="EK14" s="19"/>
      <c r="EL14" s="19"/>
      <c r="EM14" s="19"/>
      <c r="EN14" s="19"/>
      <c r="EO14" s="16" t="s">
        <v>47</v>
      </c>
      <c r="EP14" s="19" t="s">
        <v>33</v>
      </c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6" t="s">
        <v>47</v>
      </c>
      <c r="FC14" s="16" t="s">
        <v>48</v>
      </c>
      <c r="FD14" s="19" t="s">
        <v>32</v>
      </c>
      <c r="FE14" s="19"/>
      <c r="FF14" s="19"/>
      <c r="FG14" s="19"/>
      <c r="FH14" s="19"/>
      <c r="FI14" s="19"/>
      <c r="FJ14" s="19"/>
      <c r="FK14" s="19"/>
      <c r="FL14" s="16" t="s">
        <v>47</v>
      </c>
      <c r="FM14" s="19" t="s">
        <v>33</v>
      </c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6" t="s">
        <v>47</v>
      </c>
      <c r="FZ14" s="16" t="s">
        <v>48</v>
      </c>
      <c r="GA14" s="19" t="s">
        <v>32</v>
      </c>
      <c r="GB14" s="19"/>
      <c r="GC14" s="19"/>
      <c r="GD14" s="19"/>
      <c r="GE14" s="19"/>
      <c r="GF14" s="19"/>
      <c r="GG14" s="19"/>
      <c r="GH14" s="19"/>
      <c r="GI14" s="16" t="s">
        <v>47</v>
      </c>
      <c r="GJ14" s="19" t="s">
        <v>33</v>
      </c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6" t="s">
        <v>47</v>
      </c>
      <c r="GW14" s="16" t="s">
        <v>48</v>
      </c>
    </row>
    <row r="15" spans="1:205" ht="24" customHeight="1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34</v>
      </c>
      <c r="N15" s="5" t="s">
        <v>36</v>
      </c>
      <c r="O15" s="5" t="s">
        <v>38</v>
      </c>
      <c r="P15" s="5" t="s">
        <v>39</v>
      </c>
      <c r="Q15" s="5" t="s">
        <v>40</v>
      </c>
      <c r="R15" s="5" t="s">
        <v>41</v>
      </c>
      <c r="S15" s="20"/>
      <c r="T15" s="20"/>
      <c r="U15" s="20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7" t="s">
        <v>37</v>
      </c>
      <c r="AC15" s="17"/>
      <c r="AD15" s="16"/>
      <c r="AE15" s="17" t="s">
        <v>34</v>
      </c>
      <c r="AF15" s="17"/>
      <c r="AG15" s="17" t="s">
        <v>36</v>
      </c>
      <c r="AH15" s="17"/>
      <c r="AI15" s="17" t="s">
        <v>38</v>
      </c>
      <c r="AJ15" s="17"/>
      <c r="AK15" s="17" t="s">
        <v>39</v>
      </c>
      <c r="AL15" s="17"/>
      <c r="AM15" s="17" t="s">
        <v>40</v>
      </c>
      <c r="AN15" s="17"/>
      <c r="AO15" s="17" t="s">
        <v>41</v>
      </c>
      <c r="AP15" s="17"/>
      <c r="AQ15" s="16"/>
      <c r="AR15" s="16"/>
      <c r="AS15" s="17" t="s">
        <v>34</v>
      </c>
      <c r="AT15" s="17"/>
      <c r="AU15" s="17" t="s">
        <v>35</v>
      </c>
      <c r="AV15" s="17"/>
      <c r="AW15" s="17" t="s">
        <v>36</v>
      </c>
      <c r="AX15" s="17"/>
      <c r="AY15" s="17" t="s">
        <v>37</v>
      </c>
      <c r="AZ15" s="17"/>
      <c r="BA15" s="16"/>
      <c r="BB15" s="17" t="s">
        <v>34</v>
      </c>
      <c r="BC15" s="17"/>
      <c r="BD15" s="17" t="s">
        <v>36</v>
      </c>
      <c r="BE15" s="17"/>
      <c r="BF15" s="17" t="s">
        <v>38</v>
      </c>
      <c r="BG15" s="17"/>
      <c r="BH15" s="17" t="s">
        <v>39</v>
      </c>
      <c r="BI15" s="17"/>
      <c r="BJ15" s="17" t="s">
        <v>40</v>
      </c>
      <c r="BK15" s="17"/>
      <c r="BL15" s="17" t="s">
        <v>41</v>
      </c>
      <c r="BM15" s="17"/>
      <c r="BN15" s="16"/>
      <c r="BO15" s="16"/>
      <c r="BP15" s="17" t="s">
        <v>34</v>
      </c>
      <c r="BQ15" s="17"/>
      <c r="BR15" s="17" t="s">
        <v>35</v>
      </c>
      <c r="BS15" s="17"/>
      <c r="BT15" s="17" t="s">
        <v>36</v>
      </c>
      <c r="BU15" s="17"/>
      <c r="BV15" s="17" t="s">
        <v>37</v>
      </c>
      <c r="BW15" s="17"/>
      <c r="BX15" s="16"/>
      <c r="BY15" s="17" t="s">
        <v>34</v>
      </c>
      <c r="BZ15" s="17"/>
      <c r="CA15" s="17" t="s">
        <v>36</v>
      </c>
      <c r="CB15" s="17"/>
      <c r="CC15" s="17" t="s">
        <v>38</v>
      </c>
      <c r="CD15" s="17"/>
      <c r="CE15" s="17" t="s">
        <v>39</v>
      </c>
      <c r="CF15" s="17"/>
      <c r="CG15" s="17" t="s">
        <v>40</v>
      </c>
      <c r="CH15" s="17"/>
      <c r="CI15" s="17" t="s">
        <v>41</v>
      </c>
      <c r="CJ15" s="17"/>
      <c r="CK15" s="16"/>
      <c r="CL15" s="16"/>
      <c r="CM15" s="17" t="s">
        <v>34</v>
      </c>
      <c r="CN15" s="17"/>
      <c r="CO15" s="17" t="s">
        <v>35</v>
      </c>
      <c r="CP15" s="17"/>
      <c r="CQ15" s="17" t="s">
        <v>36</v>
      </c>
      <c r="CR15" s="17"/>
      <c r="CS15" s="17" t="s">
        <v>37</v>
      </c>
      <c r="CT15" s="17"/>
      <c r="CU15" s="16"/>
      <c r="CV15" s="17" t="s">
        <v>34</v>
      </c>
      <c r="CW15" s="17"/>
      <c r="CX15" s="17" t="s">
        <v>36</v>
      </c>
      <c r="CY15" s="17"/>
      <c r="CZ15" s="17" t="s">
        <v>38</v>
      </c>
      <c r="DA15" s="17"/>
      <c r="DB15" s="17" t="s">
        <v>39</v>
      </c>
      <c r="DC15" s="17"/>
      <c r="DD15" s="17" t="s">
        <v>40</v>
      </c>
      <c r="DE15" s="17"/>
      <c r="DF15" s="17" t="s">
        <v>41</v>
      </c>
      <c r="DG15" s="17"/>
      <c r="DH15" s="16"/>
      <c r="DI15" s="16"/>
      <c r="DJ15" s="17" t="s">
        <v>34</v>
      </c>
      <c r="DK15" s="17"/>
      <c r="DL15" s="17" t="s">
        <v>35</v>
      </c>
      <c r="DM15" s="17"/>
      <c r="DN15" s="17" t="s">
        <v>36</v>
      </c>
      <c r="DO15" s="17"/>
      <c r="DP15" s="17" t="s">
        <v>37</v>
      </c>
      <c r="DQ15" s="17"/>
      <c r="DR15" s="16"/>
      <c r="DS15" s="17" t="s">
        <v>34</v>
      </c>
      <c r="DT15" s="17"/>
      <c r="DU15" s="17" t="s">
        <v>36</v>
      </c>
      <c r="DV15" s="17"/>
      <c r="DW15" s="17" t="s">
        <v>38</v>
      </c>
      <c r="DX15" s="17"/>
      <c r="DY15" s="17" t="s">
        <v>39</v>
      </c>
      <c r="DZ15" s="17"/>
      <c r="EA15" s="17" t="s">
        <v>40</v>
      </c>
      <c r="EB15" s="17"/>
      <c r="EC15" s="17" t="s">
        <v>41</v>
      </c>
      <c r="ED15" s="17"/>
      <c r="EE15" s="16"/>
      <c r="EF15" s="16"/>
      <c r="EG15" s="17" t="s">
        <v>34</v>
      </c>
      <c r="EH15" s="17"/>
      <c r="EI15" s="17" t="s">
        <v>35</v>
      </c>
      <c r="EJ15" s="17"/>
      <c r="EK15" s="17" t="s">
        <v>36</v>
      </c>
      <c r="EL15" s="17"/>
      <c r="EM15" s="17" t="s">
        <v>37</v>
      </c>
      <c r="EN15" s="17"/>
      <c r="EO15" s="16"/>
      <c r="EP15" s="17" t="s">
        <v>34</v>
      </c>
      <c r="EQ15" s="17"/>
      <c r="ER15" s="17" t="s">
        <v>36</v>
      </c>
      <c r="ES15" s="17"/>
      <c r="ET15" s="17" t="s">
        <v>38</v>
      </c>
      <c r="EU15" s="17"/>
      <c r="EV15" s="17" t="s">
        <v>39</v>
      </c>
      <c r="EW15" s="17"/>
      <c r="EX15" s="17" t="s">
        <v>40</v>
      </c>
      <c r="EY15" s="17"/>
      <c r="EZ15" s="17" t="s">
        <v>41</v>
      </c>
      <c r="FA15" s="17"/>
      <c r="FB15" s="16"/>
      <c r="FC15" s="16"/>
      <c r="FD15" s="17" t="s">
        <v>34</v>
      </c>
      <c r="FE15" s="17"/>
      <c r="FF15" s="17" t="s">
        <v>35</v>
      </c>
      <c r="FG15" s="17"/>
      <c r="FH15" s="17" t="s">
        <v>36</v>
      </c>
      <c r="FI15" s="17"/>
      <c r="FJ15" s="17" t="s">
        <v>37</v>
      </c>
      <c r="FK15" s="17"/>
      <c r="FL15" s="16"/>
      <c r="FM15" s="17" t="s">
        <v>34</v>
      </c>
      <c r="FN15" s="17"/>
      <c r="FO15" s="17" t="s">
        <v>36</v>
      </c>
      <c r="FP15" s="17"/>
      <c r="FQ15" s="17" t="s">
        <v>38</v>
      </c>
      <c r="FR15" s="17"/>
      <c r="FS15" s="17" t="s">
        <v>39</v>
      </c>
      <c r="FT15" s="17"/>
      <c r="FU15" s="17" t="s">
        <v>40</v>
      </c>
      <c r="FV15" s="17"/>
      <c r="FW15" s="17" t="s">
        <v>41</v>
      </c>
      <c r="FX15" s="17"/>
      <c r="FY15" s="16"/>
      <c r="FZ15" s="16"/>
      <c r="GA15" s="17" t="s">
        <v>34</v>
      </c>
      <c r="GB15" s="17"/>
      <c r="GC15" s="17" t="s">
        <v>35</v>
      </c>
      <c r="GD15" s="17"/>
      <c r="GE15" s="17" t="s">
        <v>36</v>
      </c>
      <c r="GF15" s="17"/>
      <c r="GG15" s="17" t="s">
        <v>37</v>
      </c>
      <c r="GH15" s="17"/>
      <c r="GI15" s="16"/>
      <c r="GJ15" s="17" t="s">
        <v>34</v>
      </c>
      <c r="GK15" s="17"/>
      <c r="GL15" s="17" t="s">
        <v>36</v>
      </c>
      <c r="GM15" s="17"/>
      <c r="GN15" s="17" t="s">
        <v>38</v>
      </c>
      <c r="GO15" s="17"/>
      <c r="GP15" s="17" t="s">
        <v>39</v>
      </c>
      <c r="GQ15" s="17"/>
      <c r="GR15" s="17" t="s">
        <v>40</v>
      </c>
      <c r="GS15" s="17"/>
      <c r="GT15" s="17" t="s">
        <v>41</v>
      </c>
      <c r="GU15" s="17"/>
      <c r="GV15" s="16"/>
      <c r="GW15" s="16"/>
    </row>
    <row r="16" spans="1:205" ht="19.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2"/>
      <c r="GW16" s="13"/>
    </row>
    <row r="17" spans="1:205" ht="12.75">
      <c r="A17" s="6"/>
      <c r="B17" s="6"/>
      <c r="C17" s="6"/>
      <c r="D17" s="6" t="s">
        <v>61</v>
      </c>
      <c r="E17" s="3" t="s">
        <v>62</v>
      </c>
      <c r="F17" s="6">
        <f>COUNTIF(V17:GU17,"e")</f>
        <v>0</v>
      </c>
      <c r="G17" s="6">
        <f>COUNTIF(V17:GU17,"z")</f>
        <v>1</v>
      </c>
      <c r="H17" s="6">
        <f aca="true" t="shared" si="0" ref="H17:H25">SUM(I17:R17)</f>
        <v>15</v>
      </c>
      <c r="I17" s="6">
        <f aca="true" t="shared" si="1" ref="I17:I25">V17+AS17+BP17+CM17+DJ17+EG17+FD17+GA17</f>
        <v>15</v>
      </c>
      <c r="J17" s="6">
        <f aca="true" t="shared" si="2" ref="J17:J25">X17+AU17+BR17+CO17+DL17+EI17+FF17+GC17</f>
        <v>0</v>
      </c>
      <c r="K17" s="6">
        <f aca="true" t="shared" si="3" ref="K17:K25">Z17+AW17+BT17+CQ17+DN17+EK17+FH17+GE17</f>
        <v>0</v>
      </c>
      <c r="L17" s="6">
        <f aca="true" t="shared" si="4" ref="L17:L25">AB17+AY17+BV17+CS17+DP17+EM17+FJ17+GG17</f>
        <v>0</v>
      </c>
      <c r="M17" s="6">
        <f aca="true" t="shared" si="5" ref="M17:M25">AE17+BB17+BY17+CV17+DS17+EP17+FM17+GJ17</f>
        <v>0</v>
      </c>
      <c r="N17" s="6">
        <f aca="true" t="shared" si="6" ref="N17:N25">AG17+BD17+CA17+CX17+DU17+ER17+FO17+GL17</f>
        <v>0</v>
      </c>
      <c r="O17" s="6">
        <f aca="true" t="shared" si="7" ref="O17:O25">AI17+BF17+CC17+CZ17+DW17+ET17+FQ17+GN17</f>
        <v>0</v>
      </c>
      <c r="P17" s="6">
        <f aca="true" t="shared" si="8" ref="P17:P25">AK17+BH17+CE17+DB17+DY17+EV17+FS17+GP17</f>
        <v>0</v>
      </c>
      <c r="Q17" s="6">
        <f aca="true" t="shared" si="9" ref="Q17:Q25">AM17+BJ17+CG17+DD17+EA17+EX17+FU17+GR17</f>
        <v>0</v>
      </c>
      <c r="R17" s="6">
        <f aca="true" t="shared" si="10" ref="R17:R25">AO17+BL17+CI17+DF17+EC17+EZ17+FW17+GT17</f>
        <v>0</v>
      </c>
      <c r="S17" s="7">
        <f aca="true" t="shared" si="11" ref="S17:S25">AR17+BO17+CL17+DI17+EF17+FC17+FZ17+GW17</f>
        <v>1</v>
      </c>
      <c r="T17" s="7">
        <f aca="true" t="shared" si="12" ref="T17:T25">AQ17+BN17+CK17+DH17+EE17+FB17+FY17+GV17</f>
        <v>0</v>
      </c>
      <c r="U17" s="7">
        <v>0.6</v>
      </c>
      <c r="V17" s="11">
        <v>15</v>
      </c>
      <c r="W17" s="10" t="s">
        <v>60</v>
      </c>
      <c r="X17" s="11"/>
      <c r="Y17" s="10"/>
      <c r="Z17" s="11"/>
      <c r="AA17" s="10"/>
      <c r="AB17" s="11"/>
      <c r="AC17" s="10"/>
      <c r="AD17" s="7">
        <v>1</v>
      </c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aca="true" t="shared" si="13" ref="AR17:AR25">AD17+AQ17</f>
        <v>1</v>
      </c>
      <c r="AS17" s="11"/>
      <c r="AT17" s="10"/>
      <c r="AU17" s="11"/>
      <c r="AV17" s="10"/>
      <c r="AW17" s="11"/>
      <c r="AX17" s="10"/>
      <c r="AY17" s="11"/>
      <c r="AZ17" s="10"/>
      <c r="BA17" s="7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aca="true" t="shared" si="14" ref="BO17:BO25">BA17+BN17</f>
        <v>0</v>
      </c>
      <c r="BP17" s="11"/>
      <c r="BQ17" s="10"/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11"/>
      <c r="CH17" s="10"/>
      <c r="CI17" s="11"/>
      <c r="CJ17" s="10"/>
      <c r="CK17" s="7"/>
      <c r="CL17" s="7">
        <f aca="true" t="shared" si="15" ref="CL17:CL25">BX17+CK17</f>
        <v>0</v>
      </c>
      <c r="CM17" s="11"/>
      <c r="CN17" s="10"/>
      <c r="CO17" s="11"/>
      <c r="CP17" s="10"/>
      <c r="CQ17" s="11"/>
      <c r="CR17" s="10"/>
      <c r="CS17" s="11"/>
      <c r="CT17" s="10"/>
      <c r="CU17" s="7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aca="true" t="shared" si="16" ref="DI17:DI25">CU17+DH17</f>
        <v>0</v>
      </c>
      <c r="DJ17" s="11"/>
      <c r="DK17" s="10"/>
      <c r="DL17" s="11"/>
      <c r="DM17" s="10"/>
      <c r="DN17" s="11"/>
      <c r="DO17" s="10"/>
      <c r="DP17" s="11"/>
      <c r="DQ17" s="10"/>
      <c r="DR17" s="7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aca="true" t="shared" si="17" ref="EF17:EF25">DR17+EE17</f>
        <v>0</v>
      </c>
      <c r="EG17" s="11"/>
      <c r="EH17" s="10"/>
      <c r="EI17" s="11"/>
      <c r="EJ17" s="10"/>
      <c r="EK17" s="11"/>
      <c r="EL17" s="10"/>
      <c r="EM17" s="11"/>
      <c r="EN17" s="10"/>
      <c r="EO17" s="7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aca="true" t="shared" si="18" ref="FC17:FC25">EO17+FB17</f>
        <v>0</v>
      </c>
      <c r="FD17" s="11"/>
      <c r="FE17" s="10"/>
      <c r="FF17" s="11"/>
      <c r="FG17" s="10"/>
      <c r="FH17" s="11"/>
      <c r="FI17" s="10"/>
      <c r="FJ17" s="11"/>
      <c r="FK17" s="10"/>
      <c r="FL17" s="7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aca="true" t="shared" si="19" ref="FZ17:FZ25">FL17+FY17</f>
        <v>0</v>
      </c>
      <c r="GA17" s="11"/>
      <c r="GB17" s="10"/>
      <c r="GC17" s="11"/>
      <c r="GD17" s="10"/>
      <c r="GE17" s="11"/>
      <c r="GF17" s="10"/>
      <c r="GG17" s="11"/>
      <c r="GH17" s="10"/>
      <c r="GI17" s="7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aca="true" t="shared" si="20" ref="GW17:GW25">GI17+GV17</f>
        <v>0</v>
      </c>
    </row>
    <row r="18" spans="1:205" ht="12.75">
      <c r="A18" s="6"/>
      <c r="B18" s="6"/>
      <c r="C18" s="6"/>
      <c r="D18" s="6" t="s">
        <v>63</v>
      </c>
      <c r="E18" s="3" t="s">
        <v>64</v>
      </c>
      <c r="F18" s="6">
        <f>COUNTIF(V18:GU18,"e")</f>
        <v>0</v>
      </c>
      <c r="G18" s="6">
        <f>COUNTIF(V18:GU18,"z")</f>
        <v>2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60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0</v>
      </c>
      <c r="T18" s="7">
        <f t="shared" si="12"/>
        <v>0</v>
      </c>
      <c r="U18" s="7">
        <v>0</v>
      </c>
      <c r="V18" s="11"/>
      <c r="W18" s="10"/>
      <c r="X18" s="11"/>
      <c r="Y18" s="10"/>
      <c r="Z18" s="11"/>
      <c r="AA18" s="10"/>
      <c r="AB18" s="11"/>
      <c r="AC18" s="10"/>
      <c r="AD18" s="7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11"/>
      <c r="AZ18" s="10"/>
      <c r="BA18" s="7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11"/>
      <c r="BW18" s="10"/>
      <c r="BX18" s="7"/>
      <c r="BY18" s="11"/>
      <c r="BZ18" s="10"/>
      <c r="CA18" s="11">
        <v>30</v>
      </c>
      <c r="CB18" s="10" t="s">
        <v>60</v>
      </c>
      <c r="CC18" s="11"/>
      <c r="CD18" s="10"/>
      <c r="CE18" s="11"/>
      <c r="CF18" s="10"/>
      <c r="CG18" s="11"/>
      <c r="CH18" s="10"/>
      <c r="CI18" s="11"/>
      <c r="CJ18" s="10"/>
      <c r="CK18" s="7">
        <v>0</v>
      </c>
      <c r="CL18" s="7">
        <f t="shared" si="15"/>
        <v>0</v>
      </c>
      <c r="CM18" s="11"/>
      <c r="CN18" s="10"/>
      <c r="CO18" s="11"/>
      <c r="CP18" s="10"/>
      <c r="CQ18" s="11"/>
      <c r="CR18" s="10"/>
      <c r="CS18" s="11"/>
      <c r="CT18" s="10"/>
      <c r="CU18" s="7"/>
      <c r="CV18" s="11"/>
      <c r="CW18" s="10"/>
      <c r="CX18" s="11">
        <v>30</v>
      </c>
      <c r="CY18" s="10" t="s">
        <v>60</v>
      </c>
      <c r="CZ18" s="11"/>
      <c r="DA18" s="10"/>
      <c r="DB18" s="11"/>
      <c r="DC18" s="10"/>
      <c r="DD18" s="11"/>
      <c r="DE18" s="10"/>
      <c r="DF18" s="11"/>
      <c r="DG18" s="10"/>
      <c r="DH18" s="7">
        <v>0</v>
      </c>
      <c r="DI18" s="7">
        <f t="shared" si="16"/>
        <v>0</v>
      </c>
      <c r="DJ18" s="11"/>
      <c r="DK18" s="10"/>
      <c r="DL18" s="11"/>
      <c r="DM18" s="10"/>
      <c r="DN18" s="11"/>
      <c r="DO18" s="10"/>
      <c r="DP18" s="11"/>
      <c r="DQ18" s="10"/>
      <c r="DR18" s="7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11"/>
      <c r="EN18" s="10"/>
      <c r="EO18" s="7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11"/>
      <c r="FK18" s="10"/>
      <c r="FL18" s="7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11"/>
      <c r="GH18" s="10"/>
      <c r="GI18" s="7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ht="12.75">
      <c r="A19" s="6">
        <v>1</v>
      </c>
      <c r="B19" s="6">
        <v>1</v>
      </c>
      <c r="C19" s="6"/>
      <c r="D19" s="6"/>
      <c r="E19" s="3" t="s">
        <v>65</v>
      </c>
      <c r="F19" s="6">
        <f>$B$19*COUNTIF(V19:GU19,"e")</f>
        <v>0</v>
      </c>
      <c r="G19" s="6">
        <f>$B$19*COUNTIF(V19:GU19,"z")</f>
        <v>1</v>
      </c>
      <c r="H19" s="6">
        <f t="shared" si="0"/>
        <v>30</v>
      </c>
      <c r="I19" s="6">
        <f t="shared" si="1"/>
        <v>30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2</v>
      </c>
      <c r="T19" s="7">
        <f t="shared" si="12"/>
        <v>0</v>
      </c>
      <c r="U19" s="7">
        <f>$B$19*1.3</f>
        <v>1.3</v>
      </c>
      <c r="V19" s="11">
        <f>$B$19*30</f>
        <v>30</v>
      </c>
      <c r="W19" s="10" t="s">
        <v>60</v>
      </c>
      <c r="X19" s="11"/>
      <c r="Y19" s="10"/>
      <c r="Z19" s="11"/>
      <c r="AA19" s="10"/>
      <c r="AB19" s="11"/>
      <c r="AC19" s="10"/>
      <c r="AD19" s="7">
        <f>$B$19*2</f>
        <v>2</v>
      </c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2</v>
      </c>
      <c r="AS19" s="11"/>
      <c r="AT19" s="10"/>
      <c r="AU19" s="11"/>
      <c r="AV19" s="10"/>
      <c r="AW19" s="11"/>
      <c r="AX19" s="10"/>
      <c r="AY19" s="11"/>
      <c r="AZ19" s="10"/>
      <c r="BA19" s="7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11"/>
      <c r="CT19" s="10"/>
      <c r="CU19" s="7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11"/>
      <c r="DQ19" s="10"/>
      <c r="DR19" s="7"/>
      <c r="DS19" s="11"/>
      <c r="DT19" s="10"/>
      <c r="DU19" s="11"/>
      <c r="DV19" s="10"/>
      <c r="DW19" s="11"/>
      <c r="DX19" s="10"/>
      <c r="DY19" s="11"/>
      <c r="DZ19" s="10"/>
      <c r="EA19" s="11"/>
      <c r="EB19" s="10"/>
      <c r="EC19" s="11"/>
      <c r="ED19" s="10"/>
      <c r="EE19" s="7"/>
      <c r="EF19" s="7">
        <f t="shared" si="17"/>
        <v>0</v>
      </c>
      <c r="EG19" s="11"/>
      <c r="EH19" s="10"/>
      <c r="EI19" s="11"/>
      <c r="EJ19" s="10"/>
      <c r="EK19" s="11"/>
      <c r="EL19" s="10"/>
      <c r="EM19" s="11"/>
      <c r="EN19" s="10"/>
      <c r="EO19" s="7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11"/>
      <c r="FK19" s="10"/>
      <c r="FL19" s="7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11"/>
      <c r="GH19" s="10"/>
      <c r="GI19" s="7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ht="12.75">
      <c r="A20" s="6"/>
      <c r="B20" s="6"/>
      <c r="C20" s="6"/>
      <c r="D20" s="6" t="s">
        <v>66</v>
      </c>
      <c r="E20" s="3" t="s">
        <v>67</v>
      </c>
      <c r="F20" s="6">
        <f>COUNTIF(V20:GU20,"e")</f>
        <v>0</v>
      </c>
      <c r="G20" s="6">
        <f>COUNTIF(V20:GU20,"z")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1</v>
      </c>
      <c r="T20" s="7">
        <f t="shared" si="12"/>
        <v>0</v>
      </c>
      <c r="U20" s="7">
        <v>0.7</v>
      </c>
      <c r="V20" s="11"/>
      <c r="W20" s="10"/>
      <c r="X20" s="11"/>
      <c r="Y20" s="10"/>
      <c r="Z20" s="11"/>
      <c r="AA20" s="10"/>
      <c r="AB20" s="11"/>
      <c r="AC20" s="10"/>
      <c r="AD20" s="7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>
        <v>15</v>
      </c>
      <c r="AT20" s="10" t="s">
        <v>60</v>
      </c>
      <c r="AU20" s="11"/>
      <c r="AV20" s="10"/>
      <c r="AW20" s="11"/>
      <c r="AX20" s="10"/>
      <c r="AY20" s="11"/>
      <c r="AZ20" s="10"/>
      <c r="BA20" s="7">
        <v>1</v>
      </c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1</v>
      </c>
      <c r="BP20" s="11"/>
      <c r="BQ20" s="10"/>
      <c r="BR20" s="11"/>
      <c r="BS20" s="10"/>
      <c r="BT20" s="11"/>
      <c r="BU20" s="10"/>
      <c r="BV20" s="11"/>
      <c r="BW20" s="10"/>
      <c r="BX20" s="7"/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/>
      <c r="CL20" s="7">
        <f t="shared" si="15"/>
        <v>0</v>
      </c>
      <c r="CM20" s="11"/>
      <c r="CN20" s="10"/>
      <c r="CO20" s="11"/>
      <c r="CP20" s="10"/>
      <c r="CQ20" s="11"/>
      <c r="CR20" s="10"/>
      <c r="CS20" s="11"/>
      <c r="CT20" s="10"/>
      <c r="CU20" s="7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11"/>
      <c r="DQ20" s="10"/>
      <c r="DR20" s="7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11"/>
      <c r="EN20" s="10"/>
      <c r="EO20" s="7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11"/>
      <c r="FK20" s="10"/>
      <c r="FL20" s="7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11"/>
      <c r="GH20" s="10"/>
      <c r="GI20" s="7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ht="12.75">
      <c r="A21" s="6">
        <v>5</v>
      </c>
      <c r="B21" s="6">
        <v>1</v>
      </c>
      <c r="C21" s="6"/>
      <c r="D21" s="6"/>
      <c r="E21" s="3" t="s">
        <v>68</v>
      </c>
      <c r="F21" s="6">
        <f>$B$21*COUNTIF(V21:GU21,"e")</f>
        <v>1</v>
      </c>
      <c r="G21" s="6">
        <f>$B$21*COUNTIF(V21:GU21,"z")</f>
        <v>2</v>
      </c>
      <c r="H21" s="6">
        <f t="shared" si="0"/>
        <v>150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150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7</v>
      </c>
      <c r="T21" s="7">
        <f t="shared" si="12"/>
        <v>7</v>
      </c>
      <c r="U21" s="7">
        <f>$B$21*5.4</f>
        <v>5.4</v>
      </c>
      <c r="V21" s="11"/>
      <c r="W21" s="10"/>
      <c r="X21" s="11"/>
      <c r="Y21" s="10"/>
      <c r="Z21" s="11"/>
      <c r="AA21" s="10"/>
      <c r="AB21" s="11"/>
      <c r="AC21" s="10"/>
      <c r="AD21" s="7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11"/>
      <c r="AX21" s="10"/>
      <c r="AY21" s="11"/>
      <c r="AZ21" s="10"/>
      <c r="BA21" s="7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>
        <f>$B$21*30</f>
        <v>30</v>
      </c>
      <c r="CD21" s="10" t="s">
        <v>60</v>
      </c>
      <c r="CE21" s="11"/>
      <c r="CF21" s="10"/>
      <c r="CG21" s="11"/>
      <c r="CH21" s="10"/>
      <c r="CI21" s="11"/>
      <c r="CJ21" s="10"/>
      <c r="CK21" s="7">
        <f>$B$21*2</f>
        <v>2</v>
      </c>
      <c r="CL21" s="7">
        <f t="shared" si="15"/>
        <v>2</v>
      </c>
      <c r="CM21" s="11"/>
      <c r="CN21" s="10"/>
      <c r="CO21" s="11"/>
      <c r="CP21" s="10"/>
      <c r="CQ21" s="11"/>
      <c r="CR21" s="10"/>
      <c r="CS21" s="11"/>
      <c r="CT21" s="10"/>
      <c r="CU21" s="7"/>
      <c r="CV21" s="11"/>
      <c r="CW21" s="10"/>
      <c r="CX21" s="11"/>
      <c r="CY21" s="10"/>
      <c r="CZ21" s="11">
        <f>$B$21*60</f>
        <v>60</v>
      </c>
      <c r="DA21" s="10" t="s">
        <v>60</v>
      </c>
      <c r="DB21" s="11"/>
      <c r="DC21" s="10"/>
      <c r="DD21" s="11"/>
      <c r="DE21" s="10"/>
      <c r="DF21" s="11"/>
      <c r="DG21" s="10"/>
      <c r="DH21" s="7">
        <f>$B$21*2</f>
        <v>2</v>
      </c>
      <c r="DI21" s="7">
        <f t="shared" si="16"/>
        <v>2</v>
      </c>
      <c r="DJ21" s="11"/>
      <c r="DK21" s="10"/>
      <c r="DL21" s="11"/>
      <c r="DM21" s="10"/>
      <c r="DN21" s="11"/>
      <c r="DO21" s="10"/>
      <c r="DP21" s="11"/>
      <c r="DQ21" s="10"/>
      <c r="DR21" s="7"/>
      <c r="DS21" s="11"/>
      <c r="DT21" s="10"/>
      <c r="DU21" s="11"/>
      <c r="DV21" s="10"/>
      <c r="DW21" s="11">
        <f>$B$21*60</f>
        <v>60</v>
      </c>
      <c r="DX21" s="10" t="s">
        <v>69</v>
      </c>
      <c r="DY21" s="11"/>
      <c r="DZ21" s="10"/>
      <c r="EA21" s="11"/>
      <c r="EB21" s="10"/>
      <c r="EC21" s="11"/>
      <c r="ED21" s="10"/>
      <c r="EE21" s="7">
        <f>$B$21*3</f>
        <v>3</v>
      </c>
      <c r="EF21" s="7">
        <f t="shared" si="17"/>
        <v>3</v>
      </c>
      <c r="EG21" s="11"/>
      <c r="EH21" s="10"/>
      <c r="EI21" s="11"/>
      <c r="EJ21" s="10"/>
      <c r="EK21" s="11"/>
      <c r="EL21" s="10"/>
      <c r="EM21" s="11"/>
      <c r="EN21" s="10"/>
      <c r="EO21" s="7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11"/>
      <c r="FK21" s="10"/>
      <c r="FL21" s="7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11"/>
      <c r="GH21" s="10"/>
      <c r="GI21" s="7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ht="12.75">
      <c r="A22" s="6">
        <v>6</v>
      </c>
      <c r="B22" s="6">
        <v>1</v>
      </c>
      <c r="C22" s="6"/>
      <c r="D22" s="6"/>
      <c r="E22" s="3" t="s">
        <v>70</v>
      </c>
      <c r="F22" s="6">
        <f>$B$22*COUNTIF(V22:GU22,"e")</f>
        <v>0</v>
      </c>
      <c r="G22" s="6">
        <f>$B$22*COUNTIF(V22:GU22,"z")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1</v>
      </c>
      <c r="T22" s="7">
        <f t="shared" si="12"/>
        <v>0</v>
      </c>
      <c r="U22" s="7">
        <f>$B$22*1</f>
        <v>1</v>
      </c>
      <c r="V22" s="11"/>
      <c r="W22" s="10"/>
      <c r="X22" s="11"/>
      <c r="Y22" s="10"/>
      <c r="Z22" s="11"/>
      <c r="AA22" s="10"/>
      <c r="AB22" s="11"/>
      <c r="AC22" s="10"/>
      <c r="AD22" s="7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11"/>
      <c r="AZ22" s="10"/>
      <c r="BA22" s="7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>
        <f>$B$22*15</f>
        <v>15</v>
      </c>
      <c r="BQ22" s="10" t="s">
        <v>60</v>
      </c>
      <c r="BR22" s="11"/>
      <c r="BS22" s="10"/>
      <c r="BT22" s="11"/>
      <c r="BU22" s="10"/>
      <c r="BV22" s="11"/>
      <c r="BW22" s="10"/>
      <c r="BX22" s="7">
        <f>$B$22*1</f>
        <v>1</v>
      </c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1</v>
      </c>
      <c r="CM22" s="11"/>
      <c r="CN22" s="10"/>
      <c r="CO22" s="11"/>
      <c r="CP22" s="10"/>
      <c r="CQ22" s="11"/>
      <c r="CR22" s="10"/>
      <c r="CS22" s="11"/>
      <c r="CT22" s="10"/>
      <c r="CU22" s="7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11"/>
      <c r="DQ22" s="10"/>
      <c r="DR22" s="7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/>
      <c r="EH22" s="10"/>
      <c r="EI22" s="11"/>
      <c r="EJ22" s="10"/>
      <c r="EK22" s="11"/>
      <c r="EL22" s="10"/>
      <c r="EM22" s="11"/>
      <c r="EN22" s="10"/>
      <c r="EO22" s="7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0</v>
      </c>
      <c r="FD22" s="11"/>
      <c r="FE22" s="10"/>
      <c r="FF22" s="11"/>
      <c r="FG22" s="10"/>
      <c r="FH22" s="11"/>
      <c r="FI22" s="10"/>
      <c r="FJ22" s="11"/>
      <c r="FK22" s="10"/>
      <c r="FL22" s="7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11"/>
      <c r="GH22" s="10"/>
      <c r="GI22" s="7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ht="12.75">
      <c r="A23" s="6"/>
      <c r="B23" s="6"/>
      <c r="C23" s="6"/>
      <c r="D23" s="6" t="s">
        <v>71</v>
      </c>
      <c r="E23" s="3" t="s">
        <v>72</v>
      </c>
      <c r="F23" s="6">
        <f>COUNTIF(V23:GU23,"e")</f>
        <v>0</v>
      </c>
      <c r="G23" s="6">
        <f>COUNTIF(V23:GU23,"z")</f>
        <v>1</v>
      </c>
      <c r="H23" s="6">
        <f t="shared" si="0"/>
        <v>2</v>
      </c>
      <c r="I23" s="6">
        <f t="shared" si="1"/>
        <v>2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0</v>
      </c>
      <c r="T23" s="7">
        <f t="shared" si="12"/>
        <v>0</v>
      </c>
      <c r="U23" s="7">
        <v>0</v>
      </c>
      <c r="V23" s="11"/>
      <c r="W23" s="10"/>
      <c r="X23" s="11"/>
      <c r="Y23" s="10"/>
      <c r="Z23" s="11"/>
      <c r="AA23" s="10"/>
      <c r="AB23" s="11"/>
      <c r="AC23" s="10"/>
      <c r="AD23" s="7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11"/>
      <c r="AZ23" s="10"/>
      <c r="BA23" s="7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11"/>
      <c r="CT23" s="10"/>
      <c r="CU23" s="7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>
        <v>2</v>
      </c>
      <c r="DK23" s="10" t="s">
        <v>60</v>
      </c>
      <c r="DL23" s="11"/>
      <c r="DM23" s="10"/>
      <c r="DN23" s="11"/>
      <c r="DO23" s="10"/>
      <c r="DP23" s="11"/>
      <c r="DQ23" s="10"/>
      <c r="DR23" s="7">
        <v>0</v>
      </c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11"/>
      <c r="EN23" s="10"/>
      <c r="EO23" s="7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/>
      <c r="FE23" s="10"/>
      <c r="FF23" s="11"/>
      <c r="FG23" s="10"/>
      <c r="FH23" s="11"/>
      <c r="FI23" s="10"/>
      <c r="FJ23" s="11"/>
      <c r="FK23" s="10"/>
      <c r="FL23" s="7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0</v>
      </c>
      <c r="GA23" s="11"/>
      <c r="GB23" s="10"/>
      <c r="GC23" s="11"/>
      <c r="GD23" s="10"/>
      <c r="GE23" s="11"/>
      <c r="GF23" s="10"/>
      <c r="GG23" s="11"/>
      <c r="GH23" s="10"/>
      <c r="GI23" s="7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ht="12.75">
      <c r="A24" s="6"/>
      <c r="B24" s="6"/>
      <c r="C24" s="6"/>
      <c r="D24" s="6" t="s">
        <v>73</v>
      </c>
      <c r="E24" s="3" t="s">
        <v>74</v>
      </c>
      <c r="F24" s="6">
        <f>COUNTIF(V24:GU24,"e")</f>
        <v>0</v>
      </c>
      <c r="G24" s="6">
        <f>COUNTIF(V24:GU24,"z")</f>
        <v>1</v>
      </c>
      <c r="H24" s="6">
        <f t="shared" si="0"/>
        <v>10</v>
      </c>
      <c r="I24" s="6">
        <f t="shared" si="1"/>
        <v>10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0.53</v>
      </c>
      <c r="V24" s="11">
        <v>10</v>
      </c>
      <c r="W24" s="10" t="s">
        <v>60</v>
      </c>
      <c r="X24" s="11"/>
      <c r="Y24" s="10"/>
      <c r="Z24" s="11"/>
      <c r="AA24" s="10"/>
      <c r="AB24" s="11"/>
      <c r="AC24" s="10"/>
      <c r="AD24" s="7">
        <v>1</v>
      </c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1</v>
      </c>
      <c r="AS24" s="11"/>
      <c r="AT24" s="10"/>
      <c r="AU24" s="11"/>
      <c r="AV24" s="10"/>
      <c r="AW24" s="11"/>
      <c r="AX24" s="10"/>
      <c r="AY24" s="11"/>
      <c r="AZ24" s="10"/>
      <c r="BA24" s="7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11"/>
      <c r="CT24" s="10"/>
      <c r="CU24" s="7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11"/>
      <c r="DQ24" s="10"/>
      <c r="DR24" s="7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11"/>
      <c r="EN24" s="10"/>
      <c r="EO24" s="7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/>
      <c r="FE24" s="10"/>
      <c r="FF24" s="11"/>
      <c r="FG24" s="10"/>
      <c r="FH24" s="11"/>
      <c r="FI24" s="10"/>
      <c r="FJ24" s="11"/>
      <c r="FK24" s="10"/>
      <c r="FL24" s="7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0</v>
      </c>
      <c r="GA24" s="11"/>
      <c r="GB24" s="10"/>
      <c r="GC24" s="11"/>
      <c r="GD24" s="10"/>
      <c r="GE24" s="11"/>
      <c r="GF24" s="10"/>
      <c r="GG24" s="11"/>
      <c r="GH24" s="10"/>
      <c r="GI24" s="7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ht="12.75">
      <c r="A25" s="6"/>
      <c r="B25" s="6"/>
      <c r="C25" s="6"/>
      <c r="D25" s="6" t="s">
        <v>75</v>
      </c>
      <c r="E25" s="3" t="s">
        <v>76</v>
      </c>
      <c r="F25" s="6">
        <f>COUNTIF(V25:GU25,"e")</f>
        <v>0</v>
      </c>
      <c r="G25" s="6">
        <f>COUNTIF(V25:GU25,"z")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1</v>
      </c>
      <c r="T25" s="7">
        <f t="shared" si="12"/>
        <v>0</v>
      </c>
      <c r="U25" s="7">
        <v>0.63</v>
      </c>
      <c r="V25" s="11">
        <v>15</v>
      </c>
      <c r="W25" s="10" t="s">
        <v>60</v>
      </c>
      <c r="X25" s="11"/>
      <c r="Y25" s="10"/>
      <c r="Z25" s="11"/>
      <c r="AA25" s="10"/>
      <c r="AB25" s="11"/>
      <c r="AC25" s="10"/>
      <c r="AD25" s="7">
        <v>1</v>
      </c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1</v>
      </c>
      <c r="AS25" s="11"/>
      <c r="AT25" s="10"/>
      <c r="AU25" s="11"/>
      <c r="AV25" s="10"/>
      <c r="AW25" s="11"/>
      <c r="AX25" s="10"/>
      <c r="AY25" s="11"/>
      <c r="AZ25" s="10"/>
      <c r="BA25" s="7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/>
      <c r="CR25" s="10"/>
      <c r="CS25" s="11"/>
      <c r="CT25" s="10"/>
      <c r="CU25" s="7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11"/>
      <c r="DQ25" s="10"/>
      <c r="DR25" s="7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11"/>
      <c r="EN25" s="10"/>
      <c r="EO25" s="7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/>
      <c r="FE25" s="10"/>
      <c r="FF25" s="11"/>
      <c r="FG25" s="10"/>
      <c r="FH25" s="11"/>
      <c r="FI25" s="10"/>
      <c r="FJ25" s="11"/>
      <c r="FK25" s="10"/>
      <c r="FL25" s="7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0</v>
      </c>
      <c r="GA25" s="11"/>
      <c r="GB25" s="10"/>
      <c r="GC25" s="11"/>
      <c r="GD25" s="10"/>
      <c r="GE25" s="11"/>
      <c r="GF25" s="10"/>
      <c r="GG25" s="11"/>
      <c r="GH25" s="10"/>
      <c r="GI25" s="7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5.75" customHeight="1">
      <c r="A26" s="6"/>
      <c r="B26" s="6"/>
      <c r="C26" s="6"/>
      <c r="D26" s="6"/>
      <c r="E26" s="6" t="s">
        <v>77</v>
      </c>
      <c r="F26" s="6">
        <f aca="true" t="shared" si="21" ref="F26:AK26">SUM(F17:F25)</f>
        <v>1</v>
      </c>
      <c r="G26" s="6">
        <f t="shared" si="21"/>
        <v>11</v>
      </c>
      <c r="H26" s="6">
        <f t="shared" si="21"/>
        <v>312</v>
      </c>
      <c r="I26" s="6">
        <f t="shared" si="21"/>
        <v>102</v>
      </c>
      <c r="J26" s="6">
        <f t="shared" si="21"/>
        <v>0</v>
      </c>
      <c r="K26" s="6">
        <f t="shared" si="21"/>
        <v>0</v>
      </c>
      <c r="L26" s="6">
        <f t="shared" si="21"/>
        <v>0</v>
      </c>
      <c r="M26" s="6">
        <f t="shared" si="21"/>
        <v>0</v>
      </c>
      <c r="N26" s="6">
        <f t="shared" si="21"/>
        <v>60</v>
      </c>
      <c r="O26" s="6">
        <f t="shared" si="21"/>
        <v>150</v>
      </c>
      <c r="P26" s="6">
        <f t="shared" si="21"/>
        <v>0</v>
      </c>
      <c r="Q26" s="6">
        <f t="shared" si="21"/>
        <v>0</v>
      </c>
      <c r="R26" s="6">
        <f t="shared" si="21"/>
        <v>0</v>
      </c>
      <c r="S26" s="7">
        <f t="shared" si="21"/>
        <v>14</v>
      </c>
      <c r="T26" s="7">
        <f t="shared" si="21"/>
        <v>7</v>
      </c>
      <c r="U26" s="7">
        <f t="shared" si="21"/>
        <v>10.16</v>
      </c>
      <c r="V26" s="11">
        <f t="shared" si="21"/>
        <v>70</v>
      </c>
      <c r="W26" s="10">
        <f t="shared" si="21"/>
        <v>0</v>
      </c>
      <c r="X26" s="11">
        <f t="shared" si="21"/>
        <v>0</v>
      </c>
      <c r="Y26" s="10">
        <f t="shared" si="21"/>
        <v>0</v>
      </c>
      <c r="Z26" s="11">
        <f t="shared" si="21"/>
        <v>0</v>
      </c>
      <c r="AA26" s="10">
        <f t="shared" si="21"/>
        <v>0</v>
      </c>
      <c r="AB26" s="11">
        <f t="shared" si="21"/>
        <v>0</v>
      </c>
      <c r="AC26" s="10">
        <f t="shared" si="21"/>
        <v>0</v>
      </c>
      <c r="AD26" s="7">
        <f t="shared" si="21"/>
        <v>5</v>
      </c>
      <c r="AE26" s="11">
        <f t="shared" si="21"/>
        <v>0</v>
      </c>
      <c r="AF26" s="10">
        <f t="shared" si="21"/>
        <v>0</v>
      </c>
      <c r="AG26" s="11">
        <f t="shared" si="21"/>
        <v>0</v>
      </c>
      <c r="AH26" s="10">
        <f t="shared" si="21"/>
        <v>0</v>
      </c>
      <c r="AI26" s="11">
        <f t="shared" si="21"/>
        <v>0</v>
      </c>
      <c r="AJ26" s="10">
        <f t="shared" si="21"/>
        <v>0</v>
      </c>
      <c r="AK26" s="11">
        <f t="shared" si="21"/>
        <v>0</v>
      </c>
      <c r="AL26" s="10">
        <f aca="true" t="shared" si="22" ref="AL26:BQ26">SUM(AL17:AL25)</f>
        <v>0</v>
      </c>
      <c r="AM26" s="11">
        <f t="shared" si="22"/>
        <v>0</v>
      </c>
      <c r="AN26" s="10">
        <f t="shared" si="22"/>
        <v>0</v>
      </c>
      <c r="AO26" s="11">
        <f t="shared" si="22"/>
        <v>0</v>
      </c>
      <c r="AP26" s="10">
        <f t="shared" si="22"/>
        <v>0</v>
      </c>
      <c r="AQ26" s="7">
        <f t="shared" si="22"/>
        <v>0</v>
      </c>
      <c r="AR26" s="7">
        <f t="shared" si="22"/>
        <v>5</v>
      </c>
      <c r="AS26" s="11">
        <f t="shared" si="22"/>
        <v>15</v>
      </c>
      <c r="AT26" s="10">
        <f t="shared" si="22"/>
        <v>0</v>
      </c>
      <c r="AU26" s="11">
        <f t="shared" si="22"/>
        <v>0</v>
      </c>
      <c r="AV26" s="10">
        <f t="shared" si="22"/>
        <v>0</v>
      </c>
      <c r="AW26" s="11">
        <f t="shared" si="22"/>
        <v>0</v>
      </c>
      <c r="AX26" s="10">
        <f t="shared" si="22"/>
        <v>0</v>
      </c>
      <c r="AY26" s="11">
        <f t="shared" si="22"/>
        <v>0</v>
      </c>
      <c r="AZ26" s="10">
        <f t="shared" si="22"/>
        <v>0</v>
      </c>
      <c r="BA26" s="7">
        <f t="shared" si="22"/>
        <v>1</v>
      </c>
      <c r="BB26" s="11">
        <f t="shared" si="22"/>
        <v>0</v>
      </c>
      <c r="BC26" s="10">
        <f t="shared" si="22"/>
        <v>0</v>
      </c>
      <c r="BD26" s="11">
        <f t="shared" si="22"/>
        <v>0</v>
      </c>
      <c r="BE26" s="10">
        <f t="shared" si="22"/>
        <v>0</v>
      </c>
      <c r="BF26" s="11">
        <f t="shared" si="22"/>
        <v>0</v>
      </c>
      <c r="BG26" s="10">
        <f t="shared" si="22"/>
        <v>0</v>
      </c>
      <c r="BH26" s="11">
        <f t="shared" si="22"/>
        <v>0</v>
      </c>
      <c r="BI26" s="10">
        <f t="shared" si="22"/>
        <v>0</v>
      </c>
      <c r="BJ26" s="11">
        <f t="shared" si="22"/>
        <v>0</v>
      </c>
      <c r="BK26" s="10">
        <f t="shared" si="22"/>
        <v>0</v>
      </c>
      <c r="BL26" s="11">
        <f t="shared" si="22"/>
        <v>0</v>
      </c>
      <c r="BM26" s="10">
        <f t="shared" si="22"/>
        <v>0</v>
      </c>
      <c r="BN26" s="7">
        <f t="shared" si="22"/>
        <v>0</v>
      </c>
      <c r="BO26" s="7">
        <f t="shared" si="22"/>
        <v>1</v>
      </c>
      <c r="BP26" s="11">
        <f t="shared" si="22"/>
        <v>15</v>
      </c>
      <c r="BQ26" s="10">
        <f t="shared" si="22"/>
        <v>0</v>
      </c>
      <c r="BR26" s="11">
        <f aca="true" t="shared" si="23" ref="BR26:CW26">SUM(BR17:BR25)</f>
        <v>0</v>
      </c>
      <c r="BS26" s="10">
        <f t="shared" si="23"/>
        <v>0</v>
      </c>
      <c r="BT26" s="11">
        <f t="shared" si="23"/>
        <v>0</v>
      </c>
      <c r="BU26" s="10">
        <f t="shared" si="23"/>
        <v>0</v>
      </c>
      <c r="BV26" s="11">
        <f t="shared" si="23"/>
        <v>0</v>
      </c>
      <c r="BW26" s="10">
        <f t="shared" si="23"/>
        <v>0</v>
      </c>
      <c r="BX26" s="7">
        <f t="shared" si="23"/>
        <v>1</v>
      </c>
      <c r="BY26" s="11">
        <f t="shared" si="23"/>
        <v>0</v>
      </c>
      <c r="BZ26" s="10">
        <f t="shared" si="23"/>
        <v>0</v>
      </c>
      <c r="CA26" s="11">
        <f t="shared" si="23"/>
        <v>30</v>
      </c>
      <c r="CB26" s="10">
        <f t="shared" si="23"/>
        <v>0</v>
      </c>
      <c r="CC26" s="11">
        <f t="shared" si="23"/>
        <v>30</v>
      </c>
      <c r="CD26" s="10">
        <f t="shared" si="23"/>
        <v>0</v>
      </c>
      <c r="CE26" s="11">
        <f t="shared" si="23"/>
        <v>0</v>
      </c>
      <c r="CF26" s="10">
        <f t="shared" si="23"/>
        <v>0</v>
      </c>
      <c r="CG26" s="11">
        <f t="shared" si="23"/>
        <v>0</v>
      </c>
      <c r="CH26" s="10">
        <f t="shared" si="23"/>
        <v>0</v>
      </c>
      <c r="CI26" s="11">
        <f t="shared" si="23"/>
        <v>0</v>
      </c>
      <c r="CJ26" s="10">
        <f t="shared" si="23"/>
        <v>0</v>
      </c>
      <c r="CK26" s="7">
        <f t="shared" si="23"/>
        <v>2</v>
      </c>
      <c r="CL26" s="7">
        <f t="shared" si="23"/>
        <v>3</v>
      </c>
      <c r="CM26" s="11">
        <f t="shared" si="23"/>
        <v>0</v>
      </c>
      <c r="CN26" s="10">
        <f t="shared" si="23"/>
        <v>0</v>
      </c>
      <c r="CO26" s="11">
        <f t="shared" si="23"/>
        <v>0</v>
      </c>
      <c r="CP26" s="10">
        <f t="shared" si="23"/>
        <v>0</v>
      </c>
      <c r="CQ26" s="11">
        <f t="shared" si="23"/>
        <v>0</v>
      </c>
      <c r="CR26" s="10">
        <f t="shared" si="23"/>
        <v>0</v>
      </c>
      <c r="CS26" s="11">
        <f t="shared" si="23"/>
        <v>0</v>
      </c>
      <c r="CT26" s="10">
        <f t="shared" si="23"/>
        <v>0</v>
      </c>
      <c r="CU26" s="7">
        <f t="shared" si="23"/>
        <v>0</v>
      </c>
      <c r="CV26" s="11">
        <f t="shared" si="23"/>
        <v>0</v>
      </c>
      <c r="CW26" s="10">
        <f t="shared" si="23"/>
        <v>0</v>
      </c>
      <c r="CX26" s="11">
        <f aca="true" t="shared" si="24" ref="CX26:EC26">SUM(CX17:CX25)</f>
        <v>30</v>
      </c>
      <c r="CY26" s="10">
        <f t="shared" si="24"/>
        <v>0</v>
      </c>
      <c r="CZ26" s="11">
        <f t="shared" si="24"/>
        <v>60</v>
      </c>
      <c r="DA26" s="10">
        <f t="shared" si="24"/>
        <v>0</v>
      </c>
      <c r="DB26" s="11">
        <f t="shared" si="24"/>
        <v>0</v>
      </c>
      <c r="DC26" s="10">
        <f t="shared" si="24"/>
        <v>0</v>
      </c>
      <c r="DD26" s="11">
        <f t="shared" si="24"/>
        <v>0</v>
      </c>
      <c r="DE26" s="10">
        <f t="shared" si="24"/>
        <v>0</v>
      </c>
      <c r="DF26" s="11">
        <f t="shared" si="24"/>
        <v>0</v>
      </c>
      <c r="DG26" s="10">
        <f t="shared" si="24"/>
        <v>0</v>
      </c>
      <c r="DH26" s="7">
        <f t="shared" si="24"/>
        <v>2</v>
      </c>
      <c r="DI26" s="7">
        <f t="shared" si="24"/>
        <v>2</v>
      </c>
      <c r="DJ26" s="11">
        <f t="shared" si="24"/>
        <v>2</v>
      </c>
      <c r="DK26" s="10">
        <f t="shared" si="24"/>
        <v>0</v>
      </c>
      <c r="DL26" s="11">
        <f t="shared" si="24"/>
        <v>0</v>
      </c>
      <c r="DM26" s="10">
        <f t="shared" si="24"/>
        <v>0</v>
      </c>
      <c r="DN26" s="11">
        <f t="shared" si="24"/>
        <v>0</v>
      </c>
      <c r="DO26" s="10">
        <f t="shared" si="24"/>
        <v>0</v>
      </c>
      <c r="DP26" s="11">
        <f t="shared" si="24"/>
        <v>0</v>
      </c>
      <c r="DQ26" s="10">
        <f t="shared" si="24"/>
        <v>0</v>
      </c>
      <c r="DR26" s="7">
        <f t="shared" si="24"/>
        <v>0</v>
      </c>
      <c r="DS26" s="11">
        <f t="shared" si="24"/>
        <v>0</v>
      </c>
      <c r="DT26" s="10">
        <f t="shared" si="24"/>
        <v>0</v>
      </c>
      <c r="DU26" s="11">
        <f t="shared" si="24"/>
        <v>0</v>
      </c>
      <c r="DV26" s="10">
        <f t="shared" si="24"/>
        <v>0</v>
      </c>
      <c r="DW26" s="11">
        <f t="shared" si="24"/>
        <v>60</v>
      </c>
      <c r="DX26" s="10">
        <f t="shared" si="24"/>
        <v>0</v>
      </c>
      <c r="DY26" s="11">
        <f t="shared" si="24"/>
        <v>0</v>
      </c>
      <c r="DZ26" s="10">
        <f t="shared" si="24"/>
        <v>0</v>
      </c>
      <c r="EA26" s="11">
        <f t="shared" si="24"/>
        <v>0</v>
      </c>
      <c r="EB26" s="10">
        <f t="shared" si="24"/>
        <v>0</v>
      </c>
      <c r="EC26" s="11">
        <f t="shared" si="24"/>
        <v>0</v>
      </c>
      <c r="ED26" s="10">
        <f aca="true" t="shared" si="25" ref="ED26:FI26">SUM(ED17:ED25)</f>
        <v>0</v>
      </c>
      <c r="EE26" s="7">
        <f t="shared" si="25"/>
        <v>3</v>
      </c>
      <c r="EF26" s="7">
        <f t="shared" si="25"/>
        <v>3</v>
      </c>
      <c r="EG26" s="11">
        <f t="shared" si="25"/>
        <v>0</v>
      </c>
      <c r="EH26" s="10">
        <f t="shared" si="25"/>
        <v>0</v>
      </c>
      <c r="EI26" s="11">
        <f t="shared" si="25"/>
        <v>0</v>
      </c>
      <c r="EJ26" s="10">
        <f t="shared" si="25"/>
        <v>0</v>
      </c>
      <c r="EK26" s="11">
        <f t="shared" si="25"/>
        <v>0</v>
      </c>
      <c r="EL26" s="10">
        <f t="shared" si="25"/>
        <v>0</v>
      </c>
      <c r="EM26" s="11">
        <f t="shared" si="25"/>
        <v>0</v>
      </c>
      <c r="EN26" s="10">
        <f t="shared" si="25"/>
        <v>0</v>
      </c>
      <c r="EO26" s="7">
        <f t="shared" si="25"/>
        <v>0</v>
      </c>
      <c r="EP26" s="11">
        <f t="shared" si="25"/>
        <v>0</v>
      </c>
      <c r="EQ26" s="10">
        <f t="shared" si="25"/>
        <v>0</v>
      </c>
      <c r="ER26" s="11">
        <f t="shared" si="25"/>
        <v>0</v>
      </c>
      <c r="ES26" s="10">
        <f t="shared" si="25"/>
        <v>0</v>
      </c>
      <c r="ET26" s="11">
        <f t="shared" si="25"/>
        <v>0</v>
      </c>
      <c r="EU26" s="10">
        <f t="shared" si="25"/>
        <v>0</v>
      </c>
      <c r="EV26" s="11">
        <f t="shared" si="25"/>
        <v>0</v>
      </c>
      <c r="EW26" s="10">
        <f t="shared" si="25"/>
        <v>0</v>
      </c>
      <c r="EX26" s="11">
        <f t="shared" si="25"/>
        <v>0</v>
      </c>
      <c r="EY26" s="10">
        <f t="shared" si="25"/>
        <v>0</v>
      </c>
      <c r="EZ26" s="11">
        <f t="shared" si="25"/>
        <v>0</v>
      </c>
      <c r="FA26" s="10">
        <f t="shared" si="25"/>
        <v>0</v>
      </c>
      <c r="FB26" s="7">
        <f t="shared" si="25"/>
        <v>0</v>
      </c>
      <c r="FC26" s="7">
        <f t="shared" si="25"/>
        <v>0</v>
      </c>
      <c r="FD26" s="11">
        <f t="shared" si="25"/>
        <v>0</v>
      </c>
      <c r="FE26" s="10">
        <f t="shared" si="25"/>
        <v>0</v>
      </c>
      <c r="FF26" s="11">
        <f t="shared" si="25"/>
        <v>0</v>
      </c>
      <c r="FG26" s="10">
        <f t="shared" si="25"/>
        <v>0</v>
      </c>
      <c r="FH26" s="11">
        <f t="shared" si="25"/>
        <v>0</v>
      </c>
      <c r="FI26" s="10">
        <f t="shared" si="25"/>
        <v>0</v>
      </c>
      <c r="FJ26" s="11">
        <f aca="true" t="shared" si="26" ref="FJ26:GO26">SUM(FJ17:FJ25)</f>
        <v>0</v>
      </c>
      <c r="FK26" s="10">
        <f t="shared" si="26"/>
        <v>0</v>
      </c>
      <c r="FL26" s="7">
        <f t="shared" si="26"/>
        <v>0</v>
      </c>
      <c r="FM26" s="11">
        <f t="shared" si="26"/>
        <v>0</v>
      </c>
      <c r="FN26" s="10">
        <f t="shared" si="26"/>
        <v>0</v>
      </c>
      <c r="FO26" s="11">
        <f t="shared" si="26"/>
        <v>0</v>
      </c>
      <c r="FP26" s="10">
        <f t="shared" si="26"/>
        <v>0</v>
      </c>
      <c r="FQ26" s="11">
        <f t="shared" si="26"/>
        <v>0</v>
      </c>
      <c r="FR26" s="10">
        <f t="shared" si="26"/>
        <v>0</v>
      </c>
      <c r="FS26" s="11">
        <f t="shared" si="26"/>
        <v>0</v>
      </c>
      <c r="FT26" s="10">
        <f t="shared" si="26"/>
        <v>0</v>
      </c>
      <c r="FU26" s="11">
        <f t="shared" si="26"/>
        <v>0</v>
      </c>
      <c r="FV26" s="10">
        <f t="shared" si="26"/>
        <v>0</v>
      </c>
      <c r="FW26" s="11">
        <f t="shared" si="26"/>
        <v>0</v>
      </c>
      <c r="FX26" s="10">
        <f t="shared" si="26"/>
        <v>0</v>
      </c>
      <c r="FY26" s="7">
        <f t="shared" si="26"/>
        <v>0</v>
      </c>
      <c r="FZ26" s="7">
        <f t="shared" si="26"/>
        <v>0</v>
      </c>
      <c r="GA26" s="11">
        <f t="shared" si="26"/>
        <v>0</v>
      </c>
      <c r="GB26" s="10">
        <f t="shared" si="26"/>
        <v>0</v>
      </c>
      <c r="GC26" s="11">
        <f t="shared" si="26"/>
        <v>0</v>
      </c>
      <c r="GD26" s="10">
        <f t="shared" si="26"/>
        <v>0</v>
      </c>
      <c r="GE26" s="11">
        <f t="shared" si="26"/>
        <v>0</v>
      </c>
      <c r="GF26" s="10">
        <f t="shared" si="26"/>
        <v>0</v>
      </c>
      <c r="GG26" s="11">
        <f t="shared" si="26"/>
        <v>0</v>
      </c>
      <c r="GH26" s="10">
        <f t="shared" si="26"/>
        <v>0</v>
      </c>
      <c r="GI26" s="7">
        <f t="shared" si="26"/>
        <v>0</v>
      </c>
      <c r="GJ26" s="11">
        <f t="shared" si="26"/>
        <v>0</v>
      </c>
      <c r="GK26" s="10">
        <f t="shared" si="26"/>
        <v>0</v>
      </c>
      <c r="GL26" s="11">
        <f t="shared" si="26"/>
        <v>0</v>
      </c>
      <c r="GM26" s="10">
        <f t="shared" si="26"/>
        <v>0</v>
      </c>
      <c r="GN26" s="11">
        <f t="shared" si="26"/>
        <v>0</v>
      </c>
      <c r="GO26" s="10">
        <f t="shared" si="26"/>
        <v>0</v>
      </c>
      <c r="GP26" s="11">
        <f aca="true" t="shared" si="27" ref="GP26:GW26">SUM(GP17:GP25)</f>
        <v>0</v>
      </c>
      <c r="GQ26" s="10">
        <f t="shared" si="27"/>
        <v>0</v>
      </c>
      <c r="GR26" s="11">
        <f t="shared" si="27"/>
        <v>0</v>
      </c>
      <c r="GS26" s="10">
        <f t="shared" si="27"/>
        <v>0</v>
      </c>
      <c r="GT26" s="11">
        <f t="shared" si="27"/>
        <v>0</v>
      </c>
      <c r="GU26" s="10">
        <f t="shared" si="27"/>
        <v>0</v>
      </c>
      <c r="GV26" s="7">
        <f t="shared" si="27"/>
        <v>0</v>
      </c>
      <c r="GW26" s="7">
        <f t="shared" si="27"/>
        <v>0</v>
      </c>
    </row>
    <row r="27" spans="1:205" ht="19.5" customHeight="1">
      <c r="A27" s="12" t="s">
        <v>78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2"/>
      <c r="GW27" s="13"/>
    </row>
    <row r="28" spans="1:205" ht="12.75">
      <c r="A28" s="6"/>
      <c r="B28" s="6"/>
      <c r="C28" s="6"/>
      <c r="D28" s="6" t="s">
        <v>79</v>
      </c>
      <c r="E28" s="3" t="s">
        <v>80</v>
      </c>
      <c r="F28" s="6">
        <f aca="true" t="shared" si="28" ref="F28:F34">COUNTIF(V28:GU28,"e")</f>
        <v>0</v>
      </c>
      <c r="G28" s="6">
        <f aca="true" t="shared" si="29" ref="G28:G34">COUNTIF(V28:GU28,"z")</f>
        <v>2</v>
      </c>
      <c r="H28" s="6">
        <f aca="true" t="shared" si="30" ref="H28:H58">SUM(I28:R28)</f>
        <v>30</v>
      </c>
      <c r="I28" s="6">
        <f aca="true" t="shared" si="31" ref="I28:I58">V28+AS28+BP28+CM28+DJ28+EG28+FD28+GA28</f>
        <v>18</v>
      </c>
      <c r="J28" s="6">
        <f aca="true" t="shared" si="32" ref="J28:J58">X28+AU28+BR28+CO28+DL28+EI28+FF28+GC28</f>
        <v>0</v>
      </c>
      <c r="K28" s="6">
        <f aca="true" t="shared" si="33" ref="K28:K58">Z28+AW28+BT28+CQ28+DN28+EK28+FH28+GE28</f>
        <v>0</v>
      </c>
      <c r="L28" s="6">
        <f aca="true" t="shared" si="34" ref="L28:L58">AB28+AY28+BV28+CS28+DP28+EM28+FJ28+GG28</f>
        <v>0</v>
      </c>
      <c r="M28" s="6">
        <f aca="true" t="shared" si="35" ref="M28:M58">AE28+BB28+BY28+CV28+DS28+EP28+FM28+GJ28</f>
        <v>0</v>
      </c>
      <c r="N28" s="6">
        <f aca="true" t="shared" si="36" ref="N28:N58">AG28+BD28+CA28+CX28+DU28+ER28+FO28+GL28</f>
        <v>12</v>
      </c>
      <c r="O28" s="6">
        <f aca="true" t="shared" si="37" ref="O28:O58">AI28+BF28+CC28+CZ28+DW28+ET28+FQ28+GN28</f>
        <v>0</v>
      </c>
      <c r="P28" s="6">
        <f aca="true" t="shared" si="38" ref="P28:P58">AK28+BH28+CE28+DB28+DY28+EV28+FS28+GP28</f>
        <v>0</v>
      </c>
      <c r="Q28" s="6">
        <f aca="true" t="shared" si="39" ref="Q28:Q58">AM28+BJ28+CG28+DD28+EA28+EX28+FU28+GR28</f>
        <v>0</v>
      </c>
      <c r="R28" s="6">
        <f aca="true" t="shared" si="40" ref="R28:R58">AO28+BL28+CI28+DF28+EC28+EZ28+FW28+GT28</f>
        <v>0</v>
      </c>
      <c r="S28" s="7">
        <f aca="true" t="shared" si="41" ref="S28:S58">AR28+BO28+CL28+DI28+EF28+FC28+FZ28+GW28</f>
        <v>3</v>
      </c>
      <c r="T28" s="7">
        <f aca="true" t="shared" si="42" ref="T28:T58">AQ28+BN28+CK28+DH28+EE28+FB28+FY28+GV28</f>
        <v>2</v>
      </c>
      <c r="U28" s="7">
        <v>1.9</v>
      </c>
      <c r="V28" s="11">
        <v>18</v>
      </c>
      <c r="W28" s="10" t="s">
        <v>60</v>
      </c>
      <c r="X28" s="11"/>
      <c r="Y28" s="10"/>
      <c r="Z28" s="11"/>
      <c r="AA28" s="10"/>
      <c r="AB28" s="11"/>
      <c r="AC28" s="10"/>
      <c r="AD28" s="7">
        <v>1</v>
      </c>
      <c r="AE28" s="11"/>
      <c r="AF28" s="10"/>
      <c r="AG28" s="11">
        <v>12</v>
      </c>
      <c r="AH28" s="10" t="s">
        <v>60</v>
      </c>
      <c r="AI28" s="11"/>
      <c r="AJ28" s="10"/>
      <c r="AK28" s="11"/>
      <c r="AL28" s="10"/>
      <c r="AM28" s="11"/>
      <c r="AN28" s="10"/>
      <c r="AO28" s="11"/>
      <c r="AP28" s="10"/>
      <c r="AQ28" s="7">
        <v>2</v>
      </c>
      <c r="AR28" s="7">
        <f aca="true" t="shared" si="43" ref="AR28:AR58">AD28+AQ28</f>
        <v>3</v>
      </c>
      <c r="AS28" s="11"/>
      <c r="AT28" s="10"/>
      <c r="AU28" s="11"/>
      <c r="AV28" s="10"/>
      <c r="AW28" s="11"/>
      <c r="AX28" s="10"/>
      <c r="AY28" s="11"/>
      <c r="AZ28" s="10"/>
      <c r="BA28" s="7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aca="true" t="shared" si="44" ref="BO28:BO58">BA28+BN28</f>
        <v>0</v>
      </c>
      <c r="BP28" s="11"/>
      <c r="BQ28" s="10"/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aca="true" t="shared" si="45" ref="CL28:CL58">BX28+CK28</f>
        <v>0</v>
      </c>
      <c r="CM28" s="11"/>
      <c r="CN28" s="10"/>
      <c r="CO28" s="11"/>
      <c r="CP28" s="10"/>
      <c r="CQ28" s="11"/>
      <c r="CR28" s="10"/>
      <c r="CS28" s="11"/>
      <c r="CT28" s="10"/>
      <c r="CU28" s="7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aca="true" t="shared" si="46" ref="DI28:DI58">CU28+DH28</f>
        <v>0</v>
      </c>
      <c r="DJ28" s="11"/>
      <c r="DK28" s="10"/>
      <c r="DL28" s="11"/>
      <c r="DM28" s="10"/>
      <c r="DN28" s="11"/>
      <c r="DO28" s="10"/>
      <c r="DP28" s="11"/>
      <c r="DQ28" s="10"/>
      <c r="DR28" s="7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aca="true" t="shared" si="47" ref="EF28:EF58">DR28+EE28</f>
        <v>0</v>
      </c>
      <c r="EG28" s="11"/>
      <c r="EH28" s="10"/>
      <c r="EI28" s="11"/>
      <c r="EJ28" s="10"/>
      <c r="EK28" s="11"/>
      <c r="EL28" s="10"/>
      <c r="EM28" s="11"/>
      <c r="EN28" s="10"/>
      <c r="EO28" s="7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aca="true" t="shared" si="48" ref="FC28:FC58">EO28+FB28</f>
        <v>0</v>
      </c>
      <c r="FD28" s="11"/>
      <c r="FE28" s="10"/>
      <c r="FF28" s="11"/>
      <c r="FG28" s="10"/>
      <c r="FH28" s="11"/>
      <c r="FI28" s="10"/>
      <c r="FJ28" s="11"/>
      <c r="FK28" s="10"/>
      <c r="FL28" s="7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aca="true" t="shared" si="49" ref="FZ28:FZ58">FL28+FY28</f>
        <v>0</v>
      </c>
      <c r="GA28" s="11"/>
      <c r="GB28" s="10"/>
      <c r="GC28" s="11"/>
      <c r="GD28" s="10"/>
      <c r="GE28" s="11"/>
      <c r="GF28" s="10"/>
      <c r="GG28" s="11"/>
      <c r="GH28" s="10"/>
      <c r="GI28" s="7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aca="true" t="shared" si="50" ref="GW28:GW58">GI28+GV28</f>
        <v>0</v>
      </c>
    </row>
    <row r="29" spans="1:205" ht="12.75">
      <c r="A29" s="6"/>
      <c r="B29" s="6"/>
      <c r="C29" s="6"/>
      <c r="D29" s="6" t="s">
        <v>81</v>
      </c>
      <c r="E29" s="3" t="s">
        <v>82</v>
      </c>
      <c r="F29" s="6">
        <f t="shared" si="28"/>
        <v>0</v>
      </c>
      <c r="G29" s="6">
        <f t="shared" si="29"/>
        <v>3</v>
      </c>
      <c r="H29" s="6">
        <f t="shared" si="30"/>
        <v>20</v>
      </c>
      <c r="I29" s="6">
        <f t="shared" si="31"/>
        <v>10</v>
      </c>
      <c r="J29" s="6">
        <f t="shared" si="32"/>
        <v>5</v>
      </c>
      <c r="K29" s="6">
        <f t="shared" si="33"/>
        <v>0</v>
      </c>
      <c r="L29" s="6">
        <f t="shared" si="34"/>
        <v>0</v>
      </c>
      <c r="M29" s="6">
        <f t="shared" si="35"/>
        <v>0</v>
      </c>
      <c r="N29" s="6">
        <f t="shared" si="36"/>
        <v>5</v>
      </c>
      <c r="O29" s="6">
        <f t="shared" si="37"/>
        <v>0</v>
      </c>
      <c r="P29" s="6">
        <f t="shared" si="38"/>
        <v>0</v>
      </c>
      <c r="Q29" s="6">
        <f t="shared" si="39"/>
        <v>0</v>
      </c>
      <c r="R29" s="6">
        <f t="shared" si="40"/>
        <v>0</v>
      </c>
      <c r="S29" s="7">
        <f t="shared" si="41"/>
        <v>2</v>
      </c>
      <c r="T29" s="7">
        <f t="shared" si="42"/>
        <v>1</v>
      </c>
      <c r="U29" s="7">
        <v>1.2</v>
      </c>
      <c r="V29" s="11"/>
      <c r="W29" s="10"/>
      <c r="X29" s="11"/>
      <c r="Y29" s="10"/>
      <c r="Z29" s="11"/>
      <c r="AA29" s="10"/>
      <c r="AB29" s="11"/>
      <c r="AC29" s="10"/>
      <c r="AD29" s="7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43"/>
        <v>0</v>
      </c>
      <c r="AS29" s="11">
        <v>10</v>
      </c>
      <c r="AT29" s="10" t="s">
        <v>60</v>
      </c>
      <c r="AU29" s="11">
        <v>5</v>
      </c>
      <c r="AV29" s="10" t="s">
        <v>60</v>
      </c>
      <c r="AW29" s="11"/>
      <c r="AX29" s="10"/>
      <c r="AY29" s="11"/>
      <c r="AZ29" s="10"/>
      <c r="BA29" s="7">
        <v>1</v>
      </c>
      <c r="BB29" s="11"/>
      <c r="BC29" s="10"/>
      <c r="BD29" s="11">
        <v>5</v>
      </c>
      <c r="BE29" s="10" t="s">
        <v>60</v>
      </c>
      <c r="BF29" s="11"/>
      <c r="BG29" s="10"/>
      <c r="BH29" s="11"/>
      <c r="BI29" s="10"/>
      <c r="BJ29" s="11"/>
      <c r="BK29" s="10"/>
      <c r="BL29" s="11"/>
      <c r="BM29" s="10"/>
      <c r="BN29" s="7">
        <v>1</v>
      </c>
      <c r="BO29" s="7">
        <f t="shared" si="44"/>
        <v>2</v>
      </c>
      <c r="BP29" s="11"/>
      <c r="BQ29" s="10"/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45"/>
        <v>0</v>
      </c>
      <c r="CM29" s="11"/>
      <c r="CN29" s="10"/>
      <c r="CO29" s="11"/>
      <c r="CP29" s="10"/>
      <c r="CQ29" s="11"/>
      <c r="CR29" s="10"/>
      <c r="CS29" s="11"/>
      <c r="CT29" s="10"/>
      <c r="CU29" s="7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46"/>
        <v>0</v>
      </c>
      <c r="DJ29" s="11"/>
      <c r="DK29" s="10"/>
      <c r="DL29" s="11"/>
      <c r="DM29" s="10"/>
      <c r="DN29" s="11"/>
      <c r="DO29" s="10"/>
      <c r="DP29" s="11"/>
      <c r="DQ29" s="10"/>
      <c r="DR29" s="7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47"/>
        <v>0</v>
      </c>
      <c r="EG29" s="11"/>
      <c r="EH29" s="10"/>
      <c r="EI29" s="11"/>
      <c r="EJ29" s="10"/>
      <c r="EK29" s="11"/>
      <c r="EL29" s="10"/>
      <c r="EM29" s="11"/>
      <c r="EN29" s="10"/>
      <c r="EO29" s="7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48"/>
        <v>0</v>
      </c>
      <c r="FD29" s="11"/>
      <c r="FE29" s="10"/>
      <c r="FF29" s="11"/>
      <c r="FG29" s="10"/>
      <c r="FH29" s="11"/>
      <c r="FI29" s="10"/>
      <c r="FJ29" s="11"/>
      <c r="FK29" s="10"/>
      <c r="FL29" s="7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49"/>
        <v>0</v>
      </c>
      <c r="GA29" s="11"/>
      <c r="GB29" s="10"/>
      <c r="GC29" s="11"/>
      <c r="GD29" s="10"/>
      <c r="GE29" s="11"/>
      <c r="GF29" s="10"/>
      <c r="GG29" s="11"/>
      <c r="GH29" s="10"/>
      <c r="GI29" s="7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50"/>
        <v>0</v>
      </c>
    </row>
    <row r="30" spans="1:205" ht="12.75">
      <c r="A30" s="6"/>
      <c r="B30" s="6"/>
      <c r="C30" s="6"/>
      <c r="D30" s="6" t="s">
        <v>83</v>
      </c>
      <c r="E30" s="3" t="s">
        <v>84</v>
      </c>
      <c r="F30" s="6">
        <f t="shared" si="28"/>
        <v>0</v>
      </c>
      <c r="G30" s="6">
        <f t="shared" si="29"/>
        <v>2</v>
      </c>
      <c r="H30" s="6">
        <f t="shared" si="30"/>
        <v>30</v>
      </c>
      <c r="I30" s="6">
        <f t="shared" si="31"/>
        <v>16</v>
      </c>
      <c r="J30" s="6">
        <f t="shared" si="32"/>
        <v>0</v>
      </c>
      <c r="K30" s="6">
        <f t="shared" si="33"/>
        <v>0</v>
      </c>
      <c r="L30" s="6">
        <f t="shared" si="34"/>
        <v>0</v>
      </c>
      <c r="M30" s="6">
        <f t="shared" si="35"/>
        <v>0</v>
      </c>
      <c r="N30" s="6">
        <f t="shared" si="36"/>
        <v>14</v>
      </c>
      <c r="O30" s="6">
        <f t="shared" si="37"/>
        <v>0</v>
      </c>
      <c r="P30" s="6">
        <f t="shared" si="38"/>
        <v>0</v>
      </c>
      <c r="Q30" s="6">
        <f t="shared" si="39"/>
        <v>0</v>
      </c>
      <c r="R30" s="6">
        <f t="shared" si="40"/>
        <v>0</v>
      </c>
      <c r="S30" s="7">
        <f t="shared" si="41"/>
        <v>3</v>
      </c>
      <c r="T30" s="7">
        <f t="shared" si="42"/>
        <v>1.5</v>
      </c>
      <c r="U30" s="7">
        <v>1.7</v>
      </c>
      <c r="V30" s="11">
        <v>16</v>
      </c>
      <c r="W30" s="10" t="s">
        <v>60</v>
      </c>
      <c r="X30" s="11"/>
      <c r="Y30" s="10"/>
      <c r="Z30" s="11"/>
      <c r="AA30" s="10"/>
      <c r="AB30" s="11"/>
      <c r="AC30" s="10"/>
      <c r="AD30" s="7">
        <v>1.5</v>
      </c>
      <c r="AE30" s="11"/>
      <c r="AF30" s="10"/>
      <c r="AG30" s="11">
        <v>14</v>
      </c>
      <c r="AH30" s="10" t="s">
        <v>60</v>
      </c>
      <c r="AI30" s="11"/>
      <c r="AJ30" s="10"/>
      <c r="AK30" s="11"/>
      <c r="AL30" s="10"/>
      <c r="AM30" s="11"/>
      <c r="AN30" s="10"/>
      <c r="AO30" s="11"/>
      <c r="AP30" s="10"/>
      <c r="AQ30" s="7">
        <v>1.5</v>
      </c>
      <c r="AR30" s="7">
        <f t="shared" si="43"/>
        <v>3</v>
      </c>
      <c r="AS30" s="11"/>
      <c r="AT30" s="10"/>
      <c r="AU30" s="11"/>
      <c r="AV30" s="10"/>
      <c r="AW30" s="11"/>
      <c r="AX30" s="10"/>
      <c r="AY30" s="11"/>
      <c r="AZ30" s="10"/>
      <c r="BA30" s="7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44"/>
        <v>0</v>
      </c>
      <c r="BP30" s="11"/>
      <c r="BQ30" s="10"/>
      <c r="BR30" s="11"/>
      <c r="BS30" s="10"/>
      <c r="BT30" s="11"/>
      <c r="BU30" s="10"/>
      <c r="BV30" s="11"/>
      <c r="BW30" s="10"/>
      <c r="BX30" s="7"/>
      <c r="BY30" s="11"/>
      <c r="BZ30" s="10"/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/>
      <c r="CL30" s="7">
        <f t="shared" si="45"/>
        <v>0</v>
      </c>
      <c r="CM30" s="11"/>
      <c r="CN30" s="10"/>
      <c r="CO30" s="11"/>
      <c r="CP30" s="10"/>
      <c r="CQ30" s="11"/>
      <c r="CR30" s="10"/>
      <c r="CS30" s="11"/>
      <c r="CT30" s="10"/>
      <c r="CU30" s="7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46"/>
        <v>0</v>
      </c>
      <c r="DJ30" s="11"/>
      <c r="DK30" s="10"/>
      <c r="DL30" s="11"/>
      <c r="DM30" s="10"/>
      <c r="DN30" s="11"/>
      <c r="DO30" s="10"/>
      <c r="DP30" s="11"/>
      <c r="DQ30" s="10"/>
      <c r="DR30" s="7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47"/>
        <v>0</v>
      </c>
      <c r="EG30" s="11"/>
      <c r="EH30" s="10"/>
      <c r="EI30" s="11"/>
      <c r="EJ30" s="10"/>
      <c r="EK30" s="11"/>
      <c r="EL30" s="10"/>
      <c r="EM30" s="11"/>
      <c r="EN30" s="10"/>
      <c r="EO30" s="7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48"/>
        <v>0</v>
      </c>
      <c r="FD30" s="11"/>
      <c r="FE30" s="10"/>
      <c r="FF30" s="11"/>
      <c r="FG30" s="10"/>
      <c r="FH30" s="11"/>
      <c r="FI30" s="10"/>
      <c r="FJ30" s="11"/>
      <c r="FK30" s="10"/>
      <c r="FL30" s="7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49"/>
        <v>0</v>
      </c>
      <c r="GA30" s="11"/>
      <c r="GB30" s="10"/>
      <c r="GC30" s="11"/>
      <c r="GD30" s="10"/>
      <c r="GE30" s="11"/>
      <c r="GF30" s="10"/>
      <c r="GG30" s="11"/>
      <c r="GH30" s="10"/>
      <c r="GI30" s="7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50"/>
        <v>0</v>
      </c>
    </row>
    <row r="31" spans="1:205" ht="12.75">
      <c r="A31" s="6"/>
      <c r="B31" s="6"/>
      <c r="C31" s="6"/>
      <c r="D31" s="6" t="s">
        <v>85</v>
      </c>
      <c r="E31" s="3" t="s">
        <v>86</v>
      </c>
      <c r="F31" s="6">
        <f t="shared" si="28"/>
        <v>1</v>
      </c>
      <c r="G31" s="6">
        <f t="shared" si="29"/>
        <v>1</v>
      </c>
      <c r="H31" s="6">
        <f t="shared" si="30"/>
        <v>40</v>
      </c>
      <c r="I31" s="6">
        <f t="shared" si="31"/>
        <v>12</v>
      </c>
      <c r="J31" s="6">
        <f t="shared" si="32"/>
        <v>0</v>
      </c>
      <c r="K31" s="6">
        <f t="shared" si="33"/>
        <v>0</v>
      </c>
      <c r="L31" s="6">
        <f t="shared" si="34"/>
        <v>0</v>
      </c>
      <c r="M31" s="6">
        <f t="shared" si="35"/>
        <v>0</v>
      </c>
      <c r="N31" s="6">
        <f t="shared" si="36"/>
        <v>28</v>
      </c>
      <c r="O31" s="6">
        <f t="shared" si="37"/>
        <v>0</v>
      </c>
      <c r="P31" s="6">
        <f t="shared" si="38"/>
        <v>0</v>
      </c>
      <c r="Q31" s="6">
        <f t="shared" si="39"/>
        <v>0</v>
      </c>
      <c r="R31" s="6">
        <f t="shared" si="40"/>
        <v>0</v>
      </c>
      <c r="S31" s="7">
        <f t="shared" si="41"/>
        <v>3</v>
      </c>
      <c r="T31" s="7">
        <f t="shared" si="42"/>
        <v>2.2</v>
      </c>
      <c r="U31" s="7">
        <v>1.77</v>
      </c>
      <c r="V31" s="11">
        <v>12</v>
      </c>
      <c r="W31" s="10" t="s">
        <v>69</v>
      </c>
      <c r="X31" s="11"/>
      <c r="Y31" s="10"/>
      <c r="Z31" s="11"/>
      <c r="AA31" s="10"/>
      <c r="AB31" s="11"/>
      <c r="AC31" s="10"/>
      <c r="AD31" s="7">
        <v>0.8</v>
      </c>
      <c r="AE31" s="11"/>
      <c r="AF31" s="10"/>
      <c r="AG31" s="11">
        <v>28</v>
      </c>
      <c r="AH31" s="10" t="s">
        <v>60</v>
      </c>
      <c r="AI31" s="11"/>
      <c r="AJ31" s="10"/>
      <c r="AK31" s="11"/>
      <c r="AL31" s="10"/>
      <c r="AM31" s="11"/>
      <c r="AN31" s="10"/>
      <c r="AO31" s="11"/>
      <c r="AP31" s="10"/>
      <c r="AQ31" s="7">
        <v>2.2</v>
      </c>
      <c r="AR31" s="7">
        <f t="shared" si="43"/>
        <v>3</v>
      </c>
      <c r="AS31" s="11"/>
      <c r="AT31" s="10"/>
      <c r="AU31" s="11"/>
      <c r="AV31" s="10"/>
      <c r="AW31" s="11"/>
      <c r="AX31" s="10"/>
      <c r="AY31" s="11"/>
      <c r="AZ31" s="10"/>
      <c r="BA31" s="7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44"/>
        <v>0</v>
      </c>
      <c r="BP31" s="11"/>
      <c r="BQ31" s="10"/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45"/>
        <v>0</v>
      </c>
      <c r="CM31" s="11"/>
      <c r="CN31" s="10"/>
      <c r="CO31" s="11"/>
      <c r="CP31" s="10"/>
      <c r="CQ31" s="11"/>
      <c r="CR31" s="10"/>
      <c r="CS31" s="11"/>
      <c r="CT31" s="10"/>
      <c r="CU31" s="7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46"/>
        <v>0</v>
      </c>
      <c r="DJ31" s="11"/>
      <c r="DK31" s="10"/>
      <c r="DL31" s="11"/>
      <c r="DM31" s="10"/>
      <c r="DN31" s="11"/>
      <c r="DO31" s="10"/>
      <c r="DP31" s="11"/>
      <c r="DQ31" s="10"/>
      <c r="DR31" s="7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47"/>
        <v>0</v>
      </c>
      <c r="EG31" s="11"/>
      <c r="EH31" s="10"/>
      <c r="EI31" s="11"/>
      <c r="EJ31" s="10"/>
      <c r="EK31" s="11"/>
      <c r="EL31" s="10"/>
      <c r="EM31" s="11"/>
      <c r="EN31" s="10"/>
      <c r="EO31" s="7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48"/>
        <v>0</v>
      </c>
      <c r="FD31" s="11"/>
      <c r="FE31" s="10"/>
      <c r="FF31" s="11"/>
      <c r="FG31" s="10"/>
      <c r="FH31" s="11"/>
      <c r="FI31" s="10"/>
      <c r="FJ31" s="11"/>
      <c r="FK31" s="10"/>
      <c r="FL31" s="7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49"/>
        <v>0</v>
      </c>
      <c r="GA31" s="11"/>
      <c r="GB31" s="10"/>
      <c r="GC31" s="11"/>
      <c r="GD31" s="10"/>
      <c r="GE31" s="11"/>
      <c r="GF31" s="10"/>
      <c r="GG31" s="11"/>
      <c r="GH31" s="10"/>
      <c r="GI31" s="7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50"/>
        <v>0</v>
      </c>
    </row>
    <row r="32" spans="1:205" ht="12.75">
      <c r="A32" s="6"/>
      <c r="B32" s="6"/>
      <c r="C32" s="6"/>
      <c r="D32" s="6" t="s">
        <v>87</v>
      </c>
      <c r="E32" s="3" t="s">
        <v>88</v>
      </c>
      <c r="F32" s="6">
        <f t="shared" si="28"/>
        <v>0</v>
      </c>
      <c r="G32" s="6">
        <f t="shared" si="29"/>
        <v>2</v>
      </c>
      <c r="H32" s="6">
        <f t="shared" si="30"/>
        <v>40</v>
      </c>
      <c r="I32" s="6">
        <f t="shared" si="31"/>
        <v>10</v>
      </c>
      <c r="J32" s="6">
        <f t="shared" si="32"/>
        <v>0</v>
      </c>
      <c r="K32" s="6">
        <f t="shared" si="33"/>
        <v>0</v>
      </c>
      <c r="L32" s="6">
        <f t="shared" si="34"/>
        <v>0</v>
      </c>
      <c r="M32" s="6">
        <f t="shared" si="35"/>
        <v>0</v>
      </c>
      <c r="N32" s="6">
        <f t="shared" si="36"/>
        <v>30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3</v>
      </c>
      <c r="T32" s="7">
        <f t="shared" si="42"/>
        <v>2.2</v>
      </c>
      <c r="U32" s="7">
        <v>1.63</v>
      </c>
      <c r="V32" s="11">
        <v>10</v>
      </c>
      <c r="W32" s="10" t="s">
        <v>60</v>
      </c>
      <c r="X32" s="11"/>
      <c r="Y32" s="10"/>
      <c r="Z32" s="11"/>
      <c r="AA32" s="10"/>
      <c r="AB32" s="11"/>
      <c r="AC32" s="10"/>
      <c r="AD32" s="7">
        <v>0.8</v>
      </c>
      <c r="AE32" s="11"/>
      <c r="AF32" s="10"/>
      <c r="AG32" s="11">
        <v>30</v>
      </c>
      <c r="AH32" s="10" t="s">
        <v>60</v>
      </c>
      <c r="AI32" s="11"/>
      <c r="AJ32" s="10"/>
      <c r="AK32" s="11"/>
      <c r="AL32" s="10"/>
      <c r="AM32" s="11"/>
      <c r="AN32" s="10"/>
      <c r="AO32" s="11"/>
      <c r="AP32" s="10"/>
      <c r="AQ32" s="7">
        <v>2.2</v>
      </c>
      <c r="AR32" s="7">
        <f t="shared" si="43"/>
        <v>3</v>
      </c>
      <c r="AS32" s="11"/>
      <c r="AT32" s="10"/>
      <c r="AU32" s="11"/>
      <c r="AV32" s="10"/>
      <c r="AW32" s="11"/>
      <c r="AX32" s="10"/>
      <c r="AY32" s="11"/>
      <c r="AZ32" s="10"/>
      <c r="BA32" s="7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/>
      <c r="BO32" s="7">
        <f t="shared" si="44"/>
        <v>0</v>
      </c>
      <c r="BP32" s="11"/>
      <c r="BQ32" s="10"/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11"/>
      <c r="CR32" s="10"/>
      <c r="CS32" s="11"/>
      <c r="CT32" s="10"/>
      <c r="CU32" s="7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11"/>
      <c r="DO32" s="10"/>
      <c r="DP32" s="11"/>
      <c r="DQ32" s="10"/>
      <c r="DR32" s="7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11"/>
      <c r="EL32" s="10"/>
      <c r="EM32" s="11"/>
      <c r="EN32" s="10"/>
      <c r="EO32" s="7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11"/>
      <c r="FI32" s="10"/>
      <c r="FJ32" s="11"/>
      <c r="FK32" s="10"/>
      <c r="FL32" s="7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11"/>
      <c r="GF32" s="10"/>
      <c r="GG32" s="11"/>
      <c r="GH32" s="10"/>
      <c r="GI32" s="7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ht="12.75">
      <c r="A33" s="6"/>
      <c r="B33" s="6"/>
      <c r="C33" s="6"/>
      <c r="D33" s="6" t="s">
        <v>89</v>
      </c>
      <c r="E33" s="3" t="s">
        <v>90</v>
      </c>
      <c r="F33" s="6">
        <f t="shared" si="28"/>
        <v>0</v>
      </c>
      <c r="G33" s="6">
        <f t="shared" si="29"/>
        <v>2</v>
      </c>
      <c r="H33" s="6">
        <f t="shared" si="30"/>
        <v>30</v>
      </c>
      <c r="I33" s="6">
        <f t="shared" si="31"/>
        <v>10</v>
      </c>
      <c r="J33" s="6">
        <f t="shared" si="32"/>
        <v>0</v>
      </c>
      <c r="K33" s="6">
        <f t="shared" si="33"/>
        <v>0</v>
      </c>
      <c r="L33" s="6">
        <f t="shared" si="34"/>
        <v>0</v>
      </c>
      <c r="M33" s="6">
        <f t="shared" si="35"/>
        <v>0</v>
      </c>
      <c r="N33" s="6">
        <f t="shared" si="36"/>
        <v>20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2</v>
      </c>
      <c r="T33" s="7">
        <f t="shared" si="42"/>
        <v>1.4</v>
      </c>
      <c r="U33" s="7">
        <v>1.93</v>
      </c>
      <c r="V33" s="11">
        <v>10</v>
      </c>
      <c r="W33" s="10" t="s">
        <v>60</v>
      </c>
      <c r="X33" s="11"/>
      <c r="Y33" s="10"/>
      <c r="Z33" s="11"/>
      <c r="AA33" s="10"/>
      <c r="AB33" s="11"/>
      <c r="AC33" s="10"/>
      <c r="AD33" s="7">
        <v>0.6</v>
      </c>
      <c r="AE33" s="11"/>
      <c r="AF33" s="10"/>
      <c r="AG33" s="11">
        <v>20</v>
      </c>
      <c r="AH33" s="10" t="s">
        <v>60</v>
      </c>
      <c r="AI33" s="11"/>
      <c r="AJ33" s="10"/>
      <c r="AK33" s="11"/>
      <c r="AL33" s="10"/>
      <c r="AM33" s="11"/>
      <c r="AN33" s="10"/>
      <c r="AO33" s="11"/>
      <c r="AP33" s="10"/>
      <c r="AQ33" s="7">
        <v>1.4</v>
      </c>
      <c r="AR33" s="7">
        <f t="shared" si="43"/>
        <v>2</v>
      </c>
      <c r="AS33" s="11"/>
      <c r="AT33" s="10"/>
      <c r="AU33" s="11"/>
      <c r="AV33" s="10"/>
      <c r="AW33" s="11"/>
      <c r="AX33" s="10"/>
      <c r="AY33" s="11"/>
      <c r="AZ33" s="10"/>
      <c r="BA33" s="7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11"/>
      <c r="CR33" s="10"/>
      <c r="CS33" s="11"/>
      <c r="CT33" s="10"/>
      <c r="CU33" s="7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11"/>
      <c r="DO33" s="10"/>
      <c r="DP33" s="11"/>
      <c r="DQ33" s="10"/>
      <c r="DR33" s="7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11"/>
      <c r="EL33" s="10"/>
      <c r="EM33" s="11"/>
      <c r="EN33" s="10"/>
      <c r="EO33" s="7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11"/>
      <c r="FI33" s="10"/>
      <c r="FJ33" s="11"/>
      <c r="FK33" s="10"/>
      <c r="FL33" s="7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11"/>
      <c r="GF33" s="10"/>
      <c r="GG33" s="11"/>
      <c r="GH33" s="10"/>
      <c r="GI33" s="7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ht="12.75">
      <c r="A34" s="6"/>
      <c r="B34" s="6"/>
      <c r="C34" s="6"/>
      <c r="D34" s="6" t="s">
        <v>91</v>
      </c>
      <c r="E34" s="3" t="s">
        <v>92</v>
      </c>
      <c r="F34" s="6">
        <f t="shared" si="28"/>
        <v>0</v>
      </c>
      <c r="G34" s="6">
        <f t="shared" si="29"/>
        <v>1</v>
      </c>
      <c r="H34" s="6">
        <f t="shared" si="30"/>
        <v>20</v>
      </c>
      <c r="I34" s="6">
        <f t="shared" si="31"/>
        <v>0</v>
      </c>
      <c r="J34" s="6">
        <f t="shared" si="32"/>
        <v>0</v>
      </c>
      <c r="K34" s="6">
        <f t="shared" si="33"/>
        <v>0</v>
      </c>
      <c r="L34" s="6">
        <f t="shared" si="34"/>
        <v>0</v>
      </c>
      <c r="M34" s="6">
        <f t="shared" si="35"/>
        <v>0</v>
      </c>
      <c r="N34" s="6">
        <f t="shared" si="36"/>
        <v>20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2</v>
      </c>
      <c r="T34" s="7">
        <f t="shared" si="42"/>
        <v>2</v>
      </c>
      <c r="U34" s="7">
        <v>1.3</v>
      </c>
      <c r="V34" s="11"/>
      <c r="W34" s="10"/>
      <c r="X34" s="11"/>
      <c r="Y34" s="10"/>
      <c r="Z34" s="11"/>
      <c r="AA34" s="10"/>
      <c r="AB34" s="11"/>
      <c r="AC34" s="10"/>
      <c r="AD34" s="7"/>
      <c r="AE34" s="11"/>
      <c r="AF34" s="10"/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/>
      <c r="AR34" s="7">
        <f t="shared" si="43"/>
        <v>0</v>
      </c>
      <c r="AS34" s="11"/>
      <c r="AT34" s="10"/>
      <c r="AU34" s="11"/>
      <c r="AV34" s="10"/>
      <c r="AW34" s="11"/>
      <c r="AX34" s="10"/>
      <c r="AY34" s="11"/>
      <c r="AZ34" s="10"/>
      <c r="BA34" s="7"/>
      <c r="BB34" s="11"/>
      <c r="BC34" s="10"/>
      <c r="BD34" s="11">
        <v>20</v>
      </c>
      <c r="BE34" s="10" t="s">
        <v>60</v>
      </c>
      <c r="BF34" s="11"/>
      <c r="BG34" s="10"/>
      <c r="BH34" s="11"/>
      <c r="BI34" s="10"/>
      <c r="BJ34" s="11"/>
      <c r="BK34" s="10"/>
      <c r="BL34" s="11"/>
      <c r="BM34" s="10"/>
      <c r="BN34" s="7">
        <v>2</v>
      </c>
      <c r="BO34" s="7">
        <f t="shared" si="44"/>
        <v>2</v>
      </c>
      <c r="BP34" s="11"/>
      <c r="BQ34" s="10"/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11"/>
      <c r="CR34" s="10"/>
      <c r="CS34" s="11"/>
      <c r="CT34" s="10"/>
      <c r="CU34" s="7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11"/>
      <c r="DO34" s="10"/>
      <c r="DP34" s="11"/>
      <c r="DQ34" s="10"/>
      <c r="DR34" s="7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11"/>
      <c r="EL34" s="10"/>
      <c r="EM34" s="11"/>
      <c r="EN34" s="10"/>
      <c r="EO34" s="7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11"/>
      <c r="FI34" s="10"/>
      <c r="FJ34" s="11"/>
      <c r="FK34" s="10"/>
      <c r="FL34" s="7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11"/>
      <c r="GF34" s="10"/>
      <c r="GG34" s="11"/>
      <c r="GH34" s="10"/>
      <c r="GI34" s="7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ht="12.75">
      <c r="A35" s="6">
        <v>2</v>
      </c>
      <c r="B35" s="6">
        <v>1</v>
      </c>
      <c r="C35" s="6"/>
      <c r="D35" s="6"/>
      <c r="E35" s="3" t="s">
        <v>93</v>
      </c>
      <c r="F35" s="6">
        <f>$B$35*COUNTIF(V35:GU35,"e")</f>
        <v>0</v>
      </c>
      <c r="G35" s="6">
        <f>$B$35*COUNTIF(V35:GU35,"z")</f>
        <v>1</v>
      </c>
      <c r="H35" s="6">
        <f t="shared" si="30"/>
        <v>30</v>
      </c>
      <c r="I35" s="6">
        <f t="shared" si="31"/>
        <v>0</v>
      </c>
      <c r="J35" s="6">
        <f t="shared" si="32"/>
        <v>0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30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2</v>
      </c>
      <c r="T35" s="7">
        <f t="shared" si="42"/>
        <v>2</v>
      </c>
      <c r="U35" s="7">
        <f>$B$35*1.5</f>
        <v>1.5</v>
      </c>
      <c r="V35" s="11"/>
      <c r="W35" s="10"/>
      <c r="X35" s="11"/>
      <c r="Y35" s="10"/>
      <c r="Z35" s="11"/>
      <c r="AA35" s="10"/>
      <c r="AB35" s="11"/>
      <c r="AC35" s="10"/>
      <c r="AD35" s="7"/>
      <c r="AE35" s="11"/>
      <c r="AF35" s="10"/>
      <c r="AG35" s="11">
        <f>$B$35*30</f>
        <v>30</v>
      </c>
      <c r="AH35" s="10" t="s">
        <v>60</v>
      </c>
      <c r="AI35" s="11"/>
      <c r="AJ35" s="10"/>
      <c r="AK35" s="11"/>
      <c r="AL35" s="10"/>
      <c r="AM35" s="11"/>
      <c r="AN35" s="10"/>
      <c r="AO35" s="11"/>
      <c r="AP35" s="10"/>
      <c r="AQ35" s="7">
        <f>$B$35*2</f>
        <v>2</v>
      </c>
      <c r="AR35" s="7">
        <f t="shared" si="43"/>
        <v>2</v>
      </c>
      <c r="AS35" s="11"/>
      <c r="AT35" s="10"/>
      <c r="AU35" s="11"/>
      <c r="AV35" s="10"/>
      <c r="AW35" s="11"/>
      <c r="AX35" s="10"/>
      <c r="AY35" s="11"/>
      <c r="AZ35" s="10"/>
      <c r="BA35" s="7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/>
      <c r="BO35" s="7">
        <f t="shared" si="44"/>
        <v>0</v>
      </c>
      <c r="BP35" s="11"/>
      <c r="BQ35" s="10"/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11"/>
      <c r="CR35" s="10"/>
      <c r="CS35" s="11"/>
      <c r="CT35" s="10"/>
      <c r="CU35" s="7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11"/>
      <c r="DO35" s="10"/>
      <c r="DP35" s="11"/>
      <c r="DQ35" s="10"/>
      <c r="DR35" s="7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11"/>
      <c r="EL35" s="10"/>
      <c r="EM35" s="11"/>
      <c r="EN35" s="10"/>
      <c r="EO35" s="7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11"/>
      <c r="FI35" s="10"/>
      <c r="FJ35" s="11"/>
      <c r="FK35" s="10"/>
      <c r="FL35" s="7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11"/>
      <c r="GF35" s="10"/>
      <c r="GG35" s="11"/>
      <c r="GH35" s="10"/>
      <c r="GI35" s="7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ht="12.75">
      <c r="A36" s="6"/>
      <c r="B36" s="6"/>
      <c r="C36" s="6"/>
      <c r="D36" s="6" t="s">
        <v>94</v>
      </c>
      <c r="E36" s="3" t="s">
        <v>95</v>
      </c>
      <c r="F36" s="6">
        <f aca="true" t="shared" si="51" ref="F36:F47">COUNTIF(V36:GU36,"e")</f>
        <v>0</v>
      </c>
      <c r="G36" s="6">
        <f aca="true" t="shared" si="52" ref="G36:G47">COUNTIF(V36:GU36,"z")</f>
        <v>3</v>
      </c>
      <c r="H36" s="6">
        <f t="shared" si="30"/>
        <v>40</v>
      </c>
      <c r="I36" s="6">
        <f t="shared" si="31"/>
        <v>16</v>
      </c>
      <c r="J36" s="6">
        <f t="shared" si="32"/>
        <v>12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12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3</v>
      </c>
      <c r="T36" s="7">
        <f t="shared" si="42"/>
        <v>1.2</v>
      </c>
      <c r="U36" s="7">
        <v>2.1</v>
      </c>
      <c r="V36" s="11">
        <v>16</v>
      </c>
      <c r="W36" s="10" t="s">
        <v>60</v>
      </c>
      <c r="X36" s="11">
        <v>12</v>
      </c>
      <c r="Y36" s="10" t="s">
        <v>60</v>
      </c>
      <c r="Z36" s="11"/>
      <c r="AA36" s="10"/>
      <c r="AB36" s="11"/>
      <c r="AC36" s="10"/>
      <c r="AD36" s="7">
        <v>1.8</v>
      </c>
      <c r="AE36" s="11"/>
      <c r="AF36" s="10"/>
      <c r="AG36" s="11">
        <v>12</v>
      </c>
      <c r="AH36" s="10" t="s">
        <v>60</v>
      </c>
      <c r="AI36" s="11"/>
      <c r="AJ36" s="10"/>
      <c r="AK36" s="11"/>
      <c r="AL36" s="10"/>
      <c r="AM36" s="11"/>
      <c r="AN36" s="10"/>
      <c r="AO36" s="11"/>
      <c r="AP36" s="10"/>
      <c r="AQ36" s="7">
        <v>1.2</v>
      </c>
      <c r="AR36" s="7">
        <f t="shared" si="43"/>
        <v>3</v>
      </c>
      <c r="AS36" s="11"/>
      <c r="AT36" s="10"/>
      <c r="AU36" s="11"/>
      <c r="AV36" s="10"/>
      <c r="AW36" s="11"/>
      <c r="AX36" s="10"/>
      <c r="AY36" s="11"/>
      <c r="AZ36" s="10"/>
      <c r="BA36" s="7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0</v>
      </c>
      <c r="BP36" s="11"/>
      <c r="BQ36" s="10"/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11"/>
      <c r="CR36" s="10"/>
      <c r="CS36" s="11"/>
      <c r="CT36" s="10"/>
      <c r="CU36" s="7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11"/>
      <c r="DO36" s="10"/>
      <c r="DP36" s="11"/>
      <c r="DQ36" s="10"/>
      <c r="DR36" s="7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11"/>
      <c r="EL36" s="10"/>
      <c r="EM36" s="11"/>
      <c r="EN36" s="10"/>
      <c r="EO36" s="7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11"/>
      <c r="FI36" s="10"/>
      <c r="FJ36" s="11"/>
      <c r="FK36" s="10"/>
      <c r="FL36" s="7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11"/>
      <c r="GF36" s="10"/>
      <c r="GG36" s="11"/>
      <c r="GH36" s="10"/>
      <c r="GI36" s="7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ht="12.75">
      <c r="A37" s="6"/>
      <c r="B37" s="6"/>
      <c r="C37" s="6"/>
      <c r="D37" s="6" t="s">
        <v>96</v>
      </c>
      <c r="E37" s="3" t="s">
        <v>97</v>
      </c>
      <c r="F37" s="6">
        <f t="shared" si="51"/>
        <v>0</v>
      </c>
      <c r="G37" s="6">
        <f t="shared" si="52"/>
        <v>2</v>
      </c>
      <c r="H37" s="6">
        <f t="shared" si="30"/>
        <v>46</v>
      </c>
      <c r="I37" s="6">
        <f t="shared" si="31"/>
        <v>16</v>
      </c>
      <c r="J37" s="6">
        <f t="shared" si="32"/>
        <v>0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30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4</v>
      </c>
      <c r="T37" s="7">
        <f t="shared" si="42"/>
        <v>2.5</v>
      </c>
      <c r="U37" s="7">
        <v>1.73</v>
      </c>
      <c r="V37" s="11"/>
      <c r="W37" s="10"/>
      <c r="X37" s="11"/>
      <c r="Y37" s="10"/>
      <c r="Z37" s="11"/>
      <c r="AA37" s="10"/>
      <c r="AB37" s="11"/>
      <c r="AC37" s="10"/>
      <c r="AD37" s="7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>
        <v>16</v>
      </c>
      <c r="AT37" s="10" t="s">
        <v>60</v>
      </c>
      <c r="AU37" s="11"/>
      <c r="AV37" s="10"/>
      <c r="AW37" s="11"/>
      <c r="AX37" s="10"/>
      <c r="AY37" s="11"/>
      <c r="AZ37" s="10"/>
      <c r="BA37" s="7">
        <v>1.5</v>
      </c>
      <c r="BB37" s="11"/>
      <c r="BC37" s="10"/>
      <c r="BD37" s="11">
        <v>30</v>
      </c>
      <c r="BE37" s="10" t="s">
        <v>60</v>
      </c>
      <c r="BF37" s="11"/>
      <c r="BG37" s="10"/>
      <c r="BH37" s="11"/>
      <c r="BI37" s="10"/>
      <c r="BJ37" s="11"/>
      <c r="BK37" s="10"/>
      <c r="BL37" s="11"/>
      <c r="BM37" s="10"/>
      <c r="BN37" s="7">
        <v>2.5</v>
      </c>
      <c r="BO37" s="7">
        <f t="shared" si="44"/>
        <v>4</v>
      </c>
      <c r="BP37" s="11"/>
      <c r="BQ37" s="10"/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11"/>
      <c r="CR37" s="10"/>
      <c r="CS37" s="11"/>
      <c r="CT37" s="10"/>
      <c r="CU37" s="7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/>
      <c r="DK37" s="10"/>
      <c r="DL37" s="11"/>
      <c r="DM37" s="10"/>
      <c r="DN37" s="11"/>
      <c r="DO37" s="10"/>
      <c r="DP37" s="11"/>
      <c r="DQ37" s="10"/>
      <c r="DR37" s="7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7"/>
        <v>0</v>
      </c>
      <c r="EG37" s="11"/>
      <c r="EH37" s="10"/>
      <c r="EI37" s="11"/>
      <c r="EJ37" s="10"/>
      <c r="EK37" s="11"/>
      <c r="EL37" s="10"/>
      <c r="EM37" s="11"/>
      <c r="EN37" s="10"/>
      <c r="EO37" s="7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11"/>
      <c r="FI37" s="10"/>
      <c r="FJ37" s="11"/>
      <c r="FK37" s="10"/>
      <c r="FL37" s="7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11"/>
      <c r="GF37" s="10"/>
      <c r="GG37" s="11"/>
      <c r="GH37" s="10"/>
      <c r="GI37" s="7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2.75">
      <c r="A38" s="6"/>
      <c r="B38" s="6"/>
      <c r="C38" s="6"/>
      <c r="D38" s="6" t="s">
        <v>98</v>
      </c>
      <c r="E38" s="3" t="s">
        <v>99</v>
      </c>
      <c r="F38" s="6">
        <f t="shared" si="51"/>
        <v>1</v>
      </c>
      <c r="G38" s="6">
        <f t="shared" si="52"/>
        <v>1</v>
      </c>
      <c r="H38" s="6">
        <f t="shared" si="30"/>
        <v>50</v>
      </c>
      <c r="I38" s="6">
        <f t="shared" si="31"/>
        <v>20</v>
      </c>
      <c r="J38" s="6">
        <f t="shared" si="32"/>
        <v>0</v>
      </c>
      <c r="K38" s="6">
        <f t="shared" si="33"/>
        <v>0</v>
      </c>
      <c r="L38" s="6">
        <f t="shared" si="34"/>
        <v>0</v>
      </c>
      <c r="M38" s="6">
        <f t="shared" si="35"/>
        <v>0</v>
      </c>
      <c r="N38" s="6">
        <f t="shared" si="36"/>
        <v>30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6">
        <f t="shared" si="40"/>
        <v>0</v>
      </c>
      <c r="S38" s="7">
        <f t="shared" si="41"/>
        <v>4</v>
      </c>
      <c r="T38" s="7">
        <f t="shared" si="42"/>
        <v>2</v>
      </c>
      <c r="U38" s="7">
        <v>2.07</v>
      </c>
      <c r="V38" s="11"/>
      <c r="W38" s="10"/>
      <c r="X38" s="11"/>
      <c r="Y38" s="10"/>
      <c r="Z38" s="11"/>
      <c r="AA38" s="10"/>
      <c r="AB38" s="11"/>
      <c r="AC38" s="10"/>
      <c r="AD38" s="7"/>
      <c r="AE38" s="11"/>
      <c r="AF38" s="10"/>
      <c r="AG38" s="11"/>
      <c r="AH38" s="10"/>
      <c r="AI38" s="11"/>
      <c r="AJ38" s="10"/>
      <c r="AK38" s="11"/>
      <c r="AL38" s="10"/>
      <c r="AM38" s="11"/>
      <c r="AN38" s="10"/>
      <c r="AO38" s="11"/>
      <c r="AP38" s="10"/>
      <c r="AQ38" s="7"/>
      <c r="AR38" s="7">
        <f t="shared" si="43"/>
        <v>0</v>
      </c>
      <c r="AS38" s="11">
        <v>20</v>
      </c>
      <c r="AT38" s="10" t="s">
        <v>69</v>
      </c>
      <c r="AU38" s="11"/>
      <c r="AV38" s="10"/>
      <c r="AW38" s="11"/>
      <c r="AX38" s="10"/>
      <c r="AY38" s="11"/>
      <c r="AZ38" s="10"/>
      <c r="BA38" s="7">
        <v>2</v>
      </c>
      <c r="BB38" s="11"/>
      <c r="BC38" s="10"/>
      <c r="BD38" s="11">
        <v>30</v>
      </c>
      <c r="BE38" s="10" t="s">
        <v>60</v>
      </c>
      <c r="BF38" s="11"/>
      <c r="BG38" s="10"/>
      <c r="BH38" s="11"/>
      <c r="BI38" s="10"/>
      <c r="BJ38" s="11"/>
      <c r="BK38" s="10"/>
      <c r="BL38" s="11"/>
      <c r="BM38" s="10"/>
      <c r="BN38" s="7">
        <v>2</v>
      </c>
      <c r="BO38" s="7">
        <f t="shared" si="44"/>
        <v>4</v>
      </c>
      <c r="BP38" s="11"/>
      <c r="BQ38" s="10"/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11"/>
      <c r="CH38" s="10"/>
      <c r="CI38" s="11"/>
      <c r="CJ38" s="10"/>
      <c r="CK38" s="7"/>
      <c r="CL38" s="7">
        <f t="shared" si="45"/>
        <v>0</v>
      </c>
      <c r="CM38" s="11"/>
      <c r="CN38" s="10"/>
      <c r="CO38" s="11"/>
      <c r="CP38" s="10"/>
      <c r="CQ38" s="11"/>
      <c r="CR38" s="10"/>
      <c r="CS38" s="11"/>
      <c r="CT38" s="10"/>
      <c r="CU38" s="7"/>
      <c r="CV38" s="11"/>
      <c r="CW38" s="10"/>
      <c r="CX38" s="11"/>
      <c r="CY38" s="10"/>
      <c r="CZ38" s="11"/>
      <c r="DA38" s="10"/>
      <c r="DB38" s="11"/>
      <c r="DC38" s="10"/>
      <c r="DD38" s="11"/>
      <c r="DE38" s="10"/>
      <c r="DF38" s="11"/>
      <c r="DG38" s="10"/>
      <c r="DH38" s="7"/>
      <c r="DI38" s="7">
        <f t="shared" si="46"/>
        <v>0</v>
      </c>
      <c r="DJ38" s="11"/>
      <c r="DK38" s="10"/>
      <c r="DL38" s="11"/>
      <c r="DM38" s="10"/>
      <c r="DN38" s="11"/>
      <c r="DO38" s="10"/>
      <c r="DP38" s="11"/>
      <c r="DQ38" s="10"/>
      <c r="DR38" s="7"/>
      <c r="DS38" s="11"/>
      <c r="DT38" s="10"/>
      <c r="DU38" s="11"/>
      <c r="DV38" s="10"/>
      <c r="DW38" s="11"/>
      <c r="DX38" s="10"/>
      <c r="DY38" s="11"/>
      <c r="DZ38" s="10"/>
      <c r="EA38" s="11"/>
      <c r="EB38" s="10"/>
      <c r="EC38" s="11"/>
      <c r="ED38" s="10"/>
      <c r="EE38" s="7"/>
      <c r="EF38" s="7">
        <f t="shared" si="47"/>
        <v>0</v>
      </c>
      <c r="EG38" s="11"/>
      <c r="EH38" s="10"/>
      <c r="EI38" s="11"/>
      <c r="EJ38" s="10"/>
      <c r="EK38" s="11"/>
      <c r="EL38" s="10"/>
      <c r="EM38" s="11"/>
      <c r="EN38" s="10"/>
      <c r="EO38" s="7"/>
      <c r="EP38" s="11"/>
      <c r="EQ38" s="10"/>
      <c r="ER38" s="11"/>
      <c r="ES38" s="10"/>
      <c r="ET38" s="11"/>
      <c r="EU38" s="10"/>
      <c r="EV38" s="11"/>
      <c r="EW38" s="10"/>
      <c r="EX38" s="11"/>
      <c r="EY38" s="10"/>
      <c r="EZ38" s="11"/>
      <c r="FA38" s="10"/>
      <c r="FB38" s="7"/>
      <c r="FC38" s="7">
        <f t="shared" si="48"/>
        <v>0</v>
      </c>
      <c r="FD38" s="11"/>
      <c r="FE38" s="10"/>
      <c r="FF38" s="11"/>
      <c r="FG38" s="10"/>
      <c r="FH38" s="11"/>
      <c r="FI38" s="10"/>
      <c r="FJ38" s="11"/>
      <c r="FK38" s="10"/>
      <c r="FL38" s="7"/>
      <c r="FM38" s="11"/>
      <c r="FN38" s="10"/>
      <c r="FO38" s="11"/>
      <c r="FP38" s="10"/>
      <c r="FQ38" s="11"/>
      <c r="FR38" s="10"/>
      <c r="FS38" s="11"/>
      <c r="FT38" s="10"/>
      <c r="FU38" s="11"/>
      <c r="FV38" s="10"/>
      <c r="FW38" s="11"/>
      <c r="FX38" s="10"/>
      <c r="FY38" s="7"/>
      <c r="FZ38" s="7">
        <f t="shared" si="49"/>
        <v>0</v>
      </c>
      <c r="GA38" s="11"/>
      <c r="GB38" s="10"/>
      <c r="GC38" s="11"/>
      <c r="GD38" s="10"/>
      <c r="GE38" s="11"/>
      <c r="GF38" s="10"/>
      <c r="GG38" s="11"/>
      <c r="GH38" s="10"/>
      <c r="GI38" s="7"/>
      <c r="GJ38" s="11"/>
      <c r="GK38" s="10"/>
      <c r="GL38" s="11"/>
      <c r="GM38" s="10"/>
      <c r="GN38" s="11"/>
      <c r="GO38" s="10"/>
      <c r="GP38" s="11"/>
      <c r="GQ38" s="10"/>
      <c r="GR38" s="11"/>
      <c r="GS38" s="10"/>
      <c r="GT38" s="11"/>
      <c r="GU38" s="10"/>
      <c r="GV38" s="7"/>
      <c r="GW38" s="7">
        <f t="shared" si="50"/>
        <v>0</v>
      </c>
    </row>
    <row r="39" spans="1:205" ht="12.75">
      <c r="A39" s="6"/>
      <c r="B39" s="6"/>
      <c r="C39" s="6"/>
      <c r="D39" s="6" t="s">
        <v>100</v>
      </c>
      <c r="E39" s="3" t="s">
        <v>101</v>
      </c>
      <c r="F39" s="6">
        <f t="shared" si="51"/>
        <v>0</v>
      </c>
      <c r="G39" s="6">
        <f t="shared" si="52"/>
        <v>2</v>
      </c>
      <c r="H39" s="6">
        <f t="shared" si="30"/>
        <v>40</v>
      </c>
      <c r="I39" s="6">
        <f t="shared" si="31"/>
        <v>20</v>
      </c>
      <c r="J39" s="6">
        <f t="shared" si="32"/>
        <v>0</v>
      </c>
      <c r="K39" s="6">
        <f t="shared" si="33"/>
        <v>0</v>
      </c>
      <c r="L39" s="6">
        <f t="shared" si="34"/>
        <v>0</v>
      </c>
      <c r="M39" s="6">
        <f t="shared" si="35"/>
        <v>0</v>
      </c>
      <c r="N39" s="6">
        <f t="shared" si="36"/>
        <v>20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6">
        <f t="shared" si="40"/>
        <v>0</v>
      </c>
      <c r="S39" s="7">
        <f t="shared" si="41"/>
        <v>3</v>
      </c>
      <c r="T39" s="7">
        <f t="shared" si="42"/>
        <v>2</v>
      </c>
      <c r="U39" s="7">
        <v>1.63</v>
      </c>
      <c r="V39" s="11"/>
      <c r="W39" s="10"/>
      <c r="X39" s="11"/>
      <c r="Y39" s="10"/>
      <c r="Z39" s="11"/>
      <c r="AA39" s="10"/>
      <c r="AB39" s="11"/>
      <c r="AC39" s="10"/>
      <c r="AD39" s="7"/>
      <c r="AE39" s="11"/>
      <c r="AF39" s="10"/>
      <c r="AG39" s="11"/>
      <c r="AH39" s="10"/>
      <c r="AI39" s="11"/>
      <c r="AJ39" s="10"/>
      <c r="AK39" s="11"/>
      <c r="AL39" s="10"/>
      <c r="AM39" s="11"/>
      <c r="AN39" s="10"/>
      <c r="AO39" s="11"/>
      <c r="AP39" s="10"/>
      <c r="AQ39" s="7"/>
      <c r="AR39" s="7">
        <f t="shared" si="43"/>
        <v>0</v>
      </c>
      <c r="AS39" s="11">
        <v>20</v>
      </c>
      <c r="AT39" s="10" t="s">
        <v>60</v>
      </c>
      <c r="AU39" s="11"/>
      <c r="AV39" s="10"/>
      <c r="AW39" s="11"/>
      <c r="AX39" s="10"/>
      <c r="AY39" s="11"/>
      <c r="AZ39" s="10"/>
      <c r="BA39" s="7">
        <v>1</v>
      </c>
      <c r="BB39" s="11"/>
      <c r="BC39" s="10"/>
      <c r="BD39" s="11">
        <v>20</v>
      </c>
      <c r="BE39" s="10" t="s">
        <v>60</v>
      </c>
      <c r="BF39" s="11"/>
      <c r="BG39" s="10"/>
      <c r="BH39" s="11"/>
      <c r="BI39" s="10"/>
      <c r="BJ39" s="11"/>
      <c r="BK39" s="10"/>
      <c r="BL39" s="11"/>
      <c r="BM39" s="10"/>
      <c r="BN39" s="7">
        <v>2</v>
      </c>
      <c r="BO39" s="7">
        <f t="shared" si="44"/>
        <v>3</v>
      </c>
      <c r="BP39" s="11"/>
      <c r="BQ39" s="10"/>
      <c r="BR39" s="11"/>
      <c r="BS39" s="10"/>
      <c r="BT39" s="11"/>
      <c r="BU39" s="10"/>
      <c r="BV39" s="11"/>
      <c r="BW39" s="10"/>
      <c r="BX39" s="7"/>
      <c r="BY39" s="11"/>
      <c r="BZ39" s="10"/>
      <c r="CA39" s="11"/>
      <c r="CB39" s="10"/>
      <c r="CC39" s="11"/>
      <c r="CD39" s="10"/>
      <c r="CE39" s="11"/>
      <c r="CF39" s="10"/>
      <c r="CG39" s="11"/>
      <c r="CH39" s="10"/>
      <c r="CI39" s="11"/>
      <c r="CJ39" s="10"/>
      <c r="CK39" s="7"/>
      <c r="CL39" s="7">
        <f t="shared" si="45"/>
        <v>0</v>
      </c>
      <c r="CM39" s="11"/>
      <c r="CN39" s="10"/>
      <c r="CO39" s="11"/>
      <c r="CP39" s="10"/>
      <c r="CQ39" s="11"/>
      <c r="CR39" s="10"/>
      <c r="CS39" s="11"/>
      <c r="CT39" s="10"/>
      <c r="CU39" s="7"/>
      <c r="CV39" s="11"/>
      <c r="CW39" s="10"/>
      <c r="CX39" s="11"/>
      <c r="CY39" s="10"/>
      <c r="CZ39" s="11"/>
      <c r="DA39" s="10"/>
      <c r="DB39" s="11"/>
      <c r="DC39" s="10"/>
      <c r="DD39" s="11"/>
      <c r="DE39" s="10"/>
      <c r="DF39" s="11"/>
      <c r="DG39" s="10"/>
      <c r="DH39" s="7"/>
      <c r="DI39" s="7">
        <f t="shared" si="46"/>
        <v>0</v>
      </c>
      <c r="DJ39" s="11"/>
      <c r="DK39" s="10"/>
      <c r="DL39" s="11"/>
      <c r="DM39" s="10"/>
      <c r="DN39" s="11"/>
      <c r="DO39" s="10"/>
      <c r="DP39" s="11"/>
      <c r="DQ39" s="10"/>
      <c r="DR39" s="7"/>
      <c r="DS39" s="11"/>
      <c r="DT39" s="10"/>
      <c r="DU39" s="11"/>
      <c r="DV39" s="10"/>
      <c r="DW39" s="11"/>
      <c r="DX39" s="10"/>
      <c r="DY39" s="11"/>
      <c r="DZ39" s="10"/>
      <c r="EA39" s="11"/>
      <c r="EB39" s="10"/>
      <c r="EC39" s="11"/>
      <c r="ED39" s="10"/>
      <c r="EE39" s="7"/>
      <c r="EF39" s="7">
        <f t="shared" si="47"/>
        <v>0</v>
      </c>
      <c r="EG39" s="11"/>
      <c r="EH39" s="10"/>
      <c r="EI39" s="11"/>
      <c r="EJ39" s="10"/>
      <c r="EK39" s="11"/>
      <c r="EL39" s="10"/>
      <c r="EM39" s="11"/>
      <c r="EN39" s="10"/>
      <c r="EO39" s="7"/>
      <c r="EP39" s="11"/>
      <c r="EQ39" s="10"/>
      <c r="ER39" s="11"/>
      <c r="ES39" s="10"/>
      <c r="ET39" s="11"/>
      <c r="EU39" s="10"/>
      <c r="EV39" s="11"/>
      <c r="EW39" s="10"/>
      <c r="EX39" s="11"/>
      <c r="EY39" s="10"/>
      <c r="EZ39" s="11"/>
      <c r="FA39" s="10"/>
      <c r="FB39" s="7"/>
      <c r="FC39" s="7">
        <f t="shared" si="48"/>
        <v>0</v>
      </c>
      <c r="FD39" s="11"/>
      <c r="FE39" s="10"/>
      <c r="FF39" s="11"/>
      <c r="FG39" s="10"/>
      <c r="FH39" s="11"/>
      <c r="FI39" s="10"/>
      <c r="FJ39" s="11"/>
      <c r="FK39" s="10"/>
      <c r="FL39" s="7"/>
      <c r="FM39" s="11"/>
      <c r="FN39" s="10"/>
      <c r="FO39" s="11"/>
      <c r="FP39" s="10"/>
      <c r="FQ39" s="11"/>
      <c r="FR39" s="10"/>
      <c r="FS39" s="11"/>
      <c r="FT39" s="10"/>
      <c r="FU39" s="11"/>
      <c r="FV39" s="10"/>
      <c r="FW39" s="11"/>
      <c r="FX39" s="10"/>
      <c r="FY39" s="7"/>
      <c r="FZ39" s="7">
        <f t="shared" si="49"/>
        <v>0</v>
      </c>
      <c r="GA39" s="11"/>
      <c r="GB39" s="10"/>
      <c r="GC39" s="11"/>
      <c r="GD39" s="10"/>
      <c r="GE39" s="11"/>
      <c r="GF39" s="10"/>
      <c r="GG39" s="11"/>
      <c r="GH39" s="10"/>
      <c r="GI39" s="7"/>
      <c r="GJ39" s="11"/>
      <c r="GK39" s="10"/>
      <c r="GL39" s="11"/>
      <c r="GM39" s="10"/>
      <c r="GN39" s="11"/>
      <c r="GO39" s="10"/>
      <c r="GP39" s="11"/>
      <c r="GQ39" s="10"/>
      <c r="GR39" s="11"/>
      <c r="GS39" s="10"/>
      <c r="GT39" s="11"/>
      <c r="GU39" s="10"/>
      <c r="GV39" s="7"/>
      <c r="GW39" s="7">
        <f t="shared" si="50"/>
        <v>0</v>
      </c>
    </row>
    <row r="40" spans="1:205" ht="12.75">
      <c r="A40" s="6"/>
      <c r="B40" s="6"/>
      <c r="C40" s="6"/>
      <c r="D40" s="6" t="s">
        <v>102</v>
      </c>
      <c r="E40" s="3" t="s">
        <v>103</v>
      </c>
      <c r="F40" s="6">
        <f t="shared" si="51"/>
        <v>0</v>
      </c>
      <c r="G40" s="6">
        <f t="shared" si="52"/>
        <v>2</v>
      </c>
      <c r="H40" s="6">
        <f t="shared" si="30"/>
        <v>20</v>
      </c>
      <c r="I40" s="6">
        <f t="shared" si="31"/>
        <v>10</v>
      </c>
      <c r="J40" s="6">
        <f t="shared" si="32"/>
        <v>0</v>
      </c>
      <c r="K40" s="6">
        <f t="shared" si="33"/>
        <v>0</v>
      </c>
      <c r="L40" s="6">
        <f t="shared" si="34"/>
        <v>0</v>
      </c>
      <c r="M40" s="6">
        <f t="shared" si="35"/>
        <v>0</v>
      </c>
      <c r="N40" s="6">
        <f t="shared" si="36"/>
        <v>10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6">
        <f t="shared" si="40"/>
        <v>0</v>
      </c>
      <c r="S40" s="7">
        <f t="shared" si="41"/>
        <v>2</v>
      </c>
      <c r="T40" s="7">
        <f t="shared" si="42"/>
        <v>1.3</v>
      </c>
      <c r="U40" s="7">
        <v>1.04</v>
      </c>
      <c r="V40" s="11"/>
      <c r="W40" s="10"/>
      <c r="X40" s="11"/>
      <c r="Y40" s="10"/>
      <c r="Z40" s="11"/>
      <c r="AA40" s="10"/>
      <c r="AB40" s="11"/>
      <c r="AC40" s="10"/>
      <c r="AD40" s="7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si="43"/>
        <v>0</v>
      </c>
      <c r="AS40" s="11">
        <v>10</v>
      </c>
      <c r="AT40" s="10" t="s">
        <v>60</v>
      </c>
      <c r="AU40" s="11"/>
      <c r="AV40" s="10"/>
      <c r="AW40" s="11"/>
      <c r="AX40" s="10"/>
      <c r="AY40" s="11"/>
      <c r="AZ40" s="10"/>
      <c r="BA40" s="7">
        <v>0.7</v>
      </c>
      <c r="BB40" s="11"/>
      <c r="BC40" s="10"/>
      <c r="BD40" s="11">
        <v>10</v>
      </c>
      <c r="BE40" s="10" t="s">
        <v>60</v>
      </c>
      <c r="BF40" s="11"/>
      <c r="BG40" s="10"/>
      <c r="BH40" s="11"/>
      <c r="BI40" s="10"/>
      <c r="BJ40" s="11"/>
      <c r="BK40" s="10"/>
      <c r="BL40" s="11"/>
      <c r="BM40" s="10"/>
      <c r="BN40" s="7">
        <v>1.3</v>
      </c>
      <c r="BO40" s="7">
        <f t="shared" si="44"/>
        <v>2</v>
      </c>
      <c r="BP40" s="11"/>
      <c r="BQ40" s="10"/>
      <c r="BR40" s="11"/>
      <c r="BS40" s="10"/>
      <c r="BT40" s="11"/>
      <c r="BU40" s="10"/>
      <c r="BV40" s="11"/>
      <c r="BW40" s="10"/>
      <c r="BX40" s="7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si="45"/>
        <v>0</v>
      </c>
      <c r="CM40" s="11"/>
      <c r="CN40" s="10"/>
      <c r="CO40" s="11"/>
      <c r="CP40" s="10"/>
      <c r="CQ40" s="11"/>
      <c r="CR40" s="10"/>
      <c r="CS40" s="11"/>
      <c r="CT40" s="10"/>
      <c r="CU40" s="7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si="46"/>
        <v>0</v>
      </c>
      <c r="DJ40" s="11"/>
      <c r="DK40" s="10"/>
      <c r="DL40" s="11"/>
      <c r="DM40" s="10"/>
      <c r="DN40" s="11"/>
      <c r="DO40" s="10"/>
      <c r="DP40" s="11"/>
      <c r="DQ40" s="10"/>
      <c r="DR40" s="7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si="47"/>
        <v>0</v>
      </c>
      <c r="EG40" s="11"/>
      <c r="EH40" s="10"/>
      <c r="EI40" s="11"/>
      <c r="EJ40" s="10"/>
      <c r="EK40" s="11"/>
      <c r="EL40" s="10"/>
      <c r="EM40" s="11"/>
      <c r="EN40" s="10"/>
      <c r="EO40" s="7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si="48"/>
        <v>0</v>
      </c>
      <c r="FD40" s="11"/>
      <c r="FE40" s="10"/>
      <c r="FF40" s="11"/>
      <c r="FG40" s="10"/>
      <c r="FH40" s="11"/>
      <c r="FI40" s="10"/>
      <c r="FJ40" s="11"/>
      <c r="FK40" s="10"/>
      <c r="FL40" s="7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si="49"/>
        <v>0</v>
      </c>
      <c r="GA40" s="11"/>
      <c r="GB40" s="10"/>
      <c r="GC40" s="11"/>
      <c r="GD40" s="10"/>
      <c r="GE40" s="11"/>
      <c r="GF40" s="10"/>
      <c r="GG40" s="11"/>
      <c r="GH40" s="10"/>
      <c r="GI40" s="7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si="50"/>
        <v>0</v>
      </c>
    </row>
    <row r="41" spans="1:205" ht="12.75">
      <c r="A41" s="6"/>
      <c r="B41" s="6"/>
      <c r="C41" s="6"/>
      <c r="D41" s="6" t="s">
        <v>104</v>
      </c>
      <c r="E41" s="3" t="s">
        <v>105</v>
      </c>
      <c r="F41" s="6">
        <f t="shared" si="51"/>
        <v>1</v>
      </c>
      <c r="G41" s="6">
        <f t="shared" si="52"/>
        <v>1</v>
      </c>
      <c r="H41" s="6">
        <f t="shared" si="30"/>
        <v>50</v>
      </c>
      <c r="I41" s="6">
        <f t="shared" si="31"/>
        <v>20</v>
      </c>
      <c r="J41" s="6">
        <f t="shared" si="32"/>
        <v>0</v>
      </c>
      <c r="K41" s="6">
        <f t="shared" si="33"/>
        <v>0</v>
      </c>
      <c r="L41" s="6">
        <f t="shared" si="34"/>
        <v>0</v>
      </c>
      <c r="M41" s="6">
        <f t="shared" si="35"/>
        <v>0</v>
      </c>
      <c r="N41" s="6">
        <f t="shared" si="36"/>
        <v>30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6">
        <f t="shared" si="40"/>
        <v>0</v>
      </c>
      <c r="S41" s="7">
        <f t="shared" si="41"/>
        <v>4</v>
      </c>
      <c r="T41" s="7">
        <f t="shared" si="42"/>
        <v>3</v>
      </c>
      <c r="U41" s="7">
        <v>1.9</v>
      </c>
      <c r="V41" s="11"/>
      <c r="W41" s="10"/>
      <c r="X41" s="11"/>
      <c r="Y41" s="10"/>
      <c r="Z41" s="11"/>
      <c r="AA41" s="10"/>
      <c r="AB41" s="11"/>
      <c r="AC41" s="10"/>
      <c r="AD41" s="7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43"/>
        <v>0</v>
      </c>
      <c r="AS41" s="11"/>
      <c r="AT41" s="10"/>
      <c r="AU41" s="11"/>
      <c r="AV41" s="10"/>
      <c r="AW41" s="11"/>
      <c r="AX41" s="10"/>
      <c r="AY41" s="11"/>
      <c r="AZ41" s="10"/>
      <c r="BA41" s="7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44"/>
        <v>0</v>
      </c>
      <c r="BP41" s="11">
        <v>20</v>
      </c>
      <c r="BQ41" s="10" t="s">
        <v>69</v>
      </c>
      <c r="BR41" s="11"/>
      <c r="BS41" s="10"/>
      <c r="BT41" s="11"/>
      <c r="BU41" s="10"/>
      <c r="BV41" s="11"/>
      <c r="BW41" s="10"/>
      <c r="BX41" s="7">
        <v>1</v>
      </c>
      <c r="BY41" s="11"/>
      <c r="BZ41" s="10"/>
      <c r="CA41" s="11">
        <v>30</v>
      </c>
      <c r="CB41" s="10" t="s">
        <v>60</v>
      </c>
      <c r="CC41" s="11"/>
      <c r="CD41" s="10"/>
      <c r="CE41" s="11"/>
      <c r="CF41" s="10"/>
      <c r="CG41" s="11"/>
      <c r="CH41" s="10"/>
      <c r="CI41" s="11"/>
      <c r="CJ41" s="10"/>
      <c r="CK41" s="7">
        <v>3</v>
      </c>
      <c r="CL41" s="7">
        <f t="shared" si="45"/>
        <v>4</v>
      </c>
      <c r="CM41" s="11"/>
      <c r="CN41" s="10"/>
      <c r="CO41" s="11"/>
      <c r="CP41" s="10"/>
      <c r="CQ41" s="11"/>
      <c r="CR41" s="10"/>
      <c r="CS41" s="11"/>
      <c r="CT41" s="10"/>
      <c r="CU41" s="7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46"/>
        <v>0</v>
      </c>
      <c r="DJ41" s="11"/>
      <c r="DK41" s="10"/>
      <c r="DL41" s="11"/>
      <c r="DM41" s="10"/>
      <c r="DN41" s="11"/>
      <c r="DO41" s="10"/>
      <c r="DP41" s="11"/>
      <c r="DQ41" s="10"/>
      <c r="DR41" s="7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47"/>
        <v>0</v>
      </c>
      <c r="EG41" s="11"/>
      <c r="EH41" s="10"/>
      <c r="EI41" s="11"/>
      <c r="EJ41" s="10"/>
      <c r="EK41" s="11"/>
      <c r="EL41" s="10"/>
      <c r="EM41" s="11"/>
      <c r="EN41" s="10"/>
      <c r="EO41" s="7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48"/>
        <v>0</v>
      </c>
      <c r="FD41" s="11"/>
      <c r="FE41" s="10"/>
      <c r="FF41" s="11"/>
      <c r="FG41" s="10"/>
      <c r="FH41" s="11"/>
      <c r="FI41" s="10"/>
      <c r="FJ41" s="11"/>
      <c r="FK41" s="10"/>
      <c r="FL41" s="7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49"/>
        <v>0</v>
      </c>
      <c r="GA41" s="11"/>
      <c r="GB41" s="10"/>
      <c r="GC41" s="11"/>
      <c r="GD41" s="10"/>
      <c r="GE41" s="11"/>
      <c r="GF41" s="10"/>
      <c r="GG41" s="11"/>
      <c r="GH41" s="10"/>
      <c r="GI41" s="7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50"/>
        <v>0</v>
      </c>
    </row>
    <row r="42" spans="1:205" ht="12.75">
      <c r="A42" s="6"/>
      <c r="B42" s="6"/>
      <c r="C42" s="6"/>
      <c r="D42" s="6" t="s">
        <v>106</v>
      </c>
      <c r="E42" s="3" t="s">
        <v>107</v>
      </c>
      <c r="F42" s="6">
        <f t="shared" si="51"/>
        <v>0</v>
      </c>
      <c r="G42" s="6">
        <f t="shared" si="52"/>
        <v>2</v>
      </c>
      <c r="H42" s="6">
        <f t="shared" si="30"/>
        <v>40</v>
      </c>
      <c r="I42" s="6">
        <f t="shared" si="31"/>
        <v>14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26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6">
        <f t="shared" si="40"/>
        <v>0</v>
      </c>
      <c r="S42" s="7">
        <f t="shared" si="41"/>
        <v>3</v>
      </c>
      <c r="T42" s="7">
        <f t="shared" si="42"/>
        <v>2.2</v>
      </c>
      <c r="U42" s="7">
        <v>1.47</v>
      </c>
      <c r="V42" s="11"/>
      <c r="W42" s="10"/>
      <c r="X42" s="11"/>
      <c r="Y42" s="10"/>
      <c r="Z42" s="11"/>
      <c r="AA42" s="10"/>
      <c r="AB42" s="11"/>
      <c r="AC42" s="10"/>
      <c r="AD42" s="7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43"/>
        <v>0</v>
      </c>
      <c r="AS42" s="11">
        <v>14</v>
      </c>
      <c r="AT42" s="10" t="s">
        <v>60</v>
      </c>
      <c r="AU42" s="11"/>
      <c r="AV42" s="10"/>
      <c r="AW42" s="11"/>
      <c r="AX42" s="10"/>
      <c r="AY42" s="11"/>
      <c r="AZ42" s="10"/>
      <c r="BA42" s="7">
        <v>0.8</v>
      </c>
      <c r="BB42" s="11"/>
      <c r="BC42" s="10"/>
      <c r="BD42" s="11">
        <v>26</v>
      </c>
      <c r="BE42" s="10" t="s">
        <v>60</v>
      </c>
      <c r="BF42" s="11"/>
      <c r="BG42" s="10"/>
      <c r="BH42" s="11"/>
      <c r="BI42" s="10"/>
      <c r="BJ42" s="11"/>
      <c r="BK42" s="10"/>
      <c r="BL42" s="11"/>
      <c r="BM42" s="10"/>
      <c r="BN42" s="7">
        <v>2.2</v>
      </c>
      <c r="BO42" s="7">
        <f t="shared" si="44"/>
        <v>3</v>
      </c>
      <c r="BP42" s="11"/>
      <c r="BQ42" s="10"/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45"/>
        <v>0</v>
      </c>
      <c r="CM42" s="11"/>
      <c r="CN42" s="10"/>
      <c r="CO42" s="11"/>
      <c r="CP42" s="10"/>
      <c r="CQ42" s="11"/>
      <c r="CR42" s="10"/>
      <c r="CS42" s="11"/>
      <c r="CT42" s="10"/>
      <c r="CU42" s="7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46"/>
        <v>0</v>
      </c>
      <c r="DJ42" s="11"/>
      <c r="DK42" s="10"/>
      <c r="DL42" s="11"/>
      <c r="DM42" s="10"/>
      <c r="DN42" s="11"/>
      <c r="DO42" s="10"/>
      <c r="DP42" s="11"/>
      <c r="DQ42" s="10"/>
      <c r="DR42" s="7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47"/>
        <v>0</v>
      </c>
      <c r="EG42" s="11"/>
      <c r="EH42" s="10"/>
      <c r="EI42" s="11"/>
      <c r="EJ42" s="10"/>
      <c r="EK42" s="11"/>
      <c r="EL42" s="10"/>
      <c r="EM42" s="11"/>
      <c r="EN42" s="10"/>
      <c r="EO42" s="7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48"/>
        <v>0</v>
      </c>
      <c r="FD42" s="11"/>
      <c r="FE42" s="10"/>
      <c r="FF42" s="11"/>
      <c r="FG42" s="10"/>
      <c r="FH42" s="11"/>
      <c r="FI42" s="10"/>
      <c r="FJ42" s="11"/>
      <c r="FK42" s="10"/>
      <c r="FL42" s="7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49"/>
        <v>0</v>
      </c>
      <c r="GA42" s="11"/>
      <c r="GB42" s="10"/>
      <c r="GC42" s="11"/>
      <c r="GD42" s="10"/>
      <c r="GE42" s="11"/>
      <c r="GF42" s="10"/>
      <c r="GG42" s="11"/>
      <c r="GH42" s="10"/>
      <c r="GI42" s="7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50"/>
        <v>0</v>
      </c>
    </row>
    <row r="43" spans="1:205" ht="12.75">
      <c r="A43" s="6"/>
      <c r="B43" s="6"/>
      <c r="C43" s="6"/>
      <c r="D43" s="6" t="s">
        <v>108</v>
      </c>
      <c r="E43" s="3" t="s">
        <v>109</v>
      </c>
      <c r="F43" s="6">
        <f t="shared" si="51"/>
        <v>0</v>
      </c>
      <c r="G43" s="6">
        <f t="shared" si="52"/>
        <v>3</v>
      </c>
      <c r="H43" s="6">
        <f t="shared" si="30"/>
        <v>30</v>
      </c>
      <c r="I43" s="6">
        <f t="shared" si="31"/>
        <v>10</v>
      </c>
      <c r="J43" s="6">
        <f t="shared" si="32"/>
        <v>10</v>
      </c>
      <c r="K43" s="6">
        <f t="shared" si="33"/>
        <v>0</v>
      </c>
      <c r="L43" s="6">
        <f t="shared" si="34"/>
        <v>0</v>
      </c>
      <c r="M43" s="6">
        <f t="shared" si="35"/>
        <v>0</v>
      </c>
      <c r="N43" s="6">
        <f t="shared" si="36"/>
        <v>10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6">
        <f t="shared" si="40"/>
        <v>0</v>
      </c>
      <c r="S43" s="7">
        <f t="shared" si="41"/>
        <v>2</v>
      </c>
      <c r="T43" s="7">
        <f t="shared" si="42"/>
        <v>1</v>
      </c>
      <c r="U43" s="7">
        <v>1.36</v>
      </c>
      <c r="V43" s="11"/>
      <c r="W43" s="10"/>
      <c r="X43" s="11"/>
      <c r="Y43" s="10"/>
      <c r="Z43" s="11"/>
      <c r="AA43" s="10"/>
      <c r="AB43" s="11"/>
      <c r="AC43" s="10"/>
      <c r="AD43" s="7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43"/>
        <v>0</v>
      </c>
      <c r="AS43" s="11"/>
      <c r="AT43" s="10"/>
      <c r="AU43" s="11"/>
      <c r="AV43" s="10"/>
      <c r="AW43" s="11"/>
      <c r="AX43" s="10"/>
      <c r="AY43" s="11"/>
      <c r="AZ43" s="10"/>
      <c r="BA43" s="7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44"/>
        <v>0</v>
      </c>
      <c r="BP43" s="11"/>
      <c r="BQ43" s="10"/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/>
      <c r="CL43" s="7">
        <f t="shared" si="45"/>
        <v>0</v>
      </c>
      <c r="CM43" s="11">
        <v>10</v>
      </c>
      <c r="CN43" s="10" t="s">
        <v>60</v>
      </c>
      <c r="CO43" s="11">
        <v>10</v>
      </c>
      <c r="CP43" s="10" t="s">
        <v>60</v>
      </c>
      <c r="CQ43" s="11"/>
      <c r="CR43" s="10"/>
      <c r="CS43" s="11"/>
      <c r="CT43" s="10"/>
      <c r="CU43" s="7">
        <v>1</v>
      </c>
      <c r="CV43" s="11"/>
      <c r="CW43" s="10"/>
      <c r="CX43" s="11">
        <v>10</v>
      </c>
      <c r="CY43" s="10" t="s">
        <v>60</v>
      </c>
      <c r="CZ43" s="11"/>
      <c r="DA43" s="10"/>
      <c r="DB43" s="11"/>
      <c r="DC43" s="10"/>
      <c r="DD43" s="11"/>
      <c r="DE43" s="10"/>
      <c r="DF43" s="11"/>
      <c r="DG43" s="10"/>
      <c r="DH43" s="7">
        <v>1</v>
      </c>
      <c r="DI43" s="7">
        <f t="shared" si="46"/>
        <v>2</v>
      </c>
      <c r="DJ43" s="11"/>
      <c r="DK43" s="10"/>
      <c r="DL43" s="11"/>
      <c r="DM43" s="10"/>
      <c r="DN43" s="11"/>
      <c r="DO43" s="10"/>
      <c r="DP43" s="11"/>
      <c r="DQ43" s="10"/>
      <c r="DR43" s="7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47"/>
        <v>0</v>
      </c>
      <c r="EG43" s="11"/>
      <c r="EH43" s="10"/>
      <c r="EI43" s="11"/>
      <c r="EJ43" s="10"/>
      <c r="EK43" s="11"/>
      <c r="EL43" s="10"/>
      <c r="EM43" s="11"/>
      <c r="EN43" s="10"/>
      <c r="EO43" s="7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48"/>
        <v>0</v>
      </c>
      <c r="FD43" s="11"/>
      <c r="FE43" s="10"/>
      <c r="FF43" s="11"/>
      <c r="FG43" s="10"/>
      <c r="FH43" s="11"/>
      <c r="FI43" s="10"/>
      <c r="FJ43" s="11"/>
      <c r="FK43" s="10"/>
      <c r="FL43" s="7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49"/>
        <v>0</v>
      </c>
      <c r="GA43" s="11"/>
      <c r="GB43" s="10"/>
      <c r="GC43" s="11"/>
      <c r="GD43" s="10"/>
      <c r="GE43" s="11"/>
      <c r="GF43" s="10"/>
      <c r="GG43" s="11"/>
      <c r="GH43" s="10"/>
      <c r="GI43" s="7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50"/>
        <v>0</v>
      </c>
    </row>
    <row r="44" spans="1:205" ht="12.75">
      <c r="A44" s="6"/>
      <c r="B44" s="6"/>
      <c r="C44" s="6"/>
      <c r="D44" s="6" t="s">
        <v>110</v>
      </c>
      <c r="E44" s="3" t="s">
        <v>111</v>
      </c>
      <c r="F44" s="6">
        <f t="shared" si="51"/>
        <v>1</v>
      </c>
      <c r="G44" s="6">
        <f t="shared" si="52"/>
        <v>2</v>
      </c>
      <c r="H44" s="6">
        <f t="shared" si="30"/>
        <v>40</v>
      </c>
      <c r="I44" s="6">
        <f t="shared" si="31"/>
        <v>16</v>
      </c>
      <c r="J44" s="6">
        <f t="shared" si="32"/>
        <v>10</v>
      </c>
      <c r="K44" s="6">
        <f t="shared" si="33"/>
        <v>0</v>
      </c>
      <c r="L44" s="6">
        <f t="shared" si="34"/>
        <v>0</v>
      </c>
      <c r="M44" s="6">
        <f t="shared" si="35"/>
        <v>0</v>
      </c>
      <c r="N44" s="6">
        <f t="shared" si="36"/>
        <v>14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6">
        <f t="shared" si="40"/>
        <v>0</v>
      </c>
      <c r="S44" s="7">
        <f t="shared" si="41"/>
        <v>4</v>
      </c>
      <c r="T44" s="7">
        <f t="shared" si="42"/>
        <v>2</v>
      </c>
      <c r="U44" s="7">
        <v>1.8</v>
      </c>
      <c r="V44" s="11"/>
      <c r="W44" s="10"/>
      <c r="X44" s="11"/>
      <c r="Y44" s="10"/>
      <c r="Z44" s="11"/>
      <c r="AA44" s="10"/>
      <c r="AB44" s="11"/>
      <c r="AC44" s="10"/>
      <c r="AD44" s="7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43"/>
        <v>0</v>
      </c>
      <c r="AS44" s="11"/>
      <c r="AT44" s="10"/>
      <c r="AU44" s="11"/>
      <c r="AV44" s="10"/>
      <c r="AW44" s="11"/>
      <c r="AX44" s="10"/>
      <c r="AY44" s="11"/>
      <c r="AZ44" s="10"/>
      <c r="BA44" s="7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44"/>
        <v>0</v>
      </c>
      <c r="BP44" s="11">
        <v>16</v>
      </c>
      <c r="BQ44" s="10" t="s">
        <v>69</v>
      </c>
      <c r="BR44" s="11">
        <v>10</v>
      </c>
      <c r="BS44" s="10" t="s">
        <v>60</v>
      </c>
      <c r="BT44" s="11"/>
      <c r="BU44" s="10"/>
      <c r="BV44" s="11"/>
      <c r="BW44" s="10"/>
      <c r="BX44" s="7">
        <v>2</v>
      </c>
      <c r="BY44" s="11"/>
      <c r="BZ44" s="10"/>
      <c r="CA44" s="11">
        <v>14</v>
      </c>
      <c r="CB44" s="10" t="s">
        <v>60</v>
      </c>
      <c r="CC44" s="11"/>
      <c r="CD44" s="10"/>
      <c r="CE44" s="11"/>
      <c r="CF44" s="10"/>
      <c r="CG44" s="11"/>
      <c r="CH44" s="10"/>
      <c r="CI44" s="11"/>
      <c r="CJ44" s="10"/>
      <c r="CK44" s="7">
        <v>2</v>
      </c>
      <c r="CL44" s="7">
        <f t="shared" si="45"/>
        <v>4</v>
      </c>
      <c r="CM44" s="11"/>
      <c r="CN44" s="10"/>
      <c r="CO44" s="11"/>
      <c r="CP44" s="10"/>
      <c r="CQ44" s="11"/>
      <c r="CR44" s="10"/>
      <c r="CS44" s="11"/>
      <c r="CT44" s="10"/>
      <c r="CU44" s="7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46"/>
        <v>0</v>
      </c>
      <c r="DJ44" s="11"/>
      <c r="DK44" s="10"/>
      <c r="DL44" s="11"/>
      <c r="DM44" s="10"/>
      <c r="DN44" s="11"/>
      <c r="DO44" s="10"/>
      <c r="DP44" s="11"/>
      <c r="DQ44" s="10"/>
      <c r="DR44" s="7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47"/>
        <v>0</v>
      </c>
      <c r="EG44" s="11"/>
      <c r="EH44" s="10"/>
      <c r="EI44" s="11"/>
      <c r="EJ44" s="10"/>
      <c r="EK44" s="11"/>
      <c r="EL44" s="10"/>
      <c r="EM44" s="11"/>
      <c r="EN44" s="10"/>
      <c r="EO44" s="7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48"/>
        <v>0</v>
      </c>
      <c r="FD44" s="11"/>
      <c r="FE44" s="10"/>
      <c r="FF44" s="11"/>
      <c r="FG44" s="10"/>
      <c r="FH44" s="11"/>
      <c r="FI44" s="10"/>
      <c r="FJ44" s="11"/>
      <c r="FK44" s="10"/>
      <c r="FL44" s="7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49"/>
        <v>0</v>
      </c>
      <c r="GA44" s="11"/>
      <c r="GB44" s="10"/>
      <c r="GC44" s="11"/>
      <c r="GD44" s="10"/>
      <c r="GE44" s="11"/>
      <c r="GF44" s="10"/>
      <c r="GG44" s="11"/>
      <c r="GH44" s="10"/>
      <c r="GI44" s="7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50"/>
        <v>0</v>
      </c>
    </row>
    <row r="45" spans="1:205" ht="12.75">
      <c r="A45" s="6"/>
      <c r="B45" s="6"/>
      <c r="C45" s="6"/>
      <c r="D45" s="6" t="s">
        <v>112</v>
      </c>
      <c r="E45" s="3" t="s">
        <v>113</v>
      </c>
      <c r="F45" s="6">
        <f t="shared" si="51"/>
        <v>0</v>
      </c>
      <c r="G45" s="6">
        <f t="shared" si="52"/>
        <v>2</v>
      </c>
      <c r="H45" s="6">
        <f t="shared" si="30"/>
        <v>40</v>
      </c>
      <c r="I45" s="6">
        <f t="shared" si="31"/>
        <v>10</v>
      </c>
      <c r="J45" s="6">
        <f t="shared" si="32"/>
        <v>0</v>
      </c>
      <c r="K45" s="6">
        <f t="shared" si="33"/>
        <v>0</v>
      </c>
      <c r="L45" s="6">
        <f t="shared" si="34"/>
        <v>0</v>
      </c>
      <c r="M45" s="6">
        <f t="shared" si="35"/>
        <v>0</v>
      </c>
      <c r="N45" s="6">
        <f t="shared" si="36"/>
        <v>30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6">
        <f t="shared" si="40"/>
        <v>0</v>
      </c>
      <c r="S45" s="7">
        <f t="shared" si="41"/>
        <v>3</v>
      </c>
      <c r="T45" s="7">
        <f t="shared" si="42"/>
        <v>2.4</v>
      </c>
      <c r="U45" s="7">
        <v>1.57</v>
      </c>
      <c r="V45" s="11"/>
      <c r="W45" s="10"/>
      <c r="X45" s="11"/>
      <c r="Y45" s="10"/>
      <c r="Z45" s="11"/>
      <c r="AA45" s="10"/>
      <c r="AB45" s="11"/>
      <c r="AC45" s="10"/>
      <c r="AD45" s="7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43"/>
        <v>0</v>
      </c>
      <c r="AS45" s="11"/>
      <c r="AT45" s="10"/>
      <c r="AU45" s="11"/>
      <c r="AV45" s="10"/>
      <c r="AW45" s="11"/>
      <c r="AX45" s="10"/>
      <c r="AY45" s="11"/>
      <c r="AZ45" s="10"/>
      <c r="BA45" s="7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44"/>
        <v>0</v>
      </c>
      <c r="BP45" s="11">
        <v>10</v>
      </c>
      <c r="BQ45" s="10" t="s">
        <v>60</v>
      </c>
      <c r="BR45" s="11"/>
      <c r="BS45" s="10"/>
      <c r="BT45" s="11"/>
      <c r="BU45" s="10"/>
      <c r="BV45" s="11"/>
      <c r="BW45" s="10"/>
      <c r="BX45" s="7">
        <v>0.6</v>
      </c>
      <c r="BY45" s="11"/>
      <c r="BZ45" s="10"/>
      <c r="CA45" s="11">
        <v>30</v>
      </c>
      <c r="CB45" s="10" t="s">
        <v>60</v>
      </c>
      <c r="CC45" s="11"/>
      <c r="CD45" s="10"/>
      <c r="CE45" s="11"/>
      <c r="CF45" s="10"/>
      <c r="CG45" s="11"/>
      <c r="CH45" s="10"/>
      <c r="CI45" s="11"/>
      <c r="CJ45" s="10"/>
      <c r="CK45" s="7">
        <v>2.4</v>
      </c>
      <c r="CL45" s="7">
        <f t="shared" si="45"/>
        <v>3</v>
      </c>
      <c r="CM45" s="11"/>
      <c r="CN45" s="10"/>
      <c r="CO45" s="11"/>
      <c r="CP45" s="10"/>
      <c r="CQ45" s="11"/>
      <c r="CR45" s="10"/>
      <c r="CS45" s="11"/>
      <c r="CT45" s="10"/>
      <c r="CU45" s="7"/>
      <c r="CV45" s="11"/>
      <c r="CW45" s="10"/>
      <c r="CX45" s="11"/>
      <c r="CY45" s="10"/>
      <c r="CZ45" s="11"/>
      <c r="DA45" s="10"/>
      <c r="DB45" s="11"/>
      <c r="DC45" s="10"/>
      <c r="DD45" s="11"/>
      <c r="DE45" s="10"/>
      <c r="DF45" s="11"/>
      <c r="DG45" s="10"/>
      <c r="DH45" s="7"/>
      <c r="DI45" s="7">
        <f t="shared" si="46"/>
        <v>0</v>
      </c>
      <c r="DJ45" s="11"/>
      <c r="DK45" s="10"/>
      <c r="DL45" s="11"/>
      <c r="DM45" s="10"/>
      <c r="DN45" s="11"/>
      <c r="DO45" s="10"/>
      <c r="DP45" s="11"/>
      <c r="DQ45" s="10"/>
      <c r="DR45" s="7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47"/>
        <v>0</v>
      </c>
      <c r="EG45" s="11"/>
      <c r="EH45" s="10"/>
      <c r="EI45" s="11"/>
      <c r="EJ45" s="10"/>
      <c r="EK45" s="11"/>
      <c r="EL45" s="10"/>
      <c r="EM45" s="11"/>
      <c r="EN45" s="10"/>
      <c r="EO45" s="7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48"/>
        <v>0</v>
      </c>
      <c r="FD45" s="11"/>
      <c r="FE45" s="10"/>
      <c r="FF45" s="11"/>
      <c r="FG45" s="10"/>
      <c r="FH45" s="11"/>
      <c r="FI45" s="10"/>
      <c r="FJ45" s="11"/>
      <c r="FK45" s="10"/>
      <c r="FL45" s="7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49"/>
        <v>0</v>
      </c>
      <c r="GA45" s="11"/>
      <c r="GB45" s="10"/>
      <c r="GC45" s="11"/>
      <c r="GD45" s="10"/>
      <c r="GE45" s="11"/>
      <c r="GF45" s="10"/>
      <c r="GG45" s="11"/>
      <c r="GH45" s="10"/>
      <c r="GI45" s="7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50"/>
        <v>0</v>
      </c>
    </row>
    <row r="46" spans="1:205" ht="12.75">
      <c r="A46" s="6"/>
      <c r="B46" s="6"/>
      <c r="C46" s="6"/>
      <c r="D46" s="6" t="s">
        <v>114</v>
      </c>
      <c r="E46" s="3" t="s">
        <v>115</v>
      </c>
      <c r="F46" s="6">
        <f t="shared" si="51"/>
        <v>0</v>
      </c>
      <c r="G46" s="6">
        <f t="shared" si="52"/>
        <v>2</v>
      </c>
      <c r="H46" s="6">
        <f t="shared" si="30"/>
        <v>40</v>
      </c>
      <c r="I46" s="6">
        <f t="shared" si="31"/>
        <v>14</v>
      </c>
      <c r="J46" s="6">
        <f t="shared" si="32"/>
        <v>0</v>
      </c>
      <c r="K46" s="6">
        <f t="shared" si="33"/>
        <v>0</v>
      </c>
      <c r="L46" s="6">
        <f t="shared" si="34"/>
        <v>0</v>
      </c>
      <c r="M46" s="6">
        <f t="shared" si="35"/>
        <v>0</v>
      </c>
      <c r="N46" s="6">
        <f t="shared" si="36"/>
        <v>26</v>
      </c>
      <c r="O46" s="6">
        <f t="shared" si="37"/>
        <v>0</v>
      </c>
      <c r="P46" s="6">
        <f t="shared" si="38"/>
        <v>0</v>
      </c>
      <c r="Q46" s="6">
        <f t="shared" si="39"/>
        <v>0</v>
      </c>
      <c r="R46" s="6">
        <f t="shared" si="40"/>
        <v>0</v>
      </c>
      <c r="S46" s="7">
        <f t="shared" si="41"/>
        <v>3</v>
      </c>
      <c r="T46" s="7">
        <f t="shared" si="42"/>
        <v>2.2</v>
      </c>
      <c r="U46" s="7">
        <v>1.63</v>
      </c>
      <c r="V46" s="11"/>
      <c r="W46" s="10"/>
      <c r="X46" s="11"/>
      <c r="Y46" s="10"/>
      <c r="Z46" s="11"/>
      <c r="AA46" s="10"/>
      <c r="AB46" s="11"/>
      <c r="AC46" s="10"/>
      <c r="AD46" s="7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43"/>
        <v>0</v>
      </c>
      <c r="AS46" s="11"/>
      <c r="AT46" s="10"/>
      <c r="AU46" s="11"/>
      <c r="AV46" s="10"/>
      <c r="AW46" s="11"/>
      <c r="AX46" s="10"/>
      <c r="AY46" s="11"/>
      <c r="AZ46" s="10"/>
      <c r="BA46" s="7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44"/>
        <v>0</v>
      </c>
      <c r="BP46" s="11"/>
      <c r="BQ46" s="10"/>
      <c r="BR46" s="11"/>
      <c r="BS46" s="10"/>
      <c r="BT46" s="11"/>
      <c r="BU46" s="10"/>
      <c r="BV46" s="11"/>
      <c r="BW46" s="10"/>
      <c r="BX46" s="7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45"/>
        <v>0</v>
      </c>
      <c r="CM46" s="11">
        <v>14</v>
      </c>
      <c r="CN46" s="10" t="s">
        <v>60</v>
      </c>
      <c r="CO46" s="11"/>
      <c r="CP46" s="10"/>
      <c r="CQ46" s="11"/>
      <c r="CR46" s="10"/>
      <c r="CS46" s="11"/>
      <c r="CT46" s="10"/>
      <c r="CU46" s="7">
        <v>0.8</v>
      </c>
      <c r="CV46" s="11"/>
      <c r="CW46" s="10"/>
      <c r="CX46" s="11">
        <v>26</v>
      </c>
      <c r="CY46" s="10" t="s">
        <v>60</v>
      </c>
      <c r="CZ46" s="11"/>
      <c r="DA46" s="10"/>
      <c r="DB46" s="11"/>
      <c r="DC46" s="10"/>
      <c r="DD46" s="11"/>
      <c r="DE46" s="10"/>
      <c r="DF46" s="11"/>
      <c r="DG46" s="10"/>
      <c r="DH46" s="7">
        <v>2.2</v>
      </c>
      <c r="DI46" s="7">
        <f t="shared" si="46"/>
        <v>3</v>
      </c>
      <c r="DJ46" s="11"/>
      <c r="DK46" s="10"/>
      <c r="DL46" s="11"/>
      <c r="DM46" s="10"/>
      <c r="DN46" s="11"/>
      <c r="DO46" s="10"/>
      <c r="DP46" s="11"/>
      <c r="DQ46" s="10"/>
      <c r="DR46" s="7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47"/>
        <v>0</v>
      </c>
      <c r="EG46" s="11"/>
      <c r="EH46" s="10"/>
      <c r="EI46" s="11"/>
      <c r="EJ46" s="10"/>
      <c r="EK46" s="11"/>
      <c r="EL46" s="10"/>
      <c r="EM46" s="11"/>
      <c r="EN46" s="10"/>
      <c r="EO46" s="7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48"/>
        <v>0</v>
      </c>
      <c r="FD46" s="11"/>
      <c r="FE46" s="10"/>
      <c r="FF46" s="11"/>
      <c r="FG46" s="10"/>
      <c r="FH46" s="11"/>
      <c r="FI46" s="10"/>
      <c r="FJ46" s="11"/>
      <c r="FK46" s="10"/>
      <c r="FL46" s="7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49"/>
        <v>0</v>
      </c>
      <c r="GA46" s="11"/>
      <c r="GB46" s="10"/>
      <c r="GC46" s="11"/>
      <c r="GD46" s="10"/>
      <c r="GE46" s="11"/>
      <c r="GF46" s="10"/>
      <c r="GG46" s="11"/>
      <c r="GH46" s="10"/>
      <c r="GI46" s="7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50"/>
        <v>0</v>
      </c>
    </row>
    <row r="47" spans="1:205" ht="12.75">
      <c r="A47" s="6"/>
      <c r="B47" s="6"/>
      <c r="C47" s="6"/>
      <c r="D47" s="6" t="s">
        <v>116</v>
      </c>
      <c r="E47" s="3" t="s">
        <v>117</v>
      </c>
      <c r="F47" s="6">
        <f t="shared" si="51"/>
        <v>0</v>
      </c>
      <c r="G47" s="6">
        <f t="shared" si="52"/>
        <v>2</v>
      </c>
      <c r="H47" s="6">
        <f t="shared" si="30"/>
        <v>26</v>
      </c>
      <c r="I47" s="6">
        <f t="shared" si="31"/>
        <v>16</v>
      </c>
      <c r="J47" s="6">
        <f t="shared" si="32"/>
        <v>0</v>
      </c>
      <c r="K47" s="6">
        <f t="shared" si="33"/>
        <v>0</v>
      </c>
      <c r="L47" s="6">
        <f t="shared" si="34"/>
        <v>0</v>
      </c>
      <c r="M47" s="6">
        <f t="shared" si="35"/>
        <v>0</v>
      </c>
      <c r="N47" s="6">
        <f t="shared" si="36"/>
        <v>10</v>
      </c>
      <c r="O47" s="6">
        <f t="shared" si="37"/>
        <v>0</v>
      </c>
      <c r="P47" s="6">
        <f t="shared" si="38"/>
        <v>0</v>
      </c>
      <c r="Q47" s="6">
        <f t="shared" si="39"/>
        <v>0</v>
      </c>
      <c r="R47" s="6">
        <f t="shared" si="40"/>
        <v>0</v>
      </c>
      <c r="S47" s="7">
        <f t="shared" si="41"/>
        <v>1</v>
      </c>
      <c r="T47" s="7">
        <f t="shared" si="42"/>
        <v>0.6</v>
      </c>
      <c r="U47" s="7">
        <v>0.8</v>
      </c>
      <c r="V47" s="11">
        <v>16</v>
      </c>
      <c r="W47" s="10" t="s">
        <v>60</v>
      </c>
      <c r="X47" s="11"/>
      <c r="Y47" s="10"/>
      <c r="Z47" s="11"/>
      <c r="AA47" s="10"/>
      <c r="AB47" s="11"/>
      <c r="AC47" s="10"/>
      <c r="AD47" s="7">
        <v>0.4</v>
      </c>
      <c r="AE47" s="11"/>
      <c r="AF47" s="10"/>
      <c r="AG47" s="11">
        <v>10</v>
      </c>
      <c r="AH47" s="10" t="s">
        <v>60</v>
      </c>
      <c r="AI47" s="11"/>
      <c r="AJ47" s="10"/>
      <c r="AK47" s="11"/>
      <c r="AL47" s="10"/>
      <c r="AM47" s="11"/>
      <c r="AN47" s="10"/>
      <c r="AO47" s="11"/>
      <c r="AP47" s="10"/>
      <c r="AQ47" s="7">
        <v>0.6</v>
      </c>
      <c r="AR47" s="7">
        <f t="shared" si="43"/>
        <v>1</v>
      </c>
      <c r="AS47" s="11"/>
      <c r="AT47" s="10"/>
      <c r="AU47" s="11"/>
      <c r="AV47" s="10"/>
      <c r="AW47" s="11"/>
      <c r="AX47" s="10"/>
      <c r="AY47" s="11"/>
      <c r="AZ47" s="10"/>
      <c r="BA47" s="7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44"/>
        <v>0</v>
      </c>
      <c r="BP47" s="11"/>
      <c r="BQ47" s="10"/>
      <c r="BR47" s="11"/>
      <c r="BS47" s="10"/>
      <c r="BT47" s="11"/>
      <c r="BU47" s="10"/>
      <c r="BV47" s="11"/>
      <c r="BW47" s="10"/>
      <c r="BX47" s="7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45"/>
        <v>0</v>
      </c>
      <c r="CM47" s="11"/>
      <c r="CN47" s="10"/>
      <c r="CO47" s="11"/>
      <c r="CP47" s="10"/>
      <c r="CQ47" s="11"/>
      <c r="CR47" s="10"/>
      <c r="CS47" s="11"/>
      <c r="CT47" s="10"/>
      <c r="CU47" s="7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46"/>
        <v>0</v>
      </c>
      <c r="DJ47" s="11"/>
      <c r="DK47" s="10"/>
      <c r="DL47" s="11"/>
      <c r="DM47" s="10"/>
      <c r="DN47" s="11"/>
      <c r="DO47" s="10"/>
      <c r="DP47" s="11"/>
      <c r="DQ47" s="10"/>
      <c r="DR47" s="7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47"/>
        <v>0</v>
      </c>
      <c r="EG47" s="11"/>
      <c r="EH47" s="10"/>
      <c r="EI47" s="11"/>
      <c r="EJ47" s="10"/>
      <c r="EK47" s="11"/>
      <c r="EL47" s="10"/>
      <c r="EM47" s="11"/>
      <c r="EN47" s="10"/>
      <c r="EO47" s="7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48"/>
        <v>0</v>
      </c>
      <c r="FD47" s="11"/>
      <c r="FE47" s="10"/>
      <c r="FF47" s="11"/>
      <c r="FG47" s="10"/>
      <c r="FH47" s="11"/>
      <c r="FI47" s="10"/>
      <c r="FJ47" s="11"/>
      <c r="FK47" s="10"/>
      <c r="FL47" s="7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49"/>
        <v>0</v>
      </c>
      <c r="GA47" s="11"/>
      <c r="GB47" s="10"/>
      <c r="GC47" s="11"/>
      <c r="GD47" s="10"/>
      <c r="GE47" s="11"/>
      <c r="GF47" s="10"/>
      <c r="GG47" s="11"/>
      <c r="GH47" s="10"/>
      <c r="GI47" s="7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50"/>
        <v>0</v>
      </c>
    </row>
    <row r="48" spans="1:205" ht="12.75">
      <c r="A48" s="6">
        <v>11</v>
      </c>
      <c r="B48" s="6">
        <v>1</v>
      </c>
      <c r="C48" s="6"/>
      <c r="D48" s="6"/>
      <c r="E48" s="3" t="s">
        <v>118</v>
      </c>
      <c r="F48" s="6">
        <f>$B$48*COUNTIF(V48:GU48,"e")</f>
        <v>0</v>
      </c>
      <c r="G48" s="6">
        <f>$B$48*COUNTIF(V48:GU48,"z")</f>
        <v>2</v>
      </c>
      <c r="H48" s="6">
        <f t="shared" si="30"/>
        <v>30</v>
      </c>
      <c r="I48" s="6">
        <f t="shared" si="31"/>
        <v>10</v>
      </c>
      <c r="J48" s="6">
        <f t="shared" si="32"/>
        <v>20</v>
      </c>
      <c r="K48" s="6">
        <f t="shared" si="33"/>
        <v>0</v>
      </c>
      <c r="L48" s="6">
        <f t="shared" si="34"/>
        <v>0</v>
      </c>
      <c r="M48" s="6">
        <f t="shared" si="35"/>
        <v>0</v>
      </c>
      <c r="N48" s="6">
        <f t="shared" si="36"/>
        <v>0</v>
      </c>
      <c r="O48" s="6">
        <f t="shared" si="37"/>
        <v>0</v>
      </c>
      <c r="P48" s="6">
        <f t="shared" si="38"/>
        <v>0</v>
      </c>
      <c r="Q48" s="6">
        <f t="shared" si="39"/>
        <v>0</v>
      </c>
      <c r="R48" s="6">
        <f t="shared" si="40"/>
        <v>0</v>
      </c>
      <c r="S48" s="7">
        <f t="shared" si="41"/>
        <v>2</v>
      </c>
      <c r="T48" s="7">
        <f t="shared" si="42"/>
        <v>0</v>
      </c>
      <c r="U48" s="7">
        <f>$B$48*1.27</f>
        <v>1.27</v>
      </c>
      <c r="V48" s="11"/>
      <c r="W48" s="10"/>
      <c r="X48" s="11"/>
      <c r="Y48" s="10"/>
      <c r="Z48" s="11"/>
      <c r="AA48" s="10"/>
      <c r="AB48" s="11"/>
      <c r="AC48" s="10"/>
      <c r="AD48" s="7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43"/>
        <v>0</v>
      </c>
      <c r="AS48" s="11"/>
      <c r="AT48" s="10"/>
      <c r="AU48" s="11"/>
      <c r="AV48" s="10"/>
      <c r="AW48" s="11"/>
      <c r="AX48" s="10"/>
      <c r="AY48" s="11"/>
      <c r="AZ48" s="10"/>
      <c r="BA48" s="7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44"/>
        <v>0</v>
      </c>
      <c r="BP48" s="11"/>
      <c r="BQ48" s="10"/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45"/>
        <v>0</v>
      </c>
      <c r="CM48" s="11">
        <f>$B$48*10</f>
        <v>10</v>
      </c>
      <c r="CN48" s="10" t="s">
        <v>60</v>
      </c>
      <c r="CO48" s="11">
        <f>$B$48*20</f>
        <v>20</v>
      </c>
      <c r="CP48" s="10" t="s">
        <v>60</v>
      </c>
      <c r="CQ48" s="11"/>
      <c r="CR48" s="10"/>
      <c r="CS48" s="11"/>
      <c r="CT48" s="10"/>
      <c r="CU48" s="7">
        <f>$B$48*2</f>
        <v>2</v>
      </c>
      <c r="CV48" s="11"/>
      <c r="CW48" s="10"/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/>
      <c r="DI48" s="7">
        <f t="shared" si="46"/>
        <v>2</v>
      </c>
      <c r="DJ48" s="11"/>
      <c r="DK48" s="10"/>
      <c r="DL48" s="11"/>
      <c r="DM48" s="10"/>
      <c r="DN48" s="11"/>
      <c r="DO48" s="10"/>
      <c r="DP48" s="11"/>
      <c r="DQ48" s="10"/>
      <c r="DR48" s="7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47"/>
        <v>0</v>
      </c>
      <c r="EG48" s="11"/>
      <c r="EH48" s="10"/>
      <c r="EI48" s="11"/>
      <c r="EJ48" s="10"/>
      <c r="EK48" s="11"/>
      <c r="EL48" s="10"/>
      <c r="EM48" s="11"/>
      <c r="EN48" s="10"/>
      <c r="EO48" s="7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48"/>
        <v>0</v>
      </c>
      <c r="FD48" s="11"/>
      <c r="FE48" s="10"/>
      <c r="FF48" s="11"/>
      <c r="FG48" s="10"/>
      <c r="FH48" s="11"/>
      <c r="FI48" s="10"/>
      <c r="FJ48" s="11"/>
      <c r="FK48" s="10"/>
      <c r="FL48" s="7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49"/>
        <v>0</v>
      </c>
      <c r="GA48" s="11"/>
      <c r="GB48" s="10"/>
      <c r="GC48" s="11"/>
      <c r="GD48" s="10"/>
      <c r="GE48" s="11"/>
      <c r="GF48" s="10"/>
      <c r="GG48" s="11"/>
      <c r="GH48" s="10"/>
      <c r="GI48" s="7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50"/>
        <v>0</v>
      </c>
    </row>
    <row r="49" spans="1:205" ht="12.75">
      <c r="A49" s="6"/>
      <c r="B49" s="6"/>
      <c r="C49" s="6"/>
      <c r="D49" s="6" t="s">
        <v>119</v>
      </c>
      <c r="E49" s="3" t="s">
        <v>120</v>
      </c>
      <c r="F49" s="6">
        <f>COUNTIF(V49:GU49,"e")</f>
        <v>0</v>
      </c>
      <c r="G49" s="6">
        <f>COUNTIF(V49:GU49,"z")</f>
        <v>3</v>
      </c>
      <c r="H49" s="6">
        <f t="shared" si="30"/>
        <v>40</v>
      </c>
      <c r="I49" s="6">
        <f t="shared" si="31"/>
        <v>10</v>
      </c>
      <c r="J49" s="6">
        <f t="shared" si="32"/>
        <v>10</v>
      </c>
      <c r="K49" s="6">
        <f t="shared" si="33"/>
        <v>0</v>
      </c>
      <c r="L49" s="6">
        <f t="shared" si="34"/>
        <v>0</v>
      </c>
      <c r="M49" s="6">
        <f t="shared" si="35"/>
        <v>0</v>
      </c>
      <c r="N49" s="6">
        <f t="shared" si="36"/>
        <v>20</v>
      </c>
      <c r="O49" s="6">
        <f t="shared" si="37"/>
        <v>0</v>
      </c>
      <c r="P49" s="6">
        <f t="shared" si="38"/>
        <v>0</v>
      </c>
      <c r="Q49" s="6">
        <f t="shared" si="39"/>
        <v>0</v>
      </c>
      <c r="R49" s="6">
        <f t="shared" si="40"/>
        <v>0</v>
      </c>
      <c r="S49" s="7">
        <f t="shared" si="41"/>
        <v>3</v>
      </c>
      <c r="T49" s="7">
        <f t="shared" si="42"/>
        <v>1.4</v>
      </c>
      <c r="U49" s="7">
        <v>1.96</v>
      </c>
      <c r="V49" s="11"/>
      <c r="W49" s="10"/>
      <c r="X49" s="11"/>
      <c r="Y49" s="10"/>
      <c r="Z49" s="11"/>
      <c r="AA49" s="10"/>
      <c r="AB49" s="11"/>
      <c r="AC49" s="10"/>
      <c r="AD49" s="7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43"/>
        <v>0</v>
      </c>
      <c r="AS49" s="11"/>
      <c r="AT49" s="10"/>
      <c r="AU49" s="11"/>
      <c r="AV49" s="10"/>
      <c r="AW49" s="11"/>
      <c r="AX49" s="10"/>
      <c r="AY49" s="11"/>
      <c r="AZ49" s="10"/>
      <c r="BA49" s="7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44"/>
        <v>0</v>
      </c>
      <c r="BP49" s="11"/>
      <c r="BQ49" s="10"/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t="shared" si="45"/>
        <v>0</v>
      </c>
      <c r="CM49" s="11"/>
      <c r="CN49" s="10"/>
      <c r="CO49" s="11"/>
      <c r="CP49" s="10"/>
      <c r="CQ49" s="11"/>
      <c r="CR49" s="10"/>
      <c r="CS49" s="11"/>
      <c r="CT49" s="10"/>
      <c r="CU49" s="7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46"/>
        <v>0</v>
      </c>
      <c r="DJ49" s="11">
        <v>10</v>
      </c>
      <c r="DK49" s="10" t="s">
        <v>60</v>
      </c>
      <c r="DL49" s="11">
        <v>10</v>
      </c>
      <c r="DM49" s="10" t="s">
        <v>60</v>
      </c>
      <c r="DN49" s="11"/>
      <c r="DO49" s="10"/>
      <c r="DP49" s="11"/>
      <c r="DQ49" s="10"/>
      <c r="DR49" s="7">
        <v>1.6</v>
      </c>
      <c r="DS49" s="11"/>
      <c r="DT49" s="10"/>
      <c r="DU49" s="11">
        <v>20</v>
      </c>
      <c r="DV49" s="10" t="s">
        <v>60</v>
      </c>
      <c r="DW49" s="11"/>
      <c r="DX49" s="10"/>
      <c r="DY49" s="11"/>
      <c r="DZ49" s="10"/>
      <c r="EA49" s="11"/>
      <c r="EB49" s="10"/>
      <c r="EC49" s="11"/>
      <c r="ED49" s="10"/>
      <c r="EE49" s="7">
        <v>1.4</v>
      </c>
      <c r="EF49" s="7">
        <f t="shared" si="47"/>
        <v>3</v>
      </c>
      <c r="EG49" s="11"/>
      <c r="EH49" s="10"/>
      <c r="EI49" s="11"/>
      <c r="EJ49" s="10"/>
      <c r="EK49" s="11"/>
      <c r="EL49" s="10"/>
      <c r="EM49" s="11"/>
      <c r="EN49" s="10"/>
      <c r="EO49" s="7"/>
      <c r="EP49" s="11"/>
      <c r="EQ49" s="10"/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/>
      <c r="FC49" s="7">
        <f t="shared" si="48"/>
        <v>0</v>
      </c>
      <c r="FD49" s="11"/>
      <c r="FE49" s="10"/>
      <c r="FF49" s="11"/>
      <c r="FG49" s="10"/>
      <c r="FH49" s="11"/>
      <c r="FI49" s="10"/>
      <c r="FJ49" s="11"/>
      <c r="FK49" s="10"/>
      <c r="FL49" s="7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49"/>
        <v>0</v>
      </c>
      <c r="GA49" s="11"/>
      <c r="GB49" s="10"/>
      <c r="GC49" s="11"/>
      <c r="GD49" s="10"/>
      <c r="GE49" s="11"/>
      <c r="GF49" s="10"/>
      <c r="GG49" s="11"/>
      <c r="GH49" s="10"/>
      <c r="GI49" s="7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50"/>
        <v>0</v>
      </c>
    </row>
    <row r="50" spans="1:205" ht="12.75">
      <c r="A50" s="6"/>
      <c r="B50" s="6"/>
      <c r="C50" s="6"/>
      <c r="D50" s="6" t="s">
        <v>121</v>
      </c>
      <c r="E50" s="3" t="s">
        <v>122</v>
      </c>
      <c r="F50" s="6">
        <f>COUNTIF(V50:GU50,"e")</f>
        <v>0</v>
      </c>
      <c r="G50" s="6">
        <f>COUNTIF(V50:GU50,"z")</f>
        <v>2</v>
      </c>
      <c r="H50" s="6">
        <f t="shared" si="30"/>
        <v>20</v>
      </c>
      <c r="I50" s="6">
        <f t="shared" si="31"/>
        <v>10</v>
      </c>
      <c r="J50" s="6">
        <f t="shared" si="32"/>
        <v>0</v>
      </c>
      <c r="K50" s="6">
        <f t="shared" si="33"/>
        <v>0</v>
      </c>
      <c r="L50" s="6">
        <f t="shared" si="34"/>
        <v>0</v>
      </c>
      <c r="M50" s="6">
        <f t="shared" si="35"/>
        <v>0</v>
      </c>
      <c r="N50" s="6">
        <f t="shared" si="36"/>
        <v>10</v>
      </c>
      <c r="O50" s="6">
        <f t="shared" si="37"/>
        <v>0</v>
      </c>
      <c r="P50" s="6">
        <f t="shared" si="38"/>
        <v>0</v>
      </c>
      <c r="Q50" s="6">
        <f t="shared" si="39"/>
        <v>0</v>
      </c>
      <c r="R50" s="6">
        <f t="shared" si="40"/>
        <v>0</v>
      </c>
      <c r="S50" s="7">
        <f t="shared" si="41"/>
        <v>1</v>
      </c>
      <c r="T50" s="7">
        <f t="shared" si="42"/>
        <v>0.7</v>
      </c>
      <c r="U50" s="7">
        <v>0.77</v>
      </c>
      <c r="V50" s="11"/>
      <c r="W50" s="10"/>
      <c r="X50" s="11"/>
      <c r="Y50" s="10"/>
      <c r="Z50" s="11"/>
      <c r="AA50" s="10"/>
      <c r="AB50" s="11"/>
      <c r="AC50" s="10"/>
      <c r="AD50" s="7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43"/>
        <v>0</v>
      </c>
      <c r="AS50" s="11"/>
      <c r="AT50" s="10"/>
      <c r="AU50" s="11"/>
      <c r="AV50" s="10"/>
      <c r="AW50" s="11"/>
      <c r="AX50" s="10"/>
      <c r="AY50" s="11"/>
      <c r="AZ50" s="10"/>
      <c r="BA50" s="7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44"/>
        <v>0</v>
      </c>
      <c r="BP50" s="11"/>
      <c r="BQ50" s="10"/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/>
      <c r="CL50" s="7">
        <f t="shared" si="45"/>
        <v>0</v>
      </c>
      <c r="CM50" s="11"/>
      <c r="CN50" s="10"/>
      <c r="CO50" s="11"/>
      <c r="CP50" s="10"/>
      <c r="CQ50" s="11"/>
      <c r="CR50" s="10"/>
      <c r="CS50" s="11"/>
      <c r="CT50" s="10"/>
      <c r="CU50" s="7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46"/>
        <v>0</v>
      </c>
      <c r="DJ50" s="11"/>
      <c r="DK50" s="10"/>
      <c r="DL50" s="11"/>
      <c r="DM50" s="10"/>
      <c r="DN50" s="11"/>
      <c r="DO50" s="10"/>
      <c r="DP50" s="11"/>
      <c r="DQ50" s="10"/>
      <c r="DR50" s="7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47"/>
        <v>0</v>
      </c>
      <c r="EG50" s="11"/>
      <c r="EH50" s="10"/>
      <c r="EI50" s="11"/>
      <c r="EJ50" s="10"/>
      <c r="EK50" s="11"/>
      <c r="EL50" s="10"/>
      <c r="EM50" s="11"/>
      <c r="EN50" s="10"/>
      <c r="EO50" s="7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48"/>
        <v>0</v>
      </c>
      <c r="FD50" s="11">
        <v>10</v>
      </c>
      <c r="FE50" s="10" t="s">
        <v>60</v>
      </c>
      <c r="FF50" s="11"/>
      <c r="FG50" s="10"/>
      <c r="FH50" s="11"/>
      <c r="FI50" s="10"/>
      <c r="FJ50" s="11"/>
      <c r="FK50" s="10"/>
      <c r="FL50" s="7">
        <v>0.3</v>
      </c>
      <c r="FM50" s="11"/>
      <c r="FN50" s="10"/>
      <c r="FO50" s="11">
        <v>10</v>
      </c>
      <c r="FP50" s="10" t="s">
        <v>60</v>
      </c>
      <c r="FQ50" s="11"/>
      <c r="FR50" s="10"/>
      <c r="FS50" s="11"/>
      <c r="FT50" s="10"/>
      <c r="FU50" s="11"/>
      <c r="FV50" s="10"/>
      <c r="FW50" s="11"/>
      <c r="FX50" s="10"/>
      <c r="FY50" s="7">
        <v>0.7</v>
      </c>
      <c r="FZ50" s="7">
        <f t="shared" si="49"/>
        <v>1</v>
      </c>
      <c r="GA50" s="11"/>
      <c r="GB50" s="10"/>
      <c r="GC50" s="11"/>
      <c r="GD50" s="10"/>
      <c r="GE50" s="11"/>
      <c r="GF50" s="10"/>
      <c r="GG50" s="11"/>
      <c r="GH50" s="10"/>
      <c r="GI50" s="7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50"/>
        <v>0</v>
      </c>
    </row>
    <row r="51" spans="1:205" ht="12.75">
      <c r="A51" s="6"/>
      <c r="B51" s="6"/>
      <c r="C51" s="6"/>
      <c r="D51" s="6" t="s">
        <v>123</v>
      </c>
      <c r="E51" s="3" t="s">
        <v>124</v>
      </c>
      <c r="F51" s="6">
        <f>COUNTIF(V51:GU51,"e")</f>
        <v>0</v>
      </c>
      <c r="G51" s="6">
        <f>COUNTIF(V51:GU51,"z")</f>
        <v>2</v>
      </c>
      <c r="H51" s="6">
        <f t="shared" si="30"/>
        <v>30</v>
      </c>
      <c r="I51" s="6">
        <f t="shared" si="31"/>
        <v>10</v>
      </c>
      <c r="J51" s="6">
        <f t="shared" si="32"/>
        <v>20</v>
      </c>
      <c r="K51" s="6">
        <f t="shared" si="33"/>
        <v>0</v>
      </c>
      <c r="L51" s="6">
        <f t="shared" si="34"/>
        <v>0</v>
      </c>
      <c r="M51" s="6">
        <f t="shared" si="35"/>
        <v>0</v>
      </c>
      <c r="N51" s="6">
        <f t="shared" si="36"/>
        <v>0</v>
      </c>
      <c r="O51" s="6">
        <f t="shared" si="37"/>
        <v>0</v>
      </c>
      <c r="P51" s="6">
        <f t="shared" si="38"/>
        <v>0</v>
      </c>
      <c r="Q51" s="6">
        <f t="shared" si="39"/>
        <v>0</v>
      </c>
      <c r="R51" s="6">
        <f t="shared" si="40"/>
        <v>0</v>
      </c>
      <c r="S51" s="7">
        <f t="shared" si="41"/>
        <v>2</v>
      </c>
      <c r="T51" s="7">
        <f t="shared" si="42"/>
        <v>0</v>
      </c>
      <c r="U51" s="7">
        <v>1.4</v>
      </c>
      <c r="V51" s="11"/>
      <c r="W51" s="10"/>
      <c r="X51" s="11"/>
      <c r="Y51" s="10"/>
      <c r="Z51" s="11"/>
      <c r="AA51" s="10"/>
      <c r="AB51" s="11"/>
      <c r="AC51" s="10"/>
      <c r="AD51" s="7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43"/>
        <v>0</v>
      </c>
      <c r="AS51" s="11">
        <v>10</v>
      </c>
      <c r="AT51" s="10" t="s">
        <v>60</v>
      </c>
      <c r="AU51" s="11">
        <v>20</v>
      </c>
      <c r="AV51" s="10" t="s">
        <v>60</v>
      </c>
      <c r="AW51" s="11"/>
      <c r="AX51" s="10"/>
      <c r="AY51" s="11"/>
      <c r="AZ51" s="10"/>
      <c r="BA51" s="7">
        <v>2</v>
      </c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44"/>
        <v>2</v>
      </c>
      <c r="BP51" s="11"/>
      <c r="BQ51" s="10"/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45"/>
        <v>0</v>
      </c>
      <c r="CM51" s="11"/>
      <c r="CN51" s="10"/>
      <c r="CO51" s="11"/>
      <c r="CP51" s="10"/>
      <c r="CQ51" s="11"/>
      <c r="CR51" s="10"/>
      <c r="CS51" s="11"/>
      <c r="CT51" s="10"/>
      <c r="CU51" s="7"/>
      <c r="CV51" s="11"/>
      <c r="CW51" s="10"/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/>
      <c r="DI51" s="7">
        <f t="shared" si="46"/>
        <v>0</v>
      </c>
      <c r="DJ51" s="11"/>
      <c r="DK51" s="10"/>
      <c r="DL51" s="11"/>
      <c r="DM51" s="10"/>
      <c r="DN51" s="11"/>
      <c r="DO51" s="10"/>
      <c r="DP51" s="11"/>
      <c r="DQ51" s="10"/>
      <c r="DR51" s="7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47"/>
        <v>0</v>
      </c>
      <c r="EG51" s="11"/>
      <c r="EH51" s="10"/>
      <c r="EI51" s="11"/>
      <c r="EJ51" s="10"/>
      <c r="EK51" s="11"/>
      <c r="EL51" s="10"/>
      <c r="EM51" s="11"/>
      <c r="EN51" s="10"/>
      <c r="EO51" s="7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48"/>
        <v>0</v>
      </c>
      <c r="FD51" s="11"/>
      <c r="FE51" s="10"/>
      <c r="FF51" s="11"/>
      <c r="FG51" s="10"/>
      <c r="FH51" s="11"/>
      <c r="FI51" s="10"/>
      <c r="FJ51" s="11"/>
      <c r="FK51" s="10"/>
      <c r="FL51" s="7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49"/>
        <v>0</v>
      </c>
      <c r="GA51" s="11"/>
      <c r="GB51" s="10"/>
      <c r="GC51" s="11"/>
      <c r="GD51" s="10"/>
      <c r="GE51" s="11"/>
      <c r="GF51" s="10"/>
      <c r="GG51" s="11"/>
      <c r="GH51" s="10"/>
      <c r="GI51" s="7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50"/>
        <v>0</v>
      </c>
    </row>
    <row r="52" spans="1:205" ht="12.75">
      <c r="A52" s="6">
        <v>20</v>
      </c>
      <c r="B52" s="6">
        <v>1</v>
      </c>
      <c r="C52" s="6"/>
      <c r="D52" s="6"/>
      <c r="E52" s="3" t="s">
        <v>125</v>
      </c>
      <c r="F52" s="6">
        <f>$B$52*COUNTIF(V52:GU52,"e")</f>
        <v>0</v>
      </c>
      <c r="G52" s="6">
        <f>$B$52*COUNTIF(V52:GU52,"z")</f>
        <v>2</v>
      </c>
      <c r="H52" s="6">
        <f t="shared" si="30"/>
        <v>30</v>
      </c>
      <c r="I52" s="6">
        <f t="shared" si="31"/>
        <v>10</v>
      </c>
      <c r="J52" s="6">
        <f t="shared" si="32"/>
        <v>20</v>
      </c>
      <c r="K52" s="6">
        <f t="shared" si="33"/>
        <v>0</v>
      </c>
      <c r="L52" s="6">
        <f t="shared" si="34"/>
        <v>0</v>
      </c>
      <c r="M52" s="6">
        <f t="shared" si="35"/>
        <v>0</v>
      </c>
      <c r="N52" s="6">
        <f t="shared" si="36"/>
        <v>0</v>
      </c>
      <c r="O52" s="6">
        <f t="shared" si="37"/>
        <v>0</v>
      </c>
      <c r="P52" s="6">
        <f t="shared" si="38"/>
        <v>0</v>
      </c>
      <c r="Q52" s="6">
        <f t="shared" si="39"/>
        <v>0</v>
      </c>
      <c r="R52" s="6">
        <f t="shared" si="40"/>
        <v>0</v>
      </c>
      <c r="S52" s="7">
        <f t="shared" si="41"/>
        <v>2</v>
      </c>
      <c r="T52" s="7">
        <f t="shared" si="42"/>
        <v>0</v>
      </c>
      <c r="U52" s="7">
        <f>$B$52*1.56</f>
        <v>1.56</v>
      </c>
      <c r="V52" s="11"/>
      <c r="W52" s="10"/>
      <c r="X52" s="11"/>
      <c r="Y52" s="10"/>
      <c r="Z52" s="11"/>
      <c r="AA52" s="10"/>
      <c r="AB52" s="11"/>
      <c r="AC52" s="10"/>
      <c r="AD52" s="7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43"/>
        <v>0</v>
      </c>
      <c r="AS52" s="11"/>
      <c r="AT52" s="10"/>
      <c r="AU52" s="11"/>
      <c r="AV52" s="10"/>
      <c r="AW52" s="11"/>
      <c r="AX52" s="10"/>
      <c r="AY52" s="11"/>
      <c r="AZ52" s="10"/>
      <c r="BA52" s="7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44"/>
        <v>0</v>
      </c>
      <c r="BP52" s="11"/>
      <c r="BQ52" s="10"/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/>
      <c r="CL52" s="7">
        <f t="shared" si="45"/>
        <v>0</v>
      </c>
      <c r="CM52" s="11"/>
      <c r="CN52" s="10"/>
      <c r="CO52" s="11"/>
      <c r="CP52" s="10"/>
      <c r="CQ52" s="11"/>
      <c r="CR52" s="10"/>
      <c r="CS52" s="11"/>
      <c r="CT52" s="10"/>
      <c r="CU52" s="7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46"/>
        <v>0</v>
      </c>
      <c r="DJ52" s="11"/>
      <c r="DK52" s="10"/>
      <c r="DL52" s="11"/>
      <c r="DM52" s="10"/>
      <c r="DN52" s="11"/>
      <c r="DO52" s="10"/>
      <c r="DP52" s="11"/>
      <c r="DQ52" s="10"/>
      <c r="DR52" s="7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47"/>
        <v>0</v>
      </c>
      <c r="EG52" s="11"/>
      <c r="EH52" s="10"/>
      <c r="EI52" s="11"/>
      <c r="EJ52" s="10"/>
      <c r="EK52" s="11"/>
      <c r="EL52" s="10"/>
      <c r="EM52" s="11"/>
      <c r="EN52" s="10"/>
      <c r="EO52" s="7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48"/>
        <v>0</v>
      </c>
      <c r="FD52" s="11">
        <f>$B$52*10</f>
        <v>10</v>
      </c>
      <c r="FE52" s="10" t="s">
        <v>60</v>
      </c>
      <c r="FF52" s="11">
        <f>$B$52*20</f>
        <v>20</v>
      </c>
      <c r="FG52" s="10" t="s">
        <v>60</v>
      </c>
      <c r="FH52" s="11"/>
      <c r="FI52" s="10"/>
      <c r="FJ52" s="11"/>
      <c r="FK52" s="10"/>
      <c r="FL52" s="7">
        <f>$B$52*2</f>
        <v>2</v>
      </c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49"/>
        <v>2</v>
      </c>
      <c r="GA52" s="11"/>
      <c r="GB52" s="10"/>
      <c r="GC52" s="11"/>
      <c r="GD52" s="10"/>
      <c r="GE52" s="11"/>
      <c r="GF52" s="10"/>
      <c r="GG52" s="11"/>
      <c r="GH52" s="10"/>
      <c r="GI52" s="7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50"/>
        <v>0</v>
      </c>
    </row>
    <row r="53" spans="1:205" ht="12.75">
      <c r="A53" s="6">
        <v>13</v>
      </c>
      <c r="B53" s="6">
        <v>1</v>
      </c>
      <c r="C53" s="6"/>
      <c r="D53" s="6"/>
      <c r="E53" s="3" t="s">
        <v>126</v>
      </c>
      <c r="F53" s="6">
        <f>$B$53*COUNTIF(V53:GU53,"e")</f>
        <v>0</v>
      </c>
      <c r="G53" s="6">
        <f>$B$53*COUNTIF(V53:GU53,"z")</f>
        <v>2</v>
      </c>
      <c r="H53" s="6">
        <f t="shared" si="30"/>
        <v>20</v>
      </c>
      <c r="I53" s="6">
        <f t="shared" si="31"/>
        <v>10</v>
      </c>
      <c r="J53" s="6">
        <f t="shared" si="32"/>
        <v>10</v>
      </c>
      <c r="K53" s="6">
        <f t="shared" si="33"/>
        <v>0</v>
      </c>
      <c r="L53" s="6">
        <f t="shared" si="34"/>
        <v>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6">
        <f t="shared" si="38"/>
        <v>0</v>
      </c>
      <c r="Q53" s="6">
        <f t="shared" si="39"/>
        <v>0</v>
      </c>
      <c r="R53" s="6">
        <f t="shared" si="40"/>
        <v>0</v>
      </c>
      <c r="S53" s="7">
        <f t="shared" si="41"/>
        <v>1</v>
      </c>
      <c r="T53" s="7">
        <f t="shared" si="42"/>
        <v>0</v>
      </c>
      <c r="U53" s="7">
        <f>$B$53*0.66</f>
        <v>0.66</v>
      </c>
      <c r="V53" s="11"/>
      <c r="W53" s="10"/>
      <c r="X53" s="11"/>
      <c r="Y53" s="10"/>
      <c r="Z53" s="11"/>
      <c r="AA53" s="10"/>
      <c r="AB53" s="11"/>
      <c r="AC53" s="10"/>
      <c r="AD53" s="7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43"/>
        <v>0</v>
      </c>
      <c r="AS53" s="11"/>
      <c r="AT53" s="10"/>
      <c r="AU53" s="11"/>
      <c r="AV53" s="10"/>
      <c r="AW53" s="11"/>
      <c r="AX53" s="10"/>
      <c r="AY53" s="11"/>
      <c r="AZ53" s="10"/>
      <c r="BA53" s="7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44"/>
        <v>0</v>
      </c>
      <c r="BP53" s="11"/>
      <c r="BQ53" s="10"/>
      <c r="BR53" s="11"/>
      <c r="BS53" s="10"/>
      <c r="BT53" s="11"/>
      <c r="BU53" s="10"/>
      <c r="BV53" s="11"/>
      <c r="BW53" s="10"/>
      <c r="BX53" s="7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45"/>
        <v>0</v>
      </c>
      <c r="CM53" s="11"/>
      <c r="CN53" s="10"/>
      <c r="CO53" s="11"/>
      <c r="CP53" s="10"/>
      <c r="CQ53" s="11"/>
      <c r="CR53" s="10"/>
      <c r="CS53" s="11"/>
      <c r="CT53" s="10"/>
      <c r="CU53" s="7"/>
      <c r="CV53" s="11"/>
      <c r="CW53" s="10"/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/>
      <c r="DI53" s="7">
        <f t="shared" si="46"/>
        <v>0</v>
      </c>
      <c r="DJ53" s="11">
        <f>$B$53*10</f>
        <v>10</v>
      </c>
      <c r="DK53" s="10" t="s">
        <v>60</v>
      </c>
      <c r="DL53" s="11">
        <f>$B$53*10</f>
        <v>10</v>
      </c>
      <c r="DM53" s="10" t="s">
        <v>60</v>
      </c>
      <c r="DN53" s="11"/>
      <c r="DO53" s="10"/>
      <c r="DP53" s="11"/>
      <c r="DQ53" s="10"/>
      <c r="DR53" s="7">
        <f>$B$53*1</f>
        <v>1</v>
      </c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47"/>
        <v>1</v>
      </c>
      <c r="EG53" s="11"/>
      <c r="EH53" s="10"/>
      <c r="EI53" s="11"/>
      <c r="EJ53" s="10"/>
      <c r="EK53" s="11"/>
      <c r="EL53" s="10"/>
      <c r="EM53" s="11"/>
      <c r="EN53" s="10"/>
      <c r="EO53" s="7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48"/>
        <v>0</v>
      </c>
      <c r="FD53" s="11"/>
      <c r="FE53" s="10"/>
      <c r="FF53" s="11"/>
      <c r="FG53" s="10"/>
      <c r="FH53" s="11"/>
      <c r="FI53" s="10"/>
      <c r="FJ53" s="11"/>
      <c r="FK53" s="10"/>
      <c r="FL53" s="7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49"/>
        <v>0</v>
      </c>
      <c r="GA53" s="11"/>
      <c r="GB53" s="10"/>
      <c r="GC53" s="11"/>
      <c r="GD53" s="10"/>
      <c r="GE53" s="11"/>
      <c r="GF53" s="10"/>
      <c r="GG53" s="11"/>
      <c r="GH53" s="10"/>
      <c r="GI53" s="7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50"/>
        <v>0</v>
      </c>
    </row>
    <row r="54" spans="1:205" ht="12.75">
      <c r="A54" s="6">
        <v>10</v>
      </c>
      <c r="B54" s="6">
        <v>1</v>
      </c>
      <c r="C54" s="6"/>
      <c r="D54" s="6"/>
      <c r="E54" s="3" t="s">
        <v>127</v>
      </c>
      <c r="F54" s="6">
        <f>$B$54*COUNTIF(V54:GU54,"e")</f>
        <v>0</v>
      </c>
      <c r="G54" s="6">
        <f>$B$54*COUNTIF(V54:GU54,"z")</f>
        <v>2</v>
      </c>
      <c r="H54" s="6">
        <f t="shared" si="30"/>
        <v>30</v>
      </c>
      <c r="I54" s="6">
        <f t="shared" si="31"/>
        <v>10</v>
      </c>
      <c r="J54" s="6">
        <f t="shared" si="32"/>
        <v>0</v>
      </c>
      <c r="K54" s="6">
        <f t="shared" si="33"/>
        <v>0</v>
      </c>
      <c r="L54" s="6">
        <f t="shared" si="34"/>
        <v>0</v>
      </c>
      <c r="M54" s="6">
        <f t="shared" si="35"/>
        <v>0</v>
      </c>
      <c r="N54" s="6">
        <f t="shared" si="36"/>
        <v>20</v>
      </c>
      <c r="O54" s="6">
        <f t="shared" si="37"/>
        <v>0</v>
      </c>
      <c r="P54" s="6">
        <f t="shared" si="38"/>
        <v>0</v>
      </c>
      <c r="Q54" s="6">
        <f t="shared" si="39"/>
        <v>0</v>
      </c>
      <c r="R54" s="6">
        <f t="shared" si="40"/>
        <v>0</v>
      </c>
      <c r="S54" s="7">
        <f t="shared" si="41"/>
        <v>3</v>
      </c>
      <c r="T54" s="7">
        <f t="shared" si="42"/>
        <v>2</v>
      </c>
      <c r="U54" s="7">
        <f>$B$54*1.2</f>
        <v>1.2</v>
      </c>
      <c r="V54" s="11"/>
      <c r="W54" s="10"/>
      <c r="X54" s="11"/>
      <c r="Y54" s="10"/>
      <c r="Z54" s="11"/>
      <c r="AA54" s="10"/>
      <c r="AB54" s="11"/>
      <c r="AC54" s="10"/>
      <c r="AD54" s="7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43"/>
        <v>0</v>
      </c>
      <c r="AS54" s="11"/>
      <c r="AT54" s="10"/>
      <c r="AU54" s="11"/>
      <c r="AV54" s="10"/>
      <c r="AW54" s="11"/>
      <c r="AX54" s="10"/>
      <c r="AY54" s="11"/>
      <c r="AZ54" s="10"/>
      <c r="BA54" s="7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44"/>
        <v>0</v>
      </c>
      <c r="BP54" s="11">
        <f>$B$54*10</f>
        <v>10</v>
      </c>
      <c r="BQ54" s="10" t="s">
        <v>60</v>
      </c>
      <c r="BR54" s="11"/>
      <c r="BS54" s="10"/>
      <c r="BT54" s="11"/>
      <c r="BU54" s="10"/>
      <c r="BV54" s="11"/>
      <c r="BW54" s="10"/>
      <c r="BX54" s="7">
        <f>$B$54*1</f>
        <v>1</v>
      </c>
      <c r="BY54" s="11"/>
      <c r="BZ54" s="10"/>
      <c r="CA54" s="11">
        <f>$B$54*20</f>
        <v>20</v>
      </c>
      <c r="CB54" s="10" t="s">
        <v>60</v>
      </c>
      <c r="CC54" s="11"/>
      <c r="CD54" s="10"/>
      <c r="CE54" s="11"/>
      <c r="CF54" s="10"/>
      <c r="CG54" s="11"/>
      <c r="CH54" s="10"/>
      <c r="CI54" s="11"/>
      <c r="CJ54" s="10"/>
      <c r="CK54" s="7">
        <f>$B$54*2</f>
        <v>2</v>
      </c>
      <c r="CL54" s="7">
        <f t="shared" si="45"/>
        <v>3</v>
      </c>
      <c r="CM54" s="11"/>
      <c r="CN54" s="10"/>
      <c r="CO54" s="11"/>
      <c r="CP54" s="10"/>
      <c r="CQ54" s="11"/>
      <c r="CR54" s="10"/>
      <c r="CS54" s="11"/>
      <c r="CT54" s="10"/>
      <c r="CU54" s="7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/>
      <c r="DI54" s="7">
        <f t="shared" si="46"/>
        <v>0</v>
      </c>
      <c r="DJ54" s="11"/>
      <c r="DK54" s="10"/>
      <c r="DL54" s="11"/>
      <c r="DM54" s="10"/>
      <c r="DN54" s="11"/>
      <c r="DO54" s="10"/>
      <c r="DP54" s="11"/>
      <c r="DQ54" s="10"/>
      <c r="DR54" s="7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47"/>
        <v>0</v>
      </c>
      <c r="EG54" s="11"/>
      <c r="EH54" s="10"/>
      <c r="EI54" s="11"/>
      <c r="EJ54" s="10"/>
      <c r="EK54" s="11"/>
      <c r="EL54" s="10"/>
      <c r="EM54" s="11"/>
      <c r="EN54" s="10"/>
      <c r="EO54" s="7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48"/>
        <v>0</v>
      </c>
      <c r="FD54" s="11"/>
      <c r="FE54" s="10"/>
      <c r="FF54" s="11"/>
      <c r="FG54" s="10"/>
      <c r="FH54" s="11"/>
      <c r="FI54" s="10"/>
      <c r="FJ54" s="11"/>
      <c r="FK54" s="10"/>
      <c r="FL54" s="7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49"/>
        <v>0</v>
      </c>
      <c r="GA54" s="11"/>
      <c r="GB54" s="10"/>
      <c r="GC54" s="11"/>
      <c r="GD54" s="10"/>
      <c r="GE54" s="11"/>
      <c r="GF54" s="10"/>
      <c r="GG54" s="11"/>
      <c r="GH54" s="10"/>
      <c r="GI54" s="7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50"/>
        <v>0</v>
      </c>
    </row>
    <row r="55" spans="1:205" ht="12.75">
      <c r="A55" s="6">
        <v>15</v>
      </c>
      <c r="B55" s="6">
        <v>2</v>
      </c>
      <c r="C55" s="6"/>
      <c r="D55" s="6"/>
      <c r="E55" s="3" t="s">
        <v>128</v>
      </c>
      <c r="F55" s="6">
        <f>$B$55*COUNTIF(V55:GU55,"e")</f>
        <v>0</v>
      </c>
      <c r="G55" s="6">
        <f>$B$55*COUNTIF(V55:GU55,"z")</f>
        <v>4</v>
      </c>
      <c r="H55" s="6">
        <f t="shared" si="30"/>
        <v>40</v>
      </c>
      <c r="I55" s="6">
        <f t="shared" si="31"/>
        <v>20</v>
      </c>
      <c r="J55" s="6">
        <f t="shared" si="32"/>
        <v>0</v>
      </c>
      <c r="K55" s="6">
        <f t="shared" si="33"/>
        <v>0</v>
      </c>
      <c r="L55" s="6">
        <f t="shared" si="34"/>
        <v>0</v>
      </c>
      <c r="M55" s="6">
        <f t="shared" si="35"/>
        <v>0</v>
      </c>
      <c r="N55" s="6">
        <f t="shared" si="36"/>
        <v>20</v>
      </c>
      <c r="O55" s="6">
        <f t="shared" si="37"/>
        <v>0</v>
      </c>
      <c r="P55" s="6">
        <f t="shared" si="38"/>
        <v>0</v>
      </c>
      <c r="Q55" s="6">
        <f t="shared" si="39"/>
        <v>0</v>
      </c>
      <c r="R55" s="6">
        <f t="shared" si="40"/>
        <v>0</v>
      </c>
      <c r="S55" s="7">
        <f t="shared" si="41"/>
        <v>4</v>
      </c>
      <c r="T55" s="7">
        <f t="shared" si="42"/>
        <v>2</v>
      </c>
      <c r="U55" s="7">
        <f>$B$55*0.66</f>
        <v>1.32</v>
      </c>
      <c r="V55" s="11"/>
      <c r="W55" s="10"/>
      <c r="X55" s="11"/>
      <c r="Y55" s="10"/>
      <c r="Z55" s="11"/>
      <c r="AA55" s="10"/>
      <c r="AB55" s="11"/>
      <c r="AC55" s="10"/>
      <c r="AD55" s="7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43"/>
        <v>0</v>
      </c>
      <c r="AS55" s="11"/>
      <c r="AT55" s="10"/>
      <c r="AU55" s="11"/>
      <c r="AV55" s="10"/>
      <c r="AW55" s="11"/>
      <c r="AX55" s="10"/>
      <c r="AY55" s="11"/>
      <c r="AZ55" s="10"/>
      <c r="BA55" s="7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44"/>
        <v>0</v>
      </c>
      <c r="BP55" s="11"/>
      <c r="BQ55" s="10"/>
      <c r="BR55" s="11"/>
      <c r="BS55" s="10"/>
      <c r="BT55" s="11"/>
      <c r="BU55" s="10"/>
      <c r="BV55" s="11"/>
      <c r="BW55" s="10"/>
      <c r="BX55" s="7"/>
      <c r="BY55" s="11"/>
      <c r="BZ55" s="10"/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/>
      <c r="CL55" s="7">
        <f t="shared" si="45"/>
        <v>0</v>
      </c>
      <c r="CM55" s="11"/>
      <c r="CN55" s="10"/>
      <c r="CO55" s="11"/>
      <c r="CP55" s="10"/>
      <c r="CQ55" s="11"/>
      <c r="CR55" s="10"/>
      <c r="CS55" s="11"/>
      <c r="CT55" s="10"/>
      <c r="CU55" s="7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/>
      <c r="DI55" s="7">
        <f t="shared" si="46"/>
        <v>0</v>
      </c>
      <c r="DJ55" s="11">
        <f>$B$55*10</f>
        <v>20</v>
      </c>
      <c r="DK55" s="10" t="s">
        <v>60</v>
      </c>
      <c r="DL55" s="11"/>
      <c r="DM55" s="10"/>
      <c r="DN55" s="11"/>
      <c r="DO55" s="10"/>
      <c r="DP55" s="11"/>
      <c r="DQ55" s="10"/>
      <c r="DR55" s="7">
        <f>$B$55*1</f>
        <v>2</v>
      </c>
      <c r="DS55" s="11"/>
      <c r="DT55" s="10"/>
      <c r="DU55" s="11">
        <f>$B$55*10</f>
        <v>20</v>
      </c>
      <c r="DV55" s="10" t="s">
        <v>60</v>
      </c>
      <c r="DW55" s="11"/>
      <c r="DX55" s="10"/>
      <c r="DY55" s="11"/>
      <c r="DZ55" s="10"/>
      <c r="EA55" s="11"/>
      <c r="EB55" s="10"/>
      <c r="EC55" s="11"/>
      <c r="ED55" s="10"/>
      <c r="EE55" s="7">
        <f>$B$55*1</f>
        <v>2</v>
      </c>
      <c r="EF55" s="7">
        <f t="shared" si="47"/>
        <v>4</v>
      </c>
      <c r="EG55" s="11"/>
      <c r="EH55" s="10"/>
      <c r="EI55" s="11"/>
      <c r="EJ55" s="10"/>
      <c r="EK55" s="11"/>
      <c r="EL55" s="10"/>
      <c r="EM55" s="11"/>
      <c r="EN55" s="10"/>
      <c r="EO55" s="7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48"/>
        <v>0</v>
      </c>
      <c r="FD55" s="11"/>
      <c r="FE55" s="10"/>
      <c r="FF55" s="11"/>
      <c r="FG55" s="10"/>
      <c r="FH55" s="11"/>
      <c r="FI55" s="10"/>
      <c r="FJ55" s="11"/>
      <c r="FK55" s="10"/>
      <c r="FL55" s="7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49"/>
        <v>0</v>
      </c>
      <c r="GA55" s="11"/>
      <c r="GB55" s="10"/>
      <c r="GC55" s="11"/>
      <c r="GD55" s="10"/>
      <c r="GE55" s="11"/>
      <c r="GF55" s="10"/>
      <c r="GG55" s="11"/>
      <c r="GH55" s="10"/>
      <c r="GI55" s="7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50"/>
        <v>0</v>
      </c>
    </row>
    <row r="56" spans="1:205" ht="12.75">
      <c r="A56" s="6">
        <v>16</v>
      </c>
      <c r="B56" s="6">
        <v>1</v>
      </c>
      <c r="C56" s="6"/>
      <c r="D56" s="6"/>
      <c r="E56" s="3" t="s">
        <v>129</v>
      </c>
      <c r="F56" s="6">
        <f>$B$56*COUNTIF(V56:GU56,"e")</f>
        <v>0</v>
      </c>
      <c r="G56" s="6">
        <f>$B$56*COUNTIF(V56:GU56,"z")</f>
        <v>3</v>
      </c>
      <c r="H56" s="6">
        <f t="shared" si="30"/>
        <v>20</v>
      </c>
      <c r="I56" s="6">
        <f t="shared" si="31"/>
        <v>10</v>
      </c>
      <c r="J56" s="6">
        <f t="shared" si="32"/>
        <v>6</v>
      </c>
      <c r="K56" s="6">
        <f t="shared" si="33"/>
        <v>0</v>
      </c>
      <c r="L56" s="6">
        <f t="shared" si="34"/>
        <v>0</v>
      </c>
      <c r="M56" s="6">
        <f t="shared" si="35"/>
        <v>0</v>
      </c>
      <c r="N56" s="6">
        <f t="shared" si="36"/>
        <v>4</v>
      </c>
      <c r="O56" s="6">
        <f t="shared" si="37"/>
        <v>0</v>
      </c>
      <c r="P56" s="6">
        <f t="shared" si="38"/>
        <v>0</v>
      </c>
      <c r="Q56" s="6">
        <f t="shared" si="39"/>
        <v>0</v>
      </c>
      <c r="R56" s="6">
        <f t="shared" si="40"/>
        <v>0</v>
      </c>
      <c r="S56" s="7">
        <f t="shared" si="41"/>
        <v>2</v>
      </c>
      <c r="T56" s="7">
        <f t="shared" si="42"/>
        <v>0.4</v>
      </c>
      <c r="U56" s="7">
        <f>$B$56*0.8</f>
        <v>0.8</v>
      </c>
      <c r="V56" s="11"/>
      <c r="W56" s="10"/>
      <c r="X56" s="11"/>
      <c r="Y56" s="10"/>
      <c r="Z56" s="11"/>
      <c r="AA56" s="10"/>
      <c r="AB56" s="11"/>
      <c r="AC56" s="10"/>
      <c r="AD56" s="7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43"/>
        <v>0</v>
      </c>
      <c r="AS56" s="11"/>
      <c r="AT56" s="10"/>
      <c r="AU56" s="11"/>
      <c r="AV56" s="10"/>
      <c r="AW56" s="11"/>
      <c r="AX56" s="10"/>
      <c r="AY56" s="11"/>
      <c r="AZ56" s="10"/>
      <c r="BA56" s="7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44"/>
        <v>0</v>
      </c>
      <c r="BP56" s="11"/>
      <c r="BQ56" s="10"/>
      <c r="BR56" s="11"/>
      <c r="BS56" s="10"/>
      <c r="BT56" s="11"/>
      <c r="BU56" s="10"/>
      <c r="BV56" s="11"/>
      <c r="BW56" s="10"/>
      <c r="BX56" s="7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45"/>
        <v>0</v>
      </c>
      <c r="CM56" s="11"/>
      <c r="CN56" s="10"/>
      <c r="CO56" s="11"/>
      <c r="CP56" s="10"/>
      <c r="CQ56" s="11"/>
      <c r="CR56" s="10"/>
      <c r="CS56" s="11"/>
      <c r="CT56" s="10"/>
      <c r="CU56" s="7"/>
      <c r="CV56" s="11"/>
      <c r="CW56" s="10"/>
      <c r="CX56" s="11"/>
      <c r="CY56" s="10"/>
      <c r="CZ56" s="11"/>
      <c r="DA56" s="10"/>
      <c r="DB56" s="11"/>
      <c r="DC56" s="10"/>
      <c r="DD56" s="11"/>
      <c r="DE56" s="10"/>
      <c r="DF56" s="11"/>
      <c r="DG56" s="10"/>
      <c r="DH56" s="7"/>
      <c r="DI56" s="7">
        <f t="shared" si="46"/>
        <v>0</v>
      </c>
      <c r="DJ56" s="11">
        <f>$B$56*10</f>
        <v>10</v>
      </c>
      <c r="DK56" s="10" t="s">
        <v>60</v>
      </c>
      <c r="DL56" s="11">
        <f>$B$56*6</f>
        <v>6</v>
      </c>
      <c r="DM56" s="10" t="s">
        <v>60</v>
      </c>
      <c r="DN56" s="11"/>
      <c r="DO56" s="10"/>
      <c r="DP56" s="11"/>
      <c r="DQ56" s="10"/>
      <c r="DR56" s="7">
        <f>$B$56*1.6</f>
        <v>1.6</v>
      </c>
      <c r="DS56" s="11"/>
      <c r="DT56" s="10"/>
      <c r="DU56" s="11">
        <f>$B$56*4</f>
        <v>4</v>
      </c>
      <c r="DV56" s="10" t="s">
        <v>60</v>
      </c>
      <c r="DW56" s="11"/>
      <c r="DX56" s="10"/>
      <c r="DY56" s="11"/>
      <c r="DZ56" s="10"/>
      <c r="EA56" s="11"/>
      <c r="EB56" s="10"/>
      <c r="EC56" s="11"/>
      <c r="ED56" s="10"/>
      <c r="EE56" s="7">
        <f>$B$56*0.4</f>
        <v>0.4</v>
      </c>
      <c r="EF56" s="7">
        <f t="shared" si="47"/>
        <v>2</v>
      </c>
      <c r="EG56" s="11"/>
      <c r="EH56" s="10"/>
      <c r="EI56" s="11"/>
      <c r="EJ56" s="10"/>
      <c r="EK56" s="11"/>
      <c r="EL56" s="10"/>
      <c r="EM56" s="11"/>
      <c r="EN56" s="10"/>
      <c r="EO56" s="7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48"/>
        <v>0</v>
      </c>
      <c r="FD56" s="11"/>
      <c r="FE56" s="10"/>
      <c r="FF56" s="11"/>
      <c r="FG56" s="10"/>
      <c r="FH56" s="11"/>
      <c r="FI56" s="10"/>
      <c r="FJ56" s="11"/>
      <c r="FK56" s="10"/>
      <c r="FL56" s="7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49"/>
        <v>0</v>
      </c>
      <c r="GA56" s="11"/>
      <c r="GB56" s="10"/>
      <c r="GC56" s="11"/>
      <c r="GD56" s="10"/>
      <c r="GE56" s="11"/>
      <c r="GF56" s="10"/>
      <c r="GG56" s="11"/>
      <c r="GH56" s="10"/>
      <c r="GI56" s="7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50"/>
        <v>0</v>
      </c>
    </row>
    <row r="57" spans="1:205" ht="12.75">
      <c r="A57" s="6"/>
      <c r="B57" s="6"/>
      <c r="C57" s="6"/>
      <c r="D57" s="6" t="s">
        <v>130</v>
      </c>
      <c r="E57" s="3" t="s">
        <v>131</v>
      </c>
      <c r="F57" s="6">
        <f>COUNTIF(V57:GU57,"e")</f>
        <v>0</v>
      </c>
      <c r="G57" s="6">
        <f>COUNTIF(V57:GU57,"z")</f>
        <v>2</v>
      </c>
      <c r="H57" s="6">
        <f t="shared" si="30"/>
        <v>30</v>
      </c>
      <c r="I57" s="6">
        <f t="shared" si="31"/>
        <v>10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0</v>
      </c>
      <c r="N57" s="6">
        <f t="shared" si="36"/>
        <v>20</v>
      </c>
      <c r="O57" s="6">
        <f t="shared" si="37"/>
        <v>0</v>
      </c>
      <c r="P57" s="6">
        <f t="shared" si="38"/>
        <v>0</v>
      </c>
      <c r="Q57" s="6">
        <f t="shared" si="39"/>
        <v>0</v>
      </c>
      <c r="R57" s="6">
        <f t="shared" si="40"/>
        <v>0</v>
      </c>
      <c r="S57" s="7">
        <f t="shared" si="41"/>
        <v>2</v>
      </c>
      <c r="T57" s="7">
        <f t="shared" si="42"/>
        <v>1.5</v>
      </c>
      <c r="U57" s="7">
        <v>1.23</v>
      </c>
      <c r="V57" s="11"/>
      <c r="W57" s="10"/>
      <c r="X57" s="11"/>
      <c r="Y57" s="10"/>
      <c r="Z57" s="11"/>
      <c r="AA57" s="10"/>
      <c r="AB57" s="11"/>
      <c r="AC57" s="10"/>
      <c r="AD57" s="7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43"/>
        <v>0</v>
      </c>
      <c r="AS57" s="11"/>
      <c r="AT57" s="10"/>
      <c r="AU57" s="11"/>
      <c r="AV57" s="10"/>
      <c r="AW57" s="11"/>
      <c r="AX57" s="10"/>
      <c r="AY57" s="11"/>
      <c r="AZ57" s="10"/>
      <c r="BA57" s="7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44"/>
        <v>0</v>
      </c>
      <c r="BP57" s="11"/>
      <c r="BQ57" s="10"/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/>
      <c r="CL57" s="7">
        <f t="shared" si="45"/>
        <v>0</v>
      </c>
      <c r="CM57" s="11"/>
      <c r="CN57" s="10"/>
      <c r="CO57" s="11"/>
      <c r="CP57" s="10"/>
      <c r="CQ57" s="11"/>
      <c r="CR57" s="10"/>
      <c r="CS57" s="11"/>
      <c r="CT57" s="10"/>
      <c r="CU57" s="7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46"/>
        <v>0</v>
      </c>
      <c r="DJ57" s="11"/>
      <c r="DK57" s="10"/>
      <c r="DL57" s="11"/>
      <c r="DM57" s="10"/>
      <c r="DN57" s="11"/>
      <c r="DO57" s="10"/>
      <c r="DP57" s="11"/>
      <c r="DQ57" s="10"/>
      <c r="DR57" s="7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47"/>
        <v>0</v>
      </c>
      <c r="EG57" s="11"/>
      <c r="EH57" s="10"/>
      <c r="EI57" s="11"/>
      <c r="EJ57" s="10"/>
      <c r="EK57" s="11"/>
      <c r="EL57" s="10"/>
      <c r="EM57" s="11"/>
      <c r="EN57" s="10"/>
      <c r="EO57" s="7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48"/>
        <v>0</v>
      </c>
      <c r="FD57" s="11">
        <v>10</v>
      </c>
      <c r="FE57" s="10" t="s">
        <v>60</v>
      </c>
      <c r="FF57" s="11"/>
      <c r="FG57" s="10"/>
      <c r="FH57" s="11"/>
      <c r="FI57" s="10"/>
      <c r="FJ57" s="11"/>
      <c r="FK57" s="10"/>
      <c r="FL57" s="7">
        <v>0.5</v>
      </c>
      <c r="FM57" s="11"/>
      <c r="FN57" s="10"/>
      <c r="FO57" s="11">
        <v>20</v>
      </c>
      <c r="FP57" s="10" t="s">
        <v>60</v>
      </c>
      <c r="FQ57" s="11"/>
      <c r="FR57" s="10"/>
      <c r="FS57" s="11"/>
      <c r="FT57" s="10"/>
      <c r="FU57" s="11"/>
      <c r="FV57" s="10"/>
      <c r="FW57" s="11"/>
      <c r="FX57" s="10"/>
      <c r="FY57" s="7">
        <v>1.5</v>
      </c>
      <c r="FZ57" s="7">
        <f t="shared" si="49"/>
        <v>2</v>
      </c>
      <c r="GA57" s="11"/>
      <c r="GB57" s="10"/>
      <c r="GC57" s="11"/>
      <c r="GD57" s="10"/>
      <c r="GE57" s="11"/>
      <c r="GF57" s="10"/>
      <c r="GG57" s="11"/>
      <c r="GH57" s="10"/>
      <c r="GI57" s="7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50"/>
        <v>0</v>
      </c>
    </row>
    <row r="58" spans="1:205" ht="12.75">
      <c r="A58" s="6"/>
      <c r="B58" s="6"/>
      <c r="C58" s="6"/>
      <c r="D58" s="6" t="s">
        <v>132</v>
      </c>
      <c r="E58" s="3" t="s">
        <v>133</v>
      </c>
      <c r="F58" s="6">
        <f>COUNTIF(V58:GU58,"e")</f>
        <v>0</v>
      </c>
      <c r="G58" s="6">
        <f>COUNTIF(V58:GU58,"z")</f>
        <v>2</v>
      </c>
      <c r="H58" s="6">
        <f t="shared" si="30"/>
        <v>20</v>
      </c>
      <c r="I58" s="6">
        <f t="shared" si="31"/>
        <v>10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6">
        <f t="shared" si="38"/>
        <v>0</v>
      </c>
      <c r="Q58" s="6">
        <f t="shared" si="39"/>
        <v>0</v>
      </c>
      <c r="R58" s="6">
        <f t="shared" si="40"/>
        <v>10</v>
      </c>
      <c r="S58" s="7">
        <f t="shared" si="41"/>
        <v>1</v>
      </c>
      <c r="T58" s="7">
        <f t="shared" si="42"/>
        <v>0.7</v>
      </c>
      <c r="U58" s="7">
        <v>0.77</v>
      </c>
      <c r="V58" s="11"/>
      <c r="W58" s="10"/>
      <c r="X58" s="11"/>
      <c r="Y58" s="10"/>
      <c r="Z58" s="11"/>
      <c r="AA58" s="10"/>
      <c r="AB58" s="11"/>
      <c r="AC58" s="10"/>
      <c r="AD58" s="7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43"/>
        <v>0</v>
      </c>
      <c r="AS58" s="11"/>
      <c r="AT58" s="10"/>
      <c r="AU58" s="11"/>
      <c r="AV58" s="10"/>
      <c r="AW58" s="11"/>
      <c r="AX58" s="10"/>
      <c r="AY58" s="11"/>
      <c r="AZ58" s="10"/>
      <c r="BA58" s="7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44"/>
        <v>0</v>
      </c>
      <c r="BP58" s="11"/>
      <c r="BQ58" s="10"/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45"/>
        <v>0</v>
      </c>
      <c r="CM58" s="11"/>
      <c r="CN58" s="10"/>
      <c r="CO58" s="11"/>
      <c r="CP58" s="10"/>
      <c r="CQ58" s="11"/>
      <c r="CR58" s="10"/>
      <c r="CS58" s="11"/>
      <c r="CT58" s="10"/>
      <c r="CU58" s="7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46"/>
        <v>0</v>
      </c>
      <c r="DJ58" s="11"/>
      <c r="DK58" s="10"/>
      <c r="DL58" s="11"/>
      <c r="DM58" s="10"/>
      <c r="DN58" s="11"/>
      <c r="DO58" s="10"/>
      <c r="DP58" s="11"/>
      <c r="DQ58" s="10"/>
      <c r="DR58" s="7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47"/>
        <v>0</v>
      </c>
      <c r="EG58" s="11"/>
      <c r="EH58" s="10"/>
      <c r="EI58" s="11"/>
      <c r="EJ58" s="10"/>
      <c r="EK58" s="11"/>
      <c r="EL58" s="10"/>
      <c r="EM58" s="11"/>
      <c r="EN58" s="10"/>
      <c r="EO58" s="7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48"/>
        <v>0</v>
      </c>
      <c r="FD58" s="11">
        <v>10</v>
      </c>
      <c r="FE58" s="10" t="s">
        <v>60</v>
      </c>
      <c r="FF58" s="11"/>
      <c r="FG58" s="10"/>
      <c r="FH58" s="11"/>
      <c r="FI58" s="10"/>
      <c r="FJ58" s="11"/>
      <c r="FK58" s="10"/>
      <c r="FL58" s="7">
        <v>0.3</v>
      </c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>
        <v>10</v>
      </c>
      <c r="FX58" s="10" t="s">
        <v>60</v>
      </c>
      <c r="FY58" s="7">
        <v>0.7</v>
      </c>
      <c r="FZ58" s="7">
        <f t="shared" si="49"/>
        <v>1</v>
      </c>
      <c r="GA58" s="11"/>
      <c r="GB58" s="10"/>
      <c r="GC58" s="11"/>
      <c r="GD58" s="10"/>
      <c r="GE58" s="11"/>
      <c r="GF58" s="10"/>
      <c r="GG58" s="11"/>
      <c r="GH58" s="10"/>
      <c r="GI58" s="7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50"/>
        <v>0</v>
      </c>
    </row>
    <row r="59" spans="1:205" ht="15.75" customHeight="1">
      <c r="A59" s="6"/>
      <c r="B59" s="6"/>
      <c r="C59" s="6"/>
      <c r="D59" s="6"/>
      <c r="E59" s="6" t="s">
        <v>77</v>
      </c>
      <c r="F59" s="6">
        <f aca="true" t="shared" si="53" ref="F59:AK59">SUM(F28:F58)</f>
        <v>4</v>
      </c>
      <c r="G59" s="6">
        <f t="shared" si="53"/>
        <v>64</v>
      </c>
      <c r="H59" s="6">
        <f t="shared" si="53"/>
        <v>1012</v>
      </c>
      <c r="I59" s="6">
        <f t="shared" si="53"/>
        <v>378</v>
      </c>
      <c r="J59" s="6">
        <f t="shared" si="53"/>
        <v>123</v>
      </c>
      <c r="K59" s="6">
        <f t="shared" si="53"/>
        <v>0</v>
      </c>
      <c r="L59" s="6">
        <f t="shared" si="53"/>
        <v>0</v>
      </c>
      <c r="M59" s="6">
        <f t="shared" si="53"/>
        <v>0</v>
      </c>
      <c r="N59" s="6">
        <f t="shared" si="53"/>
        <v>501</v>
      </c>
      <c r="O59" s="6">
        <f t="shared" si="53"/>
        <v>0</v>
      </c>
      <c r="P59" s="6">
        <f t="shared" si="53"/>
        <v>0</v>
      </c>
      <c r="Q59" s="6">
        <f t="shared" si="53"/>
        <v>0</v>
      </c>
      <c r="R59" s="6">
        <f t="shared" si="53"/>
        <v>10</v>
      </c>
      <c r="S59" s="7">
        <f t="shared" si="53"/>
        <v>79</v>
      </c>
      <c r="T59" s="7">
        <f t="shared" si="53"/>
        <v>45.400000000000006</v>
      </c>
      <c r="U59" s="7">
        <f t="shared" si="53"/>
        <v>44.97</v>
      </c>
      <c r="V59" s="11">
        <f t="shared" si="53"/>
        <v>98</v>
      </c>
      <c r="W59" s="10">
        <f t="shared" si="53"/>
        <v>0</v>
      </c>
      <c r="X59" s="11">
        <f t="shared" si="53"/>
        <v>12</v>
      </c>
      <c r="Y59" s="10">
        <f t="shared" si="53"/>
        <v>0</v>
      </c>
      <c r="Z59" s="11">
        <f t="shared" si="53"/>
        <v>0</v>
      </c>
      <c r="AA59" s="10">
        <f t="shared" si="53"/>
        <v>0</v>
      </c>
      <c r="AB59" s="11">
        <f t="shared" si="53"/>
        <v>0</v>
      </c>
      <c r="AC59" s="10">
        <f t="shared" si="53"/>
        <v>0</v>
      </c>
      <c r="AD59" s="7">
        <f t="shared" si="53"/>
        <v>6.8999999999999995</v>
      </c>
      <c r="AE59" s="11">
        <f t="shared" si="53"/>
        <v>0</v>
      </c>
      <c r="AF59" s="10">
        <f t="shared" si="53"/>
        <v>0</v>
      </c>
      <c r="AG59" s="11">
        <f t="shared" si="53"/>
        <v>156</v>
      </c>
      <c r="AH59" s="10">
        <f t="shared" si="53"/>
        <v>0</v>
      </c>
      <c r="AI59" s="11">
        <f t="shared" si="53"/>
        <v>0</v>
      </c>
      <c r="AJ59" s="10">
        <f t="shared" si="53"/>
        <v>0</v>
      </c>
      <c r="AK59" s="11">
        <f t="shared" si="53"/>
        <v>0</v>
      </c>
      <c r="AL59" s="10">
        <f aca="true" t="shared" si="54" ref="AL59:BQ59">SUM(AL28:AL58)</f>
        <v>0</v>
      </c>
      <c r="AM59" s="11">
        <f t="shared" si="54"/>
        <v>0</v>
      </c>
      <c r="AN59" s="10">
        <f t="shared" si="54"/>
        <v>0</v>
      </c>
      <c r="AO59" s="11">
        <f t="shared" si="54"/>
        <v>0</v>
      </c>
      <c r="AP59" s="10">
        <f t="shared" si="54"/>
        <v>0</v>
      </c>
      <c r="AQ59" s="7">
        <f t="shared" si="54"/>
        <v>13.1</v>
      </c>
      <c r="AR59" s="7">
        <f t="shared" si="54"/>
        <v>20</v>
      </c>
      <c r="AS59" s="11">
        <f t="shared" si="54"/>
        <v>100</v>
      </c>
      <c r="AT59" s="10">
        <f t="shared" si="54"/>
        <v>0</v>
      </c>
      <c r="AU59" s="11">
        <f t="shared" si="54"/>
        <v>25</v>
      </c>
      <c r="AV59" s="10">
        <f t="shared" si="54"/>
        <v>0</v>
      </c>
      <c r="AW59" s="11">
        <f t="shared" si="54"/>
        <v>0</v>
      </c>
      <c r="AX59" s="10">
        <f t="shared" si="54"/>
        <v>0</v>
      </c>
      <c r="AY59" s="11">
        <f t="shared" si="54"/>
        <v>0</v>
      </c>
      <c r="AZ59" s="10">
        <f t="shared" si="54"/>
        <v>0</v>
      </c>
      <c r="BA59" s="7">
        <f t="shared" si="54"/>
        <v>9</v>
      </c>
      <c r="BB59" s="11">
        <f t="shared" si="54"/>
        <v>0</v>
      </c>
      <c r="BC59" s="10">
        <f t="shared" si="54"/>
        <v>0</v>
      </c>
      <c r="BD59" s="11">
        <f t="shared" si="54"/>
        <v>141</v>
      </c>
      <c r="BE59" s="10">
        <f t="shared" si="54"/>
        <v>0</v>
      </c>
      <c r="BF59" s="11">
        <f t="shared" si="54"/>
        <v>0</v>
      </c>
      <c r="BG59" s="10">
        <f t="shared" si="54"/>
        <v>0</v>
      </c>
      <c r="BH59" s="11">
        <f t="shared" si="54"/>
        <v>0</v>
      </c>
      <c r="BI59" s="10">
        <f t="shared" si="54"/>
        <v>0</v>
      </c>
      <c r="BJ59" s="11">
        <f t="shared" si="54"/>
        <v>0</v>
      </c>
      <c r="BK59" s="10">
        <f t="shared" si="54"/>
        <v>0</v>
      </c>
      <c r="BL59" s="11">
        <f t="shared" si="54"/>
        <v>0</v>
      </c>
      <c r="BM59" s="10">
        <f t="shared" si="54"/>
        <v>0</v>
      </c>
      <c r="BN59" s="7">
        <f t="shared" si="54"/>
        <v>13</v>
      </c>
      <c r="BO59" s="7">
        <f t="shared" si="54"/>
        <v>22</v>
      </c>
      <c r="BP59" s="11">
        <f t="shared" si="54"/>
        <v>56</v>
      </c>
      <c r="BQ59" s="10">
        <f t="shared" si="54"/>
        <v>0</v>
      </c>
      <c r="BR59" s="11">
        <f aca="true" t="shared" si="55" ref="BR59:CW59">SUM(BR28:BR58)</f>
        <v>10</v>
      </c>
      <c r="BS59" s="10">
        <f t="shared" si="55"/>
        <v>0</v>
      </c>
      <c r="BT59" s="11">
        <f t="shared" si="55"/>
        <v>0</v>
      </c>
      <c r="BU59" s="10">
        <f t="shared" si="55"/>
        <v>0</v>
      </c>
      <c r="BV59" s="11">
        <f t="shared" si="55"/>
        <v>0</v>
      </c>
      <c r="BW59" s="10">
        <f t="shared" si="55"/>
        <v>0</v>
      </c>
      <c r="BX59" s="7">
        <f t="shared" si="55"/>
        <v>4.6</v>
      </c>
      <c r="BY59" s="11">
        <f t="shared" si="55"/>
        <v>0</v>
      </c>
      <c r="BZ59" s="10">
        <f t="shared" si="55"/>
        <v>0</v>
      </c>
      <c r="CA59" s="11">
        <f t="shared" si="55"/>
        <v>94</v>
      </c>
      <c r="CB59" s="10">
        <f t="shared" si="55"/>
        <v>0</v>
      </c>
      <c r="CC59" s="11">
        <f t="shared" si="55"/>
        <v>0</v>
      </c>
      <c r="CD59" s="10">
        <f t="shared" si="55"/>
        <v>0</v>
      </c>
      <c r="CE59" s="11">
        <f t="shared" si="55"/>
        <v>0</v>
      </c>
      <c r="CF59" s="10">
        <f t="shared" si="55"/>
        <v>0</v>
      </c>
      <c r="CG59" s="11">
        <f t="shared" si="55"/>
        <v>0</v>
      </c>
      <c r="CH59" s="10">
        <f t="shared" si="55"/>
        <v>0</v>
      </c>
      <c r="CI59" s="11">
        <f t="shared" si="55"/>
        <v>0</v>
      </c>
      <c r="CJ59" s="10">
        <f t="shared" si="55"/>
        <v>0</v>
      </c>
      <c r="CK59" s="7">
        <f t="shared" si="55"/>
        <v>9.4</v>
      </c>
      <c r="CL59" s="7">
        <f t="shared" si="55"/>
        <v>14</v>
      </c>
      <c r="CM59" s="11">
        <f t="shared" si="55"/>
        <v>34</v>
      </c>
      <c r="CN59" s="10">
        <f t="shared" si="55"/>
        <v>0</v>
      </c>
      <c r="CO59" s="11">
        <f t="shared" si="55"/>
        <v>30</v>
      </c>
      <c r="CP59" s="10">
        <f t="shared" si="55"/>
        <v>0</v>
      </c>
      <c r="CQ59" s="11">
        <f t="shared" si="55"/>
        <v>0</v>
      </c>
      <c r="CR59" s="10">
        <f t="shared" si="55"/>
        <v>0</v>
      </c>
      <c r="CS59" s="11">
        <f t="shared" si="55"/>
        <v>0</v>
      </c>
      <c r="CT59" s="10">
        <f t="shared" si="55"/>
        <v>0</v>
      </c>
      <c r="CU59" s="7">
        <f t="shared" si="55"/>
        <v>3.8</v>
      </c>
      <c r="CV59" s="11">
        <f t="shared" si="55"/>
        <v>0</v>
      </c>
      <c r="CW59" s="10">
        <f t="shared" si="55"/>
        <v>0</v>
      </c>
      <c r="CX59" s="11">
        <f aca="true" t="shared" si="56" ref="CX59:EC59">SUM(CX28:CX58)</f>
        <v>36</v>
      </c>
      <c r="CY59" s="10">
        <f t="shared" si="56"/>
        <v>0</v>
      </c>
      <c r="CZ59" s="11">
        <f t="shared" si="56"/>
        <v>0</v>
      </c>
      <c r="DA59" s="10">
        <f t="shared" si="56"/>
        <v>0</v>
      </c>
      <c r="DB59" s="11">
        <f t="shared" si="56"/>
        <v>0</v>
      </c>
      <c r="DC59" s="10">
        <f t="shared" si="56"/>
        <v>0</v>
      </c>
      <c r="DD59" s="11">
        <f t="shared" si="56"/>
        <v>0</v>
      </c>
      <c r="DE59" s="10">
        <f t="shared" si="56"/>
        <v>0</v>
      </c>
      <c r="DF59" s="11">
        <f t="shared" si="56"/>
        <v>0</v>
      </c>
      <c r="DG59" s="10">
        <f t="shared" si="56"/>
        <v>0</v>
      </c>
      <c r="DH59" s="7">
        <f t="shared" si="56"/>
        <v>3.2</v>
      </c>
      <c r="DI59" s="7">
        <f t="shared" si="56"/>
        <v>7</v>
      </c>
      <c r="DJ59" s="11">
        <f t="shared" si="56"/>
        <v>50</v>
      </c>
      <c r="DK59" s="10">
        <f t="shared" si="56"/>
        <v>0</v>
      </c>
      <c r="DL59" s="11">
        <f t="shared" si="56"/>
        <v>26</v>
      </c>
      <c r="DM59" s="10">
        <f t="shared" si="56"/>
        <v>0</v>
      </c>
      <c r="DN59" s="11">
        <f t="shared" si="56"/>
        <v>0</v>
      </c>
      <c r="DO59" s="10">
        <f t="shared" si="56"/>
        <v>0</v>
      </c>
      <c r="DP59" s="11">
        <f t="shared" si="56"/>
        <v>0</v>
      </c>
      <c r="DQ59" s="10">
        <f t="shared" si="56"/>
        <v>0</v>
      </c>
      <c r="DR59" s="7">
        <f t="shared" si="56"/>
        <v>6.199999999999999</v>
      </c>
      <c r="DS59" s="11">
        <f t="shared" si="56"/>
        <v>0</v>
      </c>
      <c r="DT59" s="10">
        <f t="shared" si="56"/>
        <v>0</v>
      </c>
      <c r="DU59" s="11">
        <f t="shared" si="56"/>
        <v>44</v>
      </c>
      <c r="DV59" s="10">
        <f t="shared" si="56"/>
        <v>0</v>
      </c>
      <c r="DW59" s="11">
        <f t="shared" si="56"/>
        <v>0</v>
      </c>
      <c r="DX59" s="10">
        <f t="shared" si="56"/>
        <v>0</v>
      </c>
      <c r="DY59" s="11">
        <f t="shared" si="56"/>
        <v>0</v>
      </c>
      <c r="DZ59" s="10">
        <f t="shared" si="56"/>
        <v>0</v>
      </c>
      <c r="EA59" s="11">
        <f t="shared" si="56"/>
        <v>0</v>
      </c>
      <c r="EB59" s="10">
        <f t="shared" si="56"/>
        <v>0</v>
      </c>
      <c r="EC59" s="11">
        <f t="shared" si="56"/>
        <v>0</v>
      </c>
      <c r="ED59" s="10">
        <f aca="true" t="shared" si="57" ref="ED59:FI59">SUM(ED28:ED58)</f>
        <v>0</v>
      </c>
      <c r="EE59" s="7">
        <f t="shared" si="57"/>
        <v>3.8</v>
      </c>
      <c r="EF59" s="7">
        <f t="shared" si="57"/>
        <v>10</v>
      </c>
      <c r="EG59" s="11">
        <f t="shared" si="57"/>
        <v>0</v>
      </c>
      <c r="EH59" s="10">
        <f t="shared" si="57"/>
        <v>0</v>
      </c>
      <c r="EI59" s="11">
        <f t="shared" si="57"/>
        <v>0</v>
      </c>
      <c r="EJ59" s="10">
        <f t="shared" si="57"/>
        <v>0</v>
      </c>
      <c r="EK59" s="11">
        <f t="shared" si="57"/>
        <v>0</v>
      </c>
      <c r="EL59" s="10">
        <f t="shared" si="57"/>
        <v>0</v>
      </c>
      <c r="EM59" s="11">
        <f t="shared" si="57"/>
        <v>0</v>
      </c>
      <c r="EN59" s="10">
        <f t="shared" si="57"/>
        <v>0</v>
      </c>
      <c r="EO59" s="7">
        <f t="shared" si="57"/>
        <v>0</v>
      </c>
      <c r="EP59" s="11">
        <f t="shared" si="57"/>
        <v>0</v>
      </c>
      <c r="EQ59" s="10">
        <f t="shared" si="57"/>
        <v>0</v>
      </c>
      <c r="ER59" s="11">
        <f t="shared" si="57"/>
        <v>0</v>
      </c>
      <c r="ES59" s="10">
        <f t="shared" si="57"/>
        <v>0</v>
      </c>
      <c r="ET59" s="11">
        <f t="shared" si="57"/>
        <v>0</v>
      </c>
      <c r="EU59" s="10">
        <f t="shared" si="57"/>
        <v>0</v>
      </c>
      <c r="EV59" s="11">
        <f t="shared" si="57"/>
        <v>0</v>
      </c>
      <c r="EW59" s="10">
        <f t="shared" si="57"/>
        <v>0</v>
      </c>
      <c r="EX59" s="11">
        <f t="shared" si="57"/>
        <v>0</v>
      </c>
      <c r="EY59" s="10">
        <f t="shared" si="57"/>
        <v>0</v>
      </c>
      <c r="EZ59" s="11">
        <f t="shared" si="57"/>
        <v>0</v>
      </c>
      <c r="FA59" s="10">
        <f t="shared" si="57"/>
        <v>0</v>
      </c>
      <c r="FB59" s="7">
        <f t="shared" si="57"/>
        <v>0</v>
      </c>
      <c r="FC59" s="7">
        <f t="shared" si="57"/>
        <v>0</v>
      </c>
      <c r="FD59" s="11">
        <f t="shared" si="57"/>
        <v>40</v>
      </c>
      <c r="FE59" s="10">
        <f t="shared" si="57"/>
        <v>0</v>
      </c>
      <c r="FF59" s="11">
        <f t="shared" si="57"/>
        <v>20</v>
      </c>
      <c r="FG59" s="10">
        <f t="shared" si="57"/>
        <v>0</v>
      </c>
      <c r="FH59" s="11">
        <f t="shared" si="57"/>
        <v>0</v>
      </c>
      <c r="FI59" s="10">
        <f t="shared" si="57"/>
        <v>0</v>
      </c>
      <c r="FJ59" s="11">
        <f aca="true" t="shared" si="58" ref="FJ59:GO59">SUM(FJ28:FJ58)</f>
        <v>0</v>
      </c>
      <c r="FK59" s="10">
        <f t="shared" si="58"/>
        <v>0</v>
      </c>
      <c r="FL59" s="7">
        <f t="shared" si="58"/>
        <v>3.0999999999999996</v>
      </c>
      <c r="FM59" s="11">
        <f t="shared" si="58"/>
        <v>0</v>
      </c>
      <c r="FN59" s="10">
        <f t="shared" si="58"/>
        <v>0</v>
      </c>
      <c r="FO59" s="11">
        <f t="shared" si="58"/>
        <v>30</v>
      </c>
      <c r="FP59" s="10">
        <f t="shared" si="58"/>
        <v>0</v>
      </c>
      <c r="FQ59" s="11">
        <f t="shared" si="58"/>
        <v>0</v>
      </c>
      <c r="FR59" s="10">
        <f t="shared" si="58"/>
        <v>0</v>
      </c>
      <c r="FS59" s="11">
        <f t="shared" si="58"/>
        <v>0</v>
      </c>
      <c r="FT59" s="10">
        <f t="shared" si="58"/>
        <v>0</v>
      </c>
      <c r="FU59" s="11">
        <f t="shared" si="58"/>
        <v>0</v>
      </c>
      <c r="FV59" s="10">
        <f t="shared" si="58"/>
        <v>0</v>
      </c>
      <c r="FW59" s="11">
        <f t="shared" si="58"/>
        <v>10</v>
      </c>
      <c r="FX59" s="10">
        <f t="shared" si="58"/>
        <v>0</v>
      </c>
      <c r="FY59" s="7">
        <f t="shared" si="58"/>
        <v>2.9000000000000004</v>
      </c>
      <c r="FZ59" s="7">
        <f t="shared" si="58"/>
        <v>6</v>
      </c>
      <c r="GA59" s="11">
        <f t="shared" si="58"/>
        <v>0</v>
      </c>
      <c r="GB59" s="10">
        <f t="shared" si="58"/>
        <v>0</v>
      </c>
      <c r="GC59" s="11">
        <f t="shared" si="58"/>
        <v>0</v>
      </c>
      <c r="GD59" s="10">
        <f t="shared" si="58"/>
        <v>0</v>
      </c>
      <c r="GE59" s="11">
        <f t="shared" si="58"/>
        <v>0</v>
      </c>
      <c r="GF59" s="10">
        <f t="shared" si="58"/>
        <v>0</v>
      </c>
      <c r="GG59" s="11">
        <f t="shared" si="58"/>
        <v>0</v>
      </c>
      <c r="GH59" s="10">
        <f t="shared" si="58"/>
        <v>0</v>
      </c>
      <c r="GI59" s="7">
        <f t="shared" si="58"/>
        <v>0</v>
      </c>
      <c r="GJ59" s="11">
        <f t="shared" si="58"/>
        <v>0</v>
      </c>
      <c r="GK59" s="10">
        <f t="shared" si="58"/>
        <v>0</v>
      </c>
      <c r="GL59" s="11">
        <f t="shared" si="58"/>
        <v>0</v>
      </c>
      <c r="GM59" s="10">
        <f t="shared" si="58"/>
        <v>0</v>
      </c>
      <c r="GN59" s="11">
        <f t="shared" si="58"/>
        <v>0</v>
      </c>
      <c r="GO59" s="10">
        <f t="shared" si="58"/>
        <v>0</v>
      </c>
      <c r="GP59" s="11">
        <f aca="true" t="shared" si="59" ref="GP59:GW59">SUM(GP28:GP58)</f>
        <v>0</v>
      </c>
      <c r="GQ59" s="10">
        <f t="shared" si="59"/>
        <v>0</v>
      </c>
      <c r="GR59" s="11">
        <f t="shared" si="59"/>
        <v>0</v>
      </c>
      <c r="GS59" s="10">
        <f t="shared" si="59"/>
        <v>0</v>
      </c>
      <c r="GT59" s="11">
        <f t="shared" si="59"/>
        <v>0</v>
      </c>
      <c r="GU59" s="10">
        <f t="shared" si="59"/>
        <v>0</v>
      </c>
      <c r="GV59" s="7">
        <f t="shared" si="59"/>
        <v>0</v>
      </c>
      <c r="GW59" s="7">
        <f t="shared" si="59"/>
        <v>0</v>
      </c>
    </row>
    <row r="60" spans="1:205" ht="19.5" customHeight="1">
      <c r="A60" s="12" t="s">
        <v>134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2"/>
      <c r="GW60" s="13"/>
    </row>
    <row r="61" spans="1:205" ht="12.75">
      <c r="A61" s="6"/>
      <c r="B61" s="6"/>
      <c r="C61" s="6"/>
      <c r="D61" s="6" t="s">
        <v>135</v>
      </c>
      <c r="E61" s="3" t="s">
        <v>136</v>
      </c>
      <c r="F61" s="6">
        <f>COUNTIF(V61:GU61,"e")</f>
        <v>1</v>
      </c>
      <c r="G61" s="6">
        <f>COUNTIF(V61:GU61,"z")</f>
        <v>1</v>
      </c>
      <c r="H61" s="6">
        <f aca="true" t="shared" si="60" ref="H61:H98">SUM(I61:R61)</f>
        <v>40</v>
      </c>
      <c r="I61" s="6">
        <f aca="true" t="shared" si="61" ref="I61:I98">V61+AS61+BP61+CM61+DJ61+EG61+FD61+GA61</f>
        <v>16</v>
      </c>
      <c r="J61" s="6">
        <f aca="true" t="shared" si="62" ref="J61:J98">X61+AU61+BR61+CO61+DL61+EI61+FF61+GC61</f>
        <v>0</v>
      </c>
      <c r="K61" s="6">
        <f aca="true" t="shared" si="63" ref="K61:K98">Z61+AW61+BT61+CQ61+DN61+EK61+FH61+GE61</f>
        <v>0</v>
      </c>
      <c r="L61" s="6">
        <f aca="true" t="shared" si="64" ref="L61:L98">AB61+AY61+BV61+CS61+DP61+EM61+FJ61+GG61</f>
        <v>0</v>
      </c>
      <c r="M61" s="6">
        <f aca="true" t="shared" si="65" ref="M61:M98">AE61+BB61+BY61+CV61+DS61+EP61+FM61+GJ61</f>
        <v>0</v>
      </c>
      <c r="N61" s="6">
        <f aca="true" t="shared" si="66" ref="N61:N98">AG61+BD61+CA61+CX61+DU61+ER61+FO61+GL61</f>
        <v>24</v>
      </c>
      <c r="O61" s="6">
        <f aca="true" t="shared" si="67" ref="O61:O98">AI61+BF61+CC61+CZ61+DW61+ET61+FQ61+GN61</f>
        <v>0</v>
      </c>
      <c r="P61" s="6">
        <f aca="true" t="shared" si="68" ref="P61:P98">AK61+BH61+CE61+DB61+DY61+EV61+FS61+GP61</f>
        <v>0</v>
      </c>
      <c r="Q61" s="6">
        <f aca="true" t="shared" si="69" ref="Q61:Q98">AM61+BJ61+CG61+DD61+EA61+EX61+FU61+GR61</f>
        <v>0</v>
      </c>
      <c r="R61" s="6">
        <f aca="true" t="shared" si="70" ref="R61:R98">AO61+BL61+CI61+DF61+EC61+EZ61+FW61+GT61</f>
        <v>0</v>
      </c>
      <c r="S61" s="7">
        <f aca="true" t="shared" si="71" ref="S61:S98">AR61+BO61+CL61+DI61+EF61+FC61+FZ61+GW61</f>
        <v>3</v>
      </c>
      <c r="T61" s="7">
        <f aca="true" t="shared" si="72" ref="T61:T98">AQ61+BN61+CK61+DH61+EE61+FB61+FY61+GV61</f>
        <v>2.2</v>
      </c>
      <c r="U61" s="7">
        <v>2.1</v>
      </c>
      <c r="V61" s="11">
        <v>16</v>
      </c>
      <c r="W61" s="10" t="s">
        <v>69</v>
      </c>
      <c r="X61" s="11"/>
      <c r="Y61" s="10"/>
      <c r="Z61" s="11"/>
      <c r="AA61" s="10"/>
      <c r="AB61" s="11"/>
      <c r="AC61" s="10"/>
      <c r="AD61" s="7">
        <v>0.8</v>
      </c>
      <c r="AE61" s="11"/>
      <c r="AF61" s="10"/>
      <c r="AG61" s="11">
        <v>24</v>
      </c>
      <c r="AH61" s="10" t="s">
        <v>60</v>
      </c>
      <c r="AI61" s="11"/>
      <c r="AJ61" s="10"/>
      <c r="AK61" s="11"/>
      <c r="AL61" s="10"/>
      <c r="AM61" s="11"/>
      <c r="AN61" s="10"/>
      <c r="AO61" s="11"/>
      <c r="AP61" s="10"/>
      <c r="AQ61" s="7">
        <v>2.2</v>
      </c>
      <c r="AR61" s="7">
        <f aca="true" t="shared" si="73" ref="AR61:AR98">AD61+AQ61</f>
        <v>3</v>
      </c>
      <c r="AS61" s="11"/>
      <c r="AT61" s="10"/>
      <c r="AU61" s="11"/>
      <c r="AV61" s="10"/>
      <c r="AW61" s="11"/>
      <c r="AX61" s="10"/>
      <c r="AY61" s="11"/>
      <c r="AZ61" s="10"/>
      <c r="BA61" s="7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aca="true" t="shared" si="74" ref="BO61:BO98">BA61+BN61</f>
        <v>0</v>
      </c>
      <c r="BP61" s="11"/>
      <c r="BQ61" s="10"/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aca="true" t="shared" si="75" ref="CL61:CL98">BX61+CK61</f>
        <v>0</v>
      </c>
      <c r="CM61" s="11"/>
      <c r="CN61" s="10"/>
      <c r="CO61" s="11"/>
      <c r="CP61" s="10"/>
      <c r="CQ61" s="11"/>
      <c r="CR61" s="10"/>
      <c r="CS61" s="11"/>
      <c r="CT61" s="10"/>
      <c r="CU61" s="7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aca="true" t="shared" si="76" ref="DI61:DI98">CU61+DH61</f>
        <v>0</v>
      </c>
      <c r="DJ61" s="11"/>
      <c r="DK61" s="10"/>
      <c r="DL61" s="11"/>
      <c r="DM61" s="10"/>
      <c r="DN61" s="11"/>
      <c r="DO61" s="10"/>
      <c r="DP61" s="11"/>
      <c r="DQ61" s="10"/>
      <c r="DR61" s="7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aca="true" t="shared" si="77" ref="EF61:EF98">DR61+EE61</f>
        <v>0</v>
      </c>
      <c r="EG61" s="11"/>
      <c r="EH61" s="10"/>
      <c r="EI61" s="11"/>
      <c r="EJ61" s="10"/>
      <c r="EK61" s="11"/>
      <c r="EL61" s="10"/>
      <c r="EM61" s="11"/>
      <c r="EN61" s="10"/>
      <c r="EO61" s="7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aca="true" t="shared" si="78" ref="FC61:FC98">EO61+FB61</f>
        <v>0</v>
      </c>
      <c r="FD61" s="11"/>
      <c r="FE61" s="10"/>
      <c r="FF61" s="11"/>
      <c r="FG61" s="10"/>
      <c r="FH61" s="11"/>
      <c r="FI61" s="10"/>
      <c r="FJ61" s="11"/>
      <c r="FK61" s="10"/>
      <c r="FL61" s="7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aca="true" t="shared" si="79" ref="FZ61:FZ98">FL61+FY61</f>
        <v>0</v>
      </c>
      <c r="GA61" s="11"/>
      <c r="GB61" s="10"/>
      <c r="GC61" s="11"/>
      <c r="GD61" s="10"/>
      <c r="GE61" s="11"/>
      <c r="GF61" s="10"/>
      <c r="GG61" s="11"/>
      <c r="GH61" s="10"/>
      <c r="GI61" s="7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aca="true" t="shared" si="80" ref="GW61:GW98">GI61+GV61</f>
        <v>0</v>
      </c>
    </row>
    <row r="62" spans="1:205" ht="12.75">
      <c r="A62" s="6">
        <v>3</v>
      </c>
      <c r="B62" s="6">
        <v>1</v>
      </c>
      <c r="C62" s="6"/>
      <c r="D62" s="6"/>
      <c r="E62" s="3" t="s">
        <v>137</v>
      </c>
      <c r="F62" s="6">
        <f>$B$62*COUNTIF(V62:GU62,"e")</f>
        <v>0</v>
      </c>
      <c r="G62" s="6">
        <f>$B$62*COUNTIF(V62:GU62,"z")</f>
        <v>2</v>
      </c>
      <c r="H62" s="6">
        <f t="shared" si="60"/>
        <v>20</v>
      </c>
      <c r="I62" s="6">
        <f t="shared" si="61"/>
        <v>10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0</v>
      </c>
      <c r="N62" s="6">
        <f t="shared" si="66"/>
        <v>10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1</v>
      </c>
      <c r="T62" s="7">
        <f t="shared" si="72"/>
        <v>0.6</v>
      </c>
      <c r="U62" s="7">
        <f>$B$62*0.77</f>
        <v>0.77</v>
      </c>
      <c r="V62" s="11"/>
      <c r="W62" s="10"/>
      <c r="X62" s="11"/>
      <c r="Y62" s="10"/>
      <c r="Z62" s="11"/>
      <c r="AA62" s="10"/>
      <c r="AB62" s="11"/>
      <c r="AC62" s="10"/>
      <c r="AD62" s="7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>
        <f>$B$62*10</f>
        <v>10</v>
      </c>
      <c r="AT62" s="10" t="s">
        <v>60</v>
      </c>
      <c r="AU62" s="11"/>
      <c r="AV62" s="10"/>
      <c r="AW62" s="11"/>
      <c r="AX62" s="10"/>
      <c r="AY62" s="11"/>
      <c r="AZ62" s="10"/>
      <c r="BA62" s="7">
        <f>$B$62*0.4</f>
        <v>0.4</v>
      </c>
      <c r="BB62" s="11"/>
      <c r="BC62" s="10"/>
      <c r="BD62" s="11">
        <f>$B$62*10</f>
        <v>10</v>
      </c>
      <c r="BE62" s="10" t="s">
        <v>60</v>
      </c>
      <c r="BF62" s="11"/>
      <c r="BG62" s="10"/>
      <c r="BH62" s="11"/>
      <c r="BI62" s="10"/>
      <c r="BJ62" s="11"/>
      <c r="BK62" s="10"/>
      <c r="BL62" s="11"/>
      <c r="BM62" s="10"/>
      <c r="BN62" s="7">
        <f>$B$62*0.6</f>
        <v>0.6</v>
      </c>
      <c r="BO62" s="7">
        <f t="shared" si="74"/>
        <v>1</v>
      </c>
      <c r="BP62" s="11"/>
      <c r="BQ62" s="10"/>
      <c r="BR62" s="11"/>
      <c r="BS62" s="10"/>
      <c r="BT62" s="11"/>
      <c r="BU62" s="10"/>
      <c r="BV62" s="11"/>
      <c r="BW62" s="10"/>
      <c r="BX62" s="7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/>
      <c r="CN62" s="10"/>
      <c r="CO62" s="11"/>
      <c r="CP62" s="10"/>
      <c r="CQ62" s="11"/>
      <c r="CR62" s="10"/>
      <c r="CS62" s="11"/>
      <c r="CT62" s="10"/>
      <c r="CU62" s="7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0</v>
      </c>
      <c r="DJ62" s="11"/>
      <c r="DK62" s="10"/>
      <c r="DL62" s="11"/>
      <c r="DM62" s="10"/>
      <c r="DN62" s="11"/>
      <c r="DO62" s="10"/>
      <c r="DP62" s="11"/>
      <c r="DQ62" s="10"/>
      <c r="DR62" s="7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77"/>
        <v>0</v>
      </c>
      <c r="EG62" s="11"/>
      <c r="EH62" s="10"/>
      <c r="EI62" s="11"/>
      <c r="EJ62" s="10"/>
      <c r="EK62" s="11"/>
      <c r="EL62" s="10"/>
      <c r="EM62" s="11"/>
      <c r="EN62" s="10"/>
      <c r="EO62" s="7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11"/>
      <c r="FI62" s="10"/>
      <c r="FJ62" s="11"/>
      <c r="FK62" s="10"/>
      <c r="FL62" s="7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11"/>
      <c r="GF62" s="10"/>
      <c r="GG62" s="11"/>
      <c r="GH62" s="10"/>
      <c r="GI62" s="7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ht="12.75">
      <c r="A63" s="6">
        <v>4</v>
      </c>
      <c r="B63" s="6">
        <v>1</v>
      </c>
      <c r="C63" s="6"/>
      <c r="D63" s="6"/>
      <c r="E63" s="3" t="s">
        <v>138</v>
      </c>
      <c r="F63" s="6">
        <f>$B$63*COUNTIF(V63:GU63,"e")</f>
        <v>0</v>
      </c>
      <c r="G63" s="6">
        <f>$B$63*COUNTIF(V63:GU63,"z")</f>
        <v>2</v>
      </c>
      <c r="H63" s="6">
        <f t="shared" si="60"/>
        <v>20</v>
      </c>
      <c r="I63" s="6">
        <f t="shared" si="61"/>
        <v>10</v>
      </c>
      <c r="J63" s="6">
        <f t="shared" si="62"/>
        <v>0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10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1</v>
      </c>
      <c r="T63" s="7">
        <f t="shared" si="72"/>
        <v>0.6</v>
      </c>
      <c r="U63" s="7">
        <f>$B$63*0.8</f>
        <v>0.8</v>
      </c>
      <c r="V63" s="11"/>
      <c r="W63" s="10"/>
      <c r="X63" s="11"/>
      <c r="Y63" s="10"/>
      <c r="Z63" s="11"/>
      <c r="AA63" s="10"/>
      <c r="AB63" s="11"/>
      <c r="AC63" s="10"/>
      <c r="AD63" s="7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>
        <f>$B$63*10</f>
        <v>10</v>
      </c>
      <c r="AT63" s="10" t="s">
        <v>60</v>
      </c>
      <c r="AU63" s="11"/>
      <c r="AV63" s="10"/>
      <c r="AW63" s="11"/>
      <c r="AX63" s="10"/>
      <c r="AY63" s="11"/>
      <c r="AZ63" s="10"/>
      <c r="BA63" s="7">
        <f>$B$63*0.4</f>
        <v>0.4</v>
      </c>
      <c r="BB63" s="11"/>
      <c r="BC63" s="10"/>
      <c r="BD63" s="11">
        <f>$B$63*10</f>
        <v>10</v>
      </c>
      <c r="BE63" s="10" t="s">
        <v>60</v>
      </c>
      <c r="BF63" s="11"/>
      <c r="BG63" s="10"/>
      <c r="BH63" s="11"/>
      <c r="BI63" s="10"/>
      <c r="BJ63" s="11"/>
      <c r="BK63" s="10"/>
      <c r="BL63" s="11"/>
      <c r="BM63" s="10"/>
      <c r="BN63" s="7">
        <f>$B$63*0.6</f>
        <v>0.6</v>
      </c>
      <c r="BO63" s="7">
        <f t="shared" si="74"/>
        <v>1</v>
      </c>
      <c r="BP63" s="11"/>
      <c r="BQ63" s="10"/>
      <c r="BR63" s="11"/>
      <c r="BS63" s="10"/>
      <c r="BT63" s="11"/>
      <c r="BU63" s="10"/>
      <c r="BV63" s="11"/>
      <c r="BW63" s="10"/>
      <c r="BX63" s="7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11"/>
      <c r="CR63" s="10"/>
      <c r="CS63" s="11"/>
      <c r="CT63" s="10"/>
      <c r="CU63" s="7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/>
      <c r="DK63" s="10"/>
      <c r="DL63" s="11"/>
      <c r="DM63" s="10"/>
      <c r="DN63" s="11"/>
      <c r="DO63" s="10"/>
      <c r="DP63" s="11"/>
      <c r="DQ63" s="10"/>
      <c r="DR63" s="7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77"/>
        <v>0</v>
      </c>
      <c r="EG63" s="11"/>
      <c r="EH63" s="10"/>
      <c r="EI63" s="11"/>
      <c r="EJ63" s="10"/>
      <c r="EK63" s="11"/>
      <c r="EL63" s="10"/>
      <c r="EM63" s="11"/>
      <c r="EN63" s="10"/>
      <c r="EO63" s="7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11"/>
      <c r="FI63" s="10"/>
      <c r="FJ63" s="11"/>
      <c r="FK63" s="10"/>
      <c r="FL63" s="7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11"/>
      <c r="GF63" s="10"/>
      <c r="GG63" s="11"/>
      <c r="GH63" s="10"/>
      <c r="GI63" s="7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ht="12.75">
      <c r="A64" s="6"/>
      <c r="B64" s="6"/>
      <c r="C64" s="6"/>
      <c r="D64" s="6" t="s">
        <v>139</v>
      </c>
      <c r="E64" s="3" t="s">
        <v>140</v>
      </c>
      <c r="F64" s="6">
        <f>COUNTIF(V64:GU64,"e")</f>
        <v>0</v>
      </c>
      <c r="G64" s="6">
        <f>COUNTIF(V64:GU64,"z")</f>
        <v>2</v>
      </c>
      <c r="H64" s="6">
        <f t="shared" si="60"/>
        <v>26</v>
      </c>
      <c r="I64" s="6">
        <f t="shared" si="61"/>
        <v>10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0</v>
      </c>
      <c r="N64" s="6">
        <f t="shared" si="66"/>
        <v>16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2</v>
      </c>
      <c r="T64" s="7">
        <f t="shared" si="72"/>
        <v>1.5</v>
      </c>
      <c r="U64" s="7">
        <v>1.03</v>
      </c>
      <c r="V64" s="11">
        <v>10</v>
      </c>
      <c r="W64" s="10" t="s">
        <v>60</v>
      </c>
      <c r="X64" s="11"/>
      <c r="Y64" s="10"/>
      <c r="Z64" s="11"/>
      <c r="AA64" s="10"/>
      <c r="AB64" s="11"/>
      <c r="AC64" s="10"/>
      <c r="AD64" s="7">
        <v>0.5</v>
      </c>
      <c r="AE64" s="11"/>
      <c r="AF64" s="10"/>
      <c r="AG64" s="11">
        <v>16</v>
      </c>
      <c r="AH64" s="10" t="s">
        <v>60</v>
      </c>
      <c r="AI64" s="11"/>
      <c r="AJ64" s="10"/>
      <c r="AK64" s="11"/>
      <c r="AL64" s="10"/>
      <c r="AM64" s="11"/>
      <c r="AN64" s="10"/>
      <c r="AO64" s="11"/>
      <c r="AP64" s="10"/>
      <c r="AQ64" s="7">
        <v>1.5</v>
      </c>
      <c r="AR64" s="7">
        <f t="shared" si="73"/>
        <v>2</v>
      </c>
      <c r="AS64" s="11"/>
      <c r="AT64" s="10"/>
      <c r="AU64" s="11"/>
      <c r="AV64" s="10"/>
      <c r="AW64" s="11"/>
      <c r="AX64" s="10"/>
      <c r="AY64" s="11"/>
      <c r="AZ64" s="10"/>
      <c r="BA64" s="7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11"/>
      <c r="BU64" s="10"/>
      <c r="BV64" s="11"/>
      <c r="BW64" s="10"/>
      <c r="BX64" s="7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11"/>
      <c r="CR64" s="10"/>
      <c r="CS64" s="11"/>
      <c r="CT64" s="10"/>
      <c r="CU64" s="7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/>
      <c r="DK64" s="10"/>
      <c r="DL64" s="11"/>
      <c r="DM64" s="10"/>
      <c r="DN64" s="11"/>
      <c r="DO64" s="10"/>
      <c r="DP64" s="11"/>
      <c r="DQ64" s="10"/>
      <c r="DR64" s="7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77"/>
        <v>0</v>
      </c>
      <c r="EG64" s="11"/>
      <c r="EH64" s="10"/>
      <c r="EI64" s="11"/>
      <c r="EJ64" s="10"/>
      <c r="EK64" s="11"/>
      <c r="EL64" s="10"/>
      <c r="EM64" s="11"/>
      <c r="EN64" s="10"/>
      <c r="EO64" s="7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0</v>
      </c>
      <c r="FD64" s="11"/>
      <c r="FE64" s="10"/>
      <c r="FF64" s="11"/>
      <c r="FG64" s="10"/>
      <c r="FH64" s="11"/>
      <c r="FI64" s="10"/>
      <c r="FJ64" s="11"/>
      <c r="FK64" s="10"/>
      <c r="FL64" s="7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11"/>
      <c r="GF64" s="10"/>
      <c r="GG64" s="11"/>
      <c r="GH64" s="10"/>
      <c r="GI64" s="7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ht="12.75">
      <c r="A65" s="6"/>
      <c r="B65" s="6"/>
      <c r="C65" s="6"/>
      <c r="D65" s="6" t="s">
        <v>141</v>
      </c>
      <c r="E65" s="3" t="s">
        <v>142</v>
      </c>
      <c r="F65" s="6">
        <f>COUNTIF(V65:GU65,"e")</f>
        <v>0</v>
      </c>
      <c r="G65" s="6">
        <f>COUNTIF(V65:GU65,"z")</f>
        <v>2</v>
      </c>
      <c r="H65" s="6">
        <f t="shared" si="60"/>
        <v>30</v>
      </c>
      <c r="I65" s="6">
        <f t="shared" si="61"/>
        <v>14</v>
      </c>
      <c r="J65" s="6">
        <f t="shared" si="62"/>
        <v>0</v>
      </c>
      <c r="K65" s="6">
        <f t="shared" si="63"/>
        <v>0</v>
      </c>
      <c r="L65" s="6">
        <f t="shared" si="64"/>
        <v>0</v>
      </c>
      <c r="M65" s="6">
        <f t="shared" si="65"/>
        <v>0</v>
      </c>
      <c r="N65" s="6">
        <f t="shared" si="66"/>
        <v>16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3</v>
      </c>
      <c r="T65" s="7">
        <f t="shared" si="72"/>
        <v>2</v>
      </c>
      <c r="U65" s="7">
        <v>1.67</v>
      </c>
      <c r="V65" s="11"/>
      <c r="W65" s="10"/>
      <c r="X65" s="11"/>
      <c r="Y65" s="10"/>
      <c r="Z65" s="11"/>
      <c r="AA65" s="10"/>
      <c r="AB65" s="11"/>
      <c r="AC65" s="10"/>
      <c r="AD65" s="7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>
        <v>14</v>
      </c>
      <c r="AT65" s="10" t="s">
        <v>60</v>
      </c>
      <c r="AU65" s="11"/>
      <c r="AV65" s="10"/>
      <c r="AW65" s="11"/>
      <c r="AX65" s="10"/>
      <c r="AY65" s="11"/>
      <c r="AZ65" s="10"/>
      <c r="BA65" s="7">
        <v>1</v>
      </c>
      <c r="BB65" s="11"/>
      <c r="BC65" s="10"/>
      <c r="BD65" s="11">
        <v>16</v>
      </c>
      <c r="BE65" s="10" t="s">
        <v>60</v>
      </c>
      <c r="BF65" s="11"/>
      <c r="BG65" s="10"/>
      <c r="BH65" s="11"/>
      <c r="BI65" s="10"/>
      <c r="BJ65" s="11"/>
      <c r="BK65" s="10"/>
      <c r="BL65" s="11"/>
      <c r="BM65" s="10"/>
      <c r="BN65" s="7">
        <v>2</v>
      </c>
      <c r="BO65" s="7">
        <f t="shared" si="74"/>
        <v>3</v>
      </c>
      <c r="BP65" s="11"/>
      <c r="BQ65" s="10"/>
      <c r="BR65" s="11"/>
      <c r="BS65" s="10"/>
      <c r="BT65" s="11"/>
      <c r="BU65" s="10"/>
      <c r="BV65" s="11"/>
      <c r="BW65" s="10"/>
      <c r="BX65" s="7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11"/>
      <c r="CR65" s="10"/>
      <c r="CS65" s="11"/>
      <c r="CT65" s="10"/>
      <c r="CU65" s="7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/>
      <c r="DK65" s="10"/>
      <c r="DL65" s="11"/>
      <c r="DM65" s="10"/>
      <c r="DN65" s="11"/>
      <c r="DO65" s="10"/>
      <c r="DP65" s="11"/>
      <c r="DQ65" s="10"/>
      <c r="DR65" s="7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77"/>
        <v>0</v>
      </c>
      <c r="EG65" s="11"/>
      <c r="EH65" s="10"/>
      <c r="EI65" s="11"/>
      <c r="EJ65" s="10"/>
      <c r="EK65" s="11"/>
      <c r="EL65" s="10"/>
      <c r="EM65" s="11"/>
      <c r="EN65" s="10"/>
      <c r="EO65" s="7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0</v>
      </c>
      <c r="FD65" s="11"/>
      <c r="FE65" s="10"/>
      <c r="FF65" s="11"/>
      <c r="FG65" s="10"/>
      <c r="FH65" s="11"/>
      <c r="FI65" s="10"/>
      <c r="FJ65" s="11"/>
      <c r="FK65" s="10"/>
      <c r="FL65" s="7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11"/>
      <c r="GF65" s="10"/>
      <c r="GG65" s="11"/>
      <c r="GH65" s="10"/>
      <c r="GI65" s="7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ht="12.75">
      <c r="A66" s="6"/>
      <c r="B66" s="6"/>
      <c r="C66" s="6"/>
      <c r="D66" s="6" t="s">
        <v>143</v>
      </c>
      <c r="E66" s="3" t="s">
        <v>144</v>
      </c>
      <c r="F66" s="6">
        <f>COUNTIF(V66:GU66,"e")</f>
        <v>1</v>
      </c>
      <c r="G66" s="6">
        <f>COUNTIF(V66:GU66,"z")</f>
        <v>3</v>
      </c>
      <c r="H66" s="6">
        <f t="shared" si="60"/>
        <v>60</v>
      </c>
      <c r="I66" s="6">
        <f t="shared" si="61"/>
        <v>20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0</v>
      </c>
      <c r="N66" s="6">
        <f t="shared" si="66"/>
        <v>40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7</v>
      </c>
      <c r="T66" s="7">
        <f t="shared" si="72"/>
        <v>5</v>
      </c>
      <c r="U66" s="7">
        <v>2.49</v>
      </c>
      <c r="V66" s="11"/>
      <c r="W66" s="10"/>
      <c r="X66" s="11"/>
      <c r="Y66" s="10"/>
      <c r="Z66" s="11"/>
      <c r="AA66" s="10"/>
      <c r="AB66" s="11"/>
      <c r="AC66" s="10"/>
      <c r="AD66" s="7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11"/>
      <c r="AX66" s="10"/>
      <c r="AY66" s="11"/>
      <c r="AZ66" s="10"/>
      <c r="BA66" s="7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>
        <v>10</v>
      </c>
      <c r="BQ66" s="10" t="s">
        <v>60</v>
      </c>
      <c r="BR66" s="11"/>
      <c r="BS66" s="10"/>
      <c r="BT66" s="11"/>
      <c r="BU66" s="10"/>
      <c r="BV66" s="11"/>
      <c r="BW66" s="10"/>
      <c r="BX66" s="7">
        <v>1</v>
      </c>
      <c r="BY66" s="11"/>
      <c r="BZ66" s="10"/>
      <c r="CA66" s="11">
        <v>20</v>
      </c>
      <c r="CB66" s="10" t="s">
        <v>60</v>
      </c>
      <c r="CC66" s="11"/>
      <c r="CD66" s="10"/>
      <c r="CE66" s="11"/>
      <c r="CF66" s="10"/>
      <c r="CG66" s="11"/>
      <c r="CH66" s="10"/>
      <c r="CI66" s="11"/>
      <c r="CJ66" s="10"/>
      <c r="CK66" s="7">
        <v>3</v>
      </c>
      <c r="CL66" s="7">
        <f t="shared" si="75"/>
        <v>4</v>
      </c>
      <c r="CM66" s="11">
        <v>10</v>
      </c>
      <c r="CN66" s="10" t="s">
        <v>69</v>
      </c>
      <c r="CO66" s="11"/>
      <c r="CP66" s="10"/>
      <c r="CQ66" s="11"/>
      <c r="CR66" s="10"/>
      <c r="CS66" s="11"/>
      <c r="CT66" s="10"/>
      <c r="CU66" s="7">
        <v>1</v>
      </c>
      <c r="CV66" s="11"/>
      <c r="CW66" s="10"/>
      <c r="CX66" s="11">
        <v>20</v>
      </c>
      <c r="CY66" s="10" t="s">
        <v>60</v>
      </c>
      <c r="CZ66" s="11"/>
      <c r="DA66" s="10"/>
      <c r="DB66" s="11"/>
      <c r="DC66" s="10"/>
      <c r="DD66" s="11"/>
      <c r="DE66" s="10"/>
      <c r="DF66" s="11"/>
      <c r="DG66" s="10"/>
      <c r="DH66" s="7">
        <v>2</v>
      </c>
      <c r="DI66" s="7">
        <f t="shared" si="76"/>
        <v>3</v>
      </c>
      <c r="DJ66" s="11"/>
      <c r="DK66" s="10"/>
      <c r="DL66" s="11"/>
      <c r="DM66" s="10"/>
      <c r="DN66" s="11"/>
      <c r="DO66" s="10"/>
      <c r="DP66" s="11"/>
      <c r="DQ66" s="10"/>
      <c r="DR66" s="7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/>
      <c r="EH66" s="10"/>
      <c r="EI66" s="11"/>
      <c r="EJ66" s="10"/>
      <c r="EK66" s="11"/>
      <c r="EL66" s="10"/>
      <c r="EM66" s="11"/>
      <c r="EN66" s="10"/>
      <c r="EO66" s="7"/>
      <c r="EP66" s="11"/>
      <c r="EQ66" s="10"/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/>
      <c r="FC66" s="7">
        <f t="shared" si="78"/>
        <v>0</v>
      </c>
      <c r="FD66" s="11"/>
      <c r="FE66" s="10"/>
      <c r="FF66" s="11"/>
      <c r="FG66" s="10"/>
      <c r="FH66" s="11"/>
      <c r="FI66" s="10"/>
      <c r="FJ66" s="11"/>
      <c r="FK66" s="10"/>
      <c r="FL66" s="7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11"/>
      <c r="GF66" s="10"/>
      <c r="GG66" s="11"/>
      <c r="GH66" s="10"/>
      <c r="GI66" s="7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ht="12.75">
      <c r="A67" s="6">
        <v>7</v>
      </c>
      <c r="B67" s="6">
        <v>1</v>
      </c>
      <c r="C67" s="6"/>
      <c r="D67" s="6"/>
      <c r="E67" s="3" t="s">
        <v>145</v>
      </c>
      <c r="F67" s="6">
        <f>$B$67*COUNTIF(V67:GU67,"e")</f>
        <v>0</v>
      </c>
      <c r="G67" s="6">
        <f>$B$67*COUNTIF(V67:GU67,"z")</f>
        <v>2</v>
      </c>
      <c r="H67" s="6">
        <f t="shared" si="60"/>
        <v>30</v>
      </c>
      <c r="I67" s="6">
        <f t="shared" si="61"/>
        <v>14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0</v>
      </c>
      <c r="N67" s="6">
        <f t="shared" si="66"/>
        <v>16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1.2</v>
      </c>
      <c r="U67" s="7">
        <f>$B$67*1.7</f>
        <v>1.7</v>
      </c>
      <c r="V67" s="11"/>
      <c r="W67" s="10"/>
      <c r="X67" s="11"/>
      <c r="Y67" s="10"/>
      <c r="Z67" s="11"/>
      <c r="AA67" s="10"/>
      <c r="AB67" s="11"/>
      <c r="AC67" s="10"/>
      <c r="AD67" s="7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11"/>
      <c r="AX67" s="10"/>
      <c r="AY67" s="11"/>
      <c r="AZ67" s="10"/>
      <c r="BA67" s="7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>
        <f>$B$67*14</f>
        <v>14</v>
      </c>
      <c r="BQ67" s="10" t="s">
        <v>60</v>
      </c>
      <c r="BR67" s="11"/>
      <c r="BS67" s="10"/>
      <c r="BT67" s="11"/>
      <c r="BU67" s="10"/>
      <c r="BV67" s="11"/>
      <c r="BW67" s="10"/>
      <c r="BX67" s="7">
        <f>$B$67*0.8</f>
        <v>0.8</v>
      </c>
      <c r="BY67" s="11"/>
      <c r="BZ67" s="10"/>
      <c r="CA67" s="11">
        <f>$B$67*16</f>
        <v>16</v>
      </c>
      <c r="CB67" s="10" t="s">
        <v>60</v>
      </c>
      <c r="CC67" s="11"/>
      <c r="CD67" s="10"/>
      <c r="CE67" s="11"/>
      <c r="CF67" s="10"/>
      <c r="CG67" s="11"/>
      <c r="CH67" s="10"/>
      <c r="CI67" s="11"/>
      <c r="CJ67" s="10"/>
      <c r="CK67" s="7">
        <f>$B$67*1.2</f>
        <v>1.2</v>
      </c>
      <c r="CL67" s="7">
        <f t="shared" si="75"/>
        <v>2</v>
      </c>
      <c r="CM67" s="11"/>
      <c r="CN67" s="10"/>
      <c r="CO67" s="11"/>
      <c r="CP67" s="10"/>
      <c r="CQ67" s="11"/>
      <c r="CR67" s="10"/>
      <c r="CS67" s="11"/>
      <c r="CT67" s="10"/>
      <c r="CU67" s="7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/>
      <c r="DK67" s="10"/>
      <c r="DL67" s="11"/>
      <c r="DM67" s="10"/>
      <c r="DN67" s="11"/>
      <c r="DO67" s="10"/>
      <c r="DP67" s="11"/>
      <c r="DQ67" s="10"/>
      <c r="DR67" s="7"/>
      <c r="DS67" s="11"/>
      <c r="DT67" s="10"/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/>
      <c r="EF67" s="7">
        <f t="shared" si="77"/>
        <v>0</v>
      </c>
      <c r="EG67" s="11"/>
      <c r="EH67" s="10"/>
      <c r="EI67" s="11"/>
      <c r="EJ67" s="10"/>
      <c r="EK67" s="11"/>
      <c r="EL67" s="10"/>
      <c r="EM67" s="11"/>
      <c r="EN67" s="10"/>
      <c r="EO67" s="7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11"/>
      <c r="FI67" s="10"/>
      <c r="FJ67" s="11"/>
      <c r="FK67" s="10"/>
      <c r="FL67" s="7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11"/>
      <c r="GF67" s="10"/>
      <c r="GG67" s="11"/>
      <c r="GH67" s="10"/>
      <c r="GI67" s="7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ht="12.75">
      <c r="A68" s="6">
        <v>8</v>
      </c>
      <c r="B68" s="6">
        <v>1</v>
      </c>
      <c r="C68" s="6"/>
      <c r="D68" s="6"/>
      <c r="E68" s="3" t="s">
        <v>146</v>
      </c>
      <c r="F68" s="6">
        <f>$B$68*COUNTIF(V68:GU68,"e")</f>
        <v>0</v>
      </c>
      <c r="G68" s="6">
        <f>$B$68*COUNTIF(V68:GU68,"z")</f>
        <v>2</v>
      </c>
      <c r="H68" s="6">
        <f t="shared" si="60"/>
        <v>30</v>
      </c>
      <c r="I68" s="6">
        <f t="shared" si="61"/>
        <v>14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0</v>
      </c>
      <c r="N68" s="6">
        <f t="shared" si="66"/>
        <v>16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2</v>
      </c>
      <c r="T68" s="7">
        <f t="shared" si="72"/>
        <v>1.2</v>
      </c>
      <c r="U68" s="7">
        <f>$B$68*1.17</f>
        <v>1.17</v>
      </c>
      <c r="V68" s="11"/>
      <c r="W68" s="10"/>
      <c r="X68" s="11"/>
      <c r="Y68" s="10"/>
      <c r="Z68" s="11"/>
      <c r="AA68" s="10"/>
      <c r="AB68" s="11"/>
      <c r="AC68" s="10"/>
      <c r="AD68" s="7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/>
      <c r="AT68" s="10"/>
      <c r="AU68" s="11"/>
      <c r="AV68" s="10"/>
      <c r="AW68" s="11"/>
      <c r="AX68" s="10"/>
      <c r="AY68" s="11"/>
      <c r="AZ68" s="10"/>
      <c r="BA68" s="7"/>
      <c r="BB68" s="11"/>
      <c r="BC68" s="10"/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/>
      <c r="BO68" s="7">
        <f t="shared" si="74"/>
        <v>0</v>
      </c>
      <c r="BP68" s="11">
        <f>$B$68*14</f>
        <v>14</v>
      </c>
      <c r="BQ68" s="10" t="s">
        <v>60</v>
      </c>
      <c r="BR68" s="11"/>
      <c r="BS68" s="10"/>
      <c r="BT68" s="11"/>
      <c r="BU68" s="10"/>
      <c r="BV68" s="11"/>
      <c r="BW68" s="10"/>
      <c r="BX68" s="7">
        <f>$B$68*0.8</f>
        <v>0.8</v>
      </c>
      <c r="BY68" s="11"/>
      <c r="BZ68" s="10"/>
      <c r="CA68" s="11">
        <f>$B$68*16</f>
        <v>16</v>
      </c>
      <c r="CB68" s="10" t="s">
        <v>60</v>
      </c>
      <c r="CC68" s="11"/>
      <c r="CD68" s="10"/>
      <c r="CE68" s="11"/>
      <c r="CF68" s="10"/>
      <c r="CG68" s="11"/>
      <c r="CH68" s="10"/>
      <c r="CI68" s="11"/>
      <c r="CJ68" s="10"/>
      <c r="CK68" s="7">
        <f>$B$68*1.2</f>
        <v>1.2</v>
      </c>
      <c r="CL68" s="7">
        <f t="shared" si="75"/>
        <v>2</v>
      </c>
      <c r="CM68" s="11"/>
      <c r="CN68" s="10"/>
      <c r="CO68" s="11"/>
      <c r="CP68" s="10"/>
      <c r="CQ68" s="11"/>
      <c r="CR68" s="10"/>
      <c r="CS68" s="11"/>
      <c r="CT68" s="10"/>
      <c r="CU68" s="7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/>
      <c r="DK68" s="10"/>
      <c r="DL68" s="11"/>
      <c r="DM68" s="10"/>
      <c r="DN68" s="11"/>
      <c r="DO68" s="10"/>
      <c r="DP68" s="11"/>
      <c r="DQ68" s="10"/>
      <c r="DR68" s="7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/>
      <c r="EF68" s="7">
        <f t="shared" si="77"/>
        <v>0</v>
      </c>
      <c r="EG68" s="11"/>
      <c r="EH68" s="10"/>
      <c r="EI68" s="11"/>
      <c r="EJ68" s="10"/>
      <c r="EK68" s="11"/>
      <c r="EL68" s="10"/>
      <c r="EM68" s="11"/>
      <c r="EN68" s="10"/>
      <c r="EO68" s="7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11"/>
      <c r="FI68" s="10"/>
      <c r="FJ68" s="11"/>
      <c r="FK68" s="10"/>
      <c r="FL68" s="7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11"/>
      <c r="GF68" s="10"/>
      <c r="GG68" s="11"/>
      <c r="GH68" s="10"/>
      <c r="GI68" s="7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ht="12.75">
      <c r="A69" s="6">
        <v>9</v>
      </c>
      <c r="B69" s="6">
        <v>1</v>
      </c>
      <c r="C69" s="6"/>
      <c r="D69" s="6"/>
      <c r="E69" s="3" t="s">
        <v>147</v>
      </c>
      <c r="F69" s="6">
        <f>$B$69*COUNTIF(V69:GU69,"e")</f>
        <v>0</v>
      </c>
      <c r="G69" s="6">
        <f>$B$69*COUNTIF(V69:GU69,"z")</f>
        <v>2</v>
      </c>
      <c r="H69" s="6">
        <f t="shared" si="60"/>
        <v>30</v>
      </c>
      <c r="I69" s="6">
        <f t="shared" si="61"/>
        <v>14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0</v>
      </c>
      <c r="N69" s="6">
        <f t="shared" si="66"/>
        <v>16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1.2</v>
      </c>
      <c r="U69" s="7">
        <f>$B$69*1.46</f>
        <v>1.46</v>
      </c>
      <c r="V69" s="11"/>
      <c r="W69" s="10"/>
      <c r="X69" s="11"/>
      <c r="Y69" s="10"/>
      <c r="Z69" s="11"/>
      <c r="AA69" s="10"/>
      <c r="AB69" s="11"/>
      <c r="AC69" s="10"/>
      <c r="AD69" s="7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11"/>
      <c r="AX69" s="10"/>
      <c r="AY69" s="11"/>
      <c r="AZ69" s="10"/>
      <c r="BA69" s="7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>
        <f>$B$69*14</f>
        <v>14</v>
      </c>
      <c r="BQ69" s="10" t="s">
        <v>60</v>
      </c>
      <c r="BR69" s="11"/>
      <c r="BS69" s="10"/>
      <c r="BT69" s="11"/>
      <c r="BU69" s="10"/>
      <c r="BV69" s="11"/>
      <c r="BW69" s="10"/>
      <c r="BX69" s="7">
        <f>$B$69*0.8</f>
        <v>0.8</v>
      </c>
      <c r="BY69" s="11"/>
      <c r="BZ69" s="10"/>
      <c r="CA69" s="11">
        <f>$B$69*16</f>
        <v>16</v>
      </c>
      <c r="CB69" s="10" t="s">
        <v>60</v>
      </c>
      <c r="CC69" s="11"/>
      <c r="CD69" s="10"/>
      <c r="CE69" s="11"/>
      <c r="CF69" s="10"/>
      <c r="CG69" s="11"/>
      <c r="CH69" s="10"/>
      <c r="CI69" s="11"/>
      <c r="CJ69" s="10"/>
      <c r="CK69" s="7">
        <f>$B$69*1.2</f>
        <v>1.2</v>
      </c>
      <c r="CL69" s="7">
        <f t="shared" si="75"/>
        <v>2</v>
      </c>
      <c r="CM69" s="11"/>
      <c r="CN69" s="10"/>
      <c r="CO69" s="11"/>
      <c r="CP69" s="10"/>
      <c r="CQ69" s="11"/>
      <c r="CR69" s="10"/>
      <c r="CS69" s="11"/>
      <c r="CT69" s="10"/>
      <c r="CU69" s="7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/>
      <c r="DK69" s="10"/>
      <c r="DL69" s="11"/>
      <c r="DM69" s="10"/>
      <c r="DN69" s="11"/>
      <c r="DO69" s="10"/>
      <c r="DP69" s="11"/>
      <c r="DQ69" s="10"/>
      <c r="DR69" s="7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77"/>
        <v>0</v>
      </c>
      <c r="EG69" s="11"/>
      <c r="EH69" s="10"/>
      <c r="EI69" s="11"/>
      <c r="EJ69" s="10"/>
      <c r="EK69" s="11"/>
      <c r="EL69" s="10"/>
      <c r="EM69" s="11"/>
      <c r="EN69" s="10"/>
      <c r="EO69" s="7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11"/>
      <c r="FI69" s="10"/>
      <c r="FJ69" s="11"/>
      <c r="FK69" s="10"/>
      <c r="FL69" s="7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11"/>
      <c r="GF69" s="10"/>
      <c r="GG69" s="11"/>
      <c r="GH69" s="10"/>
      <c r="GI69" s="7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ht="12.75">
      <c r="A70" s="6"/>
      <c r="B70" s="6"/>
      <c r="C70" s="6"/>
      <c r="D70" s="6" t="s">
        <v>148</v>
      </c>
      <c r="E70" s="3" t="s">
        <v>149</v>
      </c>
      <c r="F70" s="6">
        <f aca="true" t="shared" si="81" ref="F70:F78">COUNTIF(V70:GU70,"e")</f>
        <v>0</v>
      </c>
      <c r="G70" s="6">
        <f aca="true" t="shared" si="82" ref="G70:G78">COUNTIF(V70:GU70,"z")</f>
        <v>2</v>
      </c>
      <c r="H70" s="6">
        <f t="shared" si="60"/>
        <v>40</v>
      </c>
      <c r="I70" s="6">
        <f t="shared" si="61"/>
        <v>16</v>
      </c>
      <c r="J70" s="6">
        <f t="shared" si="62"/>
        <v>0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24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3</v>
      </c>
      <c r="T70" s="7">
        <f t="shared" si="72"/>
        <v>2.4</v>
      </c>
      <c r="U70" s="7">
        <v>1.53</v>
      </c>
      <c r="V70" s="11"/>
      <c r="W70" s="10"/>
      <c r="X70" s="11"/>
      <c r="Y70" s="10"/>
      <c r="Z70" s="11"/>
      <c r="AA70" s="10"/>
      <c r="AB70" s="11"/>
      <c r="AC70" s="10"/>
      <c r="AD70" s="7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11"/>
      <c r="AX70" s="10"/>
      <c r="AY70" s="11"/>
      <c r="AZ70" s="10"/>
      <c r="BA70" s="7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>
        <v>16</v>
      </c>
      <c r="BQ70" s="10" t="s">
        <v>60</v>
      </c>
      <c r="BR70" s="11"/>
      <c r="BS70" s="10"/>
      <c r="BT70" s="11"/>
      <c r="BU70" s="10"/>
      <c r="BV70" s="11"/>
      <c r="BW70" s="10"/>
      <c r="BX70" s="7">
        <v>0.6</v>
      </c>
      <c r="BY70" s="11"/>
      <c r="BZ70" s="10"/>
      <c r="CA70" s="11">
        <v>24</v>
      </c>
      <c r="CB70" s="10" t="s">
        <v>60</v>
      </c>
      <c r="CC70" s="11"/>
      <c r="CD70" s="10"/>
      <c r="CE70" s="11"/>
      <c r="CF70" s="10"/>
      <c r="CG70" s="11"/>
      <c r="CH70" s="10"/>
      <c r="CI70" s="11"/>
      <c r="CJ70" s="10"/>
      <c r="CK70" s="7">
        <v>2.4</v>
      </c>
      <c r="CL70" s="7">
        <f t="shared" si="75"/>
        <v>3</v>
      </c>
      <c r="CM70" s="11"/>
      <c r="CN70" s="10"/>
      <c r="CO70" s="11"/>
      <c r="CP70" s="10"/>
      <c r="CQ70" s="11"/>
      <c r="CR70" s="10"/>
      <c r="CS70" s="11"/>
      <c r="CT70" s="10"/>
      <c r="CU70" s="7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/>
      <c r="DK70" s="10"/>
      <c r="DL70" s="11"/>
      <c r="DM70" s="10"/>
      <c r="DN70" s="11"/>
      <c r="DO70" s="10"/>
      <c r="DP70" s="11"/>
      <c r="DQ70" s="10"/>
      <c r="DR70" s="7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0</v>
      </c>
      <c r="EG70" s="11"/>
      <c r="EH70" s="10"/>
      <c r="EI70" s="11"/>
      <c r="EJ70" s="10"/>
      <c r="EK70" s="11"/>
      <c r="EL70" s="10"/>
      <c r="EM70" s="11"/>
      <c r="EN70" s="10"/>
      <c r="EO70" s="7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11"/>
      <c r="FI70" s="10"/>
      <c r="FJ70" s="11"/>
      <c r="FK70" s="10"/>
      <c r="FL70" s="7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11"/>
      <c r="GF70" s="10"/>
      <c r="GG70" s="11"/>
      <c r="GH70" s="10"/>
      <c r="GI70" s="7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ht="12.75">
      <c r="A71" s="6"/>
      <c r="B71" s="6"/>
      <c r="C71" s="6"/>
      <c r="D71" s="6" t="s">
        <v>150</v>
      </c>
      <c r="E71" s="3" t="s">
        <v>151</v>
      </c>
      <c r="F71" s="6">
        <f t="shared" si="81"/>
        <v>1</v>
      </c>
      <c r="G71" s="6">
        <f t="shared" si="82"/>
        <v>2</v>
      </c>
      <c r="H71" s="6">
        <f t="shared" si="60"/>
        <v>50</v>
      </c>
      <c r="I71" s="6">
        <f t="shared" si="61"/>
        <v>10</v>
      </c>
      <c r="J71" s="6">
        <f t="shared" si="62"/>
        <v>10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30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4</v>
      </c>
      <c r="T71" s="7">
        <f t="shared" si="72"/>
        <v>3</v>
      </c>
      <c r="U71" s="7">
        <v>1.97</v>
      </c>
      <c r="V71" s="11"/>
      <c r="W71" s="10"/>
      <c r="X71" s="11"/>
      <c r="Y71" s="10"/>
      <c r="Z71" s="11"/>
      <c r="AA71" s="10"/>
      <c r="AB71" s="11"/>
      <c r="AC71" s="10"/>
      <c r="AD71" s="7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11"/>
      <c r="AX71" s="10"/>
      <c r="AY71" s="11"/>
      <c r="AZ71" s="10"/>
      <c r="BA71" s="7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>
        <v>10</v>
      </c>
      <c r="CN71" s="10" t="s">
        <v>69</v>
      </c>
      <c r="CO71" s="11">
        <v>10</v>
      </c>
      <c r="CP71" s="10" t="s">
        <v>60</v>
      </c>
      <c r="CQ71" s="11"/>
      <c r="CR71" s="10"/>
      <c r="CS71" s="11"/>
      <c r="CT71" s="10"/>
      <c r="CU71" s="7">
        <v>1</v>
      </c>
      <c r="CV71" s="11"/>
      <c r="CW71" s="10"/>
      <c r="CX71" s="11">
        <v>30</v>
      </c>
      <c r="CY71" s="10" t="s">
        <v>60</v>
      </c>
      <c r="CZ71" s="11"/>
      <c r="DA71" s="10"/>
      <c r="DB71" s="11"/>
      <c r="DC71" s="10"/>
      <c r="DD71" s="11"/>
      <c r="DE71" s="10"/>
      <c r="DF71" s="11"/>
      <c r="DG71" s="10"/>
      <c r="DH71" s="7">
        <v>3</v>
      </c>
      <c r="DI71" s="7">
        <f t="shared" si="76"/>
        <v>4</v>
      </c>
      <c r="DJ71" s="11"/>
      <c r="DK71" s="10"/>
      <c r="DL71" s="11"/>
      <c r="DM71" s="10"/>
      <c r="DN71" s="11"/>
      <c r="DO71" s="10"/>
      <c r="DP71" s="11"/>
      <c r="DQ71" s="10"/>
      <c r="DR71" s="7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/>
      <c r="EH71" s="10"/>
      <c r="EI71" s="11"/>
      <c r="EJ71" s="10"/>
      <c r="EK71" s="11"/>
      <c r="EL71" s="10"/>
      <c r="EM71" s="11"/>
      <c r="EN71" s="10"/>
      <c r="EO71" s="7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0</v>
      </c>
      <c r="FD71" s="11"/>
      <c r="FE71" s="10"/>
      <c r="FF71" s="11"/>
      <c r="FG71" s="10"/>
      <c r="FH71" s="11"/>
      <c r="FI71" s="10"/>
      <c r="FJ71" s="11"/>
      <c r="FK71" s="10"/>
      <c r="FL71" s="7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11"/>
      <c r="GF71" s="10"/>
      <c r="GG71" s="11"/>
      <c r="GH71" s="10"/>
      <c r="GI71" s="7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ht="12.75">
      <c r="A72" s="6"/>
      <c r="B72" s="6"/>
      <c r="C72" s="6"/>
      <c r="D72" s="6" t="s">
        <v>152</v>
      </c>
      <c r="E72" s="3" t="s">
        <v>153</v>
      </c>
      <c r="F72" s="6">
        <f t="shared" si="81"/>
        <v>1</v>
      </c>
      <c r="G72" s="6">
        <f t="shared" si="82"/>
        <v>1</v>
      </c>
      <c r="H72" s="6">
        <f t="shared" si="60"/>
        <v>46</v>
      </c>
      <c r="I72" s="6">
        <f t="shared" si="61"/>
        <v>14</v>
      </c>
      <c r="J72" s="6">
        <f t="shared" si="62"/>
        <v>0</v>
      </c>
      <c r="K72" s="6">
        <f t="shared" si="63"/>
        <v>0</v>
      </c>
      <c r="L72" s="6">
        <f t="shared" si="64"/>
        <v>0</v>
      </c>
      <c r="M72" s="6">
        <f t="shared" si="65"/>
        <v>0</v>
      </c>
      <c r="N72" s="6">
        <f t="shared" si="66"/>
        <v>32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2.5</v>
      </c>
      <c r="U72" s="7">
        <v>1.8</v>
      </c>
      <c r="V72" s="11"/>
      <c r="W72" s="10"/>
      <c r="X72" s="11"/>
      <c r="Y72" s="10"/>
      <c r="Z72" s="11"/>
      <c r="AA72" s="10"/>
      <c r="AB72" s="11"/>
      <c r="AC72" s="10"/>
      <c r="AD72" s="7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11"/>
      <c r="AX72" s="10"/>
      <c r="AY72" s="11"/>
      <c r="AZ72" s="10"/>
      <c r="BA72" s="7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11"/>
      <c r="CR72" s="10"/>
      <c r="CS72" s="11"/>
      <c r="CT72" s="10"/>
      <c r="CU72" s="7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>
        <v>14</v>
      </c>
      <c r="DK72" s="10" t="s">
        <v>69</v>
      </c>
      <c r="DL72" s="11"/>
      <c r="DM72" s="10"/>
      <c r="DN72" s="11"/>
      <c r="DO72" s="10"/>
      <c r="DP72" s="11"/>
      <c r="DQ72" s="10"/>
      <c r="DR72" s="7">
        <v>0.5</v>
      </c>
      <c r="DS72" s="11"/>
      <c r="DT72" s="10"/>
      <c r="DU72" s="11">
        <v>32</v>
      </c>
      <c r="DV72" s="10" t="s">
        <v>60</v>
      </c>
      <c r="DW72" s="11"/>
      <c r="DX72" s="10"/>
      <c r="DY72" s="11"/>
      <c r="DZ72" s="10"/>
      <c r="EA72" s="11"/>
      <c r="EB72" s="10"/>
      <c r="EC72" s="11"/>
      <c r="ED72" s="10"/>
      <c r="EE72" s="7">
        <v>2.5</v>
      </c>
      <c r="EF72" s="7">
        <f t="shared" si="77"/>
        <v>3</v>
      </c>
      <c r="EG72" s="11"/>
      <c r="EH72" s="10"/>
      <c r="EI72" s="11"/>
      <c r="EJ72" s="10"/>
      <c r="EK72" s="11"/>
      <c r="EL72" s="10"/>
      <c r="EM72" s="11"/>
      <c r="EN72" s="10"/>
      <c r="EO72" s="7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78"/>
        <v>0</v>
      </c>
      <c r="FD72" s="11"/>
      <c r="FE72" s="10"/>
      <c r="FF72" s="11"/>
      <c r="FG72" s="10"/>
      <c r="FH72" s="11"/>
      <c r="FI72" s="10"/>
      <c r="FJ72" s="11"/>
      <c r="FK72" s="10"/>
      <c r="FL72" s="7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11"/>
      <c r="GF72" s="10"/>
      <c r="GG72" s="11"/>
      <c r="GH72" s="10"/>
      <c r="GI72" s="7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ht="12.75">
      <c r="A73" s="6"/>
      <c r="B73" s="6"/>
      <c r="C73" s="6"/>
      <c r="D73" s="6" t="s">
        <v>154</v>
      </c>
      <c r="E73" s="3" t="s">
        <v>155</v>
      </c>
      <c r="F73" s="6">
        <f t="shared" si="81"/>
        <v>0</v>
      </c>
      <c r="G73" s="6">
        <f t="shared" si="82"/>
        <v>2</v>
      </c>
      <c r="H73" s="6">
        <f t="shared" si="60"/>
        <v>30</v>
      </c>
      <c r="I73" s="6">
        <f t="shared" si="61"/>
        <v>10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20</v>
      </c>
      <c r="O73" s="6">
        <f t="shared" si="67"/>
        <v>0</v>
      </c>
      <c r="P73" s="6">
        <f t="shared" si="68"/>
        <v>0</v>
      </c>
      <c r="Q73" s="6">
        <f t="shared" si="69"/>
        <v>0</v>
      </c>
      <c r="R73" s="6">
        <f t="shared" si="70"/>
        <v>0</v>
      </c>
      <c r="S73" s="7">
        <f t="shared" si="71"/>
        <v>2</v>
      </c>
      <c r="T73" s="7">
        <f t="shared" si="72"/>
        <v>1.4</v>
      </c>
      <c r="U73" s="7">
        <v>1.17</v>
      </c>
      <c r="V73" s="11"/>
      <c r="W73" s="10"/>
      <c r="X73" s="11"/>
      <c r="Y73" s="10"/>
      <c r="Z73" s="11"/>
      <c r="AA73" s="10"/>
      <c r="AB73" s="11"/>
      <c r="AC73" s="10"/>
      <c r="AD73" s="7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11"/>
      <c r="AX73" s="10"/>
      <c r="AY73" s="11"/>
      <c r="AZ73" s="10"/>
      <c r="BA73" s="7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/>
      <c r="BQ73" s="10"/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11"/>
      <c r="CH73" s="10"/>
      <c r="CI73" s="11"/>
      <c r="CJ73" s="10"/>
      <c r="CK73" s="7"/>
      <c r="CL73" s="7">
        <f t="shared" si="75"/>
        <v>0</v>
      </c>
      <c r="CM73" s="11"/>
      <c r="CN73" s="10"/>
      <c r="CO73" s="11"/>
      <c r="CP73" s="10"/>
      <c r="CQ73" s="11"/>
      <c r="CR73" s="10"/>
      <c r="CS73" s="11"/>
      <c r="CT73" s="10"/>
      <c r="CU73" s="7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>
        <v>10</v>
      </c>
      <c r="DK73" s="10" t="s">
        <v>60</v>
      </c>
      <c r="DL73" s="11"/>
      <c r="DM73" s="10"/>
      <c r="DN73" s="11"/>
      <c r="DO73" s="10"/>
      <c r="DP73" s="11"/>
      <c r="DQ73" s="10"/>
      <c r="DR73" s="7">
        <v>0.6</v>
      </c>
      <c r="DS73" s="11"/>
      <c r="DT73" s="10"/>
      <c r="DU73" s="11">
        <v>20</v>
      </c>
      <c r="DV73" s="10" t="s">
        <v>60</v>
      </c>
      <c r="DW73" s="11"/>
      <c r="DX73" s="10"/>
      <c r="DY73" s="11"/>
      <c r="DZ73" s="10"/>
      <c r="EA73" s="11"/>
      <c r="EB73" s="10"/>
      <c r="EC73" s="11"/>
      <c r="ED73" s="10"/>
      <c r="EE73" s="7">
        <v>1.4</v>
      </c>
      <c r="EF73" s="7">
        <f t="shared" si="77"/>
        <v>2</v>
      </c>
      <c r="EG73" s="11"/>
      <c r="EH73" s="10"/>
      <c r="EI73" s="11"/>
      <c r="EJ73" s="10"/>
      <c r="EK73" s="11"/>
      <c r="EL73" s="10"/>
      <c r="EM73" s="11"/>
      <c r="EN73" s="10"/>
      <c r="EO73" s="7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78"/>
        <v>0</v>
      </c>
      <c r="FD73" s="11"/>
      <c r="FE73" s="10"/>
      <c r="FF73" s="11"/>
      <c r="FG73" s="10"/>
      <c r="FH73" s="11"/>
      <c r="FI73" s="10"/>
      <c r="FJ73" s="11"/>
      <c r="FK73" s="10"/>
      <c r="FL73" s="7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11"/>
      <c r="GF73" s="10"/>
      <c r="GG73" s="11"/>
      <c r="GH73" s="10"/>
      <c r="GI73" s="7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ht="12.75">
      <c r="A74" s="6"/>
      <c r="B74" s="6"/>
      <c r="C74" s="6"/>
      <c r="D74" s="6" t="s">
        <v>156</v>
      </c>
      <c r="E74" s="3" t="s">
        <v>157</v>
      </c>
      <c r="F74" s="6">
        <f t="shared" si="81"/>
        <v>0</v>
      </c>
      <c r="G74" s="6">
        <f t="shared" si="82"/>
        <v>2</v>
      </c>
      <c r="H74" s="6">
        <f t="shared" si="60"/>
        <v>20</v>
      </c>
      <c r="I74" s="6">
        <f t="shared" si="61"/>
        <v>6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0</v>
      </c>
      <c r="N74" s="6">
        <f t="shared" si="66"/>
        <v>14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6">
        <f t="shared" si="70"/>
        <v>0</v>
      </c>
      <c r="S74" s="7">
        <f t="shared" si="71"/>
        <v>2</v>
      </c>
      <c r="T74" s="7">
        <f t="shared" si="72"/>
        <v>1.4</v>
      </c>
      <c r="U74" s="7">
        <v>0.83</v>
      </c>
      <c r="V74" s="11"/>
      <c r="W74" s="10"/>
      <c r="X74" s="11"/>
      <c r="Y74" s="10"/>
      <c r="Z74" s="11"/>
      <c r="AA74" s="10"/>
      <c r="AB74" s="11"/>
      <c r="AC74" s="10"/>
      <c r="AD74" s="7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11"/>
      <c r="AX74" s="10"/>
      <c r="AY74" s="11"/>
      <c r="AZ74" s="10"/>
      <c r="BA74" s="7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11"/>
      <c r="BU74" s="10"/>
      <c r="BV74" s="11"/>
      <c r="BW74" s="10"/>
      <c r="BX74" s="7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>
        <v>6</v>
      </c>
      <c r="CN74" s="10" t="s">
        <v>60</v>
      </c>
      <c r="CO74" s="11"/>
      <c r="CP74" s="10"/>
      <c r="CQ74" s="11"/>
      <c r="CR74" s="10"/>
      <c r="CS74" s="11"/>
      <c r="CT74" s="10"/>
      <c r="CU74" s="7">
        <v>0.6</v>
      </c>
      <c r="CV74" s="11"/>
      <c r="CW74" s="10"/>
      <c r="CX74" s="11">
        <v>14</v>
      </c>
      <c r="CY74" s="10" t="s">
        <v>60</v>
      </c>
      <c r="CZ74" s="11"/>
      <c r="DA74" s="10"/>
      <c r="DB74" s="11"/>
      <c r="DC74" s="10"/>
      <c r="DD74" s="11"/>
      <c r="DE74" s="10"/>
      <c r="DF74" s="11"/>
      <c r="DG74" s="10"/>
      <c r="DH74" s="7">
        <v>1.4</v>
      </c>
      <c r="DI74" s="7">
        <f t="shared" si="76"/>
        <v>2</v>
      </c>
      <c r="DJ74" s="11"/>
      <c r="DK74" s="10"/>
      <c r="DL74" s="11"/>
      <c r="DM74" s="10"/>
      <c r="DN74" s="11"/>
      <c r="DO74" s="10"/>
      <c r="DP74" s="11"/>
      <c r="DQ74" s="10"/>
      <c r="DR74" s="7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/>
      <c r="EH74" s="10"/>
      <c r="EI74" s="11"/>
      <c r="EJ74" s="10"/>
      <c r="EK74" s="11"/>
      <c r="EL74" s="10"/>
      <c r="EM74" s="11"/>
      <c r="EN74" s="10"/>
      <c r="EO74" s="7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0</v>
      </c>
      <c r="FD74" s="11"/>
      <c r="FE74" s="10"/>
      <c r="FF74" s="11"/>
      <c r="FG74" s="10"/>
      <c r="FH74" s="11"/>
      <c r="FI74" s="10"/>
      <c r="FJ74" s="11"/>
      <c r="FK74" s="10"/>
      <c r="FL74" s="7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79"/>
        <v>0</v>
      </c>
      <c r="GA74" s="11"/>
      <c r="GB74" s="10"/>
      <c r="GC74" s="11"/>
      <c r="GD74" s="10"/>
      <c r="GE74" s="11"/>
      <c r="GF74" s="10"/>
      <c r="GG74" s="11"/>
      <c r="GH74" s="10"/>
      <c r="GI74" s="7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ht="12.75">
      <c r="A75" s="6"/>
      <c r="B75" s="6"/>
      <c r="C75" s="6"/>
      <c r="D75" s="6" t="s">
        <v>158</v>
      </c>
      <c r="E75" s="3" t="s">
        <v>159</v>
      </c>
      <c r="F75" s="6">
        <f t="shared" si="81"/>
        <v>0</v>
      </c>
      <c r="G75" s="6">
        <f t="shared" si="82"/>
        <v>2</v>
      </c>
      <c r="H75" s="6">
        <f t="shared" si="60"/>
        <v>20</v>
      </c>
      <c r="I75" s="6">
        <f t="shared" si="61"/>
        <v>10</v>
      </c>
      <c r="J75" s="6">
        <f t="shared" si="62"/>
        <v>10</v>
      </c>
      <c r="K75" s="6">
        <f t="shared" si="63"/>
        <v>0</v>
      </c>
      <c r="L75" s="6">
        <f t="shared" si="64"/>
        <v>0</v>
      </c>
      <c r="M75" s="6">
        <f t="shared" si="65"/>
        <v>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2</v>
      </c>
      <c r="T75" s="7">
        <f t="shared" si="72"/>
        <v>0</v>
      </c>
      <c r="U75" s="7">
        <v>1</v>
      </c>
      <c r="V75" s="11"/>
      <c r="W75" s="10"/>
      <c r="X75" s="11"/>
      <c r="Y75" s="10"/>
      <c r="Z75" s="11"/>
      <c r="AA75" s="10"/>
      <c r="AB75" s="11"/>
      <c r="AC75" s="10"/>
      <c r="AD75" s="7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11"/>
      <c r="AX75" s="10"/>
      <c r="AY75" s="11"/>
      <c r="AZ75" s="10"/>
      <c r="BA75" s="7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11"/>
      <c r="BU75" s="10"/>
      <c r="BV75" s="11"/>
      <c r="BW75" s="10"/>
      <c r="BX75" s="7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>
        <v>10</v>
      </c>
      <c r="CN75" s="10" t="s">
        <v>60</v>
      </c>
      <c r="CO75" s="11">
        <v>10</v>
      </c>
      <c r="CP75" s="10" t="s">
        <v>60</v>
      </c>
      <c r="CQ75" s="11"/>
      <c r="CR75" s="10"/>
      <c r="CS75" s="11"/>
      <c r="CT75" s="10"/>
      <c r="CU75" s="7">
        <v>2</v>
      </c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2</v>
      </c>
      <c r="DJ75" s="11"/>
      <c r="DK75" s="10"/>
      <c r="DL75" s="11"/>
      <c r="DM75" s="10"/>
      <c r="DN75" s="11"/>
      <c r="DO75" s="10"/>
      <c r="DP75" s="11"/>
      <c r="DQ75" s="10"/>
      <c r="DR75" s="7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11"/>
      <c r="EL75" s="10"/>
      <c r="EM75" s="11"/>
      <c r="EN75" s="10"/>
      <c r="EO75" s="7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/>
      <c r="FE75" s="10"/>
      <c r="FF75" s="11"/>
      <c r="FG75" s="10"/>
      <c r="FH75" s="11"/>
      <c r="FI75" s="10"/>
      <c r="FJ75" s="11"/>
      <c r="FK75" s="10"/>
      <c r="FL75" s="7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79"/>
        <v>0</v>
      </c>
      <c r="GA75" s="11"/>
      <c r="GB75" s="10"/>
      <c r="GC75" s="11"/>
      <c r="GD75" s="10"/>
      <c r="GE75" s="11"/>
      <c r="GF75" s="10"/>
      <c r="GG75" s="11"/>
      <c r="GH75" s="10"/>
      <c r="GI75" s="7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ht="12.75">
      <c r="A76" s="6"/>
      <c r="B76" s="6"/>
      <c r="C76" s="6"/>
      <c r="D76" s="6" t="s">
        <v>160</v>
      </c>
      <c r="E76" s="3" t="s">
        <v>161</v>
      </c>
      <c r="F76" s="6">
        <f t="shared" si="81"/>
        <v>0</v>
      </c>
      <c r="G76" s="6">
        <f t="shared" si="82"/>
        <v>2</v>
      </c>
      <c r="H76" s="6">
        <f t="shared" si="60"/>
        <v>20</v>
      </c>
      <c r="I76" s="6">
        <f t="shared" si="61"/>
        <v>10</v>
      </c>
      <c r="J76" s="6">
        <f t="shared" si="62"/>
        <v>0</v>
      </c>
      <c r="K76" s="6">
        <f t="shared" si="63"/>
        <v>0</v>
      </c>
      <c r="L76" s="6">
        <f t="shared" si="64"/>
        <v>0</v>
      </c>
      <c r="M76" s="6">
        <f t="shared" si="65"/>
        <v>0</v>
      </c>
      <c r="N76" s="6">
        <f t="shared" si="66"/>
        <v>10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1.2</v>
      </c>
      <c r="U76" s="7">
        <v>1.23</v>
      </c>
      <c r="V76" s="11"/>
      <c r="W76" s="10"/>
      <c r="X76" s="11"/>
      <c r="Y76" s="10"/>
      <c r="Z76" s="11"/>
      <c r="AA76" s="10"/>
      <c r="AB76" s="11"/>
      <c r="AC76" s="10"/>
      <c r="AD76" s="7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11"/>
      <c r="AX76" s="10"/>
      <c r="AY76" s="11"/>
      <c r="AZ76" s="10"/>
      <c r="BA76" s="7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11"/>
      <c r="CR76" s="10"/>
      <c r="CS76" s="11"/>
      <c r="CT76" s="10"/>
      <c r="CU76" s="7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>
        <v>10</v>
      </c>
      <c r="DK76" s="10" t="s">
        <v>60</v>
      </c>
      <c r="DL76" s="11"/>
      <c r="DM76" s="10"/>
      <c r="DN76" s="11"/>
      <c r="DO76" s="10"/>
      <c r="DP76" s="11"/>
      <c r="DQ76" s="10"/>
      <c r="DR76" s="7">
        <v>0.8</v>
      </c>
      <c r="DS76" s="11"/>
      <c r="DT76" s="10"/>
      <c r="DU76" s="11">
        <v>10</v>
      </c>
      <c r="DV76" s="10" t="s">
        <v>60</v>
      </c>
      <c r="DW76" s="11"/>
      <c r="DX76" s="10"/>
      <c r="DY76" s="11"/>
      <c r="DZ76" s="10"/>
      <c r="EA76" s="11"/>
      <c r="EB76" s="10"/>
      <c r="EC76" s="11"/>
      <c r="ED76" s="10"/>
      <c r="EE76" s="7">
        <v>1.2</v>
      </c>
      <c r="EF76" s="7">
        <f t="shared" si="77"/>
        <v>2</v>
      </c>
      <c r="EG76" s="11"/>
      <c r="EH76" s="10"/>
      <c r="EI76" s="11"/>
      <c r="EJ76" s="10"/>
      <c r="EK76" s="11"/>
      <c r="EL76" s="10"/>
      <c r="EM76" s="11"/>
      <c r="EN76" s="10"/>
      <c r="EO76" s="7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/>
      <c r="FE76" s="10"/>
      <c r="FF76" s="11"/>
      <c r="FG76" s="10"/>
      <c r="FH76" s="11"/>
      <c r="FI76" s="10"/>
      <c r="FJ76" s="11"/>
      <c r="FK76" s="10"/>
      <c r="FL76" s="7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79"/>
        <v>0</v>
      </c>
      <c r="GA76" s="11"/>
      <c r="GB76" s="10"/>
      <c r="GC76" s="11"/>
      <c r="GD76" s="10"/>
      <c r="GE76" s="11"/>
      <c r="GF76" s="10"/>
      <c r="GG76" s="11"/>
      <c r="GH76" s="10"/>
      <c r="GI76" s="7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ht="12.75">
      <c r="A77" s="6"/>
      <c r="B77" s="6"/>
      <c r="C77" s="6"/>
      <c r="D77" s="6" t="s">
        <v>162</v>
      </c>
      <c r="E77" s="3" t="s">
        <v>163</v>
      </c>
      <c r="F77" s="6">
        <f t="shared" si="81"/>
        <v>0</v>
      </c>
      <c r="G77" s="6">
        <f t="shared" si="82"/>
        <v>2</v>
      </c>
      <c r="H77" s="6">
        <f t="shared" si="60"/>
        <v>40</v>
      </c>
      <c r="I77" s="6">
        <f t="shared" si="61"/>
        <v>10</v>
      </c>
      <c r="J77" s="6">
        <f t="shared" si="62"/>
        <v>0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30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3</v>
      </c>
      <c r="T77" s="7">
        <f t="shared" si="72"/>
        <v>2.5</v>
      </c>
      <c r="U77" s="7">
        <v>1.7</v>
      </c>
      <c r="V77" s="11"/>
      <c r="W77" s="10"/>
      <c r="X77" s="11"/>
      <c r="Y77" s="10"/>
      <c r="Z77" s="11"/>
      <c r="AA77" s="10"/>
      <c r="AB77" s="11"/>
      <c r="AC77" s="10"/>
      <c r="AD77" s="7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11"/>
      <c r="AX77" s="10"/>
      <c r="AY77" s="11"/>
      <c r="AZ77" s="10"/>
      <c r="BA77" s="7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11"/>
      <c r="CR77" s="10"/>
      <c r="CS77" s="11"/>
      <c r="CT77" s="10"/>
      <c r="CU77" s="7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>
        <v>10</v>
      </c>
      <c r="DK77" s="10" t="s">
        <v>60</v>
      </c>
      <c r="DL77" s="11"/>
      <c r="DM77" s="10"/>
      <c r="DN77" s="11"/>
      <c r="DO77" s="10"/>
      <c r="DP77" s="11"/>
      <c r="DQ77" s="10"/>
      <c r="DR77" s="7">
        <v>0.5</v>
      </c>
      <c r="DS77" s="11"/>
      <c r="DT77" s="10"/>
      <c r="DU77" s="11">
        <v>30</v>
      </c>
      <c r="DV77" s="10" t="s">
        <v>60</v>
      </c>
      <c r="DW77" s="11"/>
      <c r="DX77" s="10"/>
      <c r="DY77" s="11"/>
      <c r="DZ77" s="10"/>
      <c r="EA77" s="11"/>
      <c r="EB77" s="10"/>
      <c r="EC77" s="11"/>
      <c r="ED77" s="10"/>
      <c r="EE77" s="7">
        <v>2.5</v>
      </c>
      <c r="EF77" s="7">
        <f t="shared" si="77"/>
        <v>3</v>
      </c>
      <c r="EG77" s="11"/>
      <c r="EH77" s="10"/>
      <c r="EI77" s="11"/>
      <c r="EJ77" s="10"/>
      <c r="EK77" s="11"/>
      <c r="EL77" s="10"/>
      <c r="EM77" s="11"/>
      <c r="EN77" s="10"/>
      <c r="EO77" s="7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11"/>
      <c r="FI77" s="10"/>
      <c r="FJ77" s="11"/>
      <c r="FK77" s="10"/>
      <c r="FL77" s="7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79"/>
        <v>0</v>
      </c>
      <c r="GA77" s="11"/>
      <c r="GB77" s="10"/>
      <c r="GC77" s="11"/>
      <c r="GD77" s="10"/>
      <c r="GE77" s="11"/>
      <c r="GF77" s="10"/>
      <c r="GG77" s="11"/>
      <c r="GH77" s="10"/>
      <c r="GI77" s="7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ht="12.75">
      <c r="A78" s="6"/>
      <c r="B78" s="6"/>
      <c r="C78" s="6"/>
      <c r="D78" s="6" t="s">
        <v>164</v>
      </c>
      <c r="E78" s="3" t="s">
        <v>165</v>
      </c>
      <c r="F78" s="6">
        <f t="shared" si="81"/>
        <v>0</v>
      </c>
      <c r="G78" s="6">
        <f t="shared" si="82"/>
        <v>2</v>
      </c>
      <c r="H78" s="6">
        <f t="shared" si="60"/>
        <v>34</v>
      </c>
      <c r="I78" s="6">
        <f t="shared" si="61"/>
        <v>12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22</v>
      </c>
      <c r="O78" s="6">
        <f t="shared" si="67"/>
        <v>0</v>
      </c>
      <c r="P78" s="6">
        <f t="shared" si="68"/>
        <v>0</v>
      </c>
      <c r="Q78" s="6">
        <f t="shared" si="69"/>
        <v>0</v>
      </c>
      <c r="R78" s="6">
        <f t="shared" si="70"/>
        <v>0</v>
      </c>
      <c r="S78" s="7">
        <f t="shared" si="71"/>
        <v>2</v>
      </c>
      <c r="T78" s="7">
        <f t="shared" si="72"/>
        <v>1.5</v>
      </c>
      <c r="U78" s="7">
        <v>1.37</v>
      </c>
      <c r="V78" s="11"/>
      <c r="W78" s="10"/>
      <c r="X78" s="11"/>
      <c r="Y78" s="10"/>
      <c r="Z78" s="11"/>
      <c r="AA78" s="10"/>
      <c r="AB78" s="11"/>
      <c r="AC78" s="10"/>
      <c r="AD78" s="7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>
        <v>12</v>
      </c>
      <c r="AT78" s="10" t="s">
        <v>60</v>
      </c>
      <c r="AU78" s="11"/>
      <c r="AV78" s="10"/>
      <c r="AW78" s="11"/>
      <c r="AX78" s="10"/>
      <c r="AY78" s="11"/>
      <c r="AZ78" s="10"/>
      <c r="BA78" s="7">
        <v>0.5</v>
      </c>
      <c r="BB78" s="11"/>
      <c r="BC78" s="10"/>
      <c r="BD78" s="11">
        <v>22</v>
      </c>
      <c r="BE78" s="10" t="s">
        <v>60</v>
      </c>
      <c r="BF78" s="11"/>
      <c r="BG78" s="10"/>
      <c r="BH78" s="11"/>
      <c r="BI78" s="10"/>
      <c r="BJ78" s="11"/>
      <c r="BK78" s="10"/>
      <c r="BL78" s="11"/>
      <c r="BM78" s="10"/>
      <c r="BN78" s="7">
        <v>1.5</v>
      </c>
      <c r="BO78" s="7">
        <f t="shared" si="74"/>
        <v>2</v>
      </c>
      <c r="BP78" s="11"/>
      <c r="BQ78" s="10"/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/>
      <c r="CN78" s="10"/>
      <c r="CO78" s="11"/>
      <c r="CP78" s="10"/>
      <c r="CQ78" s="11"/>
      <c r="CR78" s="10"/>
      <c r="CS78" s="11"/>
      <c r="CT78" s="10"/>
      <c r="CU78" s="7"/>
      <c r="CV78" s="11"/>
      <c r="CW78" s="10"/>
      <c r="CX78" s="11"/>
      <c r="CY78" s="10"/>
      <c r="CZ78" s="11"/>
      <c r="DA78" s="10"/>
      <c r="DB78" s="11"/>
      <c r="DC78" s="10"/>
      <c r="DD78" s="11"/>
      <c r="DE78" s="10"/>
      <c r="DF78" s="11"/>
      <c r="DG78" s="10"/>
      <c r="DH78" s="7"/>
      <c r="DI78" s="7">
        <f t="shared" si="76"/>
        <v>0</v>
      </c>
      <c r="DJ78" s="11"/>
      <c r="DK78" s="10"/>
      <c r="DL78" s="11"/>
      <c r="DM78" s="10"/>
      <c r="DN78" s="11"/>
      <c r="DO78" s="10"/>
      <c r="DP78" s="11"/>
      <c r="DQ78" s="10"/>
      <c r="DR78" s="7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11"/>
      <c r="EL78" s="10"/>
      <c r="EM78" s="11"/>
      <c r="EN78" s="10"/>
      <c r="EO78" s="7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11"/>
      <c r="FI78" s="10"/>
      <c r="FJ78" s="11"/>
      <c r="FK78" s="10"/>
      <c r="FL78" s="7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79"/>
        <v>0</v>
      </c>
      <c r="GA78" s="11"/>
      <c r="GB78" s="10"/>
      <c r="GC78" s="11"/>
      <c r="GD78" s="10"/>
      <c r="GE78" s="11"/>
      <c r="GF78" s="10"/>
      <c r="GG78" s="11"/>
      <c r="GH78" s="10"/>
      <c r="GI78" s="7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ht="12.75">
      <c r="A79" s="6">
        <v>12</v>
      </c>
      <c r="B79" s="6">
        <v>1</v>
      </c>
      <c r="C79" s="6"/>
      <c r="D79" s="6"/>
      <c r="E79" s="3" t="s">
        <v>166</v>
      </c>
      <c r="F79" s="6">
        <f>$B$79*COUNTIF(V79:GU79,"e")</f>
        <v>0</v>
      </c>
      <c r="G79" s="6">
        <f>$B$79*COUNTIF(V79:GU79,"z")</f>
        <v>2</v>
      </c>
      <c r="H79" s="6">
        <f t="shared" si="60"/>
        <v>30</v>
      </c>
      <c r="I79" s="6">
        <f t="shared" si="61"/>
        <v>10</v>
      </c>
      <c r="J79" s="6">
        <f t="shared" si="62"/>
        <v>0</v>
      </c>
      <c r="K79" s="6">
        <f t="shared" si="63"/>
        <v>0</v>
      </c>
      <c r="L79" s="6">
        <f t="shared" si="64"/>
        <v>0</v>
      </c>
      <c r="M79" s="6">
        <f t="shared" si="65"/>
        <v>0</v>
      </c>
      <c r="N79" s="6">
        <f t="shared" si="66"/>
        <v>20</v>
      </c>
      <c r="O79" s="6">
        <f t="shared" si="67"/>
        <v>0</v>
      </c>
      <c r="P79" s="6">
        <f t="shared" si="68"/>
        <v>0</v>
      </c>
      <c r="Q79" s="6">
        <f t="shared" si="69"/>
        <v>0</v>
      </c>
      <c r="R79" s="6">
        <f t="shared" si="70"/>
        <v>0</v>
      </c>
      <c r="S79" s="7">
        <f t="shared" si="71"/>
        <v>2</v>
      </c>
      <c r="T79" s="7">
        <f t="shared" si="72"/>
        <v>1.2</v>
      </c>
      <c r="U79" s="7">
        <f>$B$79*1.2</f>
        <v>1.2</v>
      </c>
      <c r="V79" s="11"/>
      <c r="W79" s="10"/>
      <c r="X79" s="11"/>
      <c r="Y79" s="10"/>
      <c r="Z79" s="11"/>
      <c r="AA79" s="10"/>
      <c r="AB79" s="11"/>
      <c r="AC79" s="10"/>
      <c r="AD79" s="7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73"/>
        <v>0</v>
      </c>
      <c r="AS79" s="11"/>
      <c r="AT79" s="10"/>
      <c r="AU79" s="11"/>
      <c r="AV79" s="10"/>
      <c r="AW79" s="11"/>
      <c r="AX79" s="10"/>
      <c r="AY79" s="11"/>
      <c r="AZ79" s="10"/>
      <c r="BA79" s="7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74"/>
        <v>0</v>
      </c>
      <c r="BP79" s="11"/>
      <c r="BQ79" s="10"/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75"/>
        <v>0</v>
      </c>
      <c r="CM79" s="11">
        <f>$B$79*10</f>
        <v>10</v>
      </c>
      <c r="CN79" s="10" t="s">
        <v>60</v>
      </c>
      <c r="CO79" s="11"/>
      <c r="CP79" s="10"/>
      <c r="CQ79" s="11"/>
      <c r="CR79" s="10"/>
      <c r="CS79" s="11"/>
      <c r="CT79" s="10"/>
      <c r="CU79" s="7">
        <f>$B$79*0.8</f>
        <v>0.8</v>
      </c>
      <c r="CV79" s="11"/>
      <c r="CW79" s="10"/>
      <c r="CX79" s="11">
        <f>$B$79*20</f>
        <v>20</v>
      </c>
      <c r="CY79" s="10" t="s">
        <v>60</v>
      </c>
      <c r="CZ79" s="11"/>
      <c r="DA79" s="10"/>
      <c r="DB79" s="11"/>
      <c r="DC79" s="10"/>
      <c r="DD79" s="11"/>
      <c r="DE79" s="10"/>
      <c r="DF79" s="11"/>
      <c r="DG79" s="10"/>
      <c r="DH79" s="7">
        <f>$B$79*1.2</f>
        <v>1.2</v>
      </c>
      <c r="DI79" s="7">
        <f t="shared" si="76"/>
        <v>2</v>
      </c>
      <c r="DJ79" s="11"/>
      <c r="DK79" s="10"/>
      <c r="DL79" s="11"/>
      <c r="DM79" s="10"/>
      <c r="DN79" s="11"/>
      <c r="DO79" s="10"/>
      <c r="DP79" s="11"/>
      <c r="DQ79" s="10"/>
      <c r="DR79" s="7"/>
      <c r="DS79" s="11"/>
      <c r="DT79" s="10"/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/>
      <c r="EF79" s="7">
        <f t="shared" si="77"/>
        <v>0</v>
      </c>
      <c r="EG79" s="11"/>
      <c r="EH79" s="10"/>
      <c r="EI79" s="11"/>
      <c r="EJ79" s="10"/>
      <c r="EK79" s="11"/>
      <c r="EL79" s="10"/>
      <c r="EM79" s="11"/>
      <c r="EN79" s="10"/>
      <c r="EO79" s="7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78"/>
        <v>0</v>
      </c>
      <c r="FD79" s="11"/>
      <c r="FE79" s="10"/>
      <c r="FF79" s="11"/>
      <c r="FG79" s="10"/>
      <c r="FH79" s="11"/>
      <c r="FI79" s="10"/>
      <c r="FJ79" s="11"/>
      <c r="FK79" s="10"/>
      <c r="FL79" s="7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79"/>
        <v>0</v>
      </c>
      <c r="GA79" s="11"/>
      <c r="GB79" s="10"/>
      <c r="GC79" s="11"/>
      <c r="GD79" s="10"/>
      <c r="GE79" s="11"/>
      <c r="GF79" s="10"/>
      <c r="GG79" s="11"/>
      <c r="GH79" s="10"/>
      <c r="GI79" s="7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80"/>
        <v>0</v>
      </c>
    </row>
    <row r="80" spans="1:205" ht="12.75">
      <c r="A80" s="6">
        <v>14</v>
      </c>
      <c r="B80" s="6">
        <v>1</v>
      </c>
      <c r="C80" s="6"/>
      <c r="D80" s="6"/>
      <c r="E80" s="3" t="s">
        <v>167</v>
      </c>
      <c r="F80" s="6">
        <f>$B$80*COUNTIF(V80:GU80,"e")</f>
        <v>0</v>
      </c>
      <c r="G80" s="6">
        <f>$B$80*COUNTIF(V80:GU80,"z")</f>
        <v>2</v>
      </c>
      <c r="H80" s="6">
        <f t="shared" si="60"/>
        <v>20</v>
      </c>
      <c r="I80" s="6">
        <f t="shared" si="61"/>
        <v>10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0</v>
      </c>
      <c r="N80" s="6">
        <f t="shared" si="66"/>
        <v>10</v>
      </c>
      <c r="O80" s="6">
        <f t="shared" si="67"/>
        <v>0</v>
      </c>
      <c r="P80" s="6">
        <f t="shared" si="68"/>
        <v>0</v>
      </c>
      <c r="Q80" s="6">
        <f t="shared" si="69"/>
        <v>0</v>
      </c>
      <c r="R80" s="6">
        <f t="shared" si="70"/>
        <v>0</v>
      </c>
      <c r="S80" s="7">
        <f t="shared" si="71"/>
        <v>1</v>
      </c>
      <c r="T80" s="7">
        <f t="shared" si="72"/>
        <v>0.4</v>
      </c>
      <c r="U80" s="7">
        <f>$B$80*0.8</f>
        <v>0.8</v>
      </c>
      <c r="V80" s="11"/>
      <c r="W80" s="10"/>
      <c r="X80" s="11"/>
      <c r="Y80" s="10"/>
      <c r="Z80" s="11"/>
      <c r="AA80" s="10"/>
      <c r="AB80" s="11"/>
      <c r="AC80" s="10"/>
      <c r="AD80" s="7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73"/>
        <v>0</v>
      </c>
      <c r="AS80" s="11"/>
      <c r="AT80" s="10"/>
      <c r="AU80" s="11"/>
      <c r="AV80" s="10"/>
      <c r="AW80" s="11"/>
      <c r="AX80" s="10"/>
      <c r="AY80" s="11"/>
      <c r="AZ80" s="10"/>
      <c r="BA80" s="7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74"/>
        <v>0</v>
      </c>
      <c r="BP80" s="11"/>
      <c r="BQ80" s="10"/>
      <c r="BR80" s="11"/>
      <c r="BS80" s="10"/>
      <c r="BT80" s="11"/>
      <c r="BU80" s="10"/>
      <c r="BV80" s="11"/>
      <c r="BW80" s="10"/>
      <c r="BX80" s="7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75"/>
        <v>0</v>
      </c>
      <c r="CM80" s="11"/>
      <c r="CN80" s="10"/>
      <c r="CO80" s="11"/>
      <c r="CP80" s="10"/>
      <c r="CQ80" s="11"/>
      <c r="CR80" s="10"/>
      <c r="CS80" s="11"/>
      <c r="CT80" s="10"/>
      <c r="CU80" s="7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76"/>
        <v>0</v>
      </c>
      <c r="DJ80" s="11">
        <f>$B$80*10</f>
        <v>10</v>
      </c>
      <c r="DK80" s="10" t="s">
        <v>60</v>
      </c>
      <c r="DL80" s="11"/>
      <c r="DM80" s="10"/>
      <c r="DN80" s="11"/>
      <c r="DO80" s="10"/>
      <c r="DP80" s="11"/>
      <c r="DQ80" s="10"/>
      <c r="DR80" s="7">
        <f>$B$80*0.6</f>
        <v>0.6</v>
      </c>
      <c r="DS80" s="11"/>
      <c r="DT80" s="10"/>
      <c r="DU80" s="11">
        <f>$B$80*10</f>
        <v>10</v>
      </c>
      <c r="DV80" s="10" t="s">
        <v>60</v>
      </c>
      <c r="DW80" s="11"/>
      <c r="DX80" s="10"/>
      <c r="DY80" s="11"/>
      <c r="DZ80" s="10"/>
      <c r="EA80" s="11"/>
      <c r="EB80" s="10"/>
      <c r="EC80" s="11"/>
      <c r="ED80" s="10"/>
      <c r="EE80" s="7">
        <f>$B$80*0.4</f>
        <v>0.4</v>
      </c>
      <c r="EF80" s="7">
        <f t="shared" si="77"/>
        <v>1</v>
      </c>
      <c r="EG80" s="11"/>
      <c r="EH80" s="10"/>
      <c r="EI80" s="11"/>
      <c r="EJ80" s="10"/>
      <c r="EK80" s="11"/>
      <c r="EL80" s="10"/>
      <c r="EM80" s="11"/>
      <c r="EN80" s="10"/>
      <c r="EO80" s="7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t="shared" si="78"/>
        <v>0</v>
      </c>
      <c r="FD80" s="11"/>
      <c r="FE80" s="10"/>
      <c r="FF80" s="11"/>
      <c r="FG80" s="10"/>
      <c r="FH80" s="11"/>
      <c r="FI80" s="10"/>
      <c r="FJ80" s="11"/>
      <c r="FK80" s="10"/>
      <c r="FL80" s="7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79"/>
        <v>0</v>
      </c>
      <c r="GA80" s="11"/>
      <c r="GB80" s="10"/>
      <c r="GC80" s="11"/>
      <c r="GD80" s="10"/>
      <c r="GE80" s="11"/>
      <c r="GF80" s="10"/>
      <c r="GG80" s="11"/>
      <c r="GH80" s="10"/>
      <c r="GI80" s="7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80"/>
        <v>0</v>
      </c>
    </row>
    <row r="81" spans="1:205" ht="12.75">
      <c r="A81" s="6"/>
      <c r="B81" s="6"/>
      <c r="C81" s="6"/>
      <c r="D81" s="6" t="s">
        <v>168</v>
      </c>
      <c r="E81" s="3" t="s">
        <v>169</v>
      </c>
      <c r="F81" s="6">
        <f aca="true" t="shared" si="83" ref="F81:F87">COUNTIF(V81:GU81,"e")</f>
        <v>0</v>
      </c>
      <c r="G81" s="6">
        <f aca="true" t="shared" si="84" ref="G81:G87">COUNTIF(V81:GU81,"z")</f>
        <v>2</v>
      </c>
      <c r="H81" s="6">
        <f t="shared" si="60"/>
        <v>20</v>
      </c>
      <c r="I81" s="6">
        <f t="shared" si="61"/>
        <v>14</v>
      </c>
      <c r="J81" s="6">
        <f t="shared" si="62"/>
        <v>6</v>
      </c>
      <c r="K81" s="6">
        <f t="shared" si="63"/>
        <v>0</v>
      </c>
      <c r="L81" s="6">
        <f t="shared" si="64"/>
        <v>0</v>
      </c>
      <c r="M81" s="6">
        <f t="shared" si="65"/>
        <v>0</v>
      </c>
      <c r="N81" s="6">
        <f t="shared" si="66"/>
        <v>0</v>
      </c>
      <c r="O81" s="6">
        <f t="shared" si="67"/>
        <v>0</v>
      </c>
      <c r="P81" s="6">
        <f t="shared" si="68"/>
        <v>0</v>
      </c>
      <c r="Q81" s="6">
        <f t="shared" si="69"/>
        <v>0</v>
      </c>
      <c r="R81" s="6">
        <f t="shared" si="70"/>
        <v>0</v>
      </c>
      <c r="S81" s="7">
        <f t="shared" si="71"/>
        <v>1</v>
      </c>
      <c r="T81" s="7">
        <f t="shared" si="72"/>
        <v>0</v>
      </c>
      <c r="U81" s="7">
        <v>0.87</v>
      </c>
      <c r="V81" s="11"/>
      <c r="W81" s="10"/>
      <c r="X81" s="11"/>
      <c r="Y81" s="10"/>
      <c r="Z81" s="11"/>
      <c r="AA81" s="10"/>
      <c r="AB81" s="11"/>
      <c r="AC81" s="10"/>
      <c r="AD81" s="7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73"/>
        <v>0</v>
      </c>
      <c r="AS81" s="11"/>
      <c r="AT81" s="10"/>
      <c r="AU81" s="11"/>
      <c r="AV81" s="10"/>
      <c r="AW81" s="11"/>
      <c r="AX81" s="10"/>
      <c r="AY81" s="11"/>
      <c r="AZ81" s="10"/>
      <c r="BA81" s="7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74"/>
        <v>0</v>
      </c>
      <c r="BP81" s="11"/>
      <c r="BQ81" s="10"/>
      <c r="BR81" s="11"/>
      <c r="BS81" s="10"/>
      <c r="BT81" s="11"/>
      <c r="BU81" s="10"/>
      <c r="BV81" s="11"/>
      <c r="BW81" s="10"/>
      <c r="BX81" s="7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75"/>
        <v>0</v>
      </c>
      <c r="CM81" s="11">
        <v>14</v>
      </c>
      <c r="CN81" s="10" t="s">
        <v>60</v>
      </c>
      <c r="CO81" s="11">
        <v>6</v>
      </c>
      <c r="CP81" s="10" t="s">
        <v>60</v>
      </c>
      <c r="CQ81" s="11"/>
      <c r="CR81" s="10"/>
      <c r="CS81" s="11"/>
      <c r="CT81" s="10"/>
      <c r="CU81" s="7">
        <v>1</v>
      </c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76"/>
        <v>1</v>
      </c>
      <c r="DJ81" s="11"/>
      <c r="DK81" s="10"/>
      <c r="DL81" s="11"/>
      <c r="DM81" s="10"/>
      <c r="DN81" s="11"/>
      <c r="DO81" s="10"/>
      <c r="DP81" s="11"/>
      <c r="DQ81" s="10"/>
      <c r="DR81" s="7"/>
      <c r="DS81" s="11"/>
      <c r="DT81" s="10"/>
      <c r="DU81" s="11"/>
      <c r="DV81" s="10"/>
      <c r="DW81" s="11"/>
      <c r="DX81" s="10"/>
      <c r="DY81" s="11"/>
      <c r="DZ81" s="10"/>
      <c r="EA81" s="11"/>
      <c r="EB81" s="10"/>
      <c r="EC81" s="11"/>
      <c r="ED81" s="10"/>
      <c r="EE81" s="7"/>
      <c r="EF81" s="7">
        <f t="shared" si="77"/>
        <v>0</v>
      </c>
      <c r="EG81" s="11"/>
      <c r="EH81" s="10"/>
      <c r="EI81" s="11"/>
      <c r="EJ81" s="10"/>
      <c r="EK81" s="11"/>
      <c r="EL81" s="10"/>
      <c r="EM81" s="11"/>
      <c r="EN81" s="10"/>
      <c r="EO81" s="7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78"/>
        <v>0</v>
      </c>
      <c r="FD81" s="11"/>
      <c r="FE81" s="10"/>
      <c r="FF81" s="11"/>
      <c r="FG81" s="10"/>
      <c r="FH81" s="11"/>
      <c r="FI81" s="10"/>
      <c r="FJ81" s="11"/>
      <c r="FK81" s="10"/>
      <c r="FL81" s="7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79"/>
        <v>0</v>
      </c>
      <c r="GA81" s="11"/>
      <c r="GB81" s="10"/>
      <c r="GC81" s="11"/>
      <c r="GD81" s="10"/>
      <c r="GE81" s="11"/>
      <c r="GF81" s="10"/>
      <c r="GG81" s="11"/>
      <c r="GH81" s="10"/>
      <c r="GI81" s="7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80"/>
        <v>0</v>
      </c>
    </row>
    <row r="82" spans="1:205" ht="12.75">
      <c r="A82" s="6"/>
      <c r="B82" s="6"/>
      <c r="C82" s="6"/>
      <c r="D82" s="6" t="s">
        <v>170</v>
      </c>
      <c r="E82" s="3" t="s">
        <v>171</v>
      </c>
      <c r="F82" s="6">
        <f t="shared" si="83"/>
        <v>0</v>
      </c>
      <c r="G82" s="6">
        <f t="shared" si="84"/>
        <v>3</v>
      </c>
      <c r="H82" s="6">
        <f t="shared" si="60"/>
        <v>30</v>
      </c>
      <c r="I82" s="6">
        <f t="shared" si="61"/>
        <v>10</v>
      </c>
      <c r="J82" s="6">
        <f t="shared" si="62"/>
        <v>10</v>
      </c>
      <c r="K82" s="6">
        <f t="shared" si="63"/>
        <v>0</v>
      </c>
      <c r="L82" s="6">
        <f t="shared" si="64"/>
        <v>0</v>
      </c>
      <c r="M82" s="6">
        <f t="shared" si="65"/>
        <v>0</v>
      </c>
      <c r="N82" s="6">
        <f t="shared" si="66"/>
        <v>10</v>
      </c>
      <c r="O82" s="6">
        <f t="shared" si="67"/>
        <v>0</v>
      </c>
      <c r="P82" s="6">
        <f t="shared" si="68"/>
        <v>0</v>
      </c>
      <c r="Q82" s="6">
        <f t="shared" si="69"/>
        <v>0</v>
      </c>
      <c r="R82" s="6">
        <f t="shared" si="70"/>
        <v>0</v>
      </c>
      <c r="S82" s="7">
        <f t="shared" si="71"/>
        <v>2</v>
      </c>
      <c r="T82" s="7">
        <f t="shared" si="72"/>
        <v>1.2</v>
      </c>
      <c r="U82" s="7">
        <v>1.19</v>
      </c>
      <c r="V82" s="11"/>
      <c r="W82" s="10"/>
      <c r="X82" s="11"/>
      <c r="Y82" s="10"/>
      <c r="Z82" s="11"/>
      <c r="AA82" s="10"/>
      <c r="AB82" s="11"/>
      <c r="AC82" s="10"/>
      <c r="AD82" s="7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73"/>
        <v>0</v>
      </c>
      <c r="AS82" s="11"/>
      <c r="AT82" s="10"/>
      <c r="AU82" s="11"/>
      <c r="AV82" s="10"/>
      <c r="AW82" s="11"/>
      <c r="AX82" s="10"/>
      <c r="AY82" s="11"/>
      <c r="AZ82" s="10"/>
      <c r="BA82" s="7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74"/>
        <v>0</v>
      </c>
      <c r="BP82" s="11"/>
      <c r="BQ82" s="10"/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75"/>
        <v>0</v>
      </c>
      <c r="CM82" s="11"/>
      <c r="CN82" s="10"/>
      <c r="CO82" s="11"/>
      <c r="CP82" s="10"/>
      <c r="CQ82" s="11"/>
      <c r="CR82" s="10"/>
      <c r="CS82" s="11"/>
      <c r="CT82" s="10"/>
      <c r="CU82" s="7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76"/>
        <v>0</v>
      </c>
      <c r="DJ82" s="11">
        <v>10</v>
      </c>
      <c r="DK82" s="10" t="s">
        <v>60</v>
      </c>
      <c r="DL82" s="11">
        <v>10</v>
      </c>
      <c r="DM82" s="10" t="s">
        <v>60</v>
      </c>
      <c r="DN82" s="11"/>
      <c r="DO82" s="10"/>
      <c r="DP82" s="11"/>
      <c r="DQ82" s="10"/>
      <c r="DR82" s="7">
        <v>0.8</v>
      </c>
      <c r="DS82" s="11"/>
      <c r="DT82" s="10"/>
      <c r="DU82" s="11">
        <v>10</v>
      </c>
      <c r="DV82" s="10" t="s">
        <v>60</v>
      </c>
      <c r="DW82" s="11"/>
      <c r="DX82" s="10"/>
      <c r="DY82" s="11"/>
      <c r="DZ82" s="10"/>
      <c r="EA82" s="11"/>
      <c r="EB82" s="10"/>
      <c r="EC82" s="11"/>
      <c r="ED82" s="10"/>
      <c r="EE82" s="7">
        <v>1.2</v>
      </c>
      <c r="EF82" s="7">
        <f t="shared" si="77"/>
        <v>2</v>
      </c>
      <c r="EG82" s="11"/>
      <c r="EH82" s="10"/>
      <c r="EI82" s="11"/>
      <c r="EJ82" s="10"/>
      <c r="EK82" s="11"/>
      <c r="EL82" s="10"/>
      <c r="EM82" s="11"/>
      <c r="EN82" s="10"/>
      <c r="EO82" s="7"/>
      <c r="EP82" s="11"/>
      <c r="EQ82" s="10"/>
      <c r="ER82" s="11"/>
      <c r="ES82" s="10"/>
      <c r="ET82" s="11"/>
      <c r="EU82" s="10"/>
      <c r="EV82" s="11"/>
      <c r="EW82" s="10"/>
      <c r="EX82" s="11"/>
      <c r="EY82" s="10"/>
      <c r="EZ82" s="11"/>
      <c r="FA82" s="10"/>
      <c r="FB82" s="7"/>
      <c r="FC82" s="7">
        <f t="shared" si="78"/>
        <v>0</v>
      </c>
      <c r="FD82" s="11"/>
      <c r="FE82" s="10"/>
      <c r="FF82" s="11"/>
      <c r="FG82" s="10"/>
      <c r="FH82" s="11"/>
      <c r="FI82" s="10"/>
      <c r="FJ82" s="11"/>
      <c r="FK82" s="10"/>
      <c r="FL82" s="7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79"/>
        <v>0</v>
      </c>
      <c r="GA82" s="11"/>
      <c r="GB82" s="10"/>
      <c r="GC82" s="11"/>
      <c r="GD82" s="10"/>
      <c r="GE82" s="11"/>
      <c r="GF82" s="10"/>
      <c r="GG82" s="11"/>
      <c r="GH82" s="10"/>
      <c r="GI82" s="7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80"/>
        <v>0</v>
      </c>
    </row>
    <row r="83" spans="1:205" ht="12.75">
      <c r="A83" s="6"/>
      <c r="B83" s="6"/>
      <c r="C83" s="6"/>
      <c r="D83" s="6" t="s">
        <v>172</v>
      </c>
      <c r="E83" s="3" t="s">
        <v>173</v>
      </c>
      <c r="F83" s="6">
        <f t="shared" si="83"/>
        <v>0</v>
      </c>
      <c r="G83" s="6">
        <f t="shared" si="84"/>
        <v>2</v>
      </c>
      <c r="H83" s="6">
        <f t="shared" si="60"/>
        <v>24</v>
      </c>
      <c r="I83" s="6">
        <f t="shared" si="61"/>
        <v>6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0</v>
      </c>
      <c r="N83" s="6">
        <f t="shared" si="66"/>
        <v>0</v>
      </c>
      <c r="O83" s="6">
        <f t="shared" si="67"/>
        <v>0</v>
      </c>
      <c r="P83" s="6">
        <f t="shared" si="68"/>
        <v>0</v>
      </c>
      <c r="Q83" s="6">
        <f t="shared" si="69"/>
        <v>0</v>
      </c>
      <c r="R83" s="6">
        <f t="shared" si="70"/>
        <v>18</v>
      </c>
      <c r="S83" s="7">
        <f t="shared" si="71"/>
        <v>1</v>
      </c>
      <c r="T83" s="7">
        <f t="shared" si="72"/>
        <v>0.6</v>
      </c>
      <c r="U83" s="7">
        <v>0.87</v>
      </c>
      <c r="V83" s="11"/>
      <c r="W83" s="10"/>
      <c r="X83" s="11"/>
      <c r="Y83" s="10"/>
      <c r="Z83" s="11"/>
      <c r="AA83" s="10"/>
      <c r="AB83" s="11"/>
      <c r="AC83" s="10"/>
      <c r="AD83" s="7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73"/>
        <v>0</v>
      </c>
      <c r="AS83" s="11"/>
      <c r="AT83" s="10"/>
      <c r="AU83" s="11"/>
      <c r="AV83" s="10"/>
      <c r="AW83" s="11"/>
      <c r="AX83" s="10"/>
      <c r="AY83" s="11"/>
      <c r="AZ83" s="10"/>
      <c r="BA83" s="7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74"/>
        <v>0</v>
      </c>
      <c r="BP83" s="11"/>
      <c r="BQ83" s="10"/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75"/>
        <v>0</v>
      </c>
      <c r="CM83" s="11">
        <v>6</v>
      </c>
      <c r="CN83" s="10" t="s">
        <v>60</v>
      </c>
      <c r="CO83" s="11"/>
      <c r="CP83" s="10"/>
      <c r="CQ83" s="11"/>
      <c r="CR83" s="10"/>
      <c r="CS83" s="11"/>
      <c r="CT83" s="10"/>
      <c r="CU83" s="7">
        <v>0.4</v>
      </c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>
        <v>18</v>
      </c>
      <c r="DG83" s="10" t="s">
        <v>60</v>
      </c>
      <c r="DH83" s="7">
        <v>0.6</v>
      </c>
      <c r="DI83" s="7">
        <f t="shared" si="76"/>
        <v>1</v>
      </c>
      <c r="DJ83" s="11"/>
      <c r="DK83" s="10"/>
      <c r="DL83" s="11"/>
      <c r="DM83" s="10"/>
      <c r="DN83" s="11"/>
      <c r="DO83" s="10"/>
      <c r="DP83" s="11"/>
      <c r="DQ83" s="10"/>
      <c r="DR83" s="7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77"/>
        <v>0</v>
      </c>
      <c r="EG83" s="11"/>
      <c r="EH83" s="10"/>
      <c r="EI83" s="11"/>
      <c r="EJ83" s="10"/>
      <c r="EK83" s="11"/>
      <c r="EL83" s="10"/>
      <c r="EM83" s="11"/>
      <c r="EN83" s="10"/>
      <c r="EO83" s="7"/>
      <c r="EP83" s="11"/>
      <c r="EQ83" s="10"/>
      <c r="ER83" s="11"/>
      <c r="ES83" s="10"/>
      <c r="ET83" s="11"/>
      <c r="EU83" s="10"/>
      <c r="EV83" s="11"/>
      <c r="EW83" s="10"/>
      <c r="EX83" s="11"/>
      <c r="EY83" s="10"/>
      <c r="EZ83" s="11"/>
      <c r="FA83" s="10"/>
      <c r="FB83" s="7"/>
      <c r="FC83" s="7">
        <f t="shared" si="78"/>
        <v>0</v>
      </c>
      <c r="FD83" s="11"/>
      <c r="FE83" s="10"/>
      <c r="FF83" s="11"/>
      <c r="FG83" s="10"/>
      <c r="FH83" s="11"/>
      <c r="FI83" s="10"/>
      <c r="FJ83" s="11"/>
      <c r="FK83" s="10"/>
      <c r="FL83" s="7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79"/>
        <v>0</v>
      </c>
      <c r="GA83" s="11"/>
      <c r="GB83" s="10"/>
      <c r="GC83" s="11"/>
      <c r="GD83" s="10"/>
      <c r="GE83" s="11"/>
      <c r="GF83" s="10"/>
      <c r="GG83" s="11"/>
      <c r="GH83" s="10"/>
      <c r="GI83" s="7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80"/>
        <v>0</v>
      </c>
    </row>
    <row r="84" spans="1:205" ht="12.75">
      <c r="A84" s="6"/>
      <c r="B84" s="6"/>
      <c r="C84" s="6"/>
      <c r="D84" s="6" t="s">
        <v>174</v>
      </c>
      <c r="E84" s="3" t="s">
        <v>175</v>
      </c>
      <c r="F84" s="6">
        <f t="shared" si="83"/>
        <v>0</v>
      </c>
      <c r="G84" s="6">
        <f t="shared" si="84"/>
        <v>2</v>
      </c>
      <c r="H84" s="6">
        <f t="shared" si="60"/>
        <v>24</v>
      </c>
      <c r="I84" s="6">
        <f t="shared" si="61"/>
        <v>8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0</v>
      </c>
      <c r="P84" s="6">
        <f t="shared" si="68"/>
        <v>0</v>
      </c>
      <c r="Q84" s="6">
        <f t="shared" si="69"/>
        <v>0</v>
      </c>
      <c r="R84" s="6">
        <f t="shared" si="70"/>
        <v>16</v>
      </c>
      <c r="S84" s="7">
        <f t="shared" si="71"/>
        <v>1</v>
      </c>
      <c r="T84" s="7">
        <f t="shared" si="72"/>
        <v>0.6</v>
      </c>
      <c r="U84" s="7">
        <v>0.8</v>
      </c>
      <c r="V84" s="11"/>
      <c r="W84" s="10"/>
      <c r="X84" s="11"/>
      <c r="Y84" s="10"/>
      <c r="Z84" s="11"/>
      <c r="AA84" s="10"/>
      <c r="AB84" s="11"/>
      <c r="AC84" s="10"/>
      <c r="AD84" s="7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73"/>
        <v>0</v>
      </c>
      <c r="AS84" s="11"/>
      <c r="AT84" s="10"/>
      <c r="AU84" s="11"/>
      <c r="AV84" s="10"/>
      <c r="AW84" s="11"/>
      <c r="AX84" s="10"/>
      <c r="AY84" s="11"/>
      <c r="AZ84" s="10"/>
      <c r="BA84" s="7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74"/>
        <v>0</v>
      </c>
      <c r="BP84" s="11"/>
      <c r="BQ84" s="10"/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75"/>
        <v>0</v>
      </c>
      <c r="CM84" s="11">
        <v>8</v>
      </c>
      <c r="CN84" s="10" t="s">
        <v>60</v>
      </c>
      <c r="CO84" s="11"/>
      <c r="CP84" s="10"/>
      <c r="CQ84" s="11"/>
      <c r="CR84" s="10"/>
      <c r="CS84" s="11"/>
      <c r="CT84" s="10"/>
      <c r="CU84" s="7">
        <v>0.4</v>
      </c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>
        <v>16</v>
      </c>
      <c r="DG84" s="10" t="s">
        <v>60</v>
      </c>
      <c r="DH84" s="7">
        <v>0.6</v>
      </c>
      <c r="DI84" s="7">
        <f t="shared" si="76"/>
        <v>1</v>
      </c>
      <c r="DJ84" s="11"/>
      <c r="DK84" s="10"/>
      <c r="DL84" s="11"/>
      <c r="DM84" s="10"/>
      <c r="DN84" s="11"/>
      <c r="DO84" s="10"/>
      <c r="DP84" s="11"/>
      <c r="DQ84" s="10"/>
      <c r="DR84" s="7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77"/>
        <v>0</v>
      </c>
      <c r="EG84" s="11"/>
      <c r="EH84" s="10"/>
      <c r="EI84" s="11"/>
      <c r="EJ84" s="10"/>
      <c r="EK84" s="11"/>
      <c r="EL84" s="10"/>
      <c r="EM84" s="11"/>
      <c r="EN84" s="10"/>
      <c r="EO84" s="7"/>
      <c r="EP84" s="11"/>
      <c r="EQ84" s="10"/>
      <c r="ER84" s="11"/>
      <c r="ES84" s="10"/>
      <c r="ET84" s="11"/>
      <c r="EU84" s="10"/>
      <c r="EV84" s="11"/>
      <c r="EW84" s="10"/>
      <c r="EX84" s="11"/>
      <c r="EY84" s="10"/>
      <c r="EZ84" s="11"/>
      <c r="FA84" s="10"/>
      <c r="FB84" s="7"/>
      <c r="FC84" s="7">
        <f t="shared" si="78"/>
        <v>0</v>
      </c>
      <c r="FD84" s="11"/>
      <c r="FE84" s="10"/>
      <c r="FF84" s="11"/>
      <c r="FG84" s="10"/>
      <c r="FH84" s="11"/>
      <c r="FI84" s="10"/>
      <c r="FJ84" s="11"/>
      <c r="FK84" s="10"/>
      <c r="FL84" s="7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79"/>
        <v>0</v>
      </c>
      <c r="GA84" s="11"/>
      <c r="GB84" s="10"/>
      <c r="GC84" s="11"/>
      <c r="GD84" s="10"/>
      <c r="GE84" s="11"/>
      <c r="GF84" s="10"/>
      <c r="GG84" s="11"/>
      <c r="GH84" s="10"/>
      <c r="GI84" s="7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80"/>
        <v>0</v>
      </c>
    </row>
    <row r="85" spans="1:205" ht="12.75">
      <c r="A85" s="6"/>
      <c r="B85" s="6"/>
      <c r="C85" s="6"/>
      <c r="D85" s="6" t="s">
        <v>176</v>
      </c>
      <c r="E85" s="3" t="s">
        <v>177</v>
      </c>
      <c r="F85" s="6">
        <f t="shared" si="83"/>
        <v>1</v>
      </c>
      <c r="G85" s="6">
        <f t="shared" si="84"/>
        <v>1</v>
      </c>
      <c r="H85" s="6">
        <f t="shared" si="60"/>
        <v>30</v>
      </c>
      <c r="I85" s="6">
        <f t="shared" si="61"/>
        <v>14</v>
      </c>
      <c r="J85" s="6">
        <f t="shared" si="62"/>
        <v>16</v>
      </c>
      <c r="K85" s="6">
        <f t="shared" si="63"/>
        <v>0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6">
        <f t="shared" si="69"/>
        <v>0</v>
      </c>
      <c r="R85" s="6">
        <f t="shared" si="70"/>
        <v>0</v>
      </c>
      <c r="S85" s="7">
        <f t="shared" si="71"/>
        <v>2</v>
      </c>
      <c r="T85" s="7">
        <f t="shared" si="72"/>
        <v>0</v>
      </c>
      <c r="U85" s="7">
        <v>1.26</v>
      </c>
      <c r="V85" s="11"/>
      <c r="W85" s="10"/>
      <c r="X85" s="11"/>
      <c r="Y85" s="10"/>
      <c r="Z85" s="11"/>
      <c r="AA85" s="10"/>
      <c r="AB85" s="11"/>
      <c r="AC85" s="10"/>
      <c r="AD85" s="7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73"/>
        <v>0</v>
      </c>
      <c r="AS85" s="11"/>
      <c r="AT85" s="10"/>
      <c r="AU85" s="11"/>
      <c r="AV85" s="10"/>
      <c r="AW85" s="11"/>
      <c r="AX85" s="10"/>
      <c r="AY85" s="11"/>
      <c r="AZ85" s="10"/>
      <c r="BA85" s="7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74"/>
        <v>0</v>
      </c>
      <c r="BP85" s="11"/>
      <c r="BQ85" s="10"/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75"/>
        <v>0</v>
      </c>
      <c r="CM85" s="11"/>
      <c r="CN85" s="10"/>
      <c r="CO85" s="11"/>
      <c r="CP85" s="10"/>
      <c r="CQ85" s="11"/>
      <c r="CR85" s="10"/>
      <c r="CS85" s="11"/>
      <c r="CT85" s="10"/>
      <c r="CU85" s="7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76"/>
        <v>0</v>
      </c>
      <c r="DJ85" s="11"/>
      <c r="DK85" s="10"/>
      <c r="DL85" s="11"/>
      <c r="DM85" s="10"/>
      <c r="DN85" s="11"/>
      <c r="DO85" s="10"/>
      <c r="DP85" s="11"/>
      <c r="DQ85" s="10"/>
      <c r="DR85" s="7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77"/>
        <v>0</v>
      </c>
      <c r="EG85" s="11"/>
      <c r="EH85" s="10"/>
      <c r="EI85" s="11"/>
      <c r="EJ85" s="10"/>
      <c r="EK85" s="11"/>
      <c r="EL85" s="10"/>
      <c r="EM85" s="11"/>
      <c r="EN85" s="10"/>
      <c r="EO85" s="7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/>
      <c r="FA85" s="10"/>
      <c r="FB85" s="7"/>
      <c r="FC85" s="7">
        <f t="shared" si="78"/>
        <v>0</v>
      </c>
      <c r="FD85" s="11">
        <v>14</v>
      </c>
      <c r="FE85" s="10" t="s">
        <v>69</v>
      </c>
      <c r="FF85" s="11">
        <v>16</v>
      </c>
      <c r="FG85" s="10" t="s">
        <v>60</v>
      </c>
      <c r="FH85" s="11"/>
      <c r="FI85" s="10"/>
      <c r="FJ85" s="11"/>
      <c r="FK85" s="10"/>
      <c r="FL85" s="7">
        <v>2</v>
      </c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79"/>
        <v>2</v>
      </c>
      <c r="GA85" s="11"/>
      <c r="GB85" s="10"/>
      <c r="GC85" s="11"/>
      <c r="GD85" s="10"/>
      <c r="GE85" s="11"/>
      <c r="GF85" s="10"/>
      <c r="GG85" s="11"/>
      <c r="GH85" s="10"/>
      <c r="GI85" s="7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80"/>
        <v>0</v>
      </c>
    </row>
    <row r="86" spans="1:205" ht="12.75">
      <c r="A86" s="6"/>
      <c r="B86" s="6"/>
      <c r="C86" s="6"/>
      <c r="D86" s="6" t="s">
        <v>178</v>
      </c>
      <c r="E86" s="3" t="s">
        <v>179</v>
      </c>
      <c r="F86" s="6">
        <f t="shared" si="83"/>
        <v>0</v>
      </c>
      <c r="G86" s="6">
        <f t="shared" si="84"/>
        <v>2</v>
      </c>
      <c r="H86" s="6">
        <f t="shared" si="60"/>
        <v>16</v>
      </c>
      <c r="I86" s="6">
        <f t="shared" si="61"/>
        <v>10</v>
      </c>
      <c r="J86" s="6">
        <f t="shared" si="62"/>
        <v>6</v>
      </c>
      <c r="K86" s="6">
        <f t="shared" si="63"/>
        <v>0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6">
        <f t="shared" si="69"/>
        <v>0</v>
      </c>
      <c r="R86" s="6">
        <f t="shared" si="70"/>
        <v>0</v>
      </c>
      <c r="S86" s="7">
        <f t="shared" si="71"/>
        <v>2</v>
      </c>
      <c r="T86" s="7">
        <f t="shared" si="72"/>
        <v>0</v>
      </c>
      <c r="U86" s="7">
        <v>0.8</v>
      </c>
      <c r="V86" s="11"/>
      <c r="W86" s="10"/>
      <c r="X86" s="11"/>
      <c r="Y86" s="10"/>
      <c r="Z86" s="11"/>
      <c r="AA86" s="10"/>
      <c r="AB86" s="11"/>
      <c r="AC86" s="10"/>
      <c r="AD86" s="7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73"/>
        <v>0</v>
      </c>
      <c r="AS86" s="11"/>
      <c r="AT86" s="10"/>
      <c r="AU86" s="11"/>
      <c r="AV86" s="10"/>
      <c r="AW86" s="11"/>
      <c r="AX86" s="10"/>
      <c r="AY86" s="11"/>
      <c r="AZ86" s="10"/>
      <c r="BA86" s="7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74"/>
        <v>0</v>
      </c>
      <c r="BP86" s="11"/>
      <c r="BQ86" s="10"/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75"/>
        <v>0</v>
      </c>
      <c r="CM86" s="11">
        <v>10</v>
      </c>
      <c r="CN86" s="10" t="s">
        <v>60</v>
      </c>
      <c r="CO86" s="11">
        <v>6</v>
      </c>
      <c r="CP86" s="10" t="s">
        <v>60</v>
      </c>
      <c r="CQ86" s="11"/>
      <c r="CR86" s="10"/>
      <c r="CS86" s="11"/>
      <c r="CT86" s="10"/>
      <c r="CU86" s="7">
        <v>2</v>
      </c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76"/>
        <v>2</v>
      </c>
      <c r="DJ86" s="11"/>
      <c r="DK86" s="10"/>
      <c r="DL86" s="11"/>
      <c r="DM86" s="10"/>
      <c r="DN86" s="11"/>
      <c r="DO86" s="10"/>
      <c r="DP86" s="11"/>
      <c r="DQ86" s="10"/>
      <c r="DR86" s="7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77"/>
        <v>0</v>
      </c>
      <c r="EG86" s="11"/>
      <c r="EH86" s="10"/>
      <c r="EI86" s="11"/>
      <c r="EJ86" s="10"/>
      <c r="EK86" s="11"/>
      <c r="EL86" s="10"/>
      <c r="EM86" s="11"/>
      <c r="EN86" s="10"/>
      <c r="EO86" s="7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78"/>
        <v>0</v>
      </c>
      <c r="FD86" s="11"/>
      <c r="FE86" s="10"/>
      <c r="FF86" s="11"/>
      <c r="FG86" s="10"/>
      <c r="FH86" s="11"/>
      <c r="FI86" s="10"/>
      <c r="FJ86" s="11"/>
      <c r="FK86" s="10"/>
      <c r="FL86" s="7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/>
      <c r="FX86" s="10"/>
      <c r="FY86" s="7"/>
      <c r="FZ86" s="7">
        <f t="shared" si="79"/>
        <v>0</v>
      </c>
      <c r="GA86" s="11"/>
      <c r="GB86" s="10"/>
      <c r="GC86" s="11"/>
      <c r="GD86" s="10"/>
      <c r="GE86" s="11"/>
      <c r="GF86" s="10"/>
      <c r="GG86" s="11"/>
      <c r="GH86" s="10"/>
      <c r="GI86" s="7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80"/>
        <v>0</v>
      </c>
    </row>
    <row r="87" spans="1:205" ht="12.75">
      <c r="A87" s="6"/>
      <c r="B87" s="6"/>
      <c r="C87" s="6"/>
      <c r="D87" s="6" t="s">
        <v>180</v>
      </c>
      <c r="E87" s="3" t="s">
        <v>181</v>
      </c>
      <c r="F87" s="6">
        <f t="shared" si="83"/>
        <v>1</v>
      </c>
      <c r="G87" s="6">
        <f t="shared" si="84"/>
        <v>2</v>
      </c>
      <c r="H87" s="6">
        <f t="shared" si="60"/>
        <v>40</v>
      </c>
      <c r="I87" s="6">
        <f t="shared" si="61"/>
        <v>20</v>
      </c>
      <c r="J87" s="6">
        <f t="shared" si="62"/>
        <v>10</v>
      </c>
      <c r="K87" s="6">
        <f t="shared" si="63"/>
        <v>0</v>
      </c>
      <c r="L87" s="6">
        <f t="shared" si="64"/>
        <v>0</v>
      </c>
      <c r="M87" s="6">
        <f t="shared" si="65"/>
        <v>0</v>
      </c>
      <c r="N87" s="6">
        <f t="shared" si="66"/>
        <v>10</v>
      </c>
      <c r="O87" s="6">
        <f t="shared" si="67"/>
        <v>0</v>
      </c>
      <c r="P87" s="6">
        <f t="shared" si="68"/>
        <v>0</v>
      </c>
      <c r="Q87" s="6">
        <f t="shared" si="69"/>
        <v>0</v>
      </c>
      <c r="R87" s="6">
        <f t="shared" si="70"/>
        <v>0</v>
      </c>
      <c r="S87" s="7">
        <f t="shared" si="71"/>
        <v>3</v>
      </c>
      <c r="T87" s="7">
        <f t="shared" si="72"/>
        <v>1.2</v>
      </c>
      <c r="U87" s="7">
        <v>2.03</v>
      </c>
      <c r="V87" s="11"/>
      <c r="W87" s="10"/>
      <c r="X87" s="11"/>
      <c r="Y87" s="10"/>
      <c r="Z87" s="11"/>
      <c r="AA87" s="10"/>
      <c r="AB87" s="11"/>
      <c r="AC87" s="10"/>
      <c r="AD87" s="7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73"/>
        <v>0</v>
      </c>
      <c r="AS87" s="11"/>
      <c r="AT87" s="10"/>
      <c r="AU87" s="11"/>
      <c r="AV87" s="10"/>
      <c r="AW87" s="11"/>
      <c r="AX87" s="10"/>
      <c r="AY87" s="11"/>
      <c r="AZ87" s="10"/>
      <c r="BA87" s="7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74"/>
        <v>0</v>
      </c>
      <c r="BP87" s="11"/>
      <c r="BQ87" s="10"/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75"/>
        <v>0</v>
      </c>
      <c r="CM87" s="11">
        <v>20</v>
      </c>
      <c r="CN87" s="10" t="s">
        <v>69</v>
      </c>
      <c r="CO87" s="11">
        <v>10</v>
      </c>
      <c r="CP87" s="10" t="s">
        <v>60</v>
      </c>
      <c r="CQ87" s="11"/>
      <c r="CR87" s="10"/>
      <c r="CS87" s="11"/>
      <c r="CT87" s="10"/>
      <c r="CU87" s="7">
        <v>1.8</v>
      </c>
      <c r="CV87" s="11"/>
      <c r="CW87" s="10"/>
      <c r="CX87" s="11">
        <v>10</v>
      </c>
      <c r="CY87" s="10" t="s">
        <v>60</v>
      </c>
      <c r="CZ87" s="11"/>
      <c r="DA87" s="10"/>
      <c r="DB87" s="11"/>
      <c r="DC87" s="10"/>
      <c r="DD87" s="11"/>
      <c r="DE87" s="10"/>
      <c r="DF87" s="11"/>
      <c r="DG87" s="10"/>
      <c r="DH87" s="7">
        <v>1.2</v>
      </c>
      <c r="DI87" s="7">
        <f t="shared" si="76"/>
        <v>3</v>
      </c>
      <c r="DJ87" s="11"/>
      <c r="DK87" s="10"/>
      <c r="DL87" s="11"/>
      <c r="DM87" s="10"/>
      <c r="DN87" s="11"/>
      <c r="DO87" s="10"/>
      <c r="DP87" s="11"/>
      <c r="DQ87" s="10"/>
      <c r="DR87" s="7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77"/>
        <v>0</v>
      </c>
      <c r="EG87" s="11"/>
      <c r="EH87" s="10"/>
      <c r="EI87" s="11"/>
      <c r="EJ87" s="10"/>
      <c r="EK87" s="11"/>
      <c r="EL87" s="10"/>
      <c r="EM87" s="11"/>
      <c r="EN87" s="10"/>
      <c r="EO87" s="7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78"/>
        <v>0</v>
      </c>
      <c r="FD87" s="11"/>
      <c r="FE87" s="10"/>
      <c r="FF87" s="11"/>
      <c r="FG87" s="10"/>
      <c r="FH87" s="11"/>
      <c r="FI87" s="10"/>
      <c r="FJ87" s="11"/>
      <c r="FK87" s="10"/>
      <c r="FL87" s="7"/>
      <c r="FM87" s="11"/>
      <c r="FN87" s="10"/>
      <c r="FO87" s="11"/>
      <c r="FP87" s="10"/>
      <c r="FQ87" s="11"/>
      <c r="FR87" s="10"/>
      <c r="FS87" s="11"/>
      <c r="FT87" s="10"/>
      <c r="FU87" s="11"/>
      <c r="FV87" s="10"/>
      <c r="FW87" s="11"/>
      <c r="FX87" s="10"/>
      <c r="FY87" s="7"/>
      <c r="FZ87" s="7">
        <f t="shared" si="79"/>
        <v>0</v>
      </c>
      <c r="GA87" s="11"/>
      <c r="GB87" s="10"/>
      <c r="GC87" s="11"/>
      <c r="GD87" s="10"/>
      <c r="GE87" s="11"/>
      <c r="GF87" s="10"/>
      <c r="GG87" s="11"/>
      <c r="GH87" s="10"/>
      <c r="GI87" s="7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80"/>
        <v>0</v>
      </c>
    </row>
    <row r="88" spans="1:205" ht="12.75">
      <c r="A88" s="6">
        <v>17</v>
      </c>
      <c r="B88" s="6">
        <v>1</v>
      </c>
      <c r="C88" s="6"/>
      <c r="D88" s="6"/>
      <c r="E88" s="3" t="s">
        <v>182</v>
      </c>
      <c r="F88" s="6">
        <f>$B$88*COUNTIF(V88:GU88,"e")</f>
        <v>0</v>
      </c>
      <c r="G88" s="6">
        <f>$B$88*COUNTIF(V88:GU88,"z")</f>
        <v>2</v>
      </c>
      <c r="H88" s="6">
        <f t="shared" si="60"/>
        <v>20</v>
      </c>
      <c r="I88" s="6">
        <f t="shared" si="61"/>
        <v>10</v>
      </c>
      <c r="J88" s="6">
        <f t="shared" si="62"/>
        <v>0</v>
      </c>
      <c r="K88" s="6">
        <f t="shared" si="63"/>
        <v>0</v>
      </c>
      <c r="L88" s="6">
        <f t="shared" si="64"/>
        <v>0</v>
      </c>
      <c r="M88" s="6">
        <f t="shared" si="65"/>
        <v>0</v>
      </c>
      <c r="N88" s="6">
        <f t="shared" si="66"/>
        <v>10</v>
      </c>
      <c r="O88" s="6">
        <f t="shared" si="67"/>
        <v>0</v>
      </c>
      <c r="P88" s="6">
        <f t="shared" si="68"/>
        <v>0</v>
      </c>
      <c r="Q88" s="6">
        <f t="shared" si="69"/>
        <v>0</v>
      </c>
      <c r="R88" s="6">
        <f t="shared" si="70"/>
        <v>0</v>
      </c>
      <c r="S88" s="7">
        <f t="shared" si="71"/>
        <v>2</v>
      </c>
      <c r="T88" s="7">
        <f t="shared" si="72"/>
        <v>1</v>
      </c>
      <c r="U88" s="7">
        <f>$B$88*0.8</f>
        <v>0.8</v>
      </c>
      <c r="V88" s="11"/>
      <c r="W88" s="10"/>
      <c r="X88" s="11"/>
      <c r="Y88" s="10"/>
      <c r="Z88" s="11"/>
      <c r="AA88" s="10"/>
      <c r="AB88" s="11"/>
      <c r="AC88" s="10"/>
      <c r="AD88" s="7"/>
      <c r="AE88" s="11"/>
      <c r="AF88" s="10"/>
      <c r="AG88" s="11"/>
      <c r="AH88" s="10"/>
      <c r="AI88" s="11"/>
      <c r="AJ88" s="10"/>
      <c r="AK88" s="11"/>
      <c r="AL88" s="10"/>
      <c r="AM88" s="11"/>
      <c r="AN88" s="10"/>
      <c r="AO88" s="11"/>
      <c r="AP88" s="10"/>
      <c r="AQ88" s="7"/>
      <c r="AR88" s="7">
        <f t="shared" si="73"/>
        <v>0</v>
      </c>
      <c r="AS88" s="11"/>
      <c r="AT88" s="10"/>
      <c r="AU88" s="11"/>
      <c r="AV88" s="10"/>
      <c r="AW88" s="11"/>
      <c r="AX88" s="10"/>
      <c r="AY88" s="11"/>
      <c r="AZ88" s="10"/>
      <c r="BA88" s="7"/>
      <c r="BB88" s="11"/>
      <c r="BC88" s="10"/>
      <c r="BD88" s="11"/>
      <c r="BE88" s="10"/>
      <c r="BF88" s="11"/>
      <c r="BG88" s="10"/>
      <c r="BH88" s="11"/>
      <c r="BI88" s="10"/>
      <c r="BJ88" s="11"/>
      <c r="BK88" s="10"/>
      <c r="BL88" s="11"/>
      <c r="BM88" s="10"/>
      <c r="BN88" s="7"/>
      <c r="BO88" s="7">
        <f t="shared" si="74"/>
        <v>0</v>
      </c>
      <c r="BP88" s="11"/>
      <c r="BQ88" s="10"/>
      <c r="BR88" s="11"/>
      <c r="BS88" s="10"/>
      <c r="BT88" s="11"/>
      <c r="BU88" s="10"/>
      <c r="BV88" s="11"/>
      <c r="BW88" s="10"/>
      <c r="BX88" s="7"/>
      <c r="BY88" s="11"/>
      <c r="BZ88" s="10"/>
      <c r="CA88" s="11"/>
      <c r="CB88" s="10"/>
      <c r="CC88" s="11"/>
      <c r="CD88" s="10"/>
      <c r="CE88" s="11"/>
      <c r="CF88" s="10"/>
      <c r="CG88" s="11"/>
      <c r="CH88" s="10"/>
      <c r="CI88" s="11"/>
      <c r="CJ88" s="10"/>
      <c r="CK88" s="7"/>
      <c r="CL88" s="7">
        <f t="shared" si="75"/>
        <v>0</v>
      </c>
      <c r="CM88" s="11"/>
      <c r="CN88" s="10"/>
      <c r="CO88" s="11"/>
      <c r="CP88" s="10"/>
      <c r="CQ88" s="11"/>
      <c r="CR88" s="10"/>
      <c r="CS88" s="11"/>
      <c r="CT88" s="10"/>
      <c r="CU88" s="7"/>
      <c r="CV88" s="11"/>
      <c r="CW88" s="10"/>
      <c r="CX88" s="11"/>
      <c r="CY88" s="10"/>
      <c r="CZ88" s="11"/>
      <c r="DA88" s="10"/>
      <c r="DB88" s="11"/>
      <c r="DC88" s="10"/>
      <c r="DD88" s="11"/>
      <c r="DE88" s="10"/>
      <c r="DF88" s="11"/>
      <c r="DG88" s="10"/>
      <c r="DH88" s="7"/>
      <c r="DI88" s="7">
        <f t="shared" si="76"/>
        <v>0</v>
      </c>
      <c r="DJ88" s="11">
        <f>$B$88*10</f>
        <v>10</v>
      </c>
      <c r="DK88" s="10" t="s">
        <v>60</v>
      </c>
      <c r="DL88" s="11"/>
      <c r="DM88" s="10"/>
      <c r="DN88" s="11"/>
      <c r="DO88" s="10"/>
      <c r="DP88" s="11"/>
      <c r="DQ88" s="10"/>
      <c r="DR88" s="7">
        <f>$B$88*1</f>
        <v>1</v>
      </c>
      <c r="DS88" s="11"/>
      <c r="DT88" s="10"/>
      <c r="DU88" s="11">
        <f>$B$88*10</f>
        <v>10</v>
      </c>
      <c r="DV88" s="10" t="s">
        <v>60</v>
      </c>
      <c r="DW88" s="11"/>
      <c r="DX88" s="10"/>
      <c r="DY88" s="11"/>
      <c r="DZ88" s="10"/>
      <c r="EA88" s="11"/>
      <c r="EB88" s="10"/>
      <c r="EC88" s="11"/>
      <c r="ED88" s="10"/>
      <c r="EE88" s="7">
        <f>$B$88*1</f>
        <v>1</v>
      </c>
      <c r="EF88" s="7">
        <f t="shared" si="77"/>
        <v>2</v>
      </c>
      <c r="EG88" s="11"/>
      <c r="EH88" s="10"/>
      <c r="EI88" s="11"/>
      <c r="EJ88" s="10"/>
      <c r="EK88" s="11"/>
      <c r="EL88" s="10"/>
      <c r="EM88" s="11"/>
      <c r="EN88" s="10"/>
      <c r="EO88" s="7"/>
      <c r="EP88" s="11"/>
      <c r="EQ88" s="10"/>
      <c r="ER88" s="11"/>
      <c r="ES88" s="10"/>
      <c r="ET88" s="11"/>
      <c r="EU88" s="10"/>
      <c r="EV88" s="11"/>
      <c r="EW88" s="10"/>
      <c r="EX88" s="11"/>
      <c r="EY88" s="10"/>
      <c r="EZ88" s="11"/>
      <c r="FA88" s="10"/>
      <c r="FB88" s="7"/>
      <c r="FC88" s="7">
        <f t="shared" si="78"/>
        <v>0</v>
      </c>
      <c r="FD88" s="11"/>
      <c r="FE88" s="10"/>
      <c r="FF88" s="11"/>
      <c r="FG88" s="10"/>
      <c r="FH88" s="11"/>
      <c r="FI88" s="10"/>
      <c r="FJ88" s="11"/>
      <c r="FK88" s="10"/>
      <c r="FL88" s="7"/>
      <c r="FM88" s="11"/>
      <c r="FN88" s="10"/>
      <c r="FO88" s="11"/>
      <c r="FP88" s="10"/>
      <c r="FQ88" s="11"/>
      <c r="FR88" s="10"/>
      <c r="FS88" s="11"/>
      <c r="FT88" s="10"/>
      <c r="FU88" s="11"/>
      <c r="FV88" s="10"/>
      <c r="FW88" s="11"/>
      <c r="FX88" s="10"/>
      <c r="FY88" s="7"/>
      <c r="FZ88" s="7">
        <f t="shared" si="79"/>
        <v>0</v>
      </c>
      <c r="GA88" s="11"/>
      <c r="GB88" s="10"/>
      <c r="GC88" s="11"/>
      <c r="GD88" s="10"/>
      <c r="GE88" s="11"/>
      <c r="GF88" s="10"/>
      <c r="GG88" s="11"/>
      <c r="GH88" s="10"/>
      <c r="GI88" s="7"/>
      <c r="GJ88" s="11"/>
      <c r="GK88" s="10"/>
      <c r="GL88" s="11"/>
      <c r="GM88" s="10"/>
      <c r="GN88" s="11"/>
      <c r="GO88" s="10"/>
      <c r="GP88" s="11"/>
      <c r="GQ88" s="10"/>
      <c r="GR88" s="11"/>
      <c r="GS88" s="10"/>
      <c r="GT88" s="11"/>
      <c r="GU88" s="10"/>
      <c r="GV88" s="7"/>
      <c r="GW88" s="7">
        <f t="shared" si="80"/>
        <v>0</v>
      </c>
    </row>
    <row r="89" spans="1:205" ht="12.75">
      <c r="A89" s="6"/>
      <c r="B89" s="6"/>
      <c r="C89" s="6"/>
      <c r="D89" s="6" t="s">
        <v>183</v>
      </c>
      <c r="E89" s="3" t="s">
        <v>184</v>
      </c>
      <c r="F89" s="6">
        <f aca="true" t="shared" si="85" ref="F89:F94">COUNTIF(V89:GU89,"e")</f>
        <v>0</v>
      </c>
      <c r="G89" s="6">
        <f aca="true" t="shared" si="86" ref="G89:G94">COUNTIF(V89:GU89,"z")</f>
        <v>2</v>
      </c>
      <c r="H89" s="6">
        <f t="shared" si="60"/>
        <v>50</v>
      </c>
      <c r="I89" s="6">
        <f t="shared" si="61"/>
        <v>0</v>
      </c>
      <c r="J89" s="6">
        <f t="shared" si="62"/>
        <v>0</v>
      </c>
      <c r="K89" s="6">
        <f t="shared" si="63"/>
        <v>0</v>
      </c>
      <c r="L89" s="6">
        <f t="shared" si="64"/>
        <v>0</v>
      </c>
      <c r="M89" s="6">
        <f t="shared" si="65"/>
        <v>0</v>
      </c>
      <c r="N89" s="6">
        <f t="shared" si="66"/>
        <v>50</v>
      </c>
      <c r="O89" s="6">
        <f t="shared" si="67"/>
        <v>0</v>
      </c>
      <c r="P89" s="6">
        <f t="shared" si="68"/>
        <v>0</v>
      </c>
      <c r="Q89" s="6">
        <f t="shared" si="69"/>
        <v>0</v>
      </c>
      <c r="R89" s="6">
        <f t="shared" si="70"/>
        <v>0</v>
      </c>
      <c r="S89" s="7">
        <f t="shared" si="71"/>
        <v>3</v>
      </c>
      <c r="T89" s="7">
        <f t="shared" si="72"/>
        <v>3</v>
      </c>
      <c r="U89" s="7">
        <v>1.67</v>
      </c>
      <c r="V89" s="11"/>
      <c r="W89" s="10"/>
      <c r="X89" s="11"/>
      <c r="Y89" s="10"/>
      <c r="Z89" s="11"/>
      <c r="AA89" s="10"/>
      <c r="AB89" s="11"/>
      <c r="AC89" s="10"/>
      <c r="AD89" s="7"/>
      <c r="AE89" s="11"/>
      <c r="AF89" s="10"/>
      <c r="AG89" s="11"/>
      <c r="AH89" s="10"/>
      <c r="AI89" s="11"/>
      <c r="AJ89" s="10"/>
      <c r="AK89" s="11"/>
      <c r="AL89" s="10"/>
      <c r="AM89" s="11"/>
      <c r="AN89" s="10"/>
      <c r="AO89" s="11"/>
      <c r="AP89" s="10"/>
      <c r="AQ89" s="7"/>
      <c r="AR89" s="7">
        <f t="shared" si="73"/>
        <v>0</v>
      </c>
      <c r="AS89" s="11"/>
      <c r="AT89" s="10"/>
      <c r="AU89" s="11"/>
      <c r="AV89" s="10"/>
      <c r="AW89" s="11"/>
      <c r="AX89" s="10"/>
      <c r="AY89" s="11"/>
      <c r="AZ89" s="10"/>
      <c r="BA89" s="7"/>
      <c r="BB89" s="11"/>
      <c r="BC89" s="10"/>
      <c r="BD89" s="11"/>
      <c r="BE89" s="10"/>
      <c r="BF89" s="11"/>
      <c r="BG89" s="10"/>
      <c r="BH89" s="11"/>
      <c r="BI89" s="10"/>
      <c r="BJ89" s="11"/>
      <c r="BK89" s="10"/>
      <c r="BL89" s="11"/>
      <c r="BM89" s="10"/>
      <c r="BN89" s="7"/>
      <c r="BO89" s="7">
        <f t="shared" si="74"/>
        <v>0</v>
      </c>
      <c r="BP89" s="11"/>
      <c r="BQ89" s="10"/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11"/>
      <c r="CH89" s="10"/>
      <c r="CI89" s="11"/>
      <c r="CJ89" s="10"/>
      <c r="CK89" s="7"/>
      <c r="CL89" s="7">
        <f t="shared" si="75"/>
        <v>0</v>
      </c>
      <c r="CM89" s="11"/>
      <c r="CN89" s="10"/>
      <c r="CO89" s="11"/>
      <c r="CP89" s="10"/>
      <c r="CQ89" s="11"/>
      <c r="CR89" s="10"/>
      <c r="CS89" s="11"/>
      <c r="CT89" s="10"/>
      <c r="CU89" s="7"/>
      <c r="CV89" s="11"/>
      <c r="CW89" s="10"/>
      <c r="CX89" s="11"/>
      <c r="CY89" s="10"/>
      <c r="CZ89" s="11"/>
      <c r="DA89" s="10"/>
      <c r="DB89" s="11"/>
      <c r="DC89" s="10"/>
      <c r="DD89" s="11"/>
      <c r="DE89" s="10"/>
      <c r="DF89" s="11"/>
      <c r="DG89" s="10"/>
      <c r="DH89" s="7"/>
      <c r="DI89" s="7">
        <f t="shared" si="76"/>
        <v>0</v>
      </c>
      <c r="DJ89" s="11"/>
      <c r="DK89" s="10"/>
      <c r="DL89" s="11"/>
      <c r="DM89" s="10"/>
      <c r="DN89" s="11"/>
      <c r="DO89" s="10"/>
      <c r="DP89" s="11"/>
      <c r="DQ89" s="10"/>
      <c r="DR89" s="7"/>
      <c r="DS89" s="11"/>
      <c r="DT89" s="10"/>
      <c r="DU89" s="11">
        <v>30</v>
      </c>
      <c r="DV89" s="10" t="s">
        <v>60</v>
      </c>
      <c r="DW89" s="11"/>
      <c r="DX89" s="10"/>
      <c r="DY89" s="11"/>
      <c r="DZ89" s="10"/>
      <c r="EA89" s="11"/>
      <c r="EB89" s="10"/>
      <c r="EC89" s="11"/>
      <c r="ED89" s="10"/>
      <c r="EE89" s="7">
        <v>2</v>
      </c>
      <c r="EF89" s="7">
        <f t="shared" si="77"/>
        <v>2</v>
      </c>
      <c r="EG89" s="11"/>
      <c r="EH89" s="10"/>
      <c r="EI89" s="11"/>
      <c r="EJ89" s="10"/>
      <c r="EK89" s="11"/>
      <c r="EL89" s="10"/>
      <c r="EM89" s="11"/>
      <c r="EN89" s="10"/>
      <c r="EO89" s="7"/>
      <c r="EP89" s="11"/>
      <c r="EQ89" s="10"/>
      <c r="ER89" s="11"/>
      <c r="ES89" s="10"/>
      <c r="ET89" s="11"/>
      <c r="EU89" s="10"/>
      <c r="EV89" s="11"/>
      <c r="EW89" s="10"/>
      <c r="EX89" s="11"/>
      <c r="EY89" s="10"/>
      <c r="EZ89" s="11"/>
      <c r="FA89" s="10"/>
      <c r="FB89" s="7"/>
      <c r="FC89" s="7">
        <f t="shared" si="78"/>
        <v>0</v>
      </c>
      <c r="FD89" s="11"/>
      <c r="FE89" s="10"/>
      <c r="FF89" s="11"/>
      <c r="FG89" s="10"/>
      <c r="FH89" s="11"/>
      <c r="FI89" s="10"/>
      <c r="FJ89" s="11"/>
      <c r="FK89" s="10"/>
      <c r="FL89" s="7"/>
      <c r="FM89" s="11"/>
      <c r="FN89" s="10"/>
      <c r="FO89" s="11">
        <v>20</v>
      </c>
      <c r="FP89" s="10" t="s">
        <v>60</v>
      </c>
      <c r="FQ89" s="11"/>
      <c r="FR89" s="10"/>
      <c r="FS89" s="11"/>
      <c r="FT89" s="10"/>
      <c r="FU89" s="11"/>
      <c r="FV89" s="10"/>
      <c r="FW89" s="11"/>
      <c r="FX89" s="10"/>
      <c r="FY89" s="7">
        <v>1</v>
      </c>
      <c r="FZ89" s="7">
        <f t="shared" si="79"/>
        <v>1</v>
      </c>
      <c r="GA89" s="11"/>
      <c r="GB89" s="10"/>
      <c r="GC89" s="11"/>
      <c r="GD89" s="10"/>
      <c r="GE89" s="11"/>
      <c r="GF89" s="10"/>
      <c r="GG89" s="11"/>
      <c r="GH89" s="10"/>
      <c r="GI89" s="7"/>
      <c r="GJ89" s="11"/>
      <c r="GK89" s="10"/>
      <c r="GL89" s="11"/>
      <c r="GM89" s="10"/>
      <c r="GN89" s="11"/>
      <c r="GO89" s="10"/>
      <c r="GP89" s="11"/>
      <c r="GQ89" s="10"/>
      <c r="GR89" s="11"/>
      <c r="GS89" s="10"/>
      <c r="GT89" s="11"/>
      <c r="GU89" s="10"/>
      <c r="GV89" s="7"/>
      <c r="GW89" s="7">
        <f t="shared" si="80"/>
        <v>0</v>
      </c>
    </row>
    <row r="90" spans="1:205" ht="12.75">
      <c r="A90" s="6"/>
      <c r="B90" s="6"/>
      <c r="C90" s="6"/>
      <c r="D90" s="6" t="s">
        <v>185</v>
      </c>
      <c r="E90" s="3" t="s">
        <v>186</v>
      </c>
      <c r="F90" s="6">
        <f t="shared" si="85"/>
        <v>0</v>
      </c>
      <c r="G90" s="6">
        <f t="shared" si="86"/>
        <v>2</v>
      </c>
      <c r="H90" s="6">
        <f t="shared" si="60"/>
        <v>24</v>
      </c>
      <c r="I90" s="6">
        <f t="shared" si="61"/>
        <v>6</v>
      </c>
      <c r="J90" s="6">
        <f t="shared" si="62"/>
        <v>0</v>
      </c>
      <c r="K90" s="6">
        <f t="shared" si="63"/>
        <v>0</v>
      </c>
      <c r="L90" s="6">
        <f t="shared" si="64"/>
        <v>0</v>
      </c>
      <c r="M90" s="6">
        <f t="shared" si="65"/>
        <v>0</v>
      </c>
      <c r="N90" s="6">
        <f t="shared" si="66"/>
        <v>0</v>
      </c>
      <c r="O90" s="6">
        <f t="shared" si="67"/>
        <v>0</v>
      </c>
      <c r="P90" s="6">
        <f t="shared" si="68"/>
        <v>0</v>
      </c>
      <c r="Q90" s="6">
        <f t="shared" si="69"/>
        <v>0</v>
      </c>
      <c r="R90" s="6">
        <f t="shared" si="70"/>
        <v>18</v>
      </c>
      <c r="S90" s="7">
        <f t="shared" si="71"/>
        <v>1</v>
      </c>
      <c r="T90" s="7">
        <f t="shared" si="72"/>
        <v>0.8</v>
      </c>
      <c r="U90" s="7">
        <v>1</v>
      </c>
      <c r="V90" s="11"/>
      <c r="W90" s="10"/>
      <c r="X90" s="11"/>
      <c r="Y90" s="10"/>
      <c r="Z90" s="11"/>
      <c r="AA90" s="10"/>
      <c r="AB90" s="11"/>
      <c r="AC90" s="10"/>
      <c r="AD90" s="7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si="73"/>
        <v>0</v>
      </c>
      <c r="AS90" s="11"/>
      <c r="AT90" s="10"/>
      <c r="AU90" s="11"/>
      <c r="AV90" s="10"/>
      <c r="AW90" s="11"/>
      <c r="AX90" s="10"/>
      <c r="AY90" s="11"/>
      <c r="AZ90" s="10"/>
      <c r="BA90" s="7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si="74"/>
        <v>0</v>
      </c>
      <c r="BP90" s="11"/>
      <c r="BQ90" s="10"/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11"/>
      <c r="CH90" s="10"/>
      <c r="CI90" s="11"/>
      <c r="CJ90" s="10"/>
      <c r="CK90" s="7"/>
      <c r="CL90" s="7">
        <f t="shared" si="75"/>
        <v>0</v>
      </c>
      <c r="CM90" s="11"/>
      <c r="CN90" s="10"/>
      <c r="CO90" s="11"/>
      <c r="CP90" s="10"/>
      <c r="CQ90" s="11"/>
      <c r="CR90" s="10"/>
      <c r="CS90" s="11"/>
      <c r="CT90" s="10"/>
      <c r="CU90" s="7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si="76"/>
        <v>0</v>
      </c>
      <c r="DJ90" s="11"/>
      <c r="DK90" s="10"/>
      <c r="DL90" s="11"/>
      <c r="DM90" s="10"/>
      <c r="DN90" s="11"/>
      <c r="DO90" s="10"/>
      <c r="DP90" s="11"/>
      <c r="DQ90" s="10"/>
      <c r="DR90" s="7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si="77"/>
        <v>0</v>
      </c>
      <c r="EG90" s="11"/>
      <c r="EH90" s="10"/>
      <c r="EI90" s="11"/>
      <c r="EJ90" s="10"/>
      <c r="EK90" s="11"/>
      <c r="EL90" s="10"/>
      <c r="EM90" s="11"/>
      <c r="EN90" s="10"/>
      <c r="EO90" s="7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si="78"/>
        <v>0</v>
      </c>
      <c r="FD90" s="11">
        <v>6</v>
      </c>
      <c r="FE90" s="10" t="s">
        <v>60</v>
      </c>
      <c r="FF90" s="11"/>
      <c r="FG90" s="10"/>
      <c r="FH90" s="11"/>
      <c r="FI90" s="10"/>
      <c r="FJ90" s="11"/>
      <c r="FK90" s="10"/>
      <c r="FL90" s="7">
        <v>0.2</v>
      </c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>
        <v>18</v>
      </c>
      <c r="FX90" s="10" t="s">
        <v>60</v>
      </c>
      <c r="FY90" s="7">
        <v>0.8</v>
      </c>
      <c r="FZ90" s="7">
        <f t="shared" si="79"/>
        <v>1</v>
      </c>
      <c r="GA90" s="11"/>
      <c r="GB90" s="10"/>
      <c r="GC90" s="11"/>
      <c r="GD90" s="10"/>
      <c r="GE90" s="11"/>
      <c r="GF90" s="10"/>
      <c r="GG90" s="11"/>
      <c r="GH90" s="10"/>
      <c r="GI90" s="7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si="80"/>
        <v>0</v>
      </c>
    </row>
    <row r="91" spans="1:205" ht="12.75">
      <c r="A91" s="6"/>
      <c r="B91" s="6"/>
      <c r="C91" s="6"/>
      <c r="D91" s="6" t="s">
        <v>187</v>
      </c>
      <c r="E91" s="3" t="s">
        <v>188</v>
      </c>
      <c r="F91" s="6">
        <f t="shared" si="85"/>
        <v>0</v>
      </c>
      <c r="G91" s="6">
        <f t="shared" si="86"/>
        <v>2</v>
      </c>
      <c r="H91" s="6">
        <f t="shared" si="60"/>
        <v>24</v>
      </c>
      <c r="I91" s="6">
        <f t="shared" si="61"/>
        <v>6</v>
      </c>
      <c r="J91" s="6">
        <f t="shared" si="62"/>
        <v>0</v>
      </c>
      <c r="K91" s="6">
        <f t="shared" si="63"/>
        <v>0</v>
      </c>
      <c r="L91" s="6">
        <f t="shared" si="64"/>
        <v>0</v>
      </c>
      <c r="M91" s="6">
        <f t="shared" si="65"/>
        <v>0</v>
      </c>
      <c r="N91" s="6">
        <f t="shared" si="66"/>
        <v>0</v>
      </c>
      <c r="O91" s="6">
        <f t="shared" si="67"/>
        <v>0</v>
      </c>
      <c r="P91" s="6">
        <f t="shared" si="68"/>
        <v>0</v>
      </c>
      <c r="Q91" s="6">
        <f t="shared" si="69"/>
        <v>0</v>
      </c>
      <c r="R91" s="6">
        <f t="shared" si="70"/>
        <v>18</v>
      </c>
      <c r="S91" s="7">
        <f t="shared" si="71"/>
        <v>1</v>
      </c>
      <c r="T91" s="7">
        <f t="shared" si="72"/>
        <v>0.8</v>
      </c>
      <c r="U91" s="7">
        <v>0.77</v>
      </c>
      <c r="V91" s="11"/>
      <c r="W91" s="10"/>
      <c r="X91" s="11"/>
      <c r="Y91" s="10"/>
      <c r="Z91" s="11"/>
      <c r="AA91" s="10"/>
      <c r="AB91" s="11"/>
      <c r="AC91" s="10"/>
      <c r="AD91" s="7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73"/>
        <v>0</v>
      </c>
      <c r="AS91" s="11"/>
      <c r="AT91" s="10"/>
      <c r="AU91" s="11"/>
      <c r="AV91" s="10"/>
      <c r="AW91" s="11"/>
      <c r="AX91" s="10"/>
      <c r="AY91" s="11"/>
      <c r="AZ91" s="10"/>
      <c r="BA91" s="7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74"/>
        <v>0</v>
      </c>
      <c r="BP91" s="11"/>
      <c r="BQ91" s="10"/>
      <c r="BR91" s="11"/>
      <c r="BS91" s="10"/>
      <c r="BT91" s="11"/>
      <c r="BU91" s="10"/>
      <c r="BV91" s="11"/>
      <c r="BW91" s="10"/>
      <c r="BX91" s="7"/>
      <c r="BY91" s="11"/>
      <c r="BZ91" s="10"/>
      <c r="CA91" s="11"/>
      <c r="CB91" s="10"/>
      <c r="CC91" s="11"/>
      <c r="CD91" s="10"/>
      <c r="CE91" s="11"/>
      <c r="CF91" s="10"/>
      <c r="CG91" s="11"/>
      <c r="CH91" s="10"/>
      <c r="CI91" s="11"/>
      <c r="CJ91" s="10"/>
      <c r="CK91" s="7"/>
      <c r="CL91" s="7">
        <f t="shared" si="75"/>
        <v>0</v>
      </c>
      <c r="CM91" s="11"/>
      <c r="CN91" s="10"/>
      <c r="CO91" s="11"/>
      <c r="CP91" s="10"/>
      <c r="CQ91" s="11"/>
      <c r="CR91" s="10"/>
      <c r="CS91" s="11"/>
      <c r="CT91" s="10"/>
      <c r="CU91" s="7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76"/>
        <v>0</v>
      </c>
      <c r="DJ91" s="11"/>
      <c r="DK91" s="10"/>
      <c r="DL91" s="11"/>
      <c r="DM91" s="10"/>
      <c r="DN91" s="11"/>
      <c r="DO91" s="10"/>
      <c r="DP91" s="11"/>
      <c r="DQ91" s="10"/>
      <c r="DR91" s="7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77"/>
        <v>0</v>
      </c>
      <c r="EG91" s="11"/>
      <c r="EH91" s="10"/>
      <c r="EI91" s="11"/>
      <c r="EJ91" s="10"/>
      <c r="EK91" s="11"/>
      <c r="EL91" s="10"/>
      <c r="EM91" s="11"/>
      <c r="EN91" s="10"/>
      <c r="EO91" s="7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78"/>
        <v>0</v>
      </c>
      <c r="FD91" s="11">
        <v>6</v>
      </c>
      <c r="FE91" s="10" t="s">
        <v>60</v>
      </c>
      <c r="FF91" s="11"/>
      <c r="FG91" s="10"/>
      <c r="FH91" s="11"/>
      <c r="FI91" s="10"/>
      <c r="FJ91" s="11"/>
      <c r="FK91" s="10"/>
      <c r="FL91" s="7">
        <v>0.2</v>
      </c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>
        <v>18</v>
      </c>
      <c r="FX91" s="10" t="s">
        <v>60</v>
      </c>
      <c r="FY91" s="7">
        <v>0.8</v>
      </c>
      <c r="FZ91" s="7">
        <f t="shared" si="79"/>
        <v>1</v>
      </c>
      <c r="GA91" s="11"/>
      <c r="GB91" s="10"/>
      <c r="GC91" s="11"/>
      <c r="GD91" s="10"/>
      <c r="GE91" s="11"/>
      <c r="GF91" s="10"/>
      <c r="GG91" s="11"/>
      <c r="GH91" s="10"/>
      <c r="GI91" s="7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80"/>
        <v>0</v>
      </c>
    </row>
    <row r="92" spans="1:205" ht="12.75">
      <c r="A92" s="6"/>
      <c r="B92" s="6"/>
      <c r="C92" s="6"/>
      <c r="D92" s="6" t="s">
        <v>189</v>
      </c>
      <c r="E92" s="3" t="s">
        <v>190</v>
      </c>
      <c r="F92" s="6">
        <f t="shared" si="85"/>
        <v>0</v>
      </c>
      <c r="G92" s="6">
        <f t="shared" si="86"/>
        <v>2</v>
      </c>
      <c r="H92" s="6">
        <f t="shared" si="60"/>
        <v>24</v>
      </c>
      <c r="I92" s="6">
        <f t="shared" si="61"/>
        <v>6</v>
      </c>
      <c r="J92" s="6">
        <f t="shared" si="62"/>
        <v>0</v>
      </c>
      <c r="K92" s="6">
        <f t="shared" si="63"/>
        <v>0</v>
      </c>
      <c r="L92" s="6">
        <f t="shared" si="64"/>
        <v>0</v>
      </c>
      <c r="M92" s="6">
        <f t="shared" si="65"/>
        <v>0</v>
      </c>
      <c r="N92" s="6">
        <f t="shared" si="66"/>
        <v>0</v>
      </c>
      <c r="O92" s="6">
        <f t="shared" si="67"/>
        <v>0</v>
      </c>
      <c r="P92" s="6">
        <f t="shared" si="68"/>
        <v>0</v>
      </c>
      <c r="Q92" s="6">
        <f t="shared" si="69"/>
        <v>0</v>
      </c>
      <c r="R92" s="6">
        <f t="shared" si="70"/>
        <v>18</v>
      </c>
      <c r="S92" s="7">
        <f t="shared" si="71"/>
        <v>1</v>
      </c>
      <c r="T92" s="7">
        <f t="shared" si="72"/>
        <v>0.8</v>
      </c>
      <c r="U92" s="7">
        <v>1</v>
      </c>
      <c r="V92" s="11"/>
      <c r="W92" s="10"/>
      <c r="X92" s="11"/>
      <c r="Y92" s="10"/>
      <c r="Z92" s="11"/>
      <c r="AA92" s="10"/>
      <c r="AB92" s="11"/>
      <c r="AC92" s="10"/>
      <c r="AD92" s="7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73"/>
        <v>0</v>
      </c>
      <c r="AS92" s="11"/>
      <c r="AT92" s="10"/>
      <c r="AU92" s="11"/>
      <c r="AV92" s="10"/>
      <c r="AW92" s="11"/>
      <c r="AX92" s="10"/>
      <c r="AY92" s="11"/>
      <c r="AZ92" s="10"/>
      <c r="BA92" s="7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74"/>
        <v>0</v>
      </c>
      <c r="BP92" s="11"/>
      <c r="BQ92" s="10"/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75"/>
        <v>0</v>
      </c>
      <c r="CM92" s="11"/>
      <c r="CN92" s="10"/>
      <c r="CO92" s="11"/>
      <c r="CP92" s="10"/>
      <c r="CQ92" s="11"/>
      <c r="CR92" s="10"/>
      <c r="CS92" s="11"/>
      <c r="CT92" s="10"/>
      <c r="CU92" s="7"/>
      <c r="CV92" s="11"/>
      <c r="CW92" s="10"/>
      <c r="CX92" s="11"/>
      <c r="CY92" s="10"/>
      <c r="CZ92" s="11"/>
      <c r="DA92" s="10"/>
      <c r="DB92" s="11"/>
      <c r="DC92" s="10"/>
      <c r="DD92" s="11"/>
      <c r="DE92" s="10"/>
      <c r="DF92" s="11"/>
      <c r="DG92" s="10"/>
      <c r="DH92" s="7"/>
      <c r="DI92" s="7">
        <f t="shared" si="76"/>
        <v>0</v>
      </c>
      <c r="DJ92" s="11"/>
      <c r="DK92" s="10"/>
      <c r="DL92" s="11"/>
      <c r="DM92" s="10"/>
      <c r="DN92" s="11"/>
      <c r="DO92" s="10"/>
      <c r="DP92" s="11"/>
      <c r="DQ92" s="10"/>
      <c r="DR92" s="7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77"/>
        <v>0</v>
      </c>
      <c r="EG92" s="11"/>
      <c r="EH92" s="10"/>
      <c r="EI92" s="11"/>
      <c r="EJ92" s="10"/>
      <c r="EK92" s="11"/>
      <c r="EL92" s="10"/>
      <c r="EM92" s="11"/>
      <c r="EN92" s="10"/>
      <c r="EO92" s="7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78"/>
        <v>0</v>
      </c>
      <c r="FD92" s="11">
        <v>6</v>
      </c>
      <c r="FE92" s="10" t="s">
        <v>60</v>
      </c>
      <c r="FF92" s="11"/>
      <c r="FG92" s="10"/>
      <c r="FH92" s="11"/>
      <c r="FI92" s="10"/>
      <c r="FJ92" s="11"/>
      <c r="FK92" s="10"/>
      <c r="FL92" s="7">
        <v>0.2</v>
      </c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>
        <v>18</v>
      </c>
      <c r="FX92" s="10" t="s">
        <v>60</v>
      </c>
      <c r="FY92" s="7">
        <v>0.8</v>
      </c>
      <c r="FZ92" s="7">
        <f t="shared" si="79"/>
        <v>1</v>
      </c>
      <c r="GA92" s="11"/>
      <c r="GB92" s="10"/>
      <c r="GC92" s="11"/>
      <c r="GD92" s="10"/>
      <c r="GE92" s="11"/>
      <c r="GF92" s="10"/>
      <c r="GG92" s="11"/>
      <c r="GH92" s="10"/>
      <c r="GI92" s="7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80"/>
        <v>0</v>
      </c>
    </row>
    <row r="93" spans="1:205" ht="12.75">
      <c r="A93" s="6"/>
      <c r="B93" s="6"/>
      <c r="C93" s="6"/>
      <c r="D93" s="6" t="s">
        <v>191</v>
      </c>
      <c r="E93" s="3" t="s">
        <v>192</v>
      </c>
      <c r="F93" s="6">
        <f t="shared" si="85"/>
        <v>0</v>
      </c>
      <c r="G93" s="6">
        <f t="shared" si="86"/>
        <v>2</v>
      </c>
      <c r="H93" s="6">
        <f t="shared" si="60"/>
        <v>24</v>
      </c>
      <c r="I93" s="6">
        <f t="shared" si="61"/>
        <v>6</v>
      </c>
      <c r="J93" s="6">
        <f t="shared" si="62"/>
        <v>0</v>
      </c>
      <c r="K93" s="6">
        <f t="shared" si="63"/>
        <v>0</v>
      </c>
      <c r="L93" s="6">
        <f t="shared" si="64"/>
        <v>0</v>
      </c>
      <c r="M93" s="6">
        <f t="shared" si="65"/>
        <v>0</v>
      </c>
      <c r="N93" s="6">
        <f t="shared" si="66"/>
        <v>0</v>
      </c>
      <c r="O93" s="6">
        <f t="shared" si="67"/>
        <v>0</v>
      </c>
      <c r="P93" s="6">
        <f t="shared" si="68"/>
        <v>0</v>
      </c>
      <c r="Q93" s="6">
        <f t="shared" si="69"/>
        <v>0</v>
      </c>
      <c r="R93" s="6">
        <f t="shared" si="70"/>
        <v>18</v>
      </c>
      <c r="S93" s="7">
        <f t="shared" si="71"/>
        <v>1</v>
      </c>
      <c r="T93" s="7">
        <f t="shared" si="72"/>
        <v>0.8</v>
      </c>
      <c r="U93" s="7">
        <v>1</v>
      </c>
      <c r="V93" s="11"/>
      <c r="W93" s="10"/>
      <c r="X93" s="11"/>
      <c r="Y93" s="10"/>
      <c r="Z93" s="11"/>
      <c r="AA93" s="10"/>
      <c r="AB93" s="11"/>
      <c r="AC93" s="10"/>
      <c r="AD93" s="7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73"/>
        <v>0</v>
      </c>
      <c r="AS93" s="11"/>
      <c r="AT93" s="10"/>
      <c r="AU93" s="11"/>
      <c r="AV93" s="10"/>
      <c r="AW93" s="11"/>
      <c r="AX93" s="10"/>
      <c r="AY93" s="11"/>
      <c r="AZ93" s="10"/>
      <c r="BA93" s="7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74"/>
        <v>0</v>
      </c>
      <c r="BP93" s="11"/>
      <c r="BQ93" s="10"/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75"/>
        <v>0</v>
      </c>
      <c r="CM93" s="11"/>
      <c r="CN93" s="10"/>
      <c r="CO93" s="11"/>
      <c r="CP93" s="10"/>
      <c r="CQ93" s="11"/>
      <c r="CR93" s="10"/>
      <c r="CS93" s="11"/>
      <c r="CT93" s="10"/>
      <c r="CU93" s="7"/>
      <c r="CV93" s="11"/>
      <c r="CW93" s="10"/>
      <c r="CX93" s="11"/>
      <c r="CY93" s="10"/>
      <c r="CZ93" s="11"/>
      <c r="DA93" s="10"/>
      <c r="DB93" s="11"/>
      <c r="DC93" s="10"/>
      <c r="DD93" s="11"/>
      <c r="DE93" s="10"/>
      <c r="DF93" s="11"/>
      <c r="DG93" s="10"/>
      <c r="DH93" s="7"/>
      <c r="DI93" s="7">
        <f t="shared" si="76"/>
        <v>0</v>
      </c>
      <c r="DJ93" s="11"/>
      <c r="DK93" s="10"/>
      <c r="DL93" s="11"/>
      <c r="DM93" s="10"/>
      <c r="DN93" s="11"/>
      <c r="DO93" s="10"/>
      <c r="DP93" s="11"/>
      <c r="DQ93" s="10"/>
      <c r="DR93" s="7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77"/>
        <v>0</v>
      </c>
      <c r="EG93" s="11"/>
      <c r="EH93" s="10"/>
      <c r="EI93" s="11"/>
      <c r="EJ93" s="10"/>
      <c r="EK93" s="11"/>
      <c r="EL93" s="10"/>
      <c r="EM93" s="11"/>
      <c r="EN93" s="10"/>
      <c r="EO93" s="7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78"/>
        <v>0</v>
      </c>
      <c r="FD93" s="11">
        <v>6</v>
      </c>
      <c r="FE93" s="10" t="s">
        <v>60</v>
      </c>
      <c r="FF93" s="11"/>
      <c r="FG93" s="10"/>
      <c r="FH93" s="11"/>
      <c r="FI93" s="10"/>
      <c r="FJ93" s="11"/>
      <c r="FK93" s="10"/>
      <c r="FL93" s="7">
        <v>0.2</v>
      </c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>
        <v>18</v>
      </c>
      <c r="FX93" s="10" t="s">
        <v>60</v>
      </c>
      <c r="FY93" s="7">
        <v>0.8</v>
      </c>
      <c r="FZ93" s="7">
        <f t="shared" si="79"/>
        <v>1</v>
      </c>
      <c r="GA93" s="11"/>
      <c r="GB93" s="10"/>
      <c r="GC93" s="11"/>
      <c r="GD93" s="10"/>
      <c r="GE93" s="11"/>
      <c r="GF93" s="10"/>
      <c r="GG93" s="11"/>
      <c r="GH93" s="10"/>
      <c r="GI93" s="7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80"/>
        <v>0</v>
      </c>
    </row>
    <row r="94" spans="1:205" ht="12.75">
      <c r="A94" s="6"/>
      <c r="B94" s="6"/>
      <c r="C94" s="6"/>
      <c r="D94" s="6" t="s">
        <v>193</v>
      </c>
      <c r="E94" s="3" t="s">
        <v>194</v>
      </c>
      <c r="F94" s="6">
        <f t="shared" si="85"/>
        <v>0</v>
      </c>
      <c r="G94" s="6">
        <f t="shared" si="86"/>
        <v>2</v>
      </c>
      <c r="H94" s="6">
        <f t="shared" si="60"/>
        <v>24</v>
      </c>
      <c r="I94" s="6">
        <f t="shared" si="61"/>
        <v>6</v>
      </c>
      <c r="J94" s="6">
        <f t="shared" si="62"/>
        <v>0</v>
      </c>
      <c r="K94" s="6">
        <f t="shared" si="63"/>
        <v>0</v>
      </c>
      <c r="L94" s="6">
        <f t="shared" si="64"/>
        <v>0</v>
      </c>
      <c r="M94" s="6">
        <f t="shared" si="65"/>
        <v>0</v>
      </c>
      <c r="N94" s="6">
        <f t="shared" si="66"/>
        <v>0</v>
      </c>
      <c r="O94" s="6">
        <f t="shared" si="67"/>
        <v>0</v>
      </c>
      <c r="P94" s="6">
        <f t="shared" si="68"/>
        <v>0</v>
      </c>
      <c r="Q94" s="6">
        <f t="shared" si="69"/>
        <v>0</v>
      </c>
      <c r="R94" s="6">
        <f t="shared" si="70"/>
        <v>18</v>
      </c>
      <c r="S94" s="7">
        <f t="shared" si="71"/>
        <v>1</v>
      </c>
      <c r="T94" s="7">
        <f t="shared" si="72"/>
        <v>0.8</v>
      </c>
      <c r="U94" s="7">
        <v>1</v>
      </c>
      <c r="V94" s="11"/>
      <c r="W94" s="10"/>
      <c r="X94" s="11"/>
      <c r="Y94" s="10"/>
      <c r="Z94" s="11"/>
      <c r="AA94" s="10"/>
      <c r="AB94" s="11"/>
      <c r="AC94" s="10"/>
      <c r="AD94" s="7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73"/>
        <v>0</v>
      </c>
      <c r="AS94" s="11"/>
      <c r="AT94" s="10"/>
      <c r="AU94" s="11"/>
      <c r="AV94" s="10"/>
      <c r="AW94" s="11"/>
      <c r="AX94" s="10"/>
      <c r="AY94" s="11"/>
      <c r="AZ94" s="10"/>
      <c r="BA94" s="7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74"/>
        <v>0</v>
      </c>
      <c r="BP94" s="11"/>
      <c r="BQ94" s="10"/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75"/>
        <v>0</v>
      </c>
      <c r="CM94" s="11"/>
      <c r="CN94" s="10"/>
      <c r="CO94" s="11"/>
      <c r="CP94" s="10"/>
      <c r="CQ94" s="11"/>
      <c r="CR94" s="10"/>
      <c r="CS94" s="11"/>
      <c r="CT94" s="10"/>
      <c r="CU94" s="7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76"/>
        <v>0</v>
      </c>
      <c r="DJ94" s="11"/>
      <c r="DK94" s="10"/>
      <c r="DL94" s="11"/>
      <c r="DM94" s="10"/>
      <c r="DN94" s="11"/>
      <c r="DO94" s="10"/>
      <c r="DP94" s="11"/>
      <c r="DQ94" s="10"/>
      <c r="DR94" s="7"/>
      <c r="DS94" s="11"/>
      <c r="DT94" s="10"/>
      <c r="DU94" s="11"/>
      <c r="DV94" s="10"/>
      <c r="DW94" s="11"/>
      <c r="DX94" s="10"/>
      <c r="DY94" s="11"/>
      <c r="DZ94" s="10"/>
      <c r="EA94" s="11"/>
      <c r="EB94" s="10"/>
      <c r="EC94" s="11"/>
      <c r="ED94" s="10"/>
      <c r="EE94" s="7"/>
      <c r="EF94" s="7">
        <f t="shared" si="77"/>
        <v>0</v>
      </c>
      <c r="EG94" s="11"/>
      <c r="EH94" s="10"/>
      <c r="EI94" s="11"/>
      <c r="EJ94" s="10"/>
      <c r="EK94" s="11"/>
      <c r="EL94" s="10"/>
      <c r="EM94" s="11"/>
      <c r="EN94" s="10"/>
      <c r="EO94" s="7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78"/>
        <v>0</v>
      </c>
      <c r="FD94" s="11">
        <v>6</v>
      </c>
      <c r="FE94" s="10" t="s">
        <v>60</v>
      </c>
      <c r="FF94" s="11"/>
      <c r="FG94" s="10"/>
      <c r="FH94" s="11"/>
      <c r="FI94" s="10"/>
      <c r="FJ94" s="11"/>
      <c r="FK94" s="10"/>
      <c r="FL94" s="7">
        <v>0.2</v>
      </c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>
        <v>18</v>
      </c>
      <c r="FX94" s="10" t="s">
        <v>60</v>
      </c>
      <c r="FY94" s="7">
        <v>0.8</v>
      </c>
      <c r="FZ94" s="7">
        <f t="shared" si="79"/>
        <v>1</v>
      </c>
      <c r="GA94" s="11"/>
      <c r="GB94" s="10"/>
      <c r="GC94" s="11"/>
      <c r="GD94" s="10"/>
      <c r="GE94" s="11"/>
      <c r="GF94" s="10"/>
      <c r="GG94" s="11"/>
      <c r="GH94" s="10"/>
      <c r="GI94" s="7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80"/>
        <v>0</v>
      </c>
    </row>
    <row r="95" spans="1:205" ht="12.75">
      <c r="A95" s="6">
        <v>18</v>
      </c>
      <c r="B95" s="6">
        <v>1</v>
      </c>
      <c r="C95" s="6"/>
      <c r="D95" s="6"/>
      <c r="E95" s="3" t="s">
        <v>195</v>
      </c>
      <c r="F95" s="6">
        <f>$B$95*COUNTIF(V95:GU95,"e")</f>
        <v>0</v>
      </c>
      <c r="G95" s="6">
        <f>$B$95*COUNTIF(V95:GU95,"z")</f>
        <v>2</v>
      </c>
      <c r="H95" s="6">
        <f t="shared" si="60"/>
        <v>20</v>
      </c>
      <c r="I95" s="6">
        <f t="shared" si="61"/>
        <v>10</v>
      </c>
      <c r="J95" s="6">
        <f t="shared" si="62"/>
        <v>0</v>
      </c>
      <c r="K95" s="6">
        <f t="shared" si="63"/>
        <v>0</v>
      </c>
      <c r="L95" s="6">
        <f t="shared" si="64"/>
        <v>0</v>
      </c>
      <c r="M95" s="6">
        <f t="shared" si="65"/>
        <v>0</v>
      </c>
      <c r="N95" s="6">
        <f t="shared" si="66"/>
        <v>10</v>
      </c>
      <c r="O95" s="6">
        <f t="shared" si="67"/>
        <v>0</v>
      </c>
      <c r="P95" s="6">
        <f t="shared" si="68"/>
        <v>0</v>
      </c>
      <c r="Q95" s="6">
        <f t="shared" si="69"/>
        <v>0</v>
      </c>
      <c r="R95" s="6">
        <f t="shared" si="70"/>
        <v>0</v>
      </c>
      <c r="S95" s="7">
        <f t="shared" si="71"/>
        <v>2</v>
      </c>
      <c r="T95" s="7">
        <f t="shared" si="72"/>
        <v>1.2</v>
      </c>
      <c r="U95" s="7">
        <f>$B$95*0.73</f>
        <v>0.73</v>
      </c>
      <c r="V95" s="11"/>
      <c r="W95" s="10"/>
      <c r="X95" s="11"/>
      <c r="Y95" s="10"/>
      <c r="Z95" s="11"/>
      <c r="AA95" s="10"/>
      <c r="AB95" s="11"/>
      <c r="AC95" s="10"/>
      <c r="AD95" s="7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73"/>
        <v>0</v>
      </c>
      <c r="AS95" s="11"/>
      <c r="AT95" s="10"/>
      <c r="AU95" s="11"/>
      <c r="AV95" s="10"/>
      <c r="AW95" s="11"/>
      <c r="AX95" s="10"/>
      <c r="AY95" s="11"/>
      <c r="AZ95" s="10"/>
      <c r="BA95" s="7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74"/>
        <v>0</v>
      </c>
      <c r="BP95" s="11"/>
      <c r="BQ95" s="10"/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75"/>
        <v>0</v>
      </c>
      <c r="CM95" s="11"/>
      <c r="CN95" s="10"/>
      <c r="CO95" s="11"/>
      <c r="CP95" s="10"/>
      <c r="CQ95" s="11"/>
      <c r="CR95" s="10"/>
      <c r="CS95" s="11"/>
      <c r="CT95" s="10"/>
      <c r="CU95" s="7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76"/>
        <v>0</v>
      </c>
      <c r="DJ95" s="11"/>
      <c r="DK95" s="10"/>
      <c r="DL95" s="11"/>
      <c r="DM95" s="10"/>
      <c r="DN95" s="11"/>
      <c r="DO95" s="10"/>
      <c r="DP95" s="11"/>
      <c r="DQ95" s="10"/>
      <c r="DR95" s="7"/>
      <c r="DS95" s="11"/>
      <c r="DT95" s="10"/>
      <c r="DU95" s="11"/>
      <c r="DV95" s="10"/>
      <c r="DW95" s="11"/>
      <c r="DX95" s="10"/>
      <c r="DY95" s="11"/>
      <c r="DZ95" s="10"/>
      <c r="EA95" s="11"/>
      <c r="EB95" s="10"/>
      <c r="EC95" s="11"/>
      <c r="ED95" s="10"/>
      <c r="EE95" s="7"/>
      <c r="EF95" s="7">
        <f t="shared" si="77"/>
        <v>0</v>
      </c>
      <c r="EG95" s="11"/>
      <c r="EH95" s="10"/>
      <c r="EI95" s="11"/>
      <c r="EJ95" s="10"/>
      <c r="EK95" s="11"/>
      <c r="EL95" s="10"/>
      <c r="EM95" s="11"/>
      <c r="EN95" s="10"/>
      <c r="EO95" s="7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78"/>
        <v>0</v>
      </c>
      <c r="FD95" s="11">
        <f>$B$95*10</f>
        <v>10</v>
      </c>
      <c r="FE95" s="10" t="s">
        <v>60</v>
      </c>
      <c r="FF95" s="11"/>
      <c r="FG95" s="10"/>
      <c r="FH95" s="11"/>
      <c r="FI95" s="10"/>
      <c r="FJ95" s="11"/>
      <c r="FK95" s="10"/>
      <c r="FL95" s="7">
        <f>$B$95*0.8</f>
        <v>0.8</v>
      </c>
      <c r="FM95" s="11"/>
      <c r="FN95" s="10"/>
      <c r="FO95" s="11">
        <f>$B$95*10</f>
        <v>10</v>
      </c>
      <c r="FP95" s="10" t="s">
        <v>60</v>
      </c>
      <c r="FQ95" s="11"/>
      <c r="FR95" s="10"/>
      <c r="FS95" s="11"/>
      <c r="FT95" s="10"/>
      <c r="FU95" s="11"/>
      <c r="FV95" s="10"/>
      <c r="FW95" s="11"/>
      <c r="FX95" s="10"/>
      <c r="FY95" s="7">
        <f>$B$95*1.2</f>
        <v>1.2</v>
      </c>
      <c r="FZ95" s="7">
        <f t="shared" si="79"/>
        <v>2</v>
      </c>
      <c r="GA95" s="11"/>
      <c r="GB95" s="10"/>
      <c r="GC95" s="11"/>
      <c r="GD95" s="10"/>
      <c r="GE95" s="11"/>
      <c r="GF95" s="10"/>
      <c r="GG95" s="11"/>
      <c r="GH95" s="10"/>
      <c r="GI95" s="7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80"/>
        <v>0</v>
      </c>
    </row>
    <row r="96" spans="1:205" ht="12.75">
      <c r="A96" s="6">
        <v>19</v>
      </c>
      <c r="B96" s="6">
        <v>1</v>
      </c>
      <c r="C96" s="6"/>
      <c r="D96" s="6"/>
      <c r="E96" s="3" t="s">
        <v>196</v>
      </c>
      <c r="F96" s="6">
        <f>$B$96*COUNTIF(V96:GU96,"e")</f>
        <v>0</v>
      </c>
      <c r="G96" s="6">
        <f>$B$96*COUNTIF(V96:GU96,"z")</f>
        <v>2</v>
      </c>
      <c r="H96" s="6">
        <f t="shared" si="60"/>
        <v>20</v>
      </c>
      <c r="I96" s="6">
        <f t="shared" si="61"/>
        <v>10</v>
      </c>
      <c r="J96" s="6">
        <f t="shared" si="62"/>
        <v>10</v>
      </c>
      <c r="K96" s="6">
        <f t="shared" si="63"/>
        <v>0</v>
      </c>
      <c r="L96" s="6">
        <f t="shared" si="64"/>
        <v>0</v>
      </c>
      <c r="M96" s="6">
        <f t="shared" si="65"/>
        <v>0</v>
      </c>
      <c r="N96" s="6">
        <f t="shared" si="66"/>
        <v>0</v>
      </c>
      <c r="O96" s="6">
        <f t="shared" si="67"/>
        <v>0</v>
      </c>
      <c r="P96" s="6">
        <f t="shared" si="68"/>
        <v>0</v>
      </c>
      <c r="Q96" s="6">
        <f t="shared" si="69"/>
        <v>0</v>
      </c>
      <c r="R96" s="6">
        <f t="shared" si="70"/>
        <v>0</v>
      </c>
      <c r="S96" s="7">
        <f t="shared" si="71"/>
        <v>2</v>
      </c>
      <c r="T96" s="7">
        <f t="shared" si="72"/>
        <v>0</v>
      </c>
      <c r="U96" s="7">
        <f>$B$96*1.14</f>
        <v>1.14</v>
      </c>
      <c r="V96" s="11"/>
      <c r="W96" s="10"/>
      <c r="X96" s="11"/>
      <c r="Y96" s="10"/>
      <c r="Z96" s="11"/>
      <c r="AA96" s="10"/>
      <c r="AB96" s="11"/>
      <c r="AC96" s="10"/>
      <c r="AD96" s="7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73"/>
        <v>0</v>
      </c>
      <c r="AS96" s="11"/>
      <c r="AT96" s="10"/>
      <c r="AU96" s="11"/>
      <c r="AV96" s="10"/>
      <c r="AW96" s="11"/>
      <c r="AX96" s="10"/>
      <c r="AY96" s="11"/>
      <c r="AZ96" s="10"/>
      <c r="BA96" s="7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74"/>
        <v>0</v>
      </c>
      <c r="BP96" s="11"/>
      <c r="BQ96" s="10"/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75"/>
        <v>0</v>
      </c>
      <c r="CM96" s="11"/>
      <c r="CN96" s="10"/>
      <c r="CO96" s="11"/>
      <c r="CP96" s="10"/>
      <c r="CQ96" s="11"/>
      <c r="CR96" s="10"/>
      <c r="CS96" s="11"/>
      <c r="CT96" s="10"/>
      <c r="CU96" s="7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76"/>
        <v>0</v>
      </c>
      <c r="DJ96" s="11"/>
      <c r="DK96" s="10"/>
      <c r="DL96" s="11"/>
      <c r="DM96" s="10"/>
      <c r="DN96" s="11"/>
      <c r="DO96" s="10"/>
      <c r="DP96" s="11"/>
      <c r="DQ96" s="10"/>
      <c r="DR96" s="7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77"/>
        <v>0</v>
      </c>
      <c r="EG96" s="11"/>
      <c r="EH96" s="10"/>
      <c r="EI96" s="11"/>
      <c r="EJ96" s="10"/>
      <c r="EK96" s="11"/>
      <c r="EL96" s="10"/>
      <c r="EM96" s="11"/>
      <c r="EN96" s="10"/>
      <c r="EO96" s="7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78"/>
        <v>0</v>
      </c>
      <c r="FD96" s="11">
        <f>$B$96*10</f>
        <v>10</v>
      </c>
      <c r="FE96" s="10" t="s">
        <v>60</v>
      </c>
      <c r="FF96" s="11">
        <f>$B$96*10</f>
        <v>10</v>
      </c>
      <c r="FG96" s="10" t="s">
        <v>60</v>
      </c>
      <c r="FH96" s="11"/>
      <c r="FI96" s="10"/>
      <c r="FJ96" s="11"/>
      <c r="FK96" s="10"/>
      <c r="FL96" s="7">
        <f>$B$96*2</f>
        <v>2</v>
      </c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79"/>
        <v>2</v>
      </c>
      <c r="GA96" s="11"/>
      <c r="GB96" s="10"/>
      <c r="GC96" s="11"/>
      <c r="GD96" s="10"/>
      <c r="GE96" s="11"/>
      <c r="GF96" s="10"/>
      <c r="GG96" s="11"/>
      <c r="GH96" s="10"/>
      <c r="GI96" s="7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80"/>
        <v>0</v>
      </c>
    </row>
    <row r="97" spans="1:205" ht="12.75">
      <c r="A97" s="6"/>
      <c r="B97" s="6"/>
      <c r="C97" s="6"/>
      <c r="D97" s="6" t="s">
        <v>197</v>
      </c>
      <c r="E97" s="3" t="s">
        <v>198</v>
      </c>
      <c r="F97" s="6">
        <f>COUNTIF(V97:GU97,"e")</f>
        <v>0</v>
      </c>
      <c r="G97" s="6">
        <f>COUNTIF(V97:GU97,"z")</f>
        <v>1</v>
      </c>
      <c r="H97" s="6">
        <f t="shared" si="60"/>
        <v>30</v>
      </c>
      <c r="I97" s="6">
        <f t="shared" si="61"/>
        <v>0</v>
      </c>
      <c r="J97" s="6">
        <f t="shared" si="62"/>
        <v>0</v>
      </c>
      <c r="K97" s="6">
        <f t="shared" si="63"/>
        <v>0</v>
      </c>
      <c r="L97" s="6">
        <f t="shared" si="64"/>
        <v>30</v>
      </c>
      <c r="M97" s="6">
        <f t="shared" si="65"/>
        <v>0</v>
      </c>
      <c r="N97" s="6">
        <f t="shared" si="66"/>
        <v>0</v>
      </c>
      <c r="O97" s="6">
        <f t="shared" si="67"/>
        <v>0</v>
      </c>
      <c r="P97" s="6">
        <f t="shared" si="68"/>
        <v>0</v>
      </c>
      <c r="Q97" s="6">
        <f t="shared" si="69"/>
        <v>0</v>
      </c>
      <c r="R97" s="6">
        <f t="shared" si="70"/>
        <v>0</v>
      </c>
      <c r="S97" s="7">
        <f t="shared" si="71"/>
        <v>3</v>
      </c>
      <c r="T97" s="7">
        <f t="shared" si="72"/>
        <v>0</v>
      </c>
      <c r="U97" s="7">
        <v>3</v>
      </c>
      <c r="V97" s="11"/>
      <c r="W97" s="10"/>
      <c r="X97" s="11"/>
      <c r="Y97" s="10"/>
      <c r="Z97" s="11"/>
      <c r="AA97" s="10"/>
      <c r="AB97" s="11"/>
      <c r="AC97" s="10"/>
      <c r="AD97" s="7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73"/>
        <v>0</v>
      </c>
      <c r="AS97" s="11"/>
      <c r="AT97" s="10"/>
      <c r="AU97" s="11"/>
      <c r="AV97" s="10"/>
      <c r="AW97" s="11"/>
      <c r="AX97" s="10"/>
      <c r="AY97" s="11"/>
      <c r="AZ97" s="10"/>
      <c r="BA97" s="7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74"/>
        <v>0</v>
      </c>
      <c r="BP97" s="11"/>
      <c r="BQ97" s="10"/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75"/>
        <v>0</v>
      </c>
      <c r="CM97" s="11"/>
      <c r="CN97" s="10"/>
      <c r="CO97" s="11"/>
      <c r="CP97" s="10"/>
      <c r="CQ97" s="11"/>
      <c r="CR97" s="10"/>
      <c r="CS97" s="11"/>
      <c r="CT97" s="10"/>
      <c r="CU97" s="7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76"/>
        <v>0</v>
      </c>
      <c r="DJ97" s="11"/>
      <c r="DK97" s="10"/>
      <c r="DL97" s="11"/>
      <c r="DM97" s="10"/>
      <c r="DN97" s="11"/>
      <c r="DO97" s="10"/>
      <c r="DP97" s="11"/>
      <c r="DQ97" s="10"/>
      <c r="DR97" s="7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77"/>
        <v>0</v>
      </c>
      <c r="EG97" s="11"/>
      <c r="EH97" s="10"/>
      <c r="EI97" s="11"/>
      <c r="EJ97" s="10"/>
      <c r="EK97" s="11"/>
      <c r="EL97" s="10"/>
      <c r="EM97" s="11"/>
      <c r="EN97" s="10"/>
      <c r="EO97" s="7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78"/>
        <v>0</v>
      </c>
      <c r="FD97" s="11"/>
      <c r="FE97" s="10"/>
      <c r="FF97" s="11"/>
      <c r="FG97" s="10"/>
      <c r="FH97" s="11"/>
      <c r="FI97" s="10"/>
      <c r="FJ97" s="11">
        <v>30</v>
      </c>
      <c r="FK97" s="10" t="s">
        <v>60</v>
      </c>
      <c r="FL97" s="7">
        <v>3</v>
      </c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79"/>
        <v>3</v>
      </c>
      <c r="GA97" s="11"/>
      <c r="GB97" s="10"/>
      <c r="GC97" s="11"/>
      <c r="GD97" s="10"/>
      <c r="GE97" s="11"/>
      <c r="GF97" s="10"/>
      <c r="GG97" s="11"/>
      <c r="GH97" s="10"/>
      <c r="GI97" s="7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80"/>
        <v>0</v>
      </c>
    </row>
    <row r="98" spans="1:205" ht="12.75">
      <c r="A98" s="6"/>
      <c r="B98" s="6"/>
      <c r="C98" s="6"/>
      <c r="D98" s="6" t="s">
        <v>199</v>
      </c>
      <c r="E98" s="3" t="s">
        <v>200</v>
      </c>
      <c r="F98" s="6">
        <f>COUNTIF(V98:GU98,"e")</f>
        <v>1</v>
      </c>
      <c r="G98" s="6">
        <f>COUNTIF(V98:GU98,"z")</f>
        <v>0</v>
      </c>
      <c r="H98" s="6">
        <f t="shared" si="60"/>
        <v>0</v>
      </c>
      <c r="I98" s="6">
        <f t="shared" si="61"/>
        <v>0</v>
      </c>
      <c r="J98" s="6">
        <f t="shared" si="62"/>
        <v>0</v>
      </c>
      <c r="K98" s="6">
        <f t="shared" si="63"/>
        <v>0</v>
      </c>
      <c r="L98" s="6">
        <f t="shared" si="64"/>
        <v>0</v>
      </c>
      <c r="M98" s="6">
        <f t="shared" si="65"/>
        <v>0</v>
      </c>
      <c r="N98" s="6">
        <f t="shared" si="66"/>
        <v>0</v>
      </c>
      <c r="O98" s="6">
        <f t="shared" si="67"/>
        <v>0</v>
      </c>
      <c r="P98" s="6">
        <f t="shared" si="68"/>
        <v>0</v>
      </c>
      <c r="Q98" s="6">
        <f t="shared" si="69"/>
        <v>0</v>
      </c>
      <c r="R98" s="6">
        <f t="shared" si="70"/>
        <v>0</v>
      </c>
      <c r="S98" s="7">
        <f t="shared" si="71"/>
        <v>9</v>
      </c>
      <c r="T98" s="7">
        <f t="shared" si="72"/>
        <v>9</v>
      </c>
      <c r="U98" s="7">
        <v>2.7</v>
      </c>
      <c r="V98" s="11"/>
      <c r="W98" s="10"/>
      <c r="X98" s="11"/>
      <c r="Y98" s="10"/>
      <c r="Z98" s="11"/>
      <c r="AA98" s="10"/>
      <c r="AB98" s="11"/>
      <c r="AC98" s="10"/>
      <c r="AD98" s="7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73"/>
        <v>0</v>
      </c>
      <c r="AS98" s="11"/>
      <c r="AT98" s="10"/>
      <c r="AU98" s="11"/>
      <c r="AV98" s="10"/>
      <c r="AW98" s="11"/>
      <c r="AX98" s="10"/>
      <c r="AY98" s="11"/>
      <c r="AZ98" s="10"/>
      <c r="BA98" s="7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74"/>
        <v>0</v>
      </c>
      <c r="BP98" s="11"/>
      <c r="BQ98" s="10"/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75"/>
        <v>0</v>
      </c>
      <c r="CM98" s="11"/>
      <c r="CN98" s="10"/>
      <c r="CO98" s="11"/>
      <c r="CP98" s="10"/>
      <c r="CQ98" s="11"/>
      <c r="CR98" s="10"/>
      <c r="CS98" s="11"/>
      <c r="CT98" s="10"/>
      <c r="CU98" s="7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76"/>
        <v>0</v>
      </c>
      <c r="DJ98" s="11"/>
      <c r="DK98" s="10"/>
      <c r="DL98" s="11"/>
      <c r="DM98" s="10"/>
      <c r="DN98" s="11"/>
      <c r="DO98" s="10"/>
      <c r="DP98" s="11"/>
      <c r="DQ98" s="10"/>
      <c r="DR98" s="7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77"/>
        <v>0</v>
      </c>
      <c r="EG98" s="11"/>
      <c r="EH98" s="10"/>
      <c r="EI98" s="11"/>
      <c r="EJ98" s="10"/>
      <c r="EK98" s="11"/>
      <c r="EL98" s="10"/>
      <c r="EM98" s="11"/>
      <c r="EN98" s="10"/>
      <c r="EO98" s="7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78"/>
        <v>0</v>
      </c>
      <c r="FD98" s="11"/>
      <c r="FE98" s="10"/>
      <c r="FF98" s="11"/>
      <c r="FG98" s="10"/>
      <c r="FH98" s="11"/>
      <c r="FI98" s="10"/>
      <c r="FJ98" s="11"/>
      <c r="FK98" s="10"/>
      <c r="FL98" s="7"/>
      <c r="FM98" s="11"/>
      <c r="FN98" s="10"/>
      <c r="FO98" s="11"/>
      <c r="FP98" s="10"/>
      <c r="FQ98" s="11"/>
      <c r="FR98" s="10"/>
      <c r="FS98" s="11">
        <v>0</v>
      </c>
      <c r="FT98" s="10" t="s">
        <v>69</v>
      </c>
      <c r="FU98" s="11"/>
      <c r="FV98" s="10"/>
      <c r="FW98" s="11"/>
      <c r="FX98" s="10"/>
      <c r="FY98" s="7">
        <v>9</v>
      </c>
      <c r="FZ98" s="7">
        <f t="shared" si="79"/>
        <v>9</v>
      </c>
      <c r="GA98" s="11"/>
      <c r="GB98" s="10"/>
      <c r="GC98" s="11"/>
      <c r="GD98" s="10"/>
      <c r="GE98" s="11"/>
      <c r="GF98" s="10"/>
      <c r="GG98" s="11"/>
      <c r="GH98" s="10"/>
      <c r="GI98" s="7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80"/>
        <v>0</v>
      </c>
    </row>
    <row r="99" spans="1:205" ht="15.75" customHeight="1">
      <c r="A99" s="6"/>
      <c r="B99" s="6"/>
      <c r="C99" s="6"/>
      <c r="D99" s="6"/>
      <c r="E99" s="6" t="s">
        <v>77</v>
      </c>
      <c r="F99" s="6">
        <f aca="true" t="shared" si="87" ref="F99:AK99">SUM(F61:F98)</f>
        <v>7</v>
      </c>
      <c r="G99" s="6">
        <f t="shared" si="87"/>
        <v>72</v>
      </c>
      <c r="H99" s="6">
        <f t="shared" si="87"/>
        <v>1080</v>
      </c>
      <c r="I99" s="6">
        <f t="shared" si="87"/>
        <v>382</v>
      </c>
      <c r="J99" s="6">
        <f t="shared" si="87"/>
        <v>78</v>
      </c>
      <c r="K99" s="6">
        <f t="shared" si="87"/>
        <v>0</v>
      </c>
      <c r="L99" s="6">
        <f t="shared" si="87"/>
        <v>30</v>
      </c>
      <c r="M99" s="6">
        <f t="shared" si="87"/>
        <v>0</v>
      </c>
      <c r="N99" s="6">
        <f t="shared" si="87"/>
        <v>466</v>
      </c>
      <c r="O99" s="6">
        <f t="shared" si="87"/>
        <v>0</v>
      </c>
      <c r="P99" s="6">
        <f t="shared" si="87"/>
        <v>0</v>
      </c>
      <c r="Q99" s="6">
        <f t="shared" si="87"/>
        <v>0</v>
      </c>
      <c r="R99" s="6">
        <f t="shared" si="87"/>
        <v>124</v>
      </c>
      <c r="S99" s="7">
        <f t="shared" si="87"/>
        <v>87</v>
      </c>
      <c r="T99" s="7">
        <f t="shared" si="87"/>
        <v>54.79999999999999</v>
      </c>
      <c r="U99" s="7">
        <f t="shared" si="87"/>
        <v>50.42</v>
      </c>
      <c r="V99" s="11">
        <f t="shared" si="87"/>
        <v>26</v>
      </c>
      <c r="W99" s="10">
        <f t="shared" si="87"/>
        <v>0</v>
      </c>
      <c r="X99" s="11">
        <f t="shared" si="87"/>
        <v>0</v>
      </c>
      <c r="Y99" s="10">
        <f t="shared" si="87"/>
        <v>0</v>
      </c>
      <c r="Z99" s="11">
        <f t="shared" si="87"/>
        <v>0</v>
      </c>
      <c r="AA99" s="10">
        <f t="shared" si="87"/>
        <v>0</v>
      </c>
      <c r="AB99" s="11">
        <f t="shared" si="87"/>
        <v>0</v>
      </c>
      <c r="AC99" s="10">
        <f t="shared" si="87"/>
        <v>0</v>
      </c>
      <c r="AD99" s="7">
        <f t="shared" si="87"/>
        <v>1.3</v>
      </c>
      <c r="AE99" s="11">
        <f t="shared" si="87"/>
        <v>0</v>
      </c>
      <c r="AF99" s="10">
        <f t="shared" si="87"/>
        <v>0</v>
      </c>
      <c r="AG99" s="11">
        <f t="shared" si="87"/>
        <v>40</v>
      </c>
      <c r="AH99" s="10">
        <f t="shared" si="87"/>
        <v>0</v>
      </c>
      <c r="AI99" s="11">
        <f t="shared" si="87"/>
        <v>0</v>
      </c>
      <c r="AJ99" s="10">
        <f t="shared" si="87"/>
        <v>0</v>
      </c>
      <c r="AK99" s="11">
        <f t="shared" si="87"/>
        <v>0</v>
      </c>
      <c r="AL99" s="10">
        <f aca="true" t="shared" si="88" ref="AL99:BQ99">SUM(AL61:AL98)</f>
        <v>0</v>
      </c>
      <c r="AM99" s="11">
        <f t="shared" si="88"/>
        <v>0</v>
      </c>
      <c r="AN99" s="10">
        <f t="shared" si="88"/>
        <v>0</v>
      </c>
      <c r="AO99" s="11">
        <f t="shared" si="88"/>
        <v>0</v>
      </c>
      <c r="AP99" s="10">
        <f t="shared" si="88"/>
        <v>0</v>
      </c>
      <c r="AQ99" s="7">
        <f t="shared" si="88"/>
        <v>3.7</v>
      </c>
      <c r="AR99" s="7">
        <f t="shared" si="88"/>
        <v>5</v>
      </c>
      <c r="AS99" s="11">
        <f t="shared" si="88"/>
        <v>46</v>
      </c>
      <c r="AT99" s="10">
        <f t="shared" si="88"/>
        <v>0</v>
      </c>
      <c r="AU99" s="11">
        <f t="shared" si="88"/>
        <v>0</v>
      </c>
      <c r="AV99" s="10">
        <f t="shared" si="88"/>
        <v>0</v>
      </c>
      <c r="AW99" s="11">
        <f t="shared" si="88"/>
        <v>0</v>
      </c>
      <c r="AX99" s="10">
        <f t="shared" si="88"/>
        <v>0</v>
      </c>
      <c r="AY99" s="11">
        <f t="shared" si="88"/>
        <v>0</v>
      </c>
      <c r="AZ99" s="10">
        <f t="shared" si="88"/>
        <v>0</v>
      </c>
      <c r="BA99" s="7">
        <f t="shared" si="88"/>
        <v>2.3</v>
      </c>
      <c r="BB99" s="11">
        <f t="shared" si="88"/>
        <v>0</v>
      </c>
      <c r="BC99" s="10">
        <f t="shared" si="88"/>
        <v>0</v>
      </c>
      <c r="BD99" s="11">
        <f t="shared" si="88"/>
        <v>58</v>
      </c>
      <c r="BE99" s="10">
        <f t="shared" si="88"/>
        <v>0</v>
      </c>
      <c r="BF99" s="11">
        <f t="shared" si="88"/>
        <v>0</v>
      </c>
      <c r="BG99" s="10">
        <f t="shared" si="88"/>
        <v>0</v>
      </c>
      <c r="BH99" s="11">
        <f t="shared" si="88"/>
        <v>0</v>
      </c>
      <c r="BI99" s="10">
        <f t="shared" si="88"/>
        <v>0</v>
      </c>
      <c r="BJ99" s="11">
        <f t="shared" si="88"/>
        <v>0</v>
      </c>
      <c r="BK99" s="10">
        <f t="shared" si="88"/>
        <v>0</v>
      </c>
      <c r="BL99" s="11">
        <f t="shared" si="88"/>
        <v>0</v>
      </c>
      <c r="BM99" s="10">
        <f t="shared" si="88"/>
        <v>0</v>
      </c>
      <c r="BN99" s="7">
        <f t="shared" si="88"/>
        <v>4.7</v>
      </c>
      <c r="BO99" s="7">
        <f t="shared" si="88"/>
        <v>7</v>
      </c>
      <c r="BP99" s="11">
        <f t="shared" si="88"/>
        <v>68</v>
      </c>
      <c r="BQ99" s="10">
        <f t="shared" si="88"/>
        <v>0</v>
      </c>
      <c r="BR99" s="11">
        <f aca="true" t="shared" si="89" ref="BR99:CW99">SUM(BR61:BR98)</f>
        <v>0</v>
      </c>
      <c r="BS99" s="10">
        <f t="shared" si="89"/>
        <v>0</v>
      </c>
      <c r="BT99" s="11">
        <f t="shared" si="89"/>
        <v>0</v>
      </c>
      <c r="BU99" s="10">
        <f t="shared" si="89"/>
        <v>0</v>
      </c>
      <c r="BV99" s="11">
        <f t="shared" si="89"/>
        <v>0</v>
      </c>
      <c r="BW99" s="10">
        <f t="shared" si="89"/>
        <v>0</v>
      </c>
      <c r="BX99" s="7">
        <f t="shared" si="89"/>
        <v>4</v>
      </c>
      <c r="BY99" s="11">
        <f t="shared" si="89"/>
        <v>0</v>
      </c>
      <c r="BZ99" s="10">
        <f t="shared" si="89"/>
        <v>0</v>
      </c>
      <c r="CA99" s="11">
        <f t="shared" si="89"/>
        <v>92</v>
      </c>
      <c r="CB99" s="10">
        <f t="shared" si="89"/>
        <v>0</v>
      </c>
      <c r="CC99" s="11">
        <f t="shared" si="89"/>
        <v>0</v>
      </c>
      <c r="CD99" s="10">
        <f t="shared" si="89"/>
        <v>0</v>
      </c>
      <c r="CE99" s="11">
        <f t="shared" si="89"/>
        <v>0</v>
      </c>
      <c r="CF99" s="10">
        <f t="shared" si="89"/>
        <v>0</v>
      </c>
      <c r="CG99" s="11">
        <f t="shared" si="89"/>
        <v>0</v>
      </c>
      <c r="CH99" s="10">
        <f t="shared" si="89"/>
        <v>0</v>
      </c>
      <c r="CI99" s="11">
        <f t="shared" si="89"/>
        <v>0</v>
      </c>
      <c r="CJ99" s="10">
        <f t="shared" si="89"/>
        <v>0</v>
      </c>
      <c r="CK99" s="7">
        <f t="shared" si="89"/>
        <v>9</v>
      </c>
      <c r="CL99" s="7">
        <f t="shared" si="89"/>
        <v>13</v>
      </c>
      <c r="CM99" s="11">
        <f t="shared" si="89"/>
        <v>104</v>
      </c>
      <c r="CN99" s="10">
        <f t="shared" si="89"/>
        <v>0</v>
      </c>
      <c r="CO99" s="11">
        <f t="shared" si="89"/>
        <v>42</v>
      </c>
      <c r="CP99" s="10">
        <f t="shared" si="89"/>
        <v>0</v>
      </c>
      <c r="CQ99" s="11">
        <f t="shared" si="89"/>
        <v>0</v>
      </c>
      <c r="CR99" s="10">
        <f t="shared" si="89"/>
        <v>0</v>
      </c>
      <c r="CS99" s="11">
        <f t="shared" si="89"/>
        <v>0</v>
      </c>
      <c r="CT99" s="10">
        <f t="shared" si="89"/>
        <v>0</v>
      </c>
      <c r="CU99" s="7">
        <f t="shared" si="89"/>
        <v>11</v>
      </c>
      <c r="CV99" s="11">
        <f t="shared" si="89"/>
        <v>0</v>
      </c>
      <c r="CW99" s="10">
        <f t="shared" si="89"/>
        <v>0</v>
      </c>
      <c r="CX99" s="11">
        <f aca="true" t="shared" si="90" ref="CX99:EC99">SUM(CX61:CX98)</f>
        <v>94</v>
      </c>
      <c r="CY99" s="10">
        <f t="shared" si="90"/>
        <v>0</v>
      </c>
      <c r="CZ99" s="11">
        <f t="shared" si="90"/>
        <v>0</v>
      </c>
      <c r="DA99" s="10">
        <f t="shared" si="90"/>
        <v>0</v>
      </c>
      <c r="DB99" s="11">
        <f t="shared" si="90"/>
        <v>0</v>
      </c>
      <c r="DC99" s="10">
        <f t="shared" si="90"/>
        <v>0</v>
      </c>
      <c r="DD99" s="11">
        <f t="shared" si="90"/>
        <v>0</v>
      </c>
      <c r="DE99" s="10">
        <f t="shared" si="90"/>
        <v>0</v>
      </c>
      <c r="DF99" s="11">
        <f t="shared" si="90"/>
        <v>34</v>
      </c>
      <c r="DG99" s="10">
        <f t="shared" si="90"/>
        <v>0</v>
      </c>
      <c r="DH99" s="7">
        <f t="shared" si="90"/>
        <v>10</v>
      </c>
      <c r="DI99" s="7">
        <f t="shared" si="90"/>
        <v>21</v>
      </c>
      <c r="DJ99" s="11">
        <f t="shared" si="90"/>
        <v>74</v>
      </c>
      <c r="DK99" s="10">
        <f t="shared" si="90"/>
        <v>0</v>
      </c>
      <c r="DL99" s="11">
        <f t="shared" si="90"/>
        <v>10</v>
      </c>
      <c r="DM99" s="10">
        <f t="shared" si="90"/>
        <v>0</v>
      </c>
      <c r="DN99" s="11">
        <f t="shared" si="90"/>
        <v>0</v>
      </c>
      <c r="DO99" s="10">
        <f t="shared" si="90"/>
        <v>0</v>
      </c>
      <c r="DP99" s="11">
        <f t="shared" si="90"/>
        <v>0</v>
      </c>
      <c r="DQ99" s="10">
        <f t="shared" si="90"/>
        <v>0</v>
      </c>
      <c r="DR99" s="7">
        <f t="shared" si="90"/>
        <v>4.800000000000001</v>
      </c>
      <c r="DS99" s="11">
        <f t="shared" si="90"/>
        <v>0</v>
      </c>
      <c r="DT99" s="10">
        <f t="shared" si="90"/>
        <v>0</v>
      </c>
      <c r="DU99" s="11">
        <f t="shared" si="90"/>
        <v>152</v>
      </c>
      <c r="DV99" s="10">
        <f t="shared" si="90"/>
        <v>0</v>
      </c>
      <c r="DW99" s="11">
        <f t="shared" si="90"/>
        <v>0</v>
      </c>
      <c r="DX99" s="10">
        <f t="shared" si="90"/>
        <v>0</v>
      </c>
      <c r="DY99" s="11">
        <f t="shared" si="90"/>
        <v>0</v>
      </c>
      <c r="DZ99" s="10">
        <f t="shared" si="90"/>
        <v>0</v>
      </c>
      <c r="EA99" s="11">
        <f t="shared" si="90"/>
        <v>0</v>
      </c>
      <c r="EB99" s="10">
        <f t="shared" si="90"/>
        <v>0</v>
      </c>
      <c r="EC99" s="11">
        <f t="shared" si="90"/>
        <v>0</v>
      </c>
      <c r="ED99" s="10">
        <f aca="true" t="shared" si="91" ref="ED99:FI99">SUM(ED61:ED98)</f>
        <v>0</v>
      </c>
      <c r="EE99" s="7">
        <f t="shared" si="91"/>
        <v>12.2</v>
      </c>
      <c r="EF99" s="7">
        <f t="shared" si="91"/>
        <v>17</v>
      </c>
      <c r="EG99" s="11">
        <f t="shared" si="91"/>
        <v>0</v>
      </c>
      <c r="EH99" s="10">
        <f t="shared" si="91"/>
        <v>0</v>
      </c>
      <c r="EI99" s="11">
        <f t="shared" si="91"/>
        <v>0</v>
      </c>
      <c r="EJ99" s="10">
        <f t="shared" si="91"/>
        <v>0</v>
      </c>
      <c r="EK99" s="11">
        <f t="shared" si="91"/>
        <v>0</v>
      </c>
      <c r="EL99" s="10">
        <f t="shared" si="91"/>
        <v>0</v>
      </c>
      <c r="EM99" s="11">
        <f t="shared" si="91"/>
        <v>0</v>
      </c>
      <c r="EN99" s="10">
        <f t="shared" si="91"/>
        <v>0</v>
      </c>
      <c r="EO99" s="7">
        <f t="shared" si="91"/>
        <v>0</v>
      </c>
      <c r="EP99" s="11">
        <f t="shared" si="91"/>
        <v>0</v>
      </c>
      <c r="EQ99" s="10">
        <f t="shared" si="91"/>
        <v>0</v>
      </c>
      <c r="ER99" s="11">
        <f t="shared" si="91"/>
        <v>0</v>
      </c>
      <c r="ES99" s="10">
        <f t="shared" si="91"/>
        <v>0</v>
      </c>
      <c r="ET99" s="11">
        <f t="shared" si="91"/>
        <v>0</v>
      </c>
      <c r="EU99" s="10">
        <f t="shared" si="91"/>
        <v>0</v>
      </c>
      <c r="EV99" s="11">
        <f t="shared" si="91"/>
        <v>0</v>
      </c>
      <c r="EW99" s="10">
        <f t="shared" si="91"/>
        <v>0</v>
      </c>
      <c r="EX99" s="11">
        <f t="shared" si="91"/>
        <v>0</v>
      </c>
      <c r="EY99" s="10">
        <f t="shared" si="91"/>
        <v>0</v>
      </c>
      <c r="EZ99" s="11">
        <f t="shared" si="91"/>
        <v>0</v>
      </c>
      <c r="FA99" s="10">
        <f t="shared" si="91"/>
        <v>0</v>
      </c>
      <c r="FB99" s="7">
        <f t="shared" si="91"/>
        <v>0</v>
      </c>
      <c r="FC99" s="7">
        <f t="shared" si="91"/>
        <v>0</v>
      </c>
      <c r="FD99" s="11">
        <f t="shared" si="91"/>
        <v>64</v>
      </c>
      <c r="FE99" s="10">
        <f t="shared" si="91"/>
        <v>0</v>
      </c>
      <c r="FF99" s="11">
        <f t="shared" si="91"/>
        <v>26</v>
      </c>
      <c r="FG99" s="10">
        <f t="shared" si="91"/>
        <v>0</v>
      </c>
      <c r="FH99" s="11">
        <f t="shared" si="91"/>
        <v>0</v>
      </c>
      <c r="FI99" s="10">
        <f t="shared" si="91"/>
        <v>0</v>
      </c>
      <c r="FJ99" s="11">
        <f aca="true" t="shared" si="92" ref="FJ99:GO99">SUM(FJ61:FJ98)</f>
        <v>30</v>
      </c>
      <c r="FK99" s="10">
        <f t="shared" si="92"/>
        <v>0</v>
      </c>
      <c r="FL99" s="7">
        <f t="shared" si="92"/>
        <v>8.8</v>
      </c>
      <c r="FM99" s="11">
        <f t="shared" si="92"/>
        <v>0</v>
      </c>
      <c r="FN99" s="10">
        <f t="shared" si="92"/>
        <v>0</v>
      </c>
      <c r="FO99" s="11">
        <f t="shared" si="92"/>
        <v>30</v>
      </c>
      <c r="FP99" s="10">
        <f t="shared" si="92"/>
        <v>0</v>
      </c>
      <c r="FQ99" s="11">
        <f t="shared" si="92"/>
        <v>0</v>
      </c>
      <c r="FR99" s="10">
        <f t="shared" si="92"/>
        <v>0</v>
      </c>
      <c r="FS99" s="11">
        <f t="shared" si="92"/>
        <v>0</v>
      </c>
      <c r="FT99" s="10">
        <f t="shared" si="92"/>
        <v>0</v>
      </c>
      <c r="FU99" s="11">
        <f t="shared" si="92"/>
        <v>0</v>
      </c>
      <c r="FV99" s="10">
        <f t="shared" si="92"/>
        <v>0</v>
      </c>
      <c r="FW99" s="11">
        <f t="shared" si="92"/>
        <v>90</v>
      </c>
      <c r="FX99" s="10">
        <f t="shared" si="92"/>
        <v>0</v>
      </c>
      <c r="FY99" s="7">
        <f t="shared" si="92"/>
        <v>15.2</v>
      </c>
      <c r="FZ99" s="7">
        <f t="shared" si="92"/>
        <v>24</v>
      </c>
      <c r="GA99" s="11">
        <f t="shared" si="92"/>
        <v>0</v>
      </c>
      <c r="GB99" s="10">
        <f t="shared" si="92"/>
        <v>0</v>
      </c>
      <c r="GC99" s="11">
        <f t="shared" si="92"/>
        <v>0</v>
      </c>
      <c r="GD99" s="10">
        <f t="shared" si="92"/>
        <v>0</v>
      </c>
      <c r="GE99" s="11">
        <f t="shared" si="92"/>
        <v>0</v>
      </c>
      <c r="GF99" s="10">
        <f t="shared" si="92"/>
        <v>0</v>
      </c>
      <c r="GG99" s="11">
        <f t="shared" si="92"/>
        <v>0</v>
      </c>
      <c r="GH99" s="10">
        <f t="shared" si="92"/>
        <v>0</v>
      </c>
      <c r="GI99" s="7">
        <f t="shared" si="92"/>
        <v>0</v>
      </c>
      <c r="GJ99" s="11">
        <f t="shared" si="92"/>
        <v>0</v>
      </c>
      <c r="GK99" s="10">
        <f t="shared" si="92"/>
        <v>0</v>
      </c>
      <c r="GL99" s="11">
        <f t="shared" si="92"/>
        <v>0</v>
      </c>
      <c r="GM99" s="10">
        <f t="shared" si="92"/>
        <v>0</v>
      </c>
      <c r="GN99" s="11">
        <f t="shared" si="92"/>
        <v>0</v>
      </c>
      <c r="GO99" s="10">
        <f t="shared" si="92"/>
        <v>0</v>
      </c>
      <c r="GP99" s="11">
        <f aca="true" t="shared" si="93" ref="GP99:GW99">SUM(GP61:GP98)</f>
        <v>0</v>
      </c>
      <c r="GQ99" s="10">
        <f t="shared" si="93"/>
        <v>0</v>
      </c>
      <c r="GR99" s="11">
        <f t="shared" si="93"/>
        <v>0</v>
      </c>
      <c r="GS99" s="10">
        <f t="shared" si="93"/>
        <v>0</v>
      </c>
      <c r="GT99" s="11">
        <f t="shared" si="93"/>
        <v>0</v>
      </c>
      <c r="GU99" s="10">
        <f t="shared" si="93"/>
        <v>0</v>
      </c>
      <c r="GV99" s="7">
        <f t="shared" si="93"/>
        <v>0</v>
      </c>
      <c r="GW99" s="7">
        <f t="shared" si="93"/>
        <v>0</v>
      </c>
    </row>
    <row r="100" spans="1:205" ht="19.5" customHeight="1">
      <c r="A100" s="12" t="s">
        <v>201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2"/>
      <c r="GW100" s="13"/>
    </row>
    <row r="101" spans="1:205" ht="12.75">
      <c r="A101" s="15">
        <v>1</v>
      </c>
      <c r="B101" s="15">
        <v>1</v>
      </c>
      <c r="C101" s="15"/>
      <c r="D101" s="6" t="s">
        <v>202</v>
      </c>
      <c r="E101" s="3" t="s">
        <v>203</v>
      </c>
      <c r="F101" s="6">
        <f aca="true" t="shared" si="94" ref="F101:F132">COUNTIF(V101:GU101,"e")</f>
        <v>0</v>
      </c>
      <c r="G101" s="6">
        <f aca="true" t="shared" si="95" ref="G101:G132">COUNTIF(V101:GU101,"z")</f>
        <v>1</v>
      </c>
      <c r="H101" s="6">
        <f aca="true" t="shared" si="96" ref="H101:H132">SUM(I101:R101)</f>
        <v>30</v>
      </c>
      <c r="I101" s="6">
        <f aca="true" t="shared" si="97" ref="I101:I132">V101+AS101+BP101+CM101+DJ101+EG101+FD101+GA101</f>
        <v>30</v>
      </c>
      <c r="J101" s="6">
        <f aca="true" t="shared" si="98" ref="J101:J132">X101+AU101+BR101+CO101+DL101+EI101+FF101+GC101</f>
        <v>0</v>
      </c>
      <c r="K101" s="6">
        <f aca="true" t="shared" si="99" ref="K101:K132">Z101+AW101+BT101+CQ101+DN101+EK101+FH101+GE101</f>
        <v>0</v>
      </c>
      <c r="L101" s="6">
        <f aca="true" t="shared" si="100" ref="L101:L132">AB101+AY101+BV101+CS101+DP101+EM101+FJ101+GG101</f>
        <v>0</v>
      </c>
      <c r="M101" s="6">
        <f aca="true" t="shared" si="101" ref="M101:M132">AE101+BB101+BY101+CV101+DS101+EP101+FM101+GJ101</f>
        <v>0</v>
      </c>
      <c r="N101" s="6">
        <f aca="true" t="shared" si="102" ref="N101:N132">AG101+BD101+CA101+CX101+DU101+ER101+FO101+GL101</f>
        <v>0</v>
      </c>
      <c r="O101" s="6">
        <f aca="true" t="shared" si="103" ref="O101:O132">AI101+BF101+CC101+CZ101+DW101+ET101+FQ101+GN101</f>
        <v>0</v>
      </c>
      <c r="P101" s="6">
        <f aca="true" t="shared" si="104" ref="P101:P132">AK101+BH101+CE101+DB101+DY101+EV101+FS101+GP101</f>
        <v>0</v>
      </c>
      <c r="Q101" s="6">
        <f aca="true" t="shared" si="105" ref="Q101:Q132">AM101+BJ101+CG101+DD101+EA101+EX101+FU101+GR101</f>
        <v>0</v>
      </c>
      <c r="R101" s="6">
        <f aca="true" t="shared" si="106" ref="R101:R132">AO101+BL101+CI101+DF101+EC101+EZ101+FW101+GT101</f>
        <v>0</v>
      </c>
      <c r="S101" s="7">
        <f aca="true" t="shared" si="107" ref="S101:S132">AR101+BO101+CL101+DI101+EF101+FC101+FZ101+GW101</f>
        <v>2</v>
      </c>
      <c r="T101" s="7">
        <f aca="true" t="shared" si="108" ref="T101:T132">AQ101+BN101+CK101+DH101+EE101+FB101+FY101+GV101</f>
        <v>0</v>
      </c>
      <c r="U101" s="7">
        <v>1.3</v>
      </c>
      <c r="V101" s="11">
        <v>30</v>
      </c>
      <c r="W101" s="10" t="s">
        <v>60</v>
      </c>
      <c r="X101" s="11"/>
      <c r="Y101" s="10"/>
      <c r="Z101" s="11"/>
      <c r="AA101" s="10"/>
      <c r="AB101" s="11"/>
      <c r="AC101" s="10"/>
      <c r="AD101" s="7">
        <v>2</v>
      </c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aca="true" t="shared" si="109" ref="AR101:AR132">AD101+AQ101</f>
        <v>2</v>
      </c>
      <c r="AS101" s="11"/>
      <c r="AT101" s="10"/>
      <c r="AU101" s="11"/>
      <c r="AV101" s="10"/>
      <c r="AW101" s="11"/>
      <c r="AX101" s="10"/>
      <c r="AY101" s="11"/>
      <c r="AZ101" s="10"/>
      <c r="BA101" s="7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aca="true" t="shared" si="110" ref="BO101:BO132">BA101+BN101</f>
        <v>0</v>
      </c>
      <c r="BP101" s="11"/>
      <c r="BQ101" s="10"/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aca="true" t="shared" si="111" ref="CL101:CL132">BX101+CK101</f>
        <v>0</v>
      </c>
      <c r="CM101" s="11"/>
      <c r="CN101" s="10"/>
      <c r="CO101" s="11"/>
      <c r="CP101" s="10"/>
      <c r="CQ101" s="11"/>
      <c r="CR101" s="10"/>
      <c r="CS101" s="11"/>
      <c r="CT101" s="10"/>
      <c r="CU101" s="7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aca="true" t="shared" si="112" ref="DI101:DI132">CU101+DH101</f>
        <v>0</v>
      </c>
      <c r="DJ101" s="11"/>
      <c r="DK101" s="10"/>
      <c r="DL101" s="11"/>
      <c r="DM101" s="10"/>
      <c r="DN101" s="11"/>
      <c r="DO101" s="10"/>
      <c r="DP101" s="11"/>
      <c r="DQ101" s="10"/>
      <c r="DR101" s="7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aca="true" t="shared" si="113" ref="EF101:EF132">DR101+EE101</f>
        <v>0</v>
      </c>
      <c r="EG101" s="11"/>
      <c r="EH101" s="10"/>
      <c r="EI101" s="11"/>
      <c r="EJ101" s="10"/>
      <c r="EK101" s="11"/>
      <c r="EL101" s="10"/>
      <c r="EM101" s="11"/>
      <c r="EN101" s="10"/>
      <c r="EO101" s="7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aca="true" t="shared" si="114" ref="FC101:FC132">EO101+FB101</f>
        <v>0</v>
      </c>
      <c r="FD101" s="11"/>
      <c r="FE101" s="10"/>
      <c r="FF101" s="11"/>
      <c r="FG101" s="10"/>
      <c r="FH101" s="11"/>
      <c r="FI101" s="10"/>
      <c r="FJ101" s="11"/>
      <c r="FK101" s="10"/>
      <c r="FL101" s="7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aca="true" t="shared" si="115" ref="FZ101:FZ132">FL101+FY101</f>
        <v>0</v>
      </c>
      <c r="GA101" s="11"/>
      <c r="GB101" s="10"/>
      <c r="GC101" s="11"/>
      <c r="GD101" s="10"/>
      <c r="GE101" s="11"/>
      <c r="GF101" s="10"/>
      <c r="GG101" s="11"/>
      <c r="GH101" s="10"/>
      <c r="GI101" s="7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aca="true" t="shared" si="116" ref="GW101:GW132">GI101+GV101</f>
        <v>0</v>
      </c>
    </row>
    <row r="102" spans="1:205" ht="12.75">
      <c r="A102" s="15">
        <v>1</v>
      </c>
      <c r="B102" s="15">
        <v>1</v>
      </c>
      <c r="C102" s="15"/>
      <c r="D102" s="6" t="s">
        <v>204</v>
      </c>
      <c r="E102" s="3" t="s">
        <v>205</v>
      </c>
      <c r="F102" s="6">
        <f t="shared" si="94"/>
        <v>0</v>
      </c>
      <c r="G102" s="6">
        <f t="shared" si="95"/>
        <v>1</v>
      </c>
      <c r="H102" s="6">
        <f t="shared" si="96"/>
        <v>30</v>
      </c>
      <c r="I102" s="6">
        <f t="shared" si="97"/>
        <v>30</v>
      </c>
      <c r="J102" s="6">
        <f t="shared" si="98"/>
        <v>0</v>
      </c>
      <c r="K102" s="6">
        <f t="shared" si="99"/>
        <v>0</v>
      </c>
      <c r="L102" s="6">
        <f t="shared" si="100"/>
        <v>0</v>
      </c>
      <c r="M102" s="6">
        <f t="shared" si="101"/>
        <v>0</v>
      </c>
      <c r="N102" s="6">
        <f t="shared" si="102"/>
        <v>0</v>
      </c>
      <c r="O102" s="6">
        <f t="shared" si="103"/>
        <v>0</v>
      </c>
      <c r="P102" s="6">
        <f t="shared" si="104"/>
        <v>0</v>
      </c>
      <c r="Q102" s="6">
        <f t="shared" si="105"/>
        <v>0</v>
      </c>
      <c r="R102" s="6">
        <f t="shared" si="106"/>
        <v>0</v>
      </c>
      <c r="S102" s="7">
        <f t="shared" si="107"/>
        <v>2</v>
      </c>
      <c r="T102" s="7">
        <f t="shared" si="108"/>
        <v>0</v>
      </c>
      <c r="U102" s="7">
        <v>1.3</v>
      </c>
      <c r="V102" s="11">
        <v>30</v>
      </c>
      <c r="W102" s="10" t="s">
        <v>60</v>
      </c>
      <c r="X102" s="11"/>
      <c r="Y102" s="10"/>
      <c r="Z102" s="11"/>
      <c r="AA102" s="10"/>
      <c r="AB102" s="11"/>
      <c r="AC102" s="10"/>
      <c r="AD102" s="7">
        <v>2</v>
      </c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9"/>
        <v>2</v>
      </c>
      <c r="AS102" s="11"/>
      <c r="AT102" s="10"/>
      <c r="AU102" s="11"/>
      <c r="AV102" s="10"/>
      <c r="AW102" s="11"/>
      <c r="AX102" s="10"/>
      <c r="AY102" s="11"/>
      <c r="AZ102" s="10"/>
      <c r="BA102" s="7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10"/>
        <v>0</v>
      </c>
      <c r="BP102" s="11"/>
      <c r="BQ102" s="10"/>
      <c r="BR102" s="11"/>
      <c r="BS102" s="10"/>
      <c r="BT102" s="11"/>
      <c r="BU102" s="10"/>
      <c r="BV102" s="11"/>
      <c r="BW102" s="10"/>
      <c r="BX102" s="7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11"/>
        <v>0</v>
      </c>
      <c r="CM102" s="11"/>
      <c r="CN102" s="10"/>
      <c r="CO102" s="11"/>
      <c r="CP102" s="10"/>
      <c r="CQ102" s="11"/>
      <c r="CR102" s="10"/>
      <c r="CS102" s="11"/>
      <c r="CT102" s="10"/>
      <c r="CU102" s="7"/>
      <c r="CV102" s="11"/>
      <c r="CW102" s="10"/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/>
      <c r="DI102" s="7">
        <f t="shared" si="112"/>
        <v>0</v>
      </c>
      <c r="DJ102" s="11"/>
      <c r="DK102" s="10"/>
      <c r="DL102" s="11"/>
      <c r="DM102" s="10"/>
      <c r="DN102" s="11"/>
      <c r="DO102" s="10"/>
      <c r="DP102" s="11"/>
      <c r="DQ102" s="10"/>
      <c r="DR102" s="7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13"/>
        <v>0</v>
      </c>
      <c r="EG102" s="11"/>
      <c r="EH102" s="10"/>
      <c r="EI102" s="11"/>
      <c r="EJ102" s="10"/>
      <c r="EK102" s="11"/>
      <c r="EL102" s="10"/>
      <c r="EM102" s="11"/>
      <c r="EN102" s="10"/>
      <c r="EO102" s="7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14"/>
        <v>0</v>
      </c>
      <c r="FD102" s="11"/>
      <c r="FE102" s="10"/>
      <c r="FF102" s="11"/>
      <c r="FG102" s="10"/>
      <c r="FH102" s="11"/>
      <c r="FI102" s="10"/>
      <c r="FJ102" s="11"/>
      <c r="FK102" s="10"/>
      <c r="FL102" s="7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15"/>
        <v>0</v>
      </c>
      <c r="GA102" s="11"/>
      <c r="GB102" s="10"/>
      <c r="GC102" s="11"/>
      <c r="GD102" s="10"/>
      <c r="GE102" s="11"/>
      <c r="GF102" s="10"/>
      <c r="GG102" s="11"/>
      <c r="GH102" s="10"/>
      <c r="GI102" s="7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6"/>
        <v>0</v>
      </c>
    </row>
    <row r="103" spans="1:205" ht="12.75">
      <c r="A103" s="15">
        <v>5</v>
      </c>
      <c r="B103" s="15">
        <v>1</v>
      </c>
      <c r="C103" s="15"/>
      <c r="D103" s="6" t="s">
        <v>206</v>
      </c>
      <c r="E103" s="3" t="s">
        <v>207</v>
      </c>
      <c r="F103" s="6">
        <f t="shared" si="94"/>
        <v>1</v>
      </c>
      <c r="G103" s="6">
        <f t="shared" si="95"/>
        <v>2</v>
      </c>
      <c r="H103" s="6">
        <f t="shared" si="96"/>
        <v>150</v>
      </c>
      <c r="I103" s="6">
        <f t="shared" si="97"/>
        <v>0</v>
      </c>
      <c r="J103" s="6">
        <f t="shared" si="98"/>
        <v>0</v>
      </c>
      <c r="K103" s="6">
        <f t="shared" si="99"/>
        <v>0</v>
      </c>
      <c r="L103" s="6">
        <f t="shared" si="100"/>
        <v>0</v>
      </c>
      <c r="M103" s="6">
        <f t="shared" si="101"/>
        <v>0</v>
      </c>
      <c r="N103" s="6">
        <f t="shared" si="102"/>
        <v>0</v>
      </c>
      <c r="O103" s="6">
        <f t="shared" si="103"/>
        <v>150</v>
      </c>
      <c r="P103" s="6">
        <f t="shared" si="104"/>
        <v>0</v>
      </c>
      <c r="Q103" s="6">
        <f t="shared" si="105"/>
        <v>0</v>
      </c>
      <c r="R103" s="6">
        <f t="shared" si="106"/>
        <v>0</v>
      </c>
      <c r="S103" s="7">
        <f t="shared" si="107"/>
        <v>7</v>
      </c>
      <c r="T103" s="7">
        <f t="shared" si="108"/>
        <v>7</v>
      </c>
      <c r="U103" s="7">
        <v>5.4</v>
      </c>
      <c r="V103" s="11"/>
      <c r="W103" s="10"/>
      <c r="X103" s="11"/>
      <c r="Y103" s="10"/>
      <c r="Z103" s="11"/>
      <c r="AA103" s="10"/>
      <c r="AB103" s="11"/>
      <c r="AC103" s="10"/>
      <c r="AD103" s="7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9"/>
        <v>0</v>
      </c>
      <c r="AS103" s="11"/>
      <c r="AT103" s="10"/>
      <c r="AU103" s="11"/>
      <c r="AV103" s="10"/>
      <c r="AW103" s="11"/>
      <c r="AX103" s="10"/>
      <c r="AY103" s="11"/>
      <c r="AZ103" s="10"/>
      <c r="BA103" s="7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10"/>
        <v>0</v>
      </c>
      <c r="BP103" s="11"/>
      <c r="BQ103" s="10"/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>
        <v>30</v>
      </c>
      <c r="CD103" s="10" t="s">
        <v>60</v>
      </c>
      <c r="CE103" s="11"/>
      <c r="CF103" s="10"/>
      <c r="CG103" s="11"/>
      <c r="CH103" s="10"/>
      <c r="CI103" s="11"/>
      <c r="CJ103" s="10"/>
      <c r="CK103" s="7">
        <v>2</v>
      </c>
      <c r="CL103" s="7">
        <f t="shared" si="111"/>
        <v>2</v>
      </c>
      <c r="CM103" s="11"/>
      <c r="CN103" s="10"/>
      <c r="CO103" s="11"/>
      <c r="CP103" s="10"/>
      <c r="CQ103" s="11"/>
      <c r="CR103" s="10"/>
      <c r="CS103" s="11"/>
      <c r="CT103" s="10"/>
      <c r="CU103" s="7"/>
      <c r="CV103" s="11"/>
      <c r="CW103" s="10"/>
      <c r="CX103" s="11"/>
      <c r="CY103" s="10"/>
      <c r="CZ103" s="11">
        <v>60</v>
      </c>
      <c r="DA103" s="10" t="s">
        <v>60</v>
      </c>
      <c r="DB103" s="11"/>
      <c r="DC103" s="10"/>
      <c r="DD103" s="11"/>
      <c r="DE103" s="10"/>
      <c r="DF103" s="11"/>
      <c r="DG103" s="10"/>
      <c r="DH103" s="7">
        <v>2</v>
      </c>
      <c r="DI103" s="7">
        <f t="shared" si="112"/>
        <v>2</v>
      </c>
      <c r="DJ103" s="11"/>
      <c r="DK103" s="10"/>
      <c r="DL103" s="11"/>
      <c r="DM103" s="10"/>
      <c r="DN103" s="11"/>
      <c r="DO103" s="10"/>
      <c r="DP103" s="11"/>
      <c r="DQ103" s="10"/>
      <c r="DR103" s="7"/>
      <c r="DS103" s="11"/>
      <c r="DT103" s="10"/>
      <c r="DU103" s="11"/>
      <c r="DV103" s="10"/>
      <c r="DW103" s="11">
        <v>60</v>
      </c>
      <c r="DX103" s="10" t="s">
        <v>69</v>
      </c>
      <c r="DY103" s="11"/>
      <c r="DZ103" s="10"/>
      <c r="EA103" s="11"/>
      <c r="EB103" s="10"/>
      <c r="EC103" s="11"/>
      <c r="ED103" s="10"/>
      <c r="EE103" s="7">
        <v>3</v>
      </c>
      <c r="EF103" s="7">
        <f t="shared" si="113"/>
        <v>3</v>
      </c>
      <c r="EG103" s="11"/>
      <c r="EH103" s="10"/>
      <c r="EI103" s="11"/>
      <c r="EJ103" s="10"/>
      <c r="EK103" s="11"/>
      <c r="EL103" s="10"/>
      <c r="EM103" s="11"/>
      <c r="EN103" s="10"/>
      <c r="EO103" s="7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14"/>
        <v>0</v>
      </c>
      <c r="FD103" s="11"/>
      <c r="FE103" s="10"/>
      <c r="FF103" s="11"/>
      <c r="FG103" s="10"/>
      <c r="FH103" s="11"/>
      <c r="FI103" s="10"/>
      <c r="FJ103" s="11"/>
      <c r="FK103" s="10"/>
      <c r="FL103" s="7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15"/>
        <v>0</v>
      </c>
      <c r="GA103" s="11"/>
      <c r="GB103" s="10"/>
      <c r="GC103" s="11"/>
      <c r="GD103" s="10"/>
      <c r="GE103" s="11"/>
      <c r="GF103" s="10"/>
      <c r="GG103" s="11"/>
      <c r="GH103" s="10"/>
      <c r="GI103" s="7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6"/>
        <v>0</v>
      </c>
    </row>
    <row r="104" spans="1:205" ht="12.75">
      <c r="A104" s="15">
        <v>5</v>
      </c>
      <c r="B104" s="15">
        <v>1</v>
      </c>
      <c r="C104" s="15"/>
      <c r="D104" s="6" t="s">
        <v>208</v>
      </c>
      <c r="E104" s="3" t="s">
        <v>209</v>
      </c>
      <c r="F104" s="6">
        <f t="shared" si="94"/>
        <v>1</v>
      </c>
      <c r="G104" s="6">
        <f t="shared" si="95"/>
        <v>2</v>
      </c>
      <c r="H104" s="6">
        <f t="shared" si="96"/>
        <v>150</v>
      </c>
      <c r="I104" s="6">
        <f t="shared" si="97"/>
        <v>0</v>
      </c>
      <c r="J104" s="6">
        <f t="shared" si="98"/>
        <v>0</v>
      </c>
      <c r="K104" s="6">
        <f t="shared" si="99"/>
        <v>0</v>
      </c>
      <c r="L104" s="6">
        <f t="shared" si="100"/>
        <v>0</v>
      </c>
      <c r="M104" s="6">
        <f t="shared" si="101"/>
        <v>0</v>
      </c>
      <c r="N104" s="6">
        <f t="shared" si="102"/>
        <v>0</v>
      </c>
      <c r="O104" s="6">
        <f t="shared" si="103"/>
        <v>150</v>
      </c>
      <c r="P104" s="6">
        <f t="shared" si="104"/>
        <v>0</v>
      </c>
      <c r="Q104" s="6">
        <f t="shared" si="105"/>
        <v>0</v>
      </c>
      <c r="R104" s="6">
        <f t="shared" si="106"/>
        <v>0</v>
      </c>
      <c r="S104" s="7">
        <f t="shared" si="107"/>
        <v>7</v>
      </c>
      <c r="T104" s="7">
        <f t="shared" si="108"/>
        <v>7</v>
      </c>
      <c r="U104" s="7">
        <v>5.4</v>
      </c>
      <c r="V104" s="11"/>
      <c r="W104" s="10"/>
      <c r="X104" s="11"/>
      <c r="Y104" s="10"/>
      <c r="Z104" s="11"/>
      <c r="AA104" s="10"/>
      <c r="AB104" s="11"/>
      <c r="AC104" s="10"/>
      <c r="AD104" s="7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9"/>
        <v>0</v>
      </c>
      <c r="AS104" s="11"/>
      <c r="AT104" s="10"/>
      <c r="AU104" s="11"/>
      <c r="AV104" s="10"/>
      <c r="AW104" s="11"/>
      <c r="AX104" s="10"/>
      <c r="AY104" s="11"/>
      <c r="AZ104" s="10"/>
      <c r="BA104" s="7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10"/>
        <v>0</v>
      </c>
      <c r="BP104" s="11"/>
      <c r="BQ104" s="10"/>
      <c r="BR104" s="11"/>
      <c r="BS104" s="10"/>
      <c r="BT104" s="11"/>
      <c r="BU104" s="10"/>
      <c r="BV104" s="11"/>
      <c r="BW104" s="10"/>
      <c r="BX104" s="7"/>
      <c r="BY104" s="11"/>
      <c r="BZ104" s="10"/>
      <c r="CA104" s="11"/>
      <c r="CB104" s="10"/>
      <c r="CC104" s="11">
        <v>30</v>
      </c>
      <c r="CD104" s="10" t="s">
        <v>60</v>
      </c>
      <c r="CE104" s="11"/>
      <c r="CF104" s="10"/>
      <c r="CG104" s="11"/>
      <c r="CH104" s="10"/>
      <c r="CI104" s="11"/>
      <c r="CJ104" s="10"/>
      <c r="CK104" s="7">
        <v>2</v>
      </c>
      <c r="CL104" s="7">
        <f t="shared" si="111"/>
        <v>2</v>
      </c>
      <c r="CM104" s="11"/>
      <c r="CN104" s="10"/>
      <c r="CO104" s="11"/>
      <c r="CP104" s="10"/>
      <c r="CQ104" s="11"/>
      <c r="CR104" s="10"/>
      <c r="CS104" s="11"/>
      <c r="CT104" s="10"/>
      <c r="CU104" s="7"/>
      <c r="CV104" s="11"/>
      <c r="CW104" s="10"/>
      <c r="CX104" s="11"/>
      <c r="CY104" s="10"/>
      <c r="CZ104" s="11">
        <v>60</v>
      </c>
      <c r="DA104" s="10" t="s">
        <v>60</v>
      </c>
      <c r="DB104" s="11"/>
      <c r="DC104" s="10"/>
      <c r="DD104" s="11"/>
      <c r="DE104" s="10"/>
      <c r="DF104" s="11"/>
      <c r="DG104" s="10"/>
      <c r="DH104" s="7">
        <v>2</v>
      </c>
      <c r="DI104" s="7">
        <f t="shared" si="112"/>
        <v>2</v>
      </c>
      <c r="DJ104" s="11"/>
      <c r="DK104" s="10"/>
      <c r="DL104" s="11"/>
      <c r="DM104" s="10"/>
      <c r="DN104" s="11"/>
      <c r="DO104" s="10"/>
      <c r="DP104" s="11"/>
      <c r="DQ104" s="10"/>
      <c r="DR104" s="7"/>
      <c r="DS104" s="11"/>
      <c r="DT104" s="10"/>
      <c r="DU104" s="11"/>
      <c r="DV104" s="10"/>
      <c r="DW104" s="11">
        <v>60</v>
      </c>
      <c r="DX104" s="10" t="s">
        <v>69</v>
      </c>
      <c r="DY104" s="11"/>
      <c r="DZ104" s="10"/>
      <c r="EA104" s="11"/>
      <c r="EB104" s="10"/>
      <c r="EC104" s="11"/>
      <c r="ED104" s="10"/>
      <c r="EE104" s="7">
        <v>3</v>
      </c>
      <c r="EF104" s="7">
        <f t="shared" si="113"/>
        <v>3</v>
      </c>
      <c r="EG104" s="11"/>
      <c r="EH104" s="10"/>
      <c r="EI104" s="11"/>
      <c r="EJ104" s="10"/>
      <c r="EK104" s="11"/>
      <c r="EL104" s="10"/>
      <c r="EM104" s="11"/>
      <c r="EN104" s="10"/>
      <c r="EO104" s="7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14"/>
        <v>0</v>
      </c>
      <c r="FD104" s="11"/>
      <c r="FE104" s="10"/>
      <c r="FF104" s="11"/>
      <c r="FG104" s="10"/>
      <c r="FH104" s="11"/>
      <c r="FI104" s="10"/>
      <c r="FJ104" s="11"/>
      <c r="FK104" s="10"/>
      <c r="FL104" s="7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15"/>
        <v>0</v>
      </c>
      <c r="GA104" s="11"/>
      <c r="GB104" s="10"/>
      <c r="GC104" s="11"/>
      <c r="GD104" s="10"/>
      <c r="GE104" s="11"/>
      <c r="GF104" s="10"/>
      <c r="GG104" s="11"/>
      <c r="GH104" s="10"/>
      <c r="GI104" s="7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6"/>
        <v>0</v>
      </c>
    </row>
    <row r="105" spans="1:205" ht="12.75">
      <c r="A105" s="15">
        <v>6</v>
      </c>
      <c r="B105" s="15">
        <v>1</v>
      </c>
      <c r="C105" s="15"/>
      <c r="D105" s="6" t="s">
        <v>210</v>
      </c>
      <c r="E105" s="3" t="s">
        <v>211</v>
      </c>
      <c r="F105" s="6">
        <f t="shared" si="94"/>
        <v>0</v>
      </c>
      <c r="G105" s="6">
        <f t="shared" si="95"/>
        <v>1</v>
      </c>
      <c r="H105" s="6">
        <f t="shared" si="96"/>
        <v>15</v>
      </c>
      <c r="I105" s="6">
        <f t="shared" si="97"/>
        <v>15</v>
      </c>
      <c r="J105" s="6">
        <f t="shared" si="98"/>
        <v>0</v>
      </c>
      <c r="K105" s="6">
        <f t="shared" si="99"/>
        <v>0</v>
      </c>
      <c r="L105" s="6">
        <f t="shared" si="100"/>
        <v>0</v>
      </c>
      <c r="M105" s="6">
        <f t="shared" si="101"/>
        <v>0</v>
      </c>
      <c r="N105" s="6">
        <f t="shared" si="102"/>
        <v>0</v>
      </c>
      <c r="O105" s="6">
        <f t="shared" si="103"/>
        <v>0</v>
      </c>
      <c r="P105" s="6">
        <f t="shared" si="104"/>
        <v>0</v>
      </c>
      <c r="Q105" s="6">
        <f t="shared" si="105"/>
        <v>0</v>
      </c>
      <c r="R105" s="6">
        <f t="shared" si="106"/>
        <v>0</v>
      </c>
      <c r="S105" s="7">
        <f t="shared" si="107"/>
        <v>1</v>
      </c>
      <c r="T105" s="7">
        <f t="shared" si="108"/>
        <v>0</v>
      </c>
      <c r="U105" s="7">
        <v>1</v>
      </c>
      <c r="V105" s="11"/>
      <c r="W105" s="10"/>
      <c r="X105" s="11"/>
      <c r="Y105" s="10"/>
      <c r="Z105" s="11"/>
      <c r="AA105" s="10"/>
      <c r="AB105" s="11"/>
      <c r="AC105" s="10"/>
      <c r="AD105" s="7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9"/>
        <v>0</v>
      </c>
      <c r="AS105" s="11"/>
      <c r="AT105" s="10"/>
      <c r="AU105" s="11"/>
      <c r="AV105" s="10"/>
      <c r="AW105" s="11"/>
      <c r="AX105" s="10"/>
      <c r="AY105" s="11"/>
      <c r="AZ105" s="10"/>
      <c r="BA105" s="7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10"/>
        <v>0</v>
      </c>
      <c r="BP105" s="11">
        <v>15</v>
      </c>
      <c r="BQ105" s="10" t="s">
        <v>60</v>
      </c>
      <c r="BR105" s="11"/>
      <c r="BS105" s="10"/>
      <c r="BT105" s="11"/>
      <c r="BU105" s="10"/>
      <c r="BV105" s="11"/>
      <c r="BW105" s="10"/>
      <c r="BX105" s="7">
        <v>1</v>
      </c>
      <c r="BY105" s="11"/>
      <c r="BZ105" s="10"/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/>
      <c r="CL105" s="7">
        <f t="shared" si="111"/>
        <v>1</v>
      </c>
      <c r="CM105" s="11"/>
      <c r="CN105" s="10"/>
      <c r="CO105" s="11"/>
      <c r="CP105" s="10"/>
      <c r="CQ105" s="11"/>
      <c r="CR105" s="10"/>
      <c r="CS105" s="11"/>
      <c r="CT105" s="10"/>
      <c r="CU105" s="7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12"/>
        <v>0</v>
      </c>
      <c r="DJ105" s="11"/>
      <c r="DK105" s="10"/>
      <c r="DL105" s="11"/>
      <c r="DM105" s="10"/>
      <c r="DN105" s="11"/>
      <c r="DO105" s="10"/>
      <c r="DP105" s="11"/>
      <c r="DQ105" s="10"/>
      <c r="DR105" s="7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13"/>
        <v>0</v>
      </c>
      <c r="EG105" s="11"/>
      <c r="EH105" s="10"/>
      <c r="EI105" s="11"/>
      <c r="EJ105" s="10"/>
      <c r="EK105" s="11"/>
      <c r="EL105" s="10"/>
      <c r="EM105" s="11"/>
      <c r="EN105" s="10"/>
      <c r="EO105" s="7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14"/>
        <v>0</v>
      </c>
      <c r="FD105" s="11"/>
      <c r="FE105" s="10"/>
      <c r="FF105" s="11"/>
      <c r="FG105" s="10"/>
      <c r="FH105" s="11"/>
      <c r="FI105" s="10"/>
      <c r="FJ105" s="11"/>
      <c r="FK105" s="10"/>
      <c r="FL105" s="7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15"/>
        <v>0</v>
      </c>
      <c r="GA105" s="11"/>
      <c r="GB105" s="10"/>
      <c r="GC105" s="11"/>
      <c r="GD105" s="10"/>
      <c r="GE105" s="11"/>
      <c r="GF105" s="10"/>
      <c r="GG105" s="11"/>
      <c r="GH105" s="10"/>
      <c r="GI105" s="7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6"/>
        <v>0</v>
      </c>
    </row>
    <row r="106" spans="1:205" ht="12.75">
      <c r="A106" s="15">
        <v>6</v>
      </c>
      <c r="B106" s="15">
        <v>1</v>
      </c>
      <c r="C106" s="15"/>
      <c r="D106" s="6" t="s">
        <v>212</v>
      </c>
      <c r="E106" s="3" t="s">
        <v>213</v>
      </c>
      <c r="F106" s="6">
        <f t="shared" si="94"/>
        <v>0</v>
      </c>
      <c r="G106" s="6">
        <f t="shared" si="95"/>
        <v>1</v>
      </c>
      <c r="H106" s="6">
        <f t="shared" si="96"/>
        <v>15</v>
      </c>
      <c r="I106" s="6">
        <f t="shared" si="97"/>
        <v>15</v>
      </c>
      <c r="J106" s="6">
        <f t="shared" si="98"/>
        <v>0</v>
      </c>
      <c r="K106" s="6">
        <f t="shared" si="99"/>
        <v>0</v>
      </c>
      <c r="L106" s="6">
        <f t="shared" si="100"/>
        <v>0</v>
      </c>
      <c r="M106" s="6">
        <f t="shared" si="101"/>
        <v>0</v>
      </c>
      <c r="N106" s="6">
        <f t="shared" si="102"/>
        <v>0</v>
      </c>
      <c r="O106" s="6">
        <f t="shared" si="103"/>
        <v>0</v>
      </c>
      <c r="P106" s="6">
        <f t="shared" si="104"/>
        <v>0</v>
      </c>
      <c r="Q106" s="6">
        <f t="shared" si="105"/>
        <v>0</v>
      </c>
      <c r="R106" s="6">
        <f t="shared" si="106"/>
        <v>0</v>
      </c>
      <c r="S106" s="7">
        <f t="shared" si="107"/>
        <v>1</v>
      </c>
      <c r="T106" s="7">
        <f t="shared" si="108"/>
        <v>0</v>
      </c>
      <c r="U106" s="7">
        <v>1</v>
      </c>
      <c r="V106" s="11"/>
      <c r="W106" s="10"/>
      <c r="X106" s="11"/>
      <c r="Y106" s="10"/>
      <c r="Z106" s="11"/>
      <c r="AA106" s="10"/>
      <c r="AB106" s="11"/>
      <c r="AC106" s="10"/>
      <c r="AD106" s="7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9"/>
        <v>0</v>
      </c>
      <c r="AS106" s="11"/>
      <c r="AT106" s="10"/>
      <c r="AU106" s="11"/>
      <c r="AV106" s="10"/>
      <c r="AW106" s="11"/>
      <c r="AX106" s="10"/>
      <c r="AY106" s="11"/>
      <c r="AZ106" s="10"/>
      <c r="BA106" s="7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10"/>
        <v>0</v>
      </c>
      <c r="BP106" s="11">
        <v>15</v>
      </c>
      <c r="BQ106" s="10" t="s">
        <v>60</v>
      </c>
      <c r="BR106" s="11"/>
      <c r="BS106" s="10"/>
      <c r="BT106" s="11"/>
      <c r="BU106" s="10"/>
      <c r="BV106" s="11"/>
      <c r="BW106" s="10"/>
      <c r="BX106" s="7">
        <v>1</v>
      </c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11"/>
        <v>1</v>
      </c>
      <c r="CM106" s="11"/>
      <c r="CN106" s="10"/>
      <c r="CO106" s="11"/>
      <c r="CP106" s="10"/>
      <c r="CQ106" s="11"/>
      <c r="CR106" s="10"/>
      <c r="CS106" s="11"/>
      <c r="CT106" s="10"/>
      <c r="CU106" s="7"/>
      <c r="CV106" s="11"/>
      <c r="CW106" s="10"/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/>
      <c r="DI106" s="7">
        <f t="shared" si="112"/>
        <v>0</v>
      </c>
      <c r="DJ106" s="11"/>
      <c r="DK106" s="10"/>
      <c r="DL106" s="11"/>
      <c r="DM106" s="10"/>
      <c r="DN106" s="11"/>
      <c r="DO106" s="10"/>
      <c r="DP106" s="11"/>
      <c r="DQ106" s="10"/>
      <c r="DR106" s="7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13"/>
        <v>0</v>
      </c>
      <c r="EG106" s="11"/>
      <c r="EH106" s="10"/>
      <c r="EI106" s="11"/>
      <c r="EJ106" s="10"/>
      <c r="EK106" s="11"/>
      <c r="EL106" s="10"/>
      <c r="EM106" s="11"/>
      <c r="EN106" s="10"/>
      <c r="EO106" s="7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14"/>
        <v>0</v>
      </c>
      <c r="FD106" s="11"/>
      <c r="FE106" s="10"/>
      <c r="FF106" s="11"/>
      <c r="FG106" s="10"/>
      <c r="FH106" s="11"/>
      <c r="FI106" s="10"/>
      <c r="FJ106" s="11"/>
      <c r="FK106" s="10"/>
      <c r="FL106" s="7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15"/>
        <v>0</v>
      </c>
      <c r="GA106" s="11"/>
      <c r="GB106" s="10"/>
      <c r="GC106" s="11"/>
      <c r="GD106" s="10"/>
      <c r="GE106" s="11"/>
      <c r="GF106" s="10"/>
      <c r="GG106" s="11"/>
      <c r="GH106" s="10"/>
      <c r="GI106" s="7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6"/>
        <v>0</v>
      </c>
    </row>
    <row r="107" spans="1:205" ht="12.75">
      <c r="A107" s="15">
        <v>2</v>
      </c>
      <c r="B107" s="15">
        <v>1</v>
      </c>
      <c r="C107" s="15"/>
      <c r="D107" s="6" t="s">
        <v>214</v>
      </c>
      <c r="E107" s="3" t="s">
        <v>215</v>
      </c>
      <c r="F107" s="6">
        <f t="shared" si="94"/>
        <v>0</v>
      </c>
      <c r="G107" s="6">
        <f t="shared" si="95"/>
        <v>1</v>
      </c>
      <c r="H107" s="6">
        <f t="shared" si="96"/>
        <v>30</v>
      </c>
      <c r="I107" s="6">
        <f t="shared" si="97"/>
        <v>0</v>
      </c>
      <c r="J107" s="6">
        <f t="shared" si="98"/>
        <v>0</v>
      </c>
      <c r="K107" s="6">
        <f t="shared" si="99"/>
        <v>0</v>
      </c>
      <c r="L107" s="6">
        <f t="shared" si="100"/>
        <v>0</v>
      </c>
      <c r="M107" s="6">
        <f t="shared" si="101"/>
        <v>0</v>
      </c>
      <c r="N107" s="6">
        <f t="shared" si="102"/>
        <v>30</v>
      </c>
      <c r="O107" s="6">
        <f t="shared" si="103"/>
        <v>0</v>
      </c>
      <c r="P107" s="6">
        <f t="shared" si="104"/>
        <v>0</v>
      </c>
      <c r="Q107" s="6">
        <f t="shared" si="105"/>
        <v>0</v>
      </c>
      <c r="R107" s="6">
        <f t="shared" si="106"/>
        <v>0</v>
      </c>
      <c r="S107" s="7">
        <f t="shared" si="107"/>
        <v>2</v>
      </c>
      <c r="T107" s="7">
        <f t="shared" si="108"/>
        <v>2</v>
      </c>
      <c r="U107" s="7">
        <v>1.5</v>
      </c>
      <c r="V107" s="11"/>
      <c r="W107" s="10"/>
      <c r="X107" s="11"/>
      <c r="Y107" s="10"/>
      <c r="Z107" s="11"/>
      <c r="AA107" s="10"/>
      <c r="AB107" s="11"/>
      <c r="AC107" s="10"/>
      <c r="AD107" s="7"/>
      <c r="AE107" s="11"/>
      <c r="AF107" s="10"/>
      <c r="AG107" s="11">
        <v>30</v>
      </c>
      <c r="AH107" s="10" t="s">
        <v>60</v>
      </c>
      <c r="AI107" s="11"/>
      <c r="AJ107" s="10"/>
      <c r="AK107" s="11"/>
      <c r="AL107" s="10"/>
      <c r="AM107" s="11"/>
      <c r="AN107" s="10"/>
      <c r="AO107" s="11"/>
      <c r="AP107" s="10"/>
      <c r="AQ107" s="7">
        <v>2</v>
      </c>
      <c r="AR107" s="7">
        <f t="shared" si="109"/>
        <v>2</v>
      </c>
      <c r="AS107" s="11"/>
      <c r="AT107" s="10"/>
      <c r="AU107" s="11"/>
      <c r="AV107" s="10"/>
      <c r="AW107" s="11"/>
      <c r="AX107" s="10"/>
      <c r="AY107" s="11"/>
      <c r="AZ107" s="10"/>
      <c r="BA107" s="7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10"/>
        <v>0</v>
      </c>
      <c r="BP107" s="11"/>
      <c r="BQ107" s="10"/>
      <c r="BR107" s="11"/>
      <c r="BS107" s="10"/>
      <c r="BT107" s="11"/>
      <c r="BU107" s="10"/>
      <c r="BV107" s="11"/>
      <c r="BW107" s="10"/>
      <c r="BX107" s="7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11"/>
        <v>0</v>
      </c>
      <c r="CM107" s="11"/>
      <c r="CN107" s="10"/>
      <c r="CO107" s="11"/>
      <c r="CP107" s="10"/>
      <c r="CQ107" s="11"/>
      <c r="CR107" s="10"/>
      <c r="CS107" s="11"/>
      <c r="CT107" s="10"/>
      <c r="CU107" s="7"/>
      <c r="CV107" s="11"/>
      <c r="CW107" s="10"/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/>
      <c r="DI107" s="7">
        <f t="shared" si="112"/>
        <v>0</v>
      </c>
      <c r="DJ107" s="11"/>
      <c r="DK107" s="10"/>
      <c r="DL107" s="11"/>
      <c r="DM107" s="10"/>
      <c r="DN107" s="11"/>
      <c r="DO107" s="10"/>
      <c r="DP107" s="11"/>
      <c r="DQ107" s="10"/>
      <c r="DR107" s="7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13"/>
        <v>0</v>
      </c>
      <c r="EG107" s="11"/>
      <c r="EH107" s="10"/>
      <c r="EI107" s="11"/>
      <c r="EJ107" s="10"/>
      <c r="EK107" s="11"/>
      <c r="EL107" s="10"/>
      <c r="EM107" s="11"/>
      <c r="EN107" s="10"/>
      <c r="EO107" s="7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14"/>
        <v>0</v>
      </c>
      <c r="FD107" s="11"/>
      <c r="FE107" s="10"/>
      <c r="FF107" s="11"/>
      <c r="FG107" s="10"/>
      <c r="FH107" s="11"/>
      <c r="FI107" s="10"/>
      <c r="FJ107" s="11"/>
      <c r="FK107" s="10"/>
      <c r="FL107" s="7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15"/>
        <v>0</v>
      </c>
      <c r="GA107" s="11"/>
      <c r="GB107" s="10"/>
      <c r="GC107" s="11"/>
      <c r="GD107" s="10"/>
      <c r="GE107" s="11"/>
      <c r="GF107" s="10"/>
      <c r="GG107" s="11"/>
      <c r="GH107" s="10"/>
      <c r="GI107" s="7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 t="shared" si="116"/>
        <v>0</v>
      </c>
    </row>
    <row r="108" spans="1:205" ht="12.75">
      <c r="A108" s="15">
        <v>2</v>
      </c>
      <c r="B108" s="15">
        <v>1</v>
      </c>
      <c r="C108" s="15"/>
      <c r="D108" s="6" t="s">
        <v>216</v>
      </c>
      <c r="E108" s="3" t="s">
        <v>217</v>
      </c>
      <c r="F108" s="6">
        <f t="shared" si="94"/>
        <v>0</v>
      </c>
      <c r="G108" s="6">
        <f t="shared" si="95"/>
        <v>1</v>
      </c>
      <c r="H108" s="6">
        <f t="shared" si="96"/>
        <v>30</v>
      </c>
      <c r="I108" s="6">
        <f t="shared" si="97"/>
        <v>0</v>
      </c>
      <c r="J108" s="6">
        <f t="shared" si="98"/>
        <v>0</v>
      </c>
      <c r="K108" s="6">
        <f t="shared" si="99"/>
        <v>0</v>
      </c>
      <c r="L108" s="6">
        <f t="shared" si="100"/>
        <v>0</v>
      </c>
      <c r="M108" s="6">
        <f t="shared" si="101"/>
        <v>0</v>
      </c>
      <c r="N108" s="6">
        <f t="shared" si="102"/>
        <v>30</v>
      </c>
      <c r="O108" s="6">
        <f t="shared" si="103"/>
        <v>0</v>
      </c>
      <c r="P108" s="6">
        <f t="shared" si="104"/>
        <v>0</v>
      </c>
      <c r="Q108" s="6">
        <f t="shared" si="105"/>
        <v>0</v>
      </c>
      <c r="R108" s="6">
        <f t="shared" si="106"/>
        <v>0</v>
      </c>
      <c r="S108" s="7">
        <f t="shared" si="107"/>
        <v>2</v>
      </c>
      <c r="T108" s="7">
        <f t="shared" si="108"/>
        <v>2</v>
      </c>
      <c r="U108" s="7">
        <v>1.3</v>
      </c>
      <c r="V108" s="11"/>
      <c r="W108" s="10"/>
      <c r="X108" s="11"/>
      <c r="Y108" s="10"/>
      <c r="Z108" s="11"/>
      <c r="AA108" s="10"/>
      <c r="AB108" s="11"/>
      <c r="AC108" s="10"/>
      <c r="AD108" s="7"/>
      <c r="AE108" s="11"/>
      <c r="AF108" s="10"/>
      <c r="AG108" s="11">
        <v>30</v>
      </c>
      <c r="AH108" s="10" t="s">
        <v>60</v>
      </c>
      <c r="AI108" s="11"/>
      <c r="AJ108" s="10"/>
      <c r="AK108" s="11"/>
      <c r="AL108" s="10"/>
      <c r="AM108" s="11"/>
      <c r="AN108" s="10"/>
      <c r="AO108" s="11"/>
      <c r="AP108" s="10"/>
      <c r="AQ108" s="7">
        <v>2</v>
      </c>
      <c r="AR108" s="7">
        <f t="shared" si="109"/>
        <v>2</v>
      </c>
      <c r="AS108" s="11"/>
      <c r="AT108" s="10"/>
      <c r="AU108" s="11"/>
      <c r="AV108" s="10"/>
      <c r="AW108" s="11"/>
      <c r="AX108" s="10"/>
      <c r="AY108" s="11"/>
      <c r="AZ108" s="10"/>
      <c r="BA108" s="7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10"/>
        <v>0</v>
      </c>
      <c r="BP108" s="11"/>
      <c r="BQ108" s="10"/>
      <c r="BR108" s="11"/>
      <c r="BS108" s="10"/>
      <c r="BT108" s="11"/>
      <c r="BU108" s="10"/>
      <c r="BV108" s="11"/>
      <c r="BW108" s="10"/>
      <c r="BX108" s="7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11"/>
        <v>0</v>
      </c>
      <c r="CM108" s="11"/>
      <c r="CN108" s="10"/>
      <c r="CO108" s="11"/>
      <c r="CP108" s="10"/>
      <c r="CQ108" s="11"/>
      <c r="CR108" s="10"/>
      <c r="CS108" s="11"/>
      <c r="CT108" s="10"/>
      <c r="CU108" s="7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12"/>
        <v>0</v>
      </c>
      <c r="DJ108" s="11"/>
      <c r="DK108" s="10"/>
      <c r="DL108" s="11"/>
      <c r="DM108" s="10"/>
      <c r="DN108" s="11"/>
      <c r="DO108" s="10"/>
      <c r="DP108" s="11"/>
      <c r="DQ108" s="10"/>
      <c r="DR108" s="7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13"/>
        <v>0</v>
      </c>
      <c r="EG108" s="11"/>
      <c r="EH108" s="10"/>
      <c r="EI108" s="11"/>
      <c r="EJ108" s="10"/>
      <c r="EK108" s="11"/>
      <c r="EL108" s="10"/>
      <c r="EM108" s="11"/>
      <c r="EN108" s="10"/>
      <c r="EO108" s="7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14"/>
        <v>0</v>
      </c>
      <c r="FD108" s="11"/>
      <c r="FE108" s="10"/>
      <c r="FF108" s="11"/>
      <c r="FG108" s="10"/>
      <c r="FH108" s="11"/>
      <c r="FI108" s="10"/>
      <c r="FJ108" s="11"/>
      <c r="FK108" s="10"/>
      <c r="FL108" s="7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15"/>
        <v>0</v>
      </c>
      <c r="GA108" s="11"/>
      <c r="GB108" s="10"/>
      <c r="GC108" s="11"/>
      <c r="GD108" s="10"/>
      <c r="GE108" s="11"/>
      <c r="GF108" s="10"/>
      <c r="GG108" s="11"/>
      <c r="GH108" s="10"/>
      <c r="GI108" s="7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 t="shared" si="116"/>
        <v>0</v>
      </c>
    </row>
    <row r="109" spans="1:205" ht="12.75">
      <c r="A109" s="15">
        <v>2</v>
      </c>
      <c r="B109" s="15">
        <v>1</v>
      </c>
      <c r="C109" s="15"/>
      <c r="D109" s="6" t="s">
        <v>218</v>
      </c>
      <c r="E109" s="3" t="s">
        <v>219</v>
      </c>
      <c r="F109" s="6">
        <f t="shared" si="94"/>
        <v>0</v>
      </c>
      <c r="G109" s="6">
        <f t="shared" si="95"/>
        <v>1</v>
      </c>
      <c r="H109" s="6">
        <f t="shared" si="96"/>
        <v>30</v>
      </c>
      <c r="I109" s="6">
        <f t="shared" si="97"/>
        <v>0</v>
      </c>
      <c r="J109" s="6">
        <f t="shared" si="98"/>
        <v>0</v>
      </c>
      <c r="K109" s="6">
        <f t="shared" si="99"/>
        <v>0</v>
      </c>
      <c r="L109" s="6">
        <f t="shared" si="100"/>
        <v>0</v>
      </c>
      <c r="M109" s="6">
        <f t="shared" si="101"/>
        <v>0</v>
      </c>
      <c r="N109" s="6">
        <f t="shared" si="102"/>
        <v>30</v>
      </c>
      <c r="O109" s="6">
        <f t="shared" si="103"/>
        <v>0</v>
      </c>
      <c r="P109" s="6">
        <f t="shared" si="104"/>
        <v>0</v>
      </c>
      <c r="Q109" s="6">
        <f t="shared" si="105"/>
        <v>0</v>
      </c>
      <c r="R109" s="6">
        <f t="shared" si="106"/>
        <v>0</v>
      </c>
      <c r="S109" s="7">
        <f t="shared" si="107"/>
        <v>2</v>
      </c>
      <c r="T109" s="7">
        <f t="shared" si="108"/>
        <v>2</v>
      </c>
      <c r="U109" s="7">
        <v>1.1</v>
      </c>
      <c r="V109" s="11"/>
      <c r="W109" s="10"/>
      <c r="X109" s="11"/>
      <c r="Y109" s="10"/>
      <c r="Z109" s="11"/>
      <c r="AA109" s="10"/>
      <c r="AB109" s="11"/>
      <c r="AC109" s="10"/>
      <c r="AD109" s="7"/>
      <c r="AE109" s="11"/>
      <c r="AF109" s="10"/>
      <c r="AG109" s="11">
        <v>30</v>
      </c>
      <c r="AH109" s="10" t="s">
        <v>60</v>
      </c>
      <c r="AI109" s="11"/>
      <c r="AJ109" s="10"/>
      <c r="AK109" s="11"/>
      <c r="AL109" s="10"/>
      <c r="AM109" s="11"/>
      <c r="AN109" s="10"/>
      <c r="AO109" s="11"/>
      <c r="AP109" s="10"/>
      <c r="AQ109" s="7">
        <v>2</v>
      </c>
      <c r="AR109" s="7">
        <f t="shared" si="109"/>
        <v>2</v>
      </c>
      <c r="AS109" s="11"/>
      <c r="AT109" s="10"/>
      <c r="AU109" s="11"/>
      <c r="AV109" s="10"/>
      <c r="AW109" s="11"/>
      <c r="AX109" s="10"/>
      <c r="AY109" s="11"/>
      <c r="AZ109" s="10"/>
      <c r="BA109" s="7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110"/>
        <v>0</v>
      </c>
      <c r="BP109" s="11"/>
      <c r="BQ109" s="10"/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111"/>
        <v>0</v>
      </c>
      <c r="CM109" s="11"/>
      <c r="CN109" s="10"/>
      <c r="CO109" s="11"/>
      <c r="CP109" s="10"/>
      <c r="CQ109" s="11"/>
      <c r="CR109" s="10"/>
      <c r="CS109" s="11"/>
      <c r="CT109" s="10"/>
      <c r="CU109" s="7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112"/>
        <v>0</v>
      </c>
      <c r="DJ109" s="11"/>
      <c r="DK109" s="10"/>
      <c r="DL109" s="11"/>
      <c r="DM109" s="10"/>
      <c r="DN109" s="11"/>
      <c r="DO109" s="10"/>
      <c r="DP109" s="11"/>
      <c r="DQ109" s="10"/>
      <c r="DR109" s="7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113"/>
        <v>0</v>
      </c>
      <c r="EG109" s="11"/>
      <c r="EH109" s="10"/>
      <c r="EI109" s="11"/>
      <c r="EJ109" s="10"/>
      <c r="EK109" s="11"/>
      <c r="EL109" s="10"/>
      <c r="EM109" s="11"/>
      <c r="EN109" s="10"/>
      <c r="EO109" s="7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114"/>
        <v>0</v>
      </c>
      <c r="FD109" s="11"/>
      <c r="FE109" s="10"/>
      <c r="FF109" s="11"/>
      <c r="FG109" s="10"/>
      <c r="FH109" s="11"/>
      <c r="FI109" s="10"/>
      <c r="FJ109" s="11"/>
      <c r="FK109" s="10"/>
      <c r="FL109" s="7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115"/>
        <v>0</v>
      </c>
      <c r="GA109" s="11"/>
      <c r="GB109" s="10"/>
      <c r="GC109" s="11"/>
      <c r="GD109" s="10"/>
      <c r="GE109" s="11"/>
      <c r="GF109" s="10"/>
      <c r="GG109" s="11"/>
      <c r="GH109" s="10"/>
      <c r="GI109" s="7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 t="shared" si="116"/>
        <v>0</v>
      </c>
    </row>
    <row r="110" spans="1:205" ht="12.75">
      <c r="A110" s="15">
        <v>2</v>
      </c>
      <c r="B110" s="15">
        <v>1</v>
      </c>
      <c r="C110" s="15"/>
      <c r="D110" s="6" t="s">
        <v>220</v>
      </c>
      <c r="E110" s="3" t="s">
        <v>221</v>
      </c>
      <c r="F110" s="6">
        <f t="shared" si="94"/>
        <v>0</v>
      </c>
      <c r="G110" s="6">
        <f t="shared" si="95"/>
        <v>1</v>
      </c>
      <c r="H110" s="6">
        <f t="shared" si="96"/>
        <v>30</v>
      </c>
      <c r="I110" s="6">
        <f t="shared" si="97"/>
        <v>0</v>
      </c>
      <c r="J110" s="6">
        <f t="shared" si="98"/>
        <v>0</v>
      </c>
      <c r="K110" s="6">
        <f t="shared" si="99"/>
        <v>0</v>
      </c>
      <c r="L110" s="6">
        <f t="shared" si="100"/>
        <v>0</v>
      </c>
      <c r="M110" s="6">
        <f t="shared" si="101"/>
        <v>0</v>
      </c>
      <c r="N110" s="6">
        <f t="shared" si="102"/>
        <v>30</v>
      </c>
      <c r="O110" s="6">
        <f t="shared" si="103"/>
        <v>0</v>
      </c>
      <c r="P110" s="6">
        <f t="shared" si="104"/>
        <v>0</v>
      </c>
      <c r="Q110" s="6">
        <f t="shared" si="105"/>
        <v>0</v>
      </c>
      <c r="R110" s="6">
        <f t="shared" si="106"/>
        <v>0</v>
      </c>
      <c r="S110" s="7">
        <f t="shared" si="107"/>
        <v>2</v>
      </c>
      <c r="T110" s="7">
        <f t="shared" si="108"/>
        <v>2</v>
      </c>
      <c r="U110" s="7">
        <v>0.6</v>
      </c>
      <c r="V110" s="11"/>
      <c r="W110" s="10"/>
      <c r="X110" s="11"/>
      <c r="Y110" s="10"/>
      <c r="Z110" s="11"/>
      <c r="AA110" s="10"/>
      <c r="AB110" s="11"/>
      <c r="AC110" s="10"/>
      <c r="AD110" s="7"/>
      <c r="AE110" s="11"/>
      <c r="AF110" s="10"/>
      <c r="AG110" s="11">
        <v>30</v>
      </c>
      <c r="AH110" s="10" t="s">
        <v>60</v>
      </c>
      <c r="AI110" s="11"/>
      <c r="AJ110" s="10"/>
      <c r="AK110" s="11"/>
      <c r="AL110" s="10"/>
      <c r="AM110" s="11"/>
      <c r="AN110" s="10"/>
      <c r="AO110" s="11"/>
      <c r="AP110" s="10"/>
      <c r="AQ110" s="7">
        <v>2</v>
      </c>
      <c r="AR110" s="7">
        <f t="shared" si="109"/>
        <v>2</v>
      </c>
      <c r="AS110" s="11"/>
      <c r="AT110" s="10"/>
      <c r="AU110" s="11"/>
      <c r="AV110" s="10"/>
      <c r="AW110" s="11"/>
      <c r="AX110" s="10"/>
      <c r="AY110" s="11"/>
      <c r="AZ110" s="10"/>
      <c r="BA110" s="7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 t="shared" si="110"/>
        <v>0</v>
      </c>
      <c r="BP110" s="11"/>
      <c r="BQ110" s="10"/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11"/>
      <c r="CH110" s="10"/>
      <c r="CI110" s="11"/>
      <c r="CJ110" s="10"/>
      <c r="CK110" s="7"/>
      <c r="CL110" s="7">
        <f t="shared" si="111"/>
        <v>0</v>
      </c>
      <c r="CM110" s="11"/>
      <c r="CN110" s="10"/>
      <c r="CO110" s="11"/>
      <c r="CP110" s="10"/>
      <c r="CQ110" s="11"/>
      <c r="CR110" s="10"/>
      <c r="CS110" s="11"/>
      <c r="CT110" s="10"/>
      <c r="CU110" s="7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 t="shared" si="112"/>
        <v>0</v>
      </c>
      <c r="DJ110" s="11"/>
      <c r="DK110" s="10"/>
      <c r="DL110" s="11"/>
      <c r="DM110" s="10"/>
      <c r="DN110" s="11"/>
      <c r="DO110" s="10"/>
      <c r="DP110" s="11"/>
      <c r="DQ110" s="10"/>
      <c r="DR110" s="7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 t="shared" si="113"/>
        <v>0</v>
      </c>
      <c r="EG110" s="11"/>
      <c r="EH110" s="10"/>
      <c r="EI110" s="11"/>
      <c r="EJ110" s="10"/>
      <c r="EK110" s="11"/>
      <c r="EL110" s="10"/>
      <c r="EM110" s="11"/>
      <c r="EN110" s="10"/>
      <c r="EO110" s="7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 t="shared" si="114"/>
        <v>0</v>
      </c>
      <c r="FD110" s="11"/>
      <c r="FE110" s="10"/>
      <c r="FF110" s="11"/>
      <c r="FG110" s="10"/>
      <c r="FH110" s="11"/>
      <c r="FI110" s="10"/>
      <c r="FJ110" s="11"/>
      <c r="FK110" s="10"/>
      <c r="FL110" s="7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 t="shared" si="115"/>
        <v>0</v>
      </c>
      <c r="GA110" s="11"/>
      <c r="GB110" s="10"/>
      <c r="GC110" s="11"/>
      <c r="GD110" s="10"/>
      <c r="GE110" s="11"/>
      <c r="GF110" s="10"/>
      <c r="GG110" s="11"/>
      <c r="GH110" s="10"/>
      <c r="GI110" s="7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 t="shared" si="116"/>
        <v>0</v>
      </c>
    </row>
    <row r="111" spans="1:205" ht="12.75">
      <c r="A111" s="15">
        <v>2</v>
      </c>
      <c r="B111" s="15">
        <v>1</v>
      </c>
      <c r="C111" s="15"/>
      <c r="D111" s="6" t="s">
        <v>222</v>
      </c>
      <c r="E111" s="3" t="s">
        <v>223</v>
      </c>
      <c r="F111" s="6">
        <f t="shared" si="94"/>
        <v>0</v>
      </c>
      <c r="G111" s="6">
        <f t="shared" si="95"/>
        <v>1</v>
      </c>
      <c r="H111" s="6">
        <f t="shared" si="96"/>
        <v>30</v>
      </c>
      <c r="I111" s="6">
        <f t="shared" si="97"/>
        <v>0</v>
      </c>
      <c r="J111" s="6">
        <f t="shared" si="98"/>
        <v>0</v>
      </c>
      <c r="K111" s="6">
        <f t="shared" si="99"/>
        <v>0</v>
      </c>
      <c r="L111" s="6">
        <f t="shared" si="100"/>
        <v>0</v>
      </c>
      <c r="M111" s="6">
        <f t="shared" si="101"/>
        <v>0</v>
      </c>
      <c r="N111" s="6">
        <f t="shared" si="102"/>
        <v>30</v>
      </c>
      <c r="O111" s="6">
        <f t="shared" si="103"/>
        <v>0</v>
      </c>
      <c r="P111" s="6">
        <f t="shared" si="104"/>
        <v>0</v>
      </c>
      <c r="Q111" s="6">
        <f t="shared" si="105"/>
        <v>0</v>
      </c>
      <c r="R111" s="6">
        <f t="shared" si="106"/>
        <v>0</v>
      </c>
      <c r="S111" s="7">
        <f t="shared" si="107"/>
        <v>2</v>
      </c>
      <c r="T111" s="7">
        <f t="shared" si="108"/>
        <v>2</v>
      </c>
      <c r="U111" s="7">
        <v>1.3</v>
      </c>
      <c r="V111" s="11"/>
      <c r="W111" s="10"/>
      <c r="X111" s="11"/>
      <c r="Y111" s="10"/>
      <c r="Z111" s="11"/>
      <c r="AA111" s="10"/>
      <c r="AB111" s="11"/>
      <c r="AC111" s="10"/>
      <c r="AD111" s="7"/>
      <c r="AE111" s="11"/>
      <c r="AF111" s="10"/>
      <c r="AG111" s="11">
        <v>30</v>
      </c>
      <c r="AH111" s="10" t="s">
        <v>60</v>
      </c>
      <c r="AI111" s="11"/>
      <c r="AJ111" s="10"/>
      <c r="AK111" s="11"/>
      <c r="AL111" s="10"/>
      <c r="AM111" s="11"/>
      <c r="AN111" s="10"/>
      <c r="AO111" s="11"/>
      <c r="AP111" s="10"/>
      <c r="AQ111" s="7">
        <v>2</v>
      </c>
      <c r="AR111" s="7">
        <f t="shared" si="109"/>
        <v>2</v>
      </c>
      <c r="AS111" s="11"/>
      <c r="AT111" s="10"/>
      <c r="AU111" s="11"/>
      <c r="AV111" s="10"/>
      <c r="AW111" s="11"/>
      <c r="AX111" s="10"/>
      <c r="AY111" s="11"/>
      <c r="AZ111" s="10"/>
      <c r="BA111" s="7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 t="shared" si="110"/>
        <v>0</v>
      </c>
      <c r="BP111" s="11"/>
      <c r="BQ111" s="10"/>
      <c r="BR111" s="11"/>
      <c r="BS111" s="10"/>
      <c r="BT111" s="11"/>
      <c r="BU111" s="10"/>
      <c r="BV111" s="11"/>
      <c r="BW111" s="10"/>
      <c r="BX111" s="7"/>
      <c r="BY111" s="11"/>
      <c r="BZ111" s="10"/>
      <c r="CA111" s="11"/>
      <c r="CB111" s="10"/>
      <c r="CC111" s="11"/>
      <c r="CD111" s="10"/>
      <c r="CE111" s="11"/>
      <c r="CF111" s="10"/>
      <c r="CG111" s="11"/>
      <c r="CH111" s="10"/>
      <c r="CI111" s="11"/>
      <c r="CJ111" s="10"/>
      <c r="CK111" s="7"/>
      <c r="CL111" s="7">
        <f t="shared" si="111"/>
        <v>0</v>
      </c>
      <c r="CM111" s="11"/>
      <c r="CN111" s="10"/>
      <c r="CO111" s="11"/>
      <c r="CP111" s="10"/>
      <c r="CQ111" s="11"/>
      <c r="CR111" s="10"/>
      <c r="CS111" s="11"/>
      <c r="CT111" s="10"/>
      <c r="CU111" s="7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 t="shared" si="112"/>
        <v>0</v>
      </c>
      <c r="DJ111" s="11"/>
      <c r="DK111" s="10"/>
      <c r="DL111" s="11"/>
      <c r="DM111" s="10"/>
      <c r="DN111" s="11"/>
      <c r="DO111" s="10"/>
      <c r="DP111" s="11"/>
      <c r="DQ111" s="10"/>
      <c r="DR111" s="7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 t="shared" si="113"/>
        <v>0</v>
      </c>
      <c r="EG111" s="11"/>
      <c r="EH111" s="10"/>
      <c r="EI111" s="11"/>
      <c r="EJ111" s="10"/>
      <c r="EK111" s="11"/>
      <c r="EL111" s="10"/>
      <c r="EM111" s="11"/>
      <c r="EN111" s="10"/>
      <c r="EO111" s="7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 t="shared" si="114"/>
        <v>0</v>
      </c>
      <c r="FD111" s="11"/>
      <c r="FE111" s="10"/>
      <c r="FF111" s="11"/>
      <c r="FG111" s="10"/>
      <c r="FH111" s="11"/>
      <c r="FI111" s="10"/>
      <c r="FJ111" s="11"/>
      <c r="FK111" s="10"/>
      <c r="FL111" s="7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 t="shared" si="115"/>
        <v>0</v>
      </c>
      <c r="GA111" s="11"/>
      <c r="GB111" s="10"/>
      <c r="GC111" s="11"/>
      <c r="GD111" s="10"/>
      <c r="GE111" s="11"/>
      <c r="GF111" s="10"/>
      <c r="GG111" s="11"/>
      <c r="GH111" s="10"/>
      <c r="GI111" s="7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 t="shared" si="116"/>
        <v>0</v>
      </c>
    </row>
    <row r="112" spans="1:205" ht="12.75">
      <c r="A112" s="15">
        <v>2</v>
      </c>
      <c r="B112" s="15">
        <v>1</v>
      </c>
      <c r="C112" s="15"/>
      <c r="D112" s="6" t="s">
        <v>224</v>
      </c>
      <c r="E112" s="3" t="s">
        <v>225</v>
      </c>
      <c r="F112" s="6">
        <f t="shared" si="94"/>
        <v>0</v>
      </c>
      <c r="G112" s="6">
        <f t="shared" si="95"/>
        <v>1</v>
      </c>
      <c r="H112" s="6">
        <f t="shared" si="96"/>
        <v>30</v>
      </c>
      <c r="I112" s="6">
        <f t="shared" si="97"/>
        <v>0</v>
      </c>
      <c r="J112" s="6">
        <f t="shared" si="98"/>
        <v>0</v>
      </c>
      <c r="K112" s="6">
        <f t="shared" si="99"/>
        <v>0</v>
      </c>
      <c r="L112" s="6">
        <f t="shared" si="100"/>
        <v>0</v>
      </c>
      <c r="M112" s="6">
        <f t="shared" si="101"/>
        <v>0</v>
      </c>
      <c r="N112" s="6">
        <f t="shared" si="102"/>
        <v>30</v>
      </c>
      <c r="O112" s="6">
        <f t="shared" si="103"/>
        <v>0</v>
      </c>
      <c r="P112" s="6">
        <f t="shared" si="104"/>
        <v>0</v>
      </c>
      <c r="Q112" s="6">
        <f t="shared" si="105"/>
        <v>0</v>
      </c>
      <c r="R112" s="6">
        <f t="shared" si="106"/>
        <v>0</v>
      </c>
      <c r="S112" s="7">
        <f t="shared" si="107"/>
        <v>2</v>
      </c>
      <c r="T112" s="7">
        <f t="shared" si="108"/>
        <v>2</v>
      </c>
      <c r="U112" s="7">
        <v>1.2</v>
      </c>
      <c r="V112" s="11"/>
      <c r="W112" s="10"/>
      <c r="X112" s="11"/>
      <c r="Y112" s="10"/>
      <c r="Z112" s="11"/>
      <c r="AA112" s="10"/>
      <c r="AB112" s="11"/>
      <c r="AC112" s="10"/>
      <c r="AD112" s="7"/>
      <c r="AE112" s="11"/>
      <c r="AF112" s="10"/>
      <c r="AG112" s="11">
        <v>30</v>
      </c>
      <c r="AH112" s="10" t="s">
        <v>60</v>
      </c>
      <c r="AI112" s="11"/>
      <c r="AJ112" s="10"/>
      <c r="AK112" s="11"/>
      <c r="AL112" s="10"/>
      <c r="AM112" s="11"/>
      <c r="AN112" s="10"/>
      <c r="AO112" s="11"/>
      <c r="AP112" s="10"/>
      <c r="AQ112" s="7">
        <v>2</v>
      </c>
      <c r="AR112" s="7">
        <f t="shared" si="109"/>
        <v>2</v>
      </c>
      <c r="AS112" s="11"/>
      <c r="AT112" s="10"/>
      <c r="AU112" s="11"/>
      <c r="AV112" s="10"/>
      <c r="AW112" s="11"/>
      <c r="AX112" s="10"/>
      <c r="AY112" s="11"/>
      <c r="AZ112" s="10"/>
      <c r="BA112" s="7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 t="shared" si="110"/>
        <v>0</v>
      </c>
      <c r="BP112" s="11"/>
      <c r="BQ112" s="10"/>
      <c r="BR112" s="11"/>
      <c r="BS112" s="10"/>
      <c r="BT112" s="11"/>
      <c r="BU112" s="10"/>
      <c r="BV112" s="11"/>
      <c r="BW112" s="10"/>
      <c r="BX112" s="7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 t="shared" si="111"/>
        <v>0</v>
      </c>
      <c r="CM112" s="11"/>
      <c r="CN112" s="10"/>
      <c r="CO112" s="11"/>
      <c r="CP112" s="10"/>
      <c r="CQ112" s="11"/>
      <c r="CR112" s="10"/>
      <c r="CS112" s="11"/>
      <c r="CT112" s="10"/>
      <c r="CU112" s="7"/>
      <c r="CV112" s="11"/>
      <c r="CW112" s="10"/>
      <c r="CX112" s="11"/>
      <c r="CY112" s="10"/>
      <c r="CZ112" s="11"/>
      <c r="DA112" s="10"/>
      <c r="DB112" s="11"/>
      <c r="DC112" s="10"/>
      <c r="DD112" s="11"/>
      <c r="DE112" s="10"/>
      <c r="DF112" s="11"/>
      <c r="DG112" s="10"/>
      <c r="DH112" s="7"/>
      <c r="DI112" s="7">
        <f t="shared" si="112"/>
        <v>0</v>
      </c>
      <c r="DJ112" s="11"/>
      <c r="DK112" s="10"/>
      <c r="DL112" s="11"/>
      <c r="DM112" s="10"/>
      <c r="DN112" s="11"/>
      <c r="DO112" s="10"/>
      <c r="DP112" s="11"/>
      <c r="DQ112" s="10"/>
      <c r="DR112" s="7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 t="shared" si="113"/>
        <v>0</v>
      </c>
      <c r="EG112" s="11"/>
      <c r="EH112" s="10"/>
      <c r="EI112" s="11"/>
      <c r="EJ112" s="10"/>
      <c r="EK112" s="11"/>
      <c r="EL112" s="10"/>
      <c r="EM112" s="11"/>
      <c r="EN112" s="10"/>
      <c r="EO112" s="7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 t="shared" si="114"/>
        <v>0</v>
      </c>
      <c r="FD112" s="11"/>
      <c r="FE112" s="10"/>
      <c r="FF112" s="11"/>
      <c r="FG112" s="10"/>
      <c r="FH112" s="11"/>
      <c r="FI112" s="10"/>
      <c r="FJ112" s="11"/>
      <c r="FK112" s="10"/>
      <c r="FL112" s="7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 t="shared" si="115"/>
        <v>0</v>
      </c>
      <c r="GA112" s="11"/>
      <c r="GB112" s="10"/>
      <c r="GC112" s="11"/>
      <c r="GD112" s="10"/>
      <c r="GE112" s="11"/>
      <c r="GF112" s="10"/>
      <c r="GG112" s="11"/>
      <c r="GH112" s="10"/>
      <c r="GI112" s="7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 t="shared" si="116"/>
        <v>0</v>
      </c>
    </row>
    <row r="113" spans="1:205" ht="12.75">
      <c r="A113" s="15">
        <v>11</v>
      </c>
      <c r="B113" s="15">
        <v>1</v>
      </c>
      <c r="C113" s="15"/>
      <c r="D113" s="6" t="s">
        <v>226</v>
      </c>
      <c r="E113" s="3" t="s">
        <v>227</v>
      </c>
      <c r="F113" s="6">
        <f t="shared" si="94"/>
        <v>0</v>
      </c>
      <c r="G113" s="6">
        <f t="shared" si="95"/>
        <v>2</v>
      </c>
      <c r="H113" s="6">
        <f t="shared" si="96"/>
        <v>30</v>
      </c>
      <c r="I113" s="6">
        <f t="shared" si="97"/>
        <v>10</v>
      </c>
      <c r="J113" s="6">
        <f t="shared" si="98"/>
        <v>20</v>
      </c>
      <c r="K113" s="6">
        <f t="shared" si="99"/>
        <v>0</v>
      </c>
      <c r="L113" s="6">
        <f t="shared" si="100"/>
        <v>0</v>
      </c>
      <c r="M113" s="6">
        <f t="shared" si="101"/>
        <v>0</v>
      </c>
      <c r="N113" s="6">
        <f t="shared" si="102"/>
        <v>0</v>
      </c>
      <c r="O113" s="6">
        <f t="shared" si="103"/>
        <v>0</v>
      </c>
      <c r="P113" s="6">
        <f t="shared" si="104"/>
        <v>0</v>
      </c>
      <c r="Q113" s="6">
        <f t="shared" si="105"/>
        <v>0</v>
      </c>
      <c r="R113" s="6">
        <f t="shared" si="106"/>
        <v>0</v>
      </c>
      <c r="S113" s="7">
        <f t="shared" si="107"/>
        <v>2</v>
      </c>
      <c r="T113" s="7">
        <f t="shared" si="108"/>
        <v>0</v>
      </c>
      <c r="U113" s="7">
        <v>1.27</v>
      </c>
      <c r="V113" s="11"/>
      <c r="W113" s="10"/>
      <c r="X113" s="11"/>
      <c r="Y113" s="10"/>
      <c r="Z113" s="11"/>
      <c r="AA113" s="10"/>
      <c r="AB113" s="11"/>
      <c r="AC113" s="10"/>
      <c r="AD113" s="7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 t="shared" si="109"/>
        <v>0</v>
      </c>
      <c r="AS113" s="11"/>
      <c r="AT113" s="10"/>
      <c r="AU113" s="11"/>
      <c r="AV113" s="10"/>
      <c r="AW113" s="11"/>
      <c r="AX113" s="10"/>
      <c r="AY113" s="11"/>
      <c r="AZ113" s="10"/>
      <c r="BA113" s="7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 t="shared" si="110"/>
        <v>0</v>
      </c>
      <c r="BP113" s="11"/>
      <c r="BQ113" s="10"/>
      <c r="BR113" s="11"/>
      <c r="BS113" s="10"/>
      <c r="BT113" s="11"/>
      <c r="BU113" s="10"/>
      <c r="BV113" s="11"/>
      <c r="BW113" s="10"/>
      <c r="BX113" s="7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 t="shared" si="111"/>
        <v>0</v>
      </c>
      <c r="CM113" s="11">
        <v>10</v>
      </c>
      <c r="CN113" s="10" t="s">
        <v>60</v>
      </c>
      <c r="CO113" s="11">
        <v>20</v>
      </c>
      <c r="CP113" s="10" t="s">
        <v>60</v>
      </c>
      <c r="CQ113" s="11"/>
      <c r="CR113" s="10"/>
      <c r="CS113" s="11"/>
      <c r="CT113" s="10"/>
      <c r="CU113" s="7">
        <v>2</v>
      </c>
      <c r="CV113" s="11"/>
      <c r="CW113" s="10"/>
      <c r="CX113" s="11"/>
      <c r="CY113" s="10"/>
      <c r="CZ113" s="11"/>
      <c r="DA113" s="10"/>
      <c r="DB113" s="11"/>
      <c r="DC113" s="10"/>
      <c r="DD113" s="11"/>
      <c r="DE113" s="10"/>
      <c r="DF113" s="11"/>
      <c r="DG113" s="10"/>
      <c r="DH113" s="7"/>
      <c r="DI113" s="7">
        <f t="shared" si="112"/>
        <v>2</v>
      </c>
      <c r="DJ113" s="11"/>
      <c r="DK113" s="10"/>
      <c r="DL113" s="11"/>
      <c r="DM113" s="10"/>
      <c r="DN113" s="11"/>
      <c r="DO113" s="10"/>
      <c r="DP113" s="11"/>
      <c r="DQ113" s="10"/>
      <c r="DR113" s="7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 t="shared" si="113"/>
        <v>0</v>
      </c>
      <c r="EG113" s="11"/>
      <c r="EH113" s="10"/>
      <c r="EI113" s="11"/>
      <c r="EJ113" s="10"/>
      <c r="EK113" s="11"/>
      <c r="EL113" s="10"/>
      <c r="EM113" s="11"/>
      <c r="EN113" s="10"/>
      <c r="EO113" s="7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 t="shared" si="114"/>
        <v>0</v>
      </c>
      <c r="FD113" s="11"/>
      <c r="FE113" s="10"/>
      <c r="FF113" s="11"/>
      <c r="FG113" s="10"/>
      <c r="FH113" s="11"/>
      <c r="FI113" s="10"/>
      <c r="FJ113" s="11"/>
      <c r="FK113" s="10"/>
      <c r="FL113" s="7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 t="shared" si="115"/>
        <v>0</v>
      </c>
      <c r="GA113" s="11"/>
      <c r="GB113" s="10"/>
      <c r="GC113" s="11"/>
      <c r="GD113" s="10"/>
      <c r="GE113" s="11"/>
      <c r="GF113" s="10"/>
      <c r="GG113" s="11"/>
      <c r="GH113" s="10"/>
      <c r="GI113" s="7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 t="shared" si="116"/>
        <v>0</v>
      </c>
    </row>
    <row r="114" spans="1:205" ht="12.75">
      <c r="A114" s="15">
        <v>11</v>
      </c>
      <c r="B114" s="15">
        <v>1</v>
      </c>
      <c r="C114" s="15"/>
      <c r="D114" s="6" t="s">
        <v>228</v>
      </c>
      <c r="E114" s="3" t="s">
        <v>229</v>
      </c>
      <c r="F114" s="6">
        <f t="shared" si="94"/>
        <v>0</v>
      </c>
      <c r="G114" s="6">
        <f t="shared" si="95"/>
        <v>2</v>
      </c>
      <c r="H114" s="6">
        <f t="shared" si="96"/>
        <v>30</v>
      </c>
      <c r="I114" s="6">
        <f t="shared" si="97"/>
        <v>10</v>
      </c>
      <c r="J114" s="6">
        <f t="shared" si="98"/>
        <v>20</v>
      </c>
      <c r="K114" s="6">
        <f t="shared" si="99"/>
        <v>0</v>
      </c>
      <c r="L114" s="6">
        <f t="shared" si="100"/>
        <v>0</v>
      </c>
      <c r="M114" s="6">
        <f t="shared" si="101"/>
        <v>0</v>
      </c>
      <c r="N114" s="6">
        <f t="shared" si="102"/>
        <v>0</v>
      </c>
      <c r="O114" s="6">
        <f t="shared" si="103"/>
        <v>0</v>
      </c>
      <c r="P114" s="6">
        <f t="shared" si="104"/>
        <v>0</v>
      </c>
      <c r="Q114" s="6">
        <f t="shared" si="105"/>
        <v>0</v>
      </c>
      <c r="R114" s="6">
        <f t="shared" si="106"/>
        <v>0</v>
      </c>
      <c r="S114" s="7">
        <f t="shared" si="107"/>
        <v>2</v>
      </c>
      <c r="T114" s="7">
        <f t="shared" si="108"/>
        <v>0</v>
      </c>
      <c r="U114" s="7">
        <v>1.4</v>
      </c>
      <c r="V114" s="11"/>
      <c r="W114" s="10"/>
      <c r="X114" s="11"/>
      <c r="Y114" s="10"/>
      <c r="Z114" s="11"/>
      <c r="AA114" s="10"/>
      <c r="AB114" s="11"/>
      <c r="AC114" s="10"/>
      <c r="AD114" s="7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 t="shared" si="109"/>
        <v>0</v>
      </c>
      <c r="AS114" s="11"/>
      <c r="AT114" s="10"/>
      <c r="AU114" s="11"/>
      <c r="AV114" s="10"/>
      <c r="AW114" s="11"/>
      <c r="AX114" s="10"/>
      <c r="AY114" s="11"/>
      <c r="AZ114" s="10"/>
      <c r="BA114" s="7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 t="shared" si="110"/>
        <v>0</v>
      </c>
      <c r="BP114" s="11"/>
      <c r="BQ114" s="10"/>
      <c r="BR114" s="11"/>
      <c r="BS114" s="10"/>
      <c r="BT114" s="11"/>
      <c r="BU114" s="10"/>
      <c r="BV114" s="11"/>
      <c r="BW114" s="10"/>
      <c r="BX114" s="7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 t="shared" si="111"/>
        <v>0</v>
      </c>
      <c r="CM114" s="11">
        <v>10</v>
      </c>
      <c r="CN114" s="10" t="s">
        <v>60</v>
      </c>
      <c r="CO114" s="11">
        <v>20</v>
      </c>
      <c r="CP114" s="10" t="s">
        <v>60</v>
      </c>
      <c r="CQ114" s="11"/>
      <c r="CR114" s="10"/>
      <c r="CS114" s="11"/>
      <c r="CT114" s="10"/>
      <c r="CU114" s="7">
        <v>2</v>
      </c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 t="shared" si="112"/>
        <v>2</v>
      </c>
      <c r="DJ114" s="11"/>
      <c r="DK114" s="10"/>
      <c r="DL114" s="11"/>
      <c r="DM114" s="10"/>
      <c r="DN114" s="11"/>
      <c r="DO114" s="10"/>
      <c r="DP114" s="11"/>
      <c r="DQ114" s="10"/>
      <c r="DR114" s="7"/>
      <c r="DS114" s="11"/>
      <c r="DT114" s="10"/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/>
      <c r="EF114" s="7">
        <f t="shared" si="113"/>
        <v>0</v>
      </c>
      <c r="EG114" s="11"/>
      <c r="EH114" s="10"/>
      <c r="EI114" s="11"/>
      <c r="EJ114" s="10"/>
      <c r="EK114" s="11"/>
      <c r="EL114" s="10"/>
      <c r="EM114" s="11"/>
      <c r="EN114" s="10"/>
      <c r="EO114" s="7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 t="shared" si="114"/>
        <v>0</v>
      </c>
      <c r="FD114" s="11"/>
      <c r="FE114" s="10"/>
      <c r="FF114" s="11"/>
      <c r="FG114" s="10"/>
      <c r="FH114" s="11"/>
      <c r="FI114" s="10"/>
      <c r="FJ114" s="11"/>
      <c r="FK114" s="10"/>
      <c r="FL114" s="7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 t="shared" si="115"/>
        <v>0</v>
      </c>
      <c r="GA114" s="11"/>
      <c r="GB114" s="10"/>
      <c r="GC114" s="11"/>
      <c r="GD114" s="10"/>
      <c r="GE114" s="11"/>
      <c r="GF114" s="10"/>
      <c r="GG114" s="11"/>
      <c r="GH114" s="10"/>
      <c r="GI114" s="7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 t="shared" si="116"/>
        <v>0</v>
      </c>
    </row>
    <row r="115" spans="1:205" ht="12.75">
      <c r="A115" s="15">
        <v>11</v>
      </c>
      <c r="B115" s="15">
        <v>1</v>
      </c>
      <c r="C115" s="15"/>
      <c r="D115" s="6" t="s">
        <v>230</v>
      </c>
      <c r="E115" s="3" t="s">
        <v>231</v>
      </c>
      <c r="F115" s="6">
        <f t="shared" si="94"/>
        <v>0</v>
      </c>
      <c r="G115" s="6">
        <f t="shared" si="95"/>
        <v>2</v>
      </c>
      <c r="H115" s="6">
        <f t="shared" si="96"/>
        <v>30</v>
      </c>
      <c r="I115" s="6">
        <f t="shared" si="97"/>
        <v>10</v>
      </c>
      <c r="J115" s="6">
        <f t="shared" si="98"/>
        <v>20</v>
      </c>
      <c r="K115" s="6">
        <f t="shared" si="99"/>
        <v>0</v>
      </c>
      <c r="L115" s="6">
        <f t="shared" si="100"/>
        <v>0</v>
      </c>
      <c r="M115" s="6">
        <f t="shared" si="101"/>
        <v>0</v>
      </c>
      <c r="N115" s="6">
        <f t="shared" si="102"/>
        <v>0</v>
      </c>
      <c r="O115" s="6">
        <f t="shared" si="103"/>
        <v>0</v>
      </c>
      <c r="P115" s="6">
        <f t="shared" si="104"/>
        <v>0</v>
      </c>
      <c r="Q115" s="6">
        <f t="shared" si="105"/>
        <v>0</v>
      </c>
      <c r="R115" s="6">
        <f t="shared" si="106"/>
        <v>0</v>
      </c>
      <c r="S115" s="7">
        <f t="shared" si="107"/>
        <v>2</v>
      </c>
      <c r="T115" s="7">
        <f t="shared" si="108"/>
        <v>0</v>
      </c>
      <c r="U115" s="7">
        <v>1.3</v>
      </c>
      <c r="V115" s="11"/>
      <c r="W115" s="10"/>
      <c r="X115" s="11"/>
      <c r="Y115" s="10"/>
      <c r="Z115" s="11"/>
      <c r="AA115" s="10"/>
      <c r="AB115" s="11"/>
      <c r="AC115" s="10"/>
      <c r="AD115" s="7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 t="shared" si="109"/>
        <v>0</v>
      </c>
      <c r="AS115" s="11"/>
      <c r="AT115" s="10"/>
      <c r="AU115" s="11"/>
      <c r="AV115" s="10"/>
      <c r="AW115" s="11"/>
      <c r="AX115" s="10"/>
      <c r="AY115" s="11"/>
      <c r="AZ115" s="10"/>
      <c r="BA115" s="7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 t="shared" si="110"/>
        <v>0</v>
      </c>
      <c r="BP115" s="11"/>
      <c r="BQ115" s="10"/>
      <c r="BR115" s="11"/>
      <c r="BS115" s="10"/>
      <c r="BT115" s="11"/>
      <c r="BU115" s="10"/>
      <c r="BV115" s="11"/>
      <c r="BW115" s="10"/>
      <c r="BX115" s="7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 t="shared" si="111"/>
        <v>0</v>
      </c>
      <c r="CM115" s="11">
        <v>10</v>
      </c>
      <c r="CN115" s="10" t="s">
        <v>60</v>
      </c>
      <c r="CO115" s="11">
        <v>20</v>
      </c>
      <c r="CP115" s="10" t="s">
        <v>60</v>
      </c>
      <c r="CQ115" s="11"/>
      <c r="CR115" s="10"/>
      <c r="CS115" s="11"/>
      <c r="CT115" s="10"/>
      <c r="CU115" s="7">
        <v>2</v>
      </c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 t="shared" si="112"/>
        <v>2</v>
      </c>
      <c r="DJ115" s="11"/>
      <c r="DK115" s="10"/>
      <c r="DL115" s="11"/>
      <c r="DM115" s="10"/>
      <c r="DN115" s="11"/>
      <c r="DO115" s="10"/>
      <c r="DP115" s="11"/>
      <c r="DQ115" s="10"/>
      <c r="DR115" s="7"/>
      <c r="DS115" s="11"/>
      <c r="DT115" s="10"/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/>
      <c r="EF115" s="7">
        <f t="shared" si="113"/>
        <v>0</v>
      </c>
      <c r="EG115" s="11"/>
      <c r="EH115" s="10"/>
      <c r="EI115" s="11"/>
      <c r="EJ115" s="10"/>
      <c r="EK115" s="11"/>
      <c r="EL115" s="10"/>
      <c r="EM115" s="11"/>
      <c r="EN115" s="10"/>
      <c r="EO115" s="7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 t="shared" si="114"/>
        <v>0</v>
      </c>
      <c r="FD115" s="11"/>
      <c r="FE115" s="10"/>
      <c r="FF115" s="11"/>
      <c r="FG115" s="10"/>
      <c r="FH115" s="11"/>
      <c r="FI115" s="10"/>
      <c r="FJ115" s="11"/>
      <c r="FK115" s="10"/>
      <c r="FL115" s="7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 t="shared" si="115"/>
        <v>0</v>
      </c>
      <c r="GA115" s="11"/>
      <c r="GB115" s="10"/>
      <c r="GC115" s="11"/>
      <c r="GD115" s="10"/>
      <c r="GE115" s="11"/>
      <c r="GF115" s="10"/>
      <c r="GG115" s="11"/>
      <c r="GH115" s="10"/>
      <c r="GI115" s="7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 t="shared" si="116"/>
        <v>0</v>
      </c>
    </row>
    <row r="116" spans="1:205" ht="12.75">
      <c r="A116" s="15">
        <v>20</v>
      </c>
      <c r="B116" s="15">
        <v>1</v>
      </c>
      <c r="C116" s="15"/>
      <c r="D116" s="6" t="s">
        <v>232</v>
      </c>
      <c r="E116" s="3" t="s">
        <v>233</v>
      </c>
      <c r="F116" s="6">
        <f t="shared" si="94"/>
        <v>0</v>
      </c>
      <c r="G116" s="6">
        <f t="shared" si="95"/>
        <v>2</v>
      </c>
      <c r="H116" s="6">
        <f t="shared" si="96"/>
        <v>30</v>
      </c>
      <c r="I116" s="6">
        <f t="shared" si="97"/>
        <v>10</v>
      </c>
      <c r="J116" s="6">
        <f t="shared" si="98"/>
        <v>20</v>
      </c>
      <c r="K116" s="6">
        <f t="shared" si="99"/>
        <v>0</v>
      </c>
      <c r="L116" s="6">
        <f t="shared" si="100"/>
        <v>0</v>
      </c>
      <c r="M116" s="6">
        <f t="shared" si="101"/>
        <v>0</v>
      </c>
      <c r="N116" s="6">
        <f t="shared" si="102"/>
        <v>0</v>
      </c>
      <c r="O116" s="6">
        <f t="shared" si="103"/>
        <v>0</v>
      </c>
      <c r="P116" s="6">
        <f t="shared" si="104"/>
        <v>0</v>
      </c>
      <c r="Q116" s="6">
        <f t="shared" si="105"/>
        <v>0</v>
      </c>
      <c r="R116" s="6">
        <f t="shared" si="106"/>
        <v>0</v>
      </c>
      <c r="S116" s="7">
        <f t="shared" si="107"/>
        <v>2</v>
      </c>
      <c r="T116" s="7">
        <f t="shared" si="108"/>
        <v>0</v>
      </c>
      <c r="U116" s="7">
        <v>1.56</v>
      </c>
      <c r="V116" s="11"/>
      <c r="W116" s="10"/>
      <c r="X116" s="11"/>
      <c r="Y116" s="10"/>
      <c r="Z116" s="11"/>
      <c r="AA116" s="10"/>
      <c r="AB116" s="11"/>
      <c r="AC116" s="10"/>
      <c r="AD116" s="7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 t="shared" si="109"/>
        <v>0</v>
      </c>
      <c r="AS116" s="11"/>
      <c r="AT116" s="10"/>
      <c r="AU116" s="11"/>
      <c r="AV116" s="10"/>
      <c r="AW116" s="11"/>
      <c r="AX116" s="10"/>
      <c r="AY116" s="11"/>
      <c r="AZ116" s="10"/>
      <c r="BA116" s="7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 t="shared" si="110"/>
        <v>0</v>
      </c>
      <c r="BP116" s="11"/>
      <c r="BQ116" s="10"/>
      <c r="BR116" s="11"/>
      <c r="BS116" s="10"/>
      <c r="BT116" s="11"/>
      <c r="BU116" s="10"/>
      <c r="BV116" s="11"/>
      <c r="BW116" s="10"/>
      <c r="BX116" s="7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 t="shared" si="111"/>
        <v>0</v>
      </c>
      <c r="CM116" s="11"/>
      <c r="CN116" s="10"/>
      <c r="CO116" s="11"/>
      <c r="CP116" s="10"/>
      <c r="CQ116" s="11"/>
      <c r="CR116" s="10"/>
      <c r="CS116" s="11"/>
      <c r="CT116" s="10"/>
      <c r="CU116" s="7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 t="shared" si="112"/>
        <v>0</v>
      </c>
      <c r="DJ116" s="11"/>
      <c r="DK116" s="10"/>
      <c r="DL116" s="11"/>
      <c r="DM116" s="10"/>
      <c r="DN116" s="11"/>
      <c r="DO116" s="10"/>
      <c r="DP116" s="11"/>
      <c r="DQ116" s="10"/>
      <c r="DR116" s="7"/>
      <c r="DS116" s="11"/>
      <c r="DT116" s="10"/>
      <c r="DU116" s="11"/>
      <c r="DV116" s="10"/>
      <c r="DW116" s="11"/>
      <c r="DX116" s="10"/>
      <c r="DY116" s="11"/>
      <c r="DZ116" s="10"/>
      <c r="EA116" s="11"/>
      <c r="EB116" s="10"/>
      <c r="EC116" s="11"/>
      <c r="ED116" s="10"/>
      <c r="EE116" s="7"/>
      <c r="EF116" s="7">
        <f t="shared" si="113"/>
        <v>0</v>
      </c>
      <c r="EG116" s="11"/>
      <c r="EH116" s="10"/>
      <c r="EI116" s="11"/>
      <c r="EJ116" s="10"/>
      <c r="EK116" s="11"/>
      <c r="EL116" s="10"/>
      <c r="EM116" s="11"/>
      <c r="EN116" s="10"/>
      <c r="EO116" s="7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 t="shared" si="114"/>
        <v>0</v>
      </c>
      <c r="FD116" s="11">
        <v>10</v>
      </c>
      <c r="FE116" s="10" t="s">
        <v>60</v>
      </c>
      <c r="FF116" s="11">
        <v>20</v>
      </c>
      <c r="FG116" s="10" t="s">
        <v>60</v>
      </c>
      <c r="FH116" s="11"/>
      <c r="FI116" s="10"/>
      <c r="FJ116" s="11"/>
      <c r="FK116" s="10"/>
      <c r="FL116" s="7">
        <v>2</v>
      </c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 t="shared" si="115"/>
        <v>2</v>
      </c>
      <c r="GA116" s="11"/>
      <c r="GB116" s="10"/>
      <c r="GC116" s="11"/>
      <c r="GD116" s="10"/>
      <c r="GE116" s="11"/>
      <c r="GF116" s="10"/>
      <c r="GG116" s="11"/>
      <c r="GH116" s="10"/>
      <c r="GI116" s="7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 t="shared" si="116"/>
        <v>0</v>
      </c>
    </row>
    <row r="117" spans="1:205" ht="12.75">
      <c r="A117" s="15">
        <v>20</v>
      </c>
      <c r="B117" s="15">
        <v>1</v>
      </c>
      <c r="C117" s="15"/>
      <c r="D117" s="6" t="s">
        <v>234</v>
      </c>
      <c r="E117" s="3" t="s">
        <v>235</v>
      </c>
      <c r="F117" s="6">
        <f t="shared" si="94"/>
        <v>0</v>
      </c>
      <c r="G117" s="6">
        <f t="shared" si="95"/>
        <v>2</v>
      </c>
      <c r="H117" s="6">
        <f t="shared" si="96"/>
        <v>30</v>
      </c>
      <c r="I117" s="6">
        <f t="shared" si="97"/>
        <v>10</v>
      </c>
      <c r="J117" s="6">
        <f t="shared" si="98"/>
        <v>20</v>
      </c>
      <c r="K117" s="6">
        <f t="shared" si="99"/>
        <v>0</v>
      </c>
      <c r="L117" s="6">
        <f t="shared" si="100"/>
        <v>0</v>
      </c>
      <c r="M117" s="6">
        <f t="shared" si="101"/>
        <v>0</v>
      </c>
      <c r="N117" s="6">
        <f t="shared" si="102"/>
        <v>0</v>
      </c>
      <c r="O117" s="6">
        <f t="shared" si="103"/>
        <v>0</v>
      </c>
      <c r="P117" s="6">
        <f t="shared" si="104"/>
        <v>0</v>
      </c>
      <c r="Q117" s="6">
        <f t="shared" si="105"/>
        <v>0</v>
      </c>
      <c r="R117" s="6">
        <f t="shared" si="106"/>
        <v>0</v>
      </c>
      <c r="S117" s="7">
        <f t="shared" si="107"/>
        <v>2</v>
      </c>
      <c r="T117" s="7">
        <f t="shared" si="108"/>
        <v>0</v>
      </c>
      <c r="U117" s="7">
        <v>1.16</v>
      </c>
      <c r="V117" s="11"/>
      <c r="W117" s="10"/>
      <c r="X117" s="11"/>
      <c r="Y117" s="10"/>
      <c r="Z117" s="11"/>
      <c r="AA117" s="10"/>
      <c r="AB117" s="11"/>
      <c r="AC117" s="10"/>
      <c r="AD117" s="7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 t="shared" si="109"/>
        <v>0</v>
      </c>
      <c r="AS117" s="11"/>
      <c r="AT117" s="10"/>
      <c r="AU117" s="11"/>
      <c r="AV117" s="10"/>
      <c r="AW117" s="11"/>
      <c r="AX117" s="10"/>
      <c r="AY117" s="11"/>
      <c r="AZ117" s="10"/>
      <c r="BA117" s="7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 t="shared" si="110"/>
        <v>0</v>
      </c>
      <c r="BP117" s="11"/>
      <c r="BQ117" s="10"/>
      <c r="BR117" s="11"/>
      <c r="BS117" s="10"/>
      <c r="BT117" s="11"/>
      <c r="BU117" s="10"/>
      <c r="BV117" s="11"/>
      <c r="BW117" s="10"/>
      <c r="BX117" s="7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 t="shared" si="111"/>
        <v>0</v>
      </c>
      <c r="CM117" s="11"/>
      <c r="CN117" s="10"/>
      <c r="CO117" s="11"/>
      <c r="CP117" s="10"/>
      <c r="CQ117" s="11"/>
      <c r="CR117" s="10"/>
      <c r="CS117" s="11"/>
      <c r="CT117" s="10"/>
      <c r="CU117" s="7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 t="shared" si="112"/>
        <v>0</v>
      </c>
      <c r="DJ117" s="11"/>
      <c r="DK117" s="10"/>
      <c r="DL117" s="11"/>
      <c r="DM117" s="10"/>
      <c r="DN117" s="11"/>
      <c r="DO117" s="10"/>
      <c r="DP117" s="11"/>
      <c r="DQ117" s="10"/>
      <c r="DR117" s="7"/>
      <c r="DS117" s="11"/>
      <c r="DT117" s="10"/>
      <c r="DU117" s="11"/>
      <c r="DV117" s="10"/>
      <c r="DW117" s="11"/>
      <c r="DX117" s="10"/>
      <c r="DY117" s="11"/>
      <c r="DZ117" s="10"/>
      <c r="EA117" s="11"/>
      <c r="EB117" s="10"/>
      <c r="EC117" s="11"/>
      <c r="ED117" s="10"/>
      <c r="EE117" s="7"/>
      <c r="EF117" s="7">
        <f t="shared" si="113"/>
        <v>0</v>
      </c>
      <c r="EG117" s="11"/>
      <c r="EH117" s="10"/>
      <c r="EI117" s="11"/>
      <c r="EJ117" s="10"/>
      <c r="EK117" s="11"/>
      <c r="EL117" s="10"/>
      <c r="EM117" s="11"/>
      <c r="EN117" s="10"/>
      <c r="EO117" s="7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 t="shared" si="114"/>
        <v>0</v>
      </c>
      <c r="FD117" s="11">
        <v>10</v>
      </c>
      <c r="FE117" s="10" t="s">
        <v>60</v>
      </c>
      <c r="FF117" s="11">
        <v>20</v>
      </c>
      <c r="FG117" s="10" t="s">
        <v>60</v>
      </c>
      <c r="FH117" s="11"/>
      <c r="FI117" s="10"/>
      <c r="FJ117" s="11"/>
      <c r="FK117" s="10"/>
      <c r="FL117" s="7">
        <v>2</v>
      </c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 t="shared" si="115"/>
        <v>2</v>
      </c>
      <c r="GA117" s="11"/>
      <c r="GB117" s="10"/>
      <c r="GC117" s="11"/>
      <c r="GD117" s="10"/>
      <c r="GE117" s="11"/>
      <c r="GF117" s="10"/>
      <c r="GG117" s="11"/>
      <c r="GH117" s="10"/>
      <c r="GI117" s="7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 t="shared" si="116"/>
        <v>0</v>
      </c>
    </row>
    <row r="118" spans="1:205" ht="12.75">
      <c r="A118" s="15">
        <v>20</v>
      </c>
      <c r="B118" s="15">
        <v>1</v>
      </c>
      <c r="C118" s="15"/>
      <c r="D118" s="6" t="s">
        <v>236</v>
      </c>
      <c r="E118" s="3" t="s">
        <v>237</v>
      </c>
      <c r="F118" s="6">
        <f t="shared" si="94"/>
        <v>0</v>
      </c>
      <c r="G118" s="6">
        <f t="shared" si="95"/>
        <v>2</v>
      </c>
      <c r="H118" s="6">
        <f t="shared" si="96"/>
        <v>30</v>
      </c>
      <c r="I118" s="6">
        <f t="shared" si="97"/>
        <v>10</v>
      </c>
      <c r="J118" s="6">
        <f t="shared" si="98"/>
        <v>20</v>
      </c>
      <c r="K118" s="6">
        <f t="shared" si="99"/>
        <v>0</v>
      </c>
      <c r="L118" s="6">
        <f t="shared" si="100"/>
        <v>0</v>
      </c>
      <c r="M118" s="6">
        <f t="shared" si="101"/>
        <v>0</v>
      </c>
      <c r="N118" s="6">
        <f t="shared" si="102"/>
        <v>0</v>
      </c>
      <c r="O118" s="6">
        <f t="shared" si="103"/>
        <v>0</v>
      </c>
      <c r="P118" s="6">
        <f t="shared" si="104"/>
        <v>0</v>
      </c>
      <c r="Q118" s="6">
        <f t="shared" si="105"/>
        <v>0</v>
      </c>
      <c r="R118" s="6">
        <f t="shared" si="106"/>
        <v>0</v>
      </c>
      <c r="S118" s="7">
        <f t="shared" si="107"/>
        <v>2</v>
      </c>
      <c r="T118" s="7">
        <f t="shared" si="108"/>
        <v>0</v>
      </c>
      <c r="U118" s="7">
        <v>1.47</v>
      </c>
      <c r="V118" s="11"/>
      <c r="W118" s="10"/>
      <c r="X118" s="11"/>
      <c r="Y118" s="10"/>
      <c r="Z118" s="11"/>
      <c r="AA118" s="10"/>
      <c r="AB118" s="11"/>
      <c r="AC118" s="10"/>
      <c r="AD118" s="7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 t="shared" si="109"/>
        <v>0</v>
      </c>
      <c r="AS118" s="11"/>
      <c r="AT118" s="10"/>
      <c r="AU118" s="11"/>
      <c r="AV118" s="10"/>
      <c r="AW118" s="11"/>
      <c r="AX118" s="10"/>
      <c r="AY118" s="11"/>
      <c r="AZ118" s="10"/>
      <c r="BA118" s="7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 t="shared" si="110"/>
        <v>0</v>
      </c>
      <c r="BP118" s="11"/>
      <c r="BQ118" s="10"/>
      <c r="BR118" s="11"/>
      <c r="BS118" s="10"/>
      <c r="BT118" s="11"/>
      <c r="BU118" s="10"/>
      <c r="BV118" s="11"/>
      <c r="BW118" s="10"/>
      <c r="BX118" s="7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 t="shared" si="111"/>
        <v>0</v>
      </c>
      <c r="CM118" s="11"/>
      <c r="CN118" s="10"/>
      <c r="CO118" s="11"/>
      <c r="CP118" s="10"/>
      <c r="CQ118" s="11"/>
      <c r="CR118" s="10"/>
      <c r="CS118" s="11"/>
      <c r="CT118" s="10"/>
      <c r="CU118" s="7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 t="shared" si="112"/>
        <v>0</v>
      </c>
      <c r="DJ118" s="11"/>
      <c r="DK118" s="10"/>
      <c r="DL118" s="11"/>
      <c r="DM118" s="10"/>
      <c r="DN118" s="11"/>
      <c r="DO118" s="10"/>
      <c r="DP118" s="11"/>
      <c r="DQ118" s="10"/>
      <c r="DR118" s="7"/>
      <c r="DS118" s="11"/>
      <c r="DT118" s="10"/>
      <c r="DU118" s="11"/>
      <c r="DV118" s="10"/>
      <c r="DW118" s="11"/>
      <c r="DX118" s="10"/>
      <c r="DY118" s="11"/>
      <c r="DZ118" s="10"/>
      <c r="EA118" s="11"/>
      <c r="EB118" s="10"/>
      <c r="EC118" s="11"/>
      <c r="ED118" s="10"/>
      <c r="EE118" s="7"/>
      <c r="EF118" s="7">
        <f t="shared" si="113"/>
        <v>0</v>
      </c>
      <c r="EG118" s="11"/>
      <c r="EH118" s="10"/>
      <c r="EI118" s="11"/>
      <c r="EJ118" s="10"/>
      <c r="EK118" s="11"/>
      <c r="EL118" s="10"/>
      <c r="EM118" s="11"/>
      <c r="EN118" s="10"/>
      <c r="EO118" s="7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 t="shared" si="114"/>
        <v>0</v>
      </c>
      <c r="FD118" s="11">
        <v>10</v>
      </c>
      <c r="FE118" s="10" t="s">
        <v>60</v>
      </c>
      <c r="FF118" s="11">
        <v>20</v>
      </c>
      <c r="FG118" s="10" t="s">
        <v>60</v>
      </c>
      <c r="FH118" s="11"/>
      <c r="FI118" s="10"/>
      <c r="FJ118" s="11"/>
      <c r="FK118" s="10"/>
      <c r="FL118" s="7">
        <v>2</v>
      </c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 t="shared" si="115"/>
        <v>2</v>
      </c>
      <c r="GA118" s="11"/>
      <c r="GB118" s="10"/>
      <c r="GC118" s="11"/>
      <c r="GD118" s="10"/>
      <c r="GE118" s="11"/>
      <c r="GF118" s="10"/>
      <c r="GG118" s="11"/>
      <c r="GH118" s="10"/>
      <c r="GI118" s="7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 t="shared" si="116"/>
        <v>0</v>
      </c>
    </row>
    <row r="119" spans="1:205" ht="12.75">
      <c r="A119" s="15">
        <v>13</v>
      </c>
      <c r="B119" s="15">
        <v>1</v>
      </c>
      <c r="C119" s="15"/>
      <c r="D119" s="6" t="s">
        <v>238</v>
      </c>
      <c r="E119" s="3" t="s">
        <v>239</v>
      </c>
      <c r="F119" s="6">
        <f t="shared" si="94"/>
        <v>0</v>
      </c>
      <c r="G119" s="6">
        <f t="shared" si="95"/>
        <v>2</v>
      </c>
      <c r="H119" s="6">
        <f t="shared" si="96"/>
        <v>20</v>
      </c>
      <c r="I119" s="6">
        <f t="shared" si="97"/>
        <v>10</v>
      </c>
      <c r="J119" s="6">
        <f t="shared" si="98"/>
        <v>10</v>
      </c>
      <c r="K119" s="6">
        <f t="shared" si="99"/>
        <v>0</v>
      </c>
      <c r="L119" s="6">
        <f t="shared" si="100"/>
        <v>0</v>
      </c>
      <c r="M119" s="6">
        <f t="shared" si="101"/>
        <v>0</v>
      </c>
      <c r="N119" s="6">
        <f t="shared" si="102"/>
        <v>0</v>
      </c>
      <c r="O119" s="6">
        <f t="shared" si="103"/>
        <v>0</v>
      </c>
      <c r="P119" s="6">
        <f t="shared" si="104"/>
        <v>0</v>
      </c>
      <c r="Q119" s="6">
        <f t="shared" si="105"/>
        <v>0</v>
      </c>
      <c r="R119" s="6">
        <f t="shared" si="106"/>
        <v>0</v>
      </c>
      <c r="S119" s="7">
        <f t="shared" si="107"/>
        <v>1</v>
      </c>
      <c r="T119" s="7">
        <f t="shared" si="108"/>
        <v>0</v>
      </c>
      <c r="U119" s="7">
        <v>0.66</v>
      </c>
      <c r="V119" s="11"/>
      <c r="W119" s="10"/>
      <c r="X119" s="11"/>
      <c r="Y119" s="10"/>
      <c r="Z119" s="11"/>
      <c r="AA119" s="10"/>
      <c r="AB119" s="11"/>
      <c r="AC119" s="10"/>
      <c r="AD119" s="7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11"/>
      <c r="AP119" s="10"/>
      <c r="AQ119" s="7"/>
      <c r="AR119" s="7">
        <f t="shared" si="109"/>
        <v>0</v>
      </c>
      <c r="AS119" s="11"/>
      <c r="AT119" s="10"/>
      <c r="AU119" s="11"/>
      <c r="AV119" s="10"/>
      <c r="AW119" s="11"/>
      <c r="AX119" s="10"/>
      <c r="AY119" s="11"/>
      <c r="AZ119" s="10"/>
      <c r="BA119" s="7"/>
      <c r="BB119" s="11"/>
      <c r="BC119" s="10"/>
      <c r="BD119" s="11"/>
      <c r="BE119" s="10"/>
      <c r="BF119" s="11"/>
      <c r="BG119" s="10"/>
      <c r="BH119" s="11"/>
      <c r="BI119" s="10"/>
      <c r="BJ119" s="11"/>
      <c r="BK119" s="10"/>
      <c r="BL119" s="11"/>
      <c r="BM119" s="10"/>
      <c r="BN119" s="7"/>
      <c r="BO119" s="7">
        <f t="shared" si="110"/>
        <v>0</v>
      </c>
      <c r="BP119" s="11"/>
      <c r="BQ119" s="10"/>
      <c r="BR119" s="11"/>
      <c r="BS119" s="10"/>
      <c r="BT119" s="11"/>
      <c r="BU119" s="10"/>
      <c r="BV119" s="11"/>
      <c r="BW119" s="10"/>
      <c r="BX119" s="7"/>
      <c r="BY119" s="11"/>
      <c r="BZ119" s="10"/>
      <c r="CA119" s="11"/>
      <c r="CB119" s="10"/>
      <c r="CC119" s="11"/>
      <c r="CD119" s="10"/>
      <c r="CE119" s="11"/>
      <c r="CF119" s="10"/>
      <c r="CG119" s="11"/>
      <c r="CH119" s="10"/>
      <c r="CI119" s="11"/>
      <c r="CJ119" s="10"/>
      <c r="CK119" s="7"/>
      <c r="CL119" s="7">
        <f t="shared" si="111"/>
        <v>0</v>
      </c>
      <c r="CM119" s="11"/>
      <c r="CN119" s="10"/>
      <c r="CO119" s="11"/>
      <c r="CP119" s="10"/>
      <c r="CQ119" s="11"/>
      <c r="CR119" s="10"/>
      <c r="CS119" s="11"/>
      <c r="CT119" s="10"/>
      <c r="CU119" s="7"/>
      <c r="CV119" s="11"/>
      <c r="CW119" s="10"/>
      <c r="CX119" s="11"/>
      <c r="CY119" s="10"/>
      <c r="CZ119" s="11"/>
      <c r="DA119" s="10"/>
      <c r="DB119" s="11"/>
      <c r="DC119" s="10"/>
      <c r="DD119" s="11"/>
      <c r="DE119" s="10"/>
      <c r="DF119" s="11"/>
      <c r="DG119" s="10"/>
      <c r="DH119" s="7"/>
      <c r="DI119" s="7">
        <f t="shared" si="112"/>
        <v>0</v>
      </c>
      <c r="DJ119" s="11">
        <v>10</v>
      </c>
      <c r="DK119" s="10" t="s">
        <v>60</v>
      </c>
      <c r="DL119" s="11">
        <v>10</v>
      </c>
      <c r="DM119" s="10" t="s">
        <v>60</v>
      </c>
      <c r="DN119" s="11"/>
      <c r="DO119" s="10"/>
      <c r="DP119" s="11"/>
      <c r="DQ119" s="10"/>
      <c r="DR119" s="7">
        <v>1</v>
      </c>
      <c r="DS119" s="11"/>
      <c r="DT119" s="10"/>
      <c r="DU119" s="11"/>
      <c r="DV119" s="10"/>
      <c r="DW119" s="11"/>
      <c r="DX119" s="10"/>
      <c r="DY119" s="11"/>
      <c r="DZ119" s="10"/>
      <c r="EA119" s="11"/>
      <c r="EB119" s="10"/>
      <c r="EC119" s="11"/>
      <c r="ED119" s="10"/>
      <c r="EE119" s="7"/>
      <c r="EF119" s="7">
        <f t="shared" si="113"/>
        <v>1</v>
      </c>
      <c r="EG119" s="11"/>
      <c r="EH119" s="10"/>
      <c r="EI119" s="11"/>
      <c r="EJ119" s="10"/>
      <c r="EK119" s="11"/>
      <c r="EL119" s="10"/>
      <c r="EM119" s="11"/>
      <c r="EN119" s="10"/>
      <c r="EO119" s="7"/>
      <c r="EP119" s="11"/>
      <c r="EQ119" s="10"/>
      <c r="ER119" s="11"/>
      <c r="ES119" s="10"/>
      <c r="ET119" s="11"/>
      <c r="EU119" s="10"/>
      <c r="EV119" s="11"/>
      <c r="EW119" s="10"/>
      <c r="EX119" s="11"/>
      <c r="EY119" s="10"/>
      <c r="EZ119" s="11"/>
      <c r="FA119" s="10"/>
      <c r="FB119" s="7"/>
      <c r="FC119" s="7">
        <f t="shared" si="114"/>
        <v>0</v>
      </c>
      <c r="FD119" s="11"/>
      <c r="FE119" s="10"/>
      <c r="FF119" s="11"/>
      <c r="FG119" s="10"/>
      <c r="FH119" s="11"/>
      <c r="FI119" s="10"/>
      <c r="FJ119" s="11"/>
      <c r="FK119" s="10"/>
      <c r="FL119" s="7"/>
      <c r="FM119" s="11"/>
      <c r="FN119" s="10"/>
      <c r="FO119" s="11"/>
      <c r="FP119" s="10"/>
      <c r="FQ119" s="11"/>
      <c r="FR119" s="10"/>
      <c r="FS119" s="11"/>
      <c r="FT119" s="10"/>
      <c r="FU119" s="11"/>
      <c r="FV119" s="10"/>
      <c r="FW119" s="11"/>
      <c r="FX119" s="10"/>
      <c r="FY119" s="7"/>
      <c r="FZ119" s="7">
        <f t="shared" si="115"/>
        <v>0</v>
      </c>
      <c r="GA119" s="11"/>
      <c r="GB119" s="10"/>
      <c r="GC119" s="11"/>
      <c r="GD119" s="10"/>
      <c r="GE119" s="11"/>
      <c r="GF119" s="10"/>
      <c r="GG119" s="11"/>
      <c r="GH119" s="10"/>
      <c r="GI119" s="7"/>
      <c r="GJ119" s="11"/>
      <c r="GK119" s="10"/>
      <c r="GL119" s="11"/>
      <c r="GM119" s="10"/>
      <c r="GN119" s="11"/>
      <c r="GO119" s="10"/>
      <c r="GP119" s="11"/>
      <c r="GQ119" s="10"/>
      <c r="GR119" s="11"/>
      <c r="GS119" s="10"/>
      <c r="GT119" s="11"/>
      <c r="GU119" s="10"/>
      <c r="GV119" s="7"/>
      <c r="GW119" s="7">
        <f t="shared" si="116"/>
        <v>0</v>
      </c>
    </row>
    <row r="120" spans="1:205" ht="12.75">
      <c r="A120" s="15">
        <v>13</v>
      </c>
      <c r="B120" s="15">
        <v>1</v>
      </c>
      <c r="C120" s="15"/>
      <c r="D120" s="6" t="s">
        <v>240</v>
      </c>
      <c r="E120" s="3" t="s">
        <v>241</v>
      </c>
      <c r="F120" s="6">
        <f t="shared" si="94"/>
        <v>0</v>
      </c>
      <c r="G120" s="6">
        <f t="shared" si="95"/>
        <v>2</v>
      </c>
      <c r="H120" s="6">
        <f t="shared" si="96"/>
        <v>20</v>
      </c>
      <c r="I120" s="6">
        <f t="shared" si="97"/>
        <v>10</v>
      </c>
      <c r="J120" s="6">
        <f t="shared" si="98"/>
        <v>10</v>
      </c>
      <c r="K120" s="6">
        <f t="shared" si="99"/>
        <v>0</v>
      </c>
      <c r="L120" s="6">
        <f t="shared" si="100"/>
        <v>0</v>
      </c>
      <c r="M120" s="6">
        <f t="shared" si="101"/>
        <v>0</v>
      </c>
      <c r="N120" s="6">
        <f t="shared" si="102"/>
        <v>0</v>
      </c>
      <c r="O120" s="6">
        <f t="shared" si="103"/>
        <v>0</v>
      </c>
      <c r="P120" s="6">
        <f t="shared" si="104"/>
        <v>0</v>
      </c>
      <c r="Q120" s="6">
        <f t="shared" si="105"/>
        <v>0</v>
      </c>
      <c r="R120" s="6">
        <f t="shared" si="106"/>
        <v>0</v>
      </c>
      <c r="S120" s="7">
        <f t="shared" si="107"/>
        <v>1</v>
      </c>
      <c r="T120" s="7">
        <f t="shared" si="108"/>
        <v>0</v>
      </c>
      <c r="U120" s="7">
        <v>0.66</v>
      </c>
      <c r="V120" s="11"/>
      <c r="W120" s="10"/>
      <c r="X120" s="11"/>
      <c r="Y120" s="10"/>
      <c r="Z120" s="11"/>
      <c r="AA120" s="10"/>
      <c r="AB120" s="11"/>
      <c r="AC120" s="10"/>
      <c r="AD120" s="7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7"/>
      <c r="AR120" s="7">
        <f t="shared" si="109"/>
        <v>0</v>
      </c>
      <c r="AS120" s="11"/>
      <c r="AT120" s="10"/>
      <c r="AU120" s="11"/>
      <c r="AV120" s="10"/>
      <c r="AW120" s="11"/>
      <c r="AX120" s="10"/>
      <c r="AY120" s="11"/>
      <c r="AZ120" s="10"/>
      <c r="BA120" s="7"/>
      <c r="BB120" s="11"/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7"/>
      <c r="BO120" s="7">
        <f t="shared" si="110"/>
        <v>0</v>
      </c>
      <c r="BP120" s="11"/>
      <c r="BQ120" s="10"/>
      <c r="BR120" s="11"/>
      <c r="BS120" s="10"/>
      <c r="BT120" s="11"/>
      <c r="BU120" s="10"/>
      <c r="BV120" s="11"/>
      <c r="BW120" s="10"/>
      <c r="BX120" s="7"/>
      <c r="BY120" s="11"/>
      <c r="BZ120" s="10"/>
      <c r="CA120" s="11"/>
      <c r="CB120" s="10"/>
      <c r="CC120" s="11"/>
      <c r="CD120" s="10"/>
      <c r="CE120" s="11"/>
      <c r="CF120" s="10"/>
      <c r="CG120" s="11"/>
      <c r="CH120" s="10"/>
      <c r="CI120" s="11"/>
      <c r="CJ120" s="10"/>
      <c r="CK120" s="7"/>
      <c r="CL120" s="7">
        <f t="shared" si="111"/>
        <v>0</v>
      </c>
      <c r="CM120" s="11"/>
      <c r="CN120" s="10"/>
      <c r="CO120" s="11"/>
      <c r="CP120" s="10"/>
      <c r="CQ120" s="11"/>
      <c r="CR120" s="10"/>
      <c r="CS120" s="11"/>
      <c r="CT120" s="10"/>
      <c r="CU120" s="7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7"/>
      <c r="DI120" s="7">
        <f t="shared" si="112"/>
        <v>0</v>
      </c>
      <c r="DJ120" s="11">
        <v>10</v>
      </c>
      <c r="DK120" s="10" t="s">
        <v>60</v>
      </c>
      <c r="DL120" s="11">
        <v>10</v>
      </c>
      <c r="DM120" s="10" t="s">
        <v>60</v>
      </c>
      <c r="DN120" s="11"/>
      <c r="DO120" s="10"/>
      <c r="DP120" s="11"/>
      <c r="DQ120" s="10"/>
      <c r="DR120" s="7">
        <v>1</v>
      </c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11"/>
      <c r="ED120" s="10"/>
      <c r="EE120" s="7"/>
      <c r="EF120" s="7">
        <f t="shared" si="113"/>
        <v>1</v>
      </c>
      <c r="EG120" s="11"/>
      <c r="EH120" s="10"/>
      <c r="EI120" s="11"/>
      <c r="EJ120" s="10"/>
      <c r="EK120" s="11"/>
      <c r="EL120" s="10"/>
      <c r="EM120" s="11"/>
      <c r="EN120" s="10"/>
      <c r="EO120" s="7"/>
      <c r="EP120" s="11"/>
      <c r="EQ120" s="10"/>
      <c r="ER120" s="11"/>
      <c r="ES120" s="10"/>
      <c r="ET120" s="11"/>
      <c r="EU120" s="10"/>
      <c r="EV120" s="11"/>
      <c r="EW120" s="10"/>
      <c r="EX120" s="11"/>
      <c r="EY120" s="10"/>
      <c r="EZ120" s="11"/>
      <c r="FA120" s="10"/>
      <c r="FB120" s="7"/>
      <c r="FC120" s="7">
        <f t="shared" si="114"/>
        <v>0</v>
      </c>
      <c r="FD120" s="11"/>
      <c r="FE120" s="10"/>
      <c r="FF120" s="11"/>
      <c r="FG120" s="10"/>
      <c r="FH120" s="11"/>
      <c r="FI120" s="10"/>
      <c r="FJ120" s="11"/>
      <c r="FK120" s="10"/>
      <c r="FL120" s="7"/>
      <c r="FM120" s="11"/>
      <c r="FN120" s="10"/>
      <c r="FO120" s="11"/>
      <c r="FP120" s="10"/>
      <c r="FQ120" s="11"/>
      <c r="FR120" s="10"/>
      <c r="FS120" s="11"/>
      <c r="FT120" s="10"/>
      <c r="FU120" s="11"/>
      <c r="FV120" s="10"/>
      <c r="FW120" s="11"/>
      <c r="FX120" s="10"/>
      <c r="FY120" s="7"/>
      <c r="FZ120" s="7">
        <f t="shared" si="115"/>
        <v>0</v>
      </c>
      <c r="GA120" s="11"/>
      <c r="GB120" s="10"/>
      <c r="GC120" s="11"/>
      <c r="GD120" s="10"/>
      <c r="GE120" s="11"/>
      <c r="GF120" s="10"/>
      <c r="GG120" s="11"/>
      <c r="GH120" s="10"/>
      <c r="GI120" s="7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7"/>
      <c r="GW120" s="7">
        <f t="shared" si="116"/>
        <v>0</v>
      </c>
    </row>
    <row r="121" spans="1:205" ht="12.75">
      <c r="A121" s="15">
        <v>13</v>
      </c>
      <c r="B121" s="15">
        <v>1</v>
      </c>
      <c r="C121" s="15"/>
      <c r="D121" s="6" t="s">
        <v>242</v>
      </c>
      <c r="E121" s="3" t="s">
        <v>243</v>
      </c>
      <c r="F121" s="6">
        <f t="shared" si="94"/>
        <v>0</v>
      </c>
      <c r="G121" s="6">
        <f t="shared" si="95"/>
        <v>2</v>
      </c>
      <c r="H121" s="6">
        <f t="shared" si="96"/>
        <v>20</v>
      </c>
      <c r="I121" s="6">
        <f t="shared" si="97"/>
        <v>10</v>
      </c>
      <c r="J121" s="6">
        <f t="shared" si="98"/>
        <v>10</v>
      </c>
      <c r="K121" s="6">
        <f t="shared" si="99"/>
        <v>0</v>
      </c>
      <c r="L121" s="6">
        <f t="shared" si="100"/>
        <v>0</v>
      </c>
      <c r="M121" s="6">
        <f t="shared" si="101"/>
        <v>0</v>
      </c>
      <c r="N121" s="6">
        <f t="shared" si="102"/>
        <v>0</v>
      </c>
      <c r="O121" s="6">
        <f t="shared" si="103"/>
        <v>0</v>
      </c>
      <c r="P121" s="6">
        <f t="shared" si="104"/>
        <v>0</v>
      </c>
      <c r="Q121" s="6">
        <f t="shared" si="105"/>
        <v>0</v>
      </c>
      <c r="R121" s="6">
        <f t="shared" si="106"/>
        <v>0</v>
      </c>
      <c r="S121" s="7">
        <f t="shared" si="107"/>
        <v>1</v>
      </c>
      <c r="T121" s="7">
        <f t="shared" si="108"/>
        <v>0</v>
      </c>
      <c r="U121" s="7">
        <v>0.86</v>
      </c>
      <c r="V121" s="11"/>
      <c r="W121" s="10"/>
      <c r="X121" s="11"/>
      <c r="Y121" s="10"/>
      <c r="Z121" s="11"/>
      <c r="AA121" s="10"/>
      <c r="AB121" s="11"/>
      <c r="AC121" s="10"/>
      <c r="AD121" s="7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7"/>
      <c r="AR121" s="7">
        <f t="shared" si="109"/>
        <v>0</v>
      </c>
      <c r="AS121" s="11"/>
      <c r="AT121" s="10"/>
      <c r="AU121" s="11"/>
      <c r="AV121" s="10"/>
      <c r="AW121" s="11"/>
      <c r="AX121" s="10"/>
      <c r="AY121" s="11"/>
      <c r="AZ121" s="10"/>
      <c r="BA121" s="7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7"/>
      <c r="BO121" s="7">
        <f t="shared" si="110"/>
        <v>0</v>
      </c>
      <c r="BP121" s="11"/>
      <c r="BQ121" s="10"/>
      <c r="BR121" s="11"/>
      <c r="BS121" s="10"/>
      <c r="BT121" s="11"/>
      <c r="BU121" s="10"/>
      <c r="BV121" s="11"/>
      <c r="BW121" s="10"/>
      <c r="BX121" s="7"/>
      <c r="BY121" s="11"/>
      <c r="BZ121" s="10"/>
      <c r="CA121" s="11"/>
      <c r="CB121" s="10"/>
      <c r="CC121" s="11"/>
      <c r="CD121" s="10"/>
      <c r="CE121" s="11"/>
      <c r="CF121" s="10"/>
      <c r="CG121" s="11"/>
      <c r="CH121" s="10"/>
      <c r="CI121" s="11"/>
      <c r="CJ121" s="10"/>
      <c r="CK121" s="7"/>
      <c r="CL121" s="7">
        <f t="shared" si="111"/>
        <v>0</v>
      </c>
      <c r="CM121" s="11"/>
      <c r="CN121" s="10"/>
      <c r="CO121" s="11"/>
      <c r="CP121" s="10"/>
      <c r="CQ121" s="11"/>
      <c r="CR121" s="10"/>
      <c r="CS121" s="11"/>
      <c r="CT121" s="10"/>
      <c r="CU121" s="7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7"/>
      <c r="DI121" s="7">
        <f t="shared" si="112"/>
        <v>0</v>
      </c>
      <c r="DJ121" s="11">
        <v>10</v>
      </c>
      <c r="DK121" s="10" t="s">
        <v>60</v>
      </c>
      <c r="DL121" s="11">
        <v>10</v>
      </c>
      <c r="DM121" s="10" t="s">
        <v>60</v>
      </c>
      <c r="DN121" s="11"/>
      <c r="DO121" s="10"/>
      <c r="DP121" s="11"/>
      <c r="DQ121" s="10"/>
      <c r="DR121" s="7">
        <v>1</v>
      </c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11"/>
      <c r="ED121" s="10"/>
      <c r="EE121" s="7"/>
      <c r="EF121" s="7">
        <f t="shared" si="113"/>
        <v>1</v>
      </c>
      <c r="EG121" s="11"/>
      <c r="EH121" s="10"/>
      <c r="EI121" s="11"/>
      <c r="EJ121" s="10"/>
      <c r="EK121" s="11"/>
      <c r="EL121" s="10"/>
      <c r="EM121" s="11"/>
      <c r="EN121" s="10"/>
      <c r="EO121" s="7"/>
      <c r="EP121" s="11"/>
      <c r="EQ121" s="10"/>
      <c r="ER121" s="11"/>
      <c r="ES121" s="10"/>
      <c r="ET121" s="11"/>
      <c r="EU121" s="10"/>
      <c r="EV121" s="11"/>
      <c r="EW121" s="10"/>
      <c r="EX121" s="11"/>
      <c r="EY121" s="10"/>
      <c r="EZ121" s="11"/>
      <c r="FA121" s="10"/>
      <c r="FB121" s="7"/>
      <c r="FC121" s="7">
        <f t="shared" si="114"/>
        <v>0</v>
      </c>
      <c r="FD121" s="11"/>
      <c r="FE121" s="10"/>
      <c r="FF121" s="11"/>
      <c r="FG121" s="10"/>
      <c r="FH121" s="11"/>
      <c r="FI121" s="10"/>
      <c r="FJ121" s="11"/>
      <c r="FK121" s="10"/>
      <c r="FL121" s="7"/>
      <c r="FM121" s="11"/>
      <c r="FN121" s="10"/>
      <c r="FO121" s="11"/>
      <c r="FP121" s="10"/>
      <c r="FQ121" s="11"/>
      <c r="FR121" s="10"/>
      <c r="FS121" s="11"/>
      <c r="FT121" s="10"/>
      <c r="FU121" s="11"/>
      <c r="FV121" s="10"/>
      <c r="FW121" s="11"/>
      <c r="FX121" s="10"/>
      <c r="FY121" s="7"/>
      <c r="FZ121" s="7">
        <f t="shared" si="115"/>
        <v>0</v>
      </c>
      <c r="GA121" s="11"/>
      <c r="GB121" s="10"/>
      <c r="GC121" s="11"/>
      <c r="GD121" s="10"/>
      <c r="GE121" s="11"/>
      <c r="GF121" s="10"/>
      <c r="GG121" s="11"/>
      <c r="GH121" s="10"/>
      <c r="GI121" s="7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7"/>
      <c r="GW121" s="7">
        <f t="shared" si="116"/>
        <v>0</v>
      </c>
    </row>
    <row r="122" spans="1:205" ht="12.75">
      <c r="A122" s="15">
        <v>10</v>
      </c>
      <c r="B122" s="15">
        <v>1</v>
      </c>
      <c r="C122" s="15"/>
      <c r="D122" s="6" t="s">
        <v>244</v>
      </c>
      <c r="E122" s="3" t="s">
        <v>245</v>
      </c>
      <c r="F122" s="6">
        <f t="shared" si="94"/>
        <v>0</v>
      </c>
      <c r="G122" s="6">
        <f t="shared" si="95"/>
        <v>2</v>
      </c>
      <c r="H122" s="6">
        <f t="shared" si="96"/>
        <v>30</v>
      </c>
      <c r="I122" s="6">
        <f t="shared" si="97"/>
        <v>10</v>
      </c>
      <c r="J122" s="6">
        <f t="shared" si="98"/>
        <v>0</v>
      </c>
      <c r="K122" s="6">
        <f t="shared" si="99"/>
        <v>0</v>
      </c>
      <c r="L122" s="6">
        <f t="shared" si="100"/>
        <v>0</v>
      </c>
      <c r="M122" s="6">
        <f t="shared" si="101"/>
        <v>0</v>
      </c>
      <c r="N122" s="6">
        <f t="shared" si="102"/>
        <v>20</v>
      </c>
      <c r="O122" s="6">
        <f t="shared" si="103"/>
        <v>0</v>
      </c>
      <c r="P122" s="6">
        <f t="shared" si="104"/>
        <v>0</v>
      </c>
      <c r="Q122" s="6">
        <f t="shared" si="105"/>
        <v>0</v>
      </c>
      <c r="R122" s="6">
        <f t="shared" si="106"/>
        <v>0</v>
      </c>
      <c r="S122" s="7">
        <f t="shared" si="107"/>
        <v>3</v>
      </c>
      <c r="T122" s="7">
        <f t="shared" si="108"/>
        <v>2</v>
      </c>
      <c r="U122" s="7">
        <v>1.2</v>
      </c>
      <c r="V122" s="11"/>
      <c r="W122" s="10"/>
      <c r="X122" s="11"/>
      <c r="Y122" s="10"/>
      <c r="Z122" s="11"/>
      <c r="AA122" s="10"/>
      <c r="AB122" s="11"/>
      <c r="AC122" s="10"/>
      <c r="AD122" s="7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7"/>
      <c r="AR122" s="7">
        <f t="shared" si="109"/>
        <v>0</v>
      </c>
      <c r="AS122" s="11"/>
      <c r="AT122" s="10"/>
      <c r="AU122" s="11"/>
      <c r="AV122" s="10"/>
      <c r="AW122" s="11"/>
      <c r="AX122" s="10"/>
      <c r="AY122" s="11"/>
      <c r="AZ122" s="10"/>
      <c r="BA122" s="7"/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7"/>
      <c r="BO122" s="7">
        <f t="shared" si="110"/>
        <v>0</v>
      </c>
      <c r="BP122" s="11">
        <v>10</v>
      </c>
      <c r="BQ122" s="10" t="s">
        <v>60</v>
      </c>
      <c r="BR122" s="11"/>
      <c r="BS122" s="10"/>
      <c r="BT122" s="11"/>
      <c r="BU122" s="10"/>
      <c r="BV122" s="11"/>
      <c r="BW122" s="10"/>
      <c r="BX122" s="7">
        <v>1</v>
      </c>
      <c r="BY122" s="11"/>
      <c r="BZ122" s="10"/>
      <c r="CA122" s="11">
        <v>20</v>
      </c>
      <c r="CB122" s="10" t="s">
        <v>60</v>
      </c>
      <c r="CC122" s="11"/>
      <c r="CD122" s="10"/>
      <c r="CE122" s="11"/>
      <c r="CF122" s="10"/>
      <c r="CG122" s="11"/>
      <c r="CH122" s="10"/>
      <c r="CI122" s="11"/>
      <c r="CJ122" s="10"/>
      <c r="CK122" s="7">
        <v>2</v>
      </c>
      <c r="CL122" s="7">
        <f t="shared" si="111"/>
        <v>3</v>
      </c>
      <c r="CM122" s="11"/>
      <c r="CN122" s="10"/>
      <c r="CO122" s="11"/>
      <c r="CP122" s="10"/>
      <c r="CQ122" s="11"/>
      <c r="CR122" s="10"/>
      <c r="CS122" s="11"/>
      <c r="CT122" s="10"/>
      <c r="CU122" s="7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7"/>
      <c r="DI122" s="7">
        <f t="shared" si="112"/>
        <v>0</v>
      </c>
      <c r="DJ122" s="11"/>
      <c r="DK122" s="10"/>
      <c r="DL122" s="11"/>
      <c r="DM122" s="10"/>
      <c r="DN122" s="11"/>
      <c r="DO122" s="10"/>
      <c r="DP122" s="11"/>
      <c r="DQ122" s="10"/>
      <c r="DR122" s="7"/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11"/>
      <c r="ED122" s="10"/>
      <c r="EE122" s="7"/>
      <c r="EF122" s="7">
        <f t="shared" si="113"/>
        <v>0</v>
      </c>
      <c r="EG122" s="11"/>
      <c r="EH122" s="10"/>
      <c r="EI122" s="11"/>
      <c r="EJ122" s="10"/>
      <c r="EK122" s="11"/>
      <c r="EL122" s="10"/>
      <c r="EM122" s="11"/>
      <c r="EN122" s="10"/>
      <c r="EO122" s="7"/>
      <c r="EP122" s="11"/>
      <c r="EQ122" s="10"/>
      <c r="ER122" s="11"/>
      <c r="ES122" s="10"/>
      <c r="ET122" s="11"/>
      <c r="EU122" s="10"/>
      <c r="EV122" s="11"/>
      <c r="EW122" s="10"/>
      <c r="EX122" s="11"/>
      <c r="EY122" s="10"/>
      <c r="EZ122" s="11"/>
      <c r="FA122" s="10"/>
      <c r="FB122" s="7"/>
      <c r="FC122" s="7">
        <f t="shared" si="114"/>
        <v>0</v>
      </c>
      <c r="FD122" s="11"/>
      <c r="FE122" s="10"/>
      <c r="FF122" s="11"/>
      <c r="FG122" s="10"/>
      <c r="FH122" s="11"/>
      <c r="FI122" s="10"/>
      <c r="FJ122" s="11"/>
      <c r="FK122" s="10"/>
      <c r="FL122" s="7"/>
      <c r="FM122" s="11"/>
      <c r="FN122" s="10"/>
      <c r="FO122" s="11"/>
      <c r="FP122" s="10"/>
      <c r="FQ122" s="11"/>
      <c r="FR122" s="10"/>
      <c r="FS122" s="11"/>
      <c r="FT122" s="10"/>
      <c r="FU122" s="11"/>
      <c r="FV122" s="10"/>
      <c r="FW122" s="11"/>
      <c r="FX122" s="10"/>
      <c r="FY122" s="7"/>
      <c r="FZ122" s="7">
        <f t="shared" si="115"/>
        <v>0</v>
      </c>
      <c r="GA122" s="11"/>
      <c r="GB122" s="10"/>
      <c r="GC122" s="11"/>
      <c r="GD122" s="10"/>
      <c r="GE122" s="11"/>
      <c r="GF122" s="10"/>
      <c r="GG122" s="11"/>
      <c r="GH122" s="10"/>
      <c r="GI122" s="7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7"/>
      <c r="GW122" s="7">
        <f t="shared" si="116"/>
        <v>0</v>
      </c>
    </row>
    <row r="123" spans="1:205" ht="12.75">
      <c r="A123" s="15">
        <v>10</v>
      </c>
      <c r="B123" s="15">
        <v>1</v>
      </c>
      <c r="C123" s="15"/>
      <c r="D123" s="6" t="s">
        <v>246</v>
      </c>
      <c r="E123" s="3" t="s">
        <v>247</v>
      </c>
      <c r="F123" s="6">
        <f t="shared" si="94"/>
        <v>0</v>
      </c>
      <c r="G123" s="6">
        <f t="shared" si="95"/>
        <v>2</v>
      </c>
      <c r="H123" s="6">
        <f t="shared" si="96"/>
        <v>30</v>
      </c>
      <c r="I123" s="6">
        <f t="shared" si="97"/>
        <v>10</v>
      </c>
      <c r="J123" s="6">
        <f t="shared" si="98"/>
        <v>0</v>
      </c>
      <c r="K123" s="6">
        <f t="shared" si="99"/>
        <v>0</v>
      </c>
      <c r="L123" s="6">
        <f t="shared" si="100"/>
        <v>0</v>
      </c>
      <c r="M123" s="6">
        <f t="shared" si="101"/>
        <v>0</v>
      </c>
      <c r="N123" s="6">
        <f t="shared" si="102"/>
        <v>20</v>
      </c>
      <c r="O123" s="6">
        <f t="shared" si="103"/>
        <v>0</v>
      </c>
      <c r="P123" s="6">
        <f t="shared" si="104"/>
        <v>0</v>
      </c>
      <c r="Q123" s="6">
        <f t="shared" si="105"/>
        <v>0</v>
      </c>
      <c r="R123" s="6">
        <f t="shared" si="106"/>
        <v>0</v>
      </c>
      <c r="S123" s="7">
        <f t="shared" si="107"/>
        <v>3</v>
      </c>
      <c r="T123" s="7">
        <f t="shared" si="108"/>
        <v>2</v>
      </c>
      <c r="U123" s="7">
        <v>1.97</v>
      </c>
      <c r="V123" s="11"/>
      <c r="W123" s="10"/>
      <c r="X123" s="11"/>
      <c r="Y123" s="10"/>
      <c r="Z123" s="11"/>
      <c r="AA123" s="10"/>
      <c r="AB123" s="11"/>
      <c r="AC123" s="10"/>
      <c r="AD123" s="7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11"/>
      <c r="AP123" s="10"/>
      <c r="AQ123" s="7"/>
      <c r="AR123" s="7">
        <f t="shared" si="109"/>
        <v>0</v>
      </c>
      <c r="AS123" s="11"/>
      <c r="AT123" s="10"/>
      <c r="AU123" s="11"/>
      <c r="AV123" s="10"/>
      <c r="AW123" s="11"/>
      <c r="AX123" s="10"/>
      <c r="AY123" s="11"/>
      <c r="AZ123" s="10"/>
      <c r="BA123" s="7"/>
      <c r="BB123" s="11"/>
      <c r="BC123" s="10"/>
      <c r="BD123" s="11"/>
      <c r="BE123" s="10"/>
      <c r="BF123" s="11"/>
      <c r="BG123" s="10"/>
      <c r="BH123" s="11"/>
      <c r="BI123" s="10"/>
      <c r="BJ123" s="11"/>
      <c r="BK123" s="10"/>
      <c r="BL123" s="11"/>
      <c r="BM123" s="10"/>
      <c r="BN123" s="7"/>
      <c r="BO123" s="7">
        <f t="shared" si="110"/>
        <v>0</v>
      </c>
      <c r="BP123" s="11">
        <v>10</v>
      </c>
      <c r="BQ123" s="10" t="s">
        <v>60</v>
      </c>
      <c r="BR123" s="11"/>
      <c r="BS123" s="10"/>
      <c r="BT123" s="11"/>
      <c r="BU123" s="10"/>
      <c r="BV123" s="11"/>
      <c r="BW123" s="10"/>
      <c r="BX123" s="7">
        <v>1</v>
      </c>
      <c r="BY123" s="11"/>
      <c r="BZ123" s="10"/>
      <c r="CA123" s="11">
        <v>20</v>
      </c>
      <c r="CB123" s="10" t="s">
        <v>60</v>
      </c>
      <c r="CC123" s="11"/>
      <c r="CD123" s="10"/>
      <c r="CE123" s="11"/>
      <c r="CF123" s="10"/>
      <c r="CG123" s="11"/>
      <c r="CH123" s="10"/>
      <c r="CI123" s="11"/>
      <c r="CJ123" s="10"/>
      <c r="CK123" s="7">
        <v>2</v>
      </c>
      <c r="CL123" s="7">
        <f t="shared" si="111"/>
        <v>3</v>
      </c>
      <c r="CM123" s="11"/>
      <c r="CN123" s="10"/>
      <c r="CO123" s="11"/>
      <c r="CP123" s="10"/>
      <c r="CQ123" s="11"/>
      <c r="CR123" s="10"/>
      <c r="CS123" s="11"/>
      <c r="CT123" s="10"/>
      <c r="CU123" s="7"/>
      <c r="CV123" s="11"/>
      <c r="CW123" s="10"/>
      <c r="CX123" s="11"/>
      <c r="CY123" s="10"/>
      <c r="CZ123" s="11"/>
      <c r="DA123" s="10"/>
      <c r="DB123" s="11"/>
      <c r="DC123" s="10"/>
      <c r="DD123" s="11"/>
      <c r="DE123" s="10"/>
      <c r="DF123" s="11"/>
      <c r="DG123" s="10"/>
      <c r="DH123" s="7"/>
      <c r="DI123" s="7">
        <f t="shared" si="112"/>
        <v>0</v>
      </c>
      <c r="DJ123" s="11"/>
      <c r="DK123" s="10"/>
      <c r="DL123" s="11"/>
      <c r="DM123" s="10"/>
      <c r="DN123" s="11"/>
      <c r="DO123" s="10"/>
      <c r="DP123" s="11"/>
      <c r="DQ123" s="10"/>
      <c r="DR123" s="7"/>
      <c r="DS123" s="11"/>
      <c r="DT123" s="10"/>
      <c r="DU123" s="11"/>
      <c r="DV123" s="10"/>
      <c r="DW123" s="11"/>
      <c r="DX123" s="10"/>
      <c r="DY123" s="11"/>
      <c r="DZ123" s="10"/>
      <c r="EA123" s="11"/>
      <c r="EB123" s="10"/>
      <c r="EC123" s="11"/>
      <c r="ED123" s="10"/>
      <c r="EE123" s="7"/>
      <c r="EF123" s="7">
        <f t="shared" si="113"/>
        <v>0</v>
      </c>
      <c r="EG123" s="11"/>
      <c r="EH123" s="10"/>
      <c r="EI123" s="11"/>
      <c r="EJ123" s="10"/>
      <c r="EK123" s="11"/>
      <c r="EL123" s="10"/>
      <c r="EM123" s="11"/>
      <c r="EN123" s="10"/>
      <c r="EO123" s="7"/>
      <c r="EP123" s="11"/>
      <c r="EQ123" s="10"/>
      <c r="ER123" s="11"/>
      <c r="ES123" s="10"/>
      <c r="ET123" s="11"/>
      <c r="EU123" s="10"/>
      <c r="EV123" s="11"/>
      <c r="EW123" s="10"/>
      <c r="EX123" s="11"/>
      <c r="EY123" s="10"/>
      <c r="EZ123" s="11"/>
      <c r="FA123" s="10"/>
      <c r="FB123" s="7"/>
      <c r="FC123" s="7">
        <f t="shared" si="114"/>
        <v>0</v>
      </c>
      <c r="FD123" s="11"/>
      <c r="FE123" s="10"/>
      <c r="FF123" s="11"/>
      <c r="FG123" s="10"/>
      <c r="FH123" s="11"/>
      <c r="FI123" s="10"/>
      <c r="FJ123" s="11"/>
      <c r="FK123" s="10"/>
      <c r="FL123" s="7"/>
      <c r="FM123" s="11"/>
      <c r="FN123" s="10"/>
      <c r="FO123" s="11"/>
      <c r="FP123" s="10"/>
      <c r="FQ123" s="11"/>
      <c r="FR123" s="10"/>
      <c r="FS123" s="11"/>
      <c r="FT123" s="10"/>
      <c r="FU123" s="11"/>
      <c r="FV123" s="10"/>
      <c r="FW123" s="11"/>
      <c r="FX123" s="10"/>
      <c r="FY123" s="7"/>
      <c r="FZ123" s="7">
        <f t="shared" si="115"/>
        <v>0</v>
      </c>
      <c r="GA123" s="11"/>
      <c r="GB123" s="10"/>
      <c r="GC123" s="11"/>
      <c r="GD123" s="10"/>
      <c r="GE123" s="11"/>
      <c r="GF123" s="10"/>
      <c r="GG123" s="11"/>
      <c r="GH123" s="10"/>
      <c r="GI123" s="7"/>
      <c r="GJ123" s="11"/>
      <c r="GK123" s="10"/>
      <c r="GL123" s="11"/>
      <c r="GM123" s="10"/>
      <c r="GN123" s="11"/>
      <c r="GO123" s="10"/>
      <c r="GP123" s="11"/>
      <c r="GQ123" s="10"/>
      <c r="GR123" s="11"/>
      <c r="GS123" s="10"/>
      <c r="GT123" s="11"/>
      <c r="GU123" s="10"/>
      <c r="GV123" s="7"/>
      <c r="GW123" s="7">
        <f t="shared" si="116"/>
        <v>0</v>
      </c>
    </row>
    <row r="124" spans="1:205" ht="12.75">
      <c r="A124" s="15">
        <v>10</v>
      </c>
      <c r="B124" s="15">
        <v>1</v>
      </c>
      <c r="C124" s="15"/>
      <c r="D124" s="6" t="s">
        <v>248</v>
      </c>
      <c r="E124" s="3" t="s">
        <v>249</v>
      </c>
      <c r="F124" s="6">
        <f t="shared" si="94"/>
        <v>0</v>
      </c>
      <c r="G124" s="6">
        <f t="shared" si="95"/>
        <v>2</v>
      </c>
      <c r="H124" s="6">
        <f t="shared" si="96"/>
        <v>30</v>
      </c>
      <c r="I124" s="6">
        <f t="shared" si="97"/>
        <v>10</v>
      </c>
      <c r="J124" s="6">
        <f t="shared" si="98"/>
        <v>0</v>
      </c>
      <c r="K124" s="6">
        <f t="shared" si="99"/>
        <v>0</v>
      </c>
      <c r="L124" s="6">
        <f t="shared" si="100"/>
        <v>0</v>
      </c>
      <c r="M124" s="6">
        <f t="shared" si="101"/>
        <v>0</v>
      </c>
      <c r="N124" s="6">
        <f t="shared" si="102"/>
        <v>20</v>
      </c>
      <c r="O124" s="6">
        <f t="shared" si="103"/>
        <v>0</v>
      </c>
      <c r="P124" s="6">
        <f t="shared" si="104"/>
        <v>0</v>
      </c>
      <c r="Q124" s="6">
        <f t="shared" si="105"/>
        <v>0</v>
      </c>
      <c r="R124" s="6">
        <f t="shared" si="106"/>
        <v>0</v>
      </c>
      <c r="S124" s="7">
        <f t="shared" si="107"/>
        <v>3</v>
      </c>
      <c r="T124" s="7">
        <f t="shared" si="108"/>
        <v>2</v>
      </c>
      <c r="U124" s="7">
        <v>1.77</v>
      </c>
      <c r="V124" s="11"/>
      <c r="W124" s="10"/>
      <c r="X124" s="11"/>
      <c r="Y124" s="10"/>
      <c r="Z124" s="11"/>
      <c r="AA124" s="10"/>
      <c r="AB124" s="11"/>
      <c r="AC124" s="10"/>
      <c r="AD124" s="7"/>
      <c r="AE124" s="11"/>
      <c r="AF124" s="10"/>
      <c r="AG124" s="11"/>
      <c r="AH124" s="10"/>
      <c r="AI124" s="11"/>
      <c r="AJ124" s="10"/>
      <c r="AK124" s="11"/>
      <c r="AL124" s="10"/>
      <c r="AM124" s="11"/>
      <c r="AN124" s="10"/>
      <c r="AO124" s="11"/>
      <c r="AP124" s="10"/>
      <c r="AQ124" s="7"/>
      <c r="AR124" s="7">
        <f t="shared" si="109"/>
        <v>0</v>
      </c>
      <c r="AS124" s="11"/>
      <c r="AT124" s="10"/>
      <c r="AU124" s="11"/>
      <c r="AV124" s="10"/>
      <c r="AW124" s="11"/>
      <c r="AX124" s="10"/>
      <c r="AY124" s="11"/>
      <c r="AZ124" s="10"/>
      <c r="BA124" s="7"/>
      <c r="BB124" s="11"/>
      <c r="BC124" s="10"/>
      <c r="BD124" s="11"/>
      <c r="BE124" s="10"/>
      <c r="BF124" s="11"/>
      <c r="BG124" s="10"/>
      <c r="BH124" s="11"/>
      <c r="BI124" s="10"/>
      <c r="BJ124" s="11"/>
      <c r="BK124" s="10"/>
      <c r="BL124" s="11"/>
      <c r="BM124" s="10"/>
      <c r="BN124" s="7"/>
      <c r="BO124" s="7">
        <f t="shared" si="110"/>
        <v>0</v>
      </c>
      <c r="BP124" s="11">
        <v>10</v>
      </c>
      <c r="BQ124" s="10" t="s">
        <v>60</v>
      </c>
      <c r="BR124" s="11"/>
      <c r="BS124" s="10"/>
      <c r="BT124" s="11"/>
      <c r="BU124" s="10"/>
      <c r="BV124" s="11"/>
      <c r="BW124" s="10"/>
      <c r="BX124" s="7">
        <v>1</v>
      </c>
      <c r="BY124" s="11"/>
      <c r="BZ124" s="10"/>
      <c r="CA124" s="11">
        <v>20</v>
      </c>
      <c r="CB124" s="10" t="s">
        <v>60</v>
      </c>
      <c r="CC124" s="11"/>
      <c r="CD124" s="10"/>
      <c r="CE124" s="11"/>
      <c r="CF124" s="10"/>
      <c r="CG124" s="11"/>
      <c r="CH124" s="10"/>
      <c r="CI124" s="11"/>
      <c r="CJ124" s="10"/>
      <c r="CK124" s="7">
        <v>2</v>
      </c>
      <c r="CL124" s="7">
        <f t="shared" si="111"/>
        <v>3</v>
      </c>
      <c r="CM124" s="11"/>
      <c r="CN124" s="10"/>
      <c r="CO124" s="11"/>
      <c r="CP124" s="10"/>
      <c r="CQ124" s="11"/>
      <c r="CR124" s="10"/>
      <c r="CS124" s="11"/>
      <c r="CT124" s="10"/>
      <c r="CU124" s="7"/>
      <c r="CV124" s="11"/>
      <c r="CW124" s="10"/>
      <c r="CX124" s="11"/>
      <c r="CY124" s="10"/>
      <c r="CZ124" s="11"/>
      <c r="DA124" s="10"/>
      <c r="DB124" s="11"/>
      <c r="DC124" s="10"/>
      <c r="DD124" s="11"/>
      <c r="DE124" s="10"/>
      <c r="DF124" s="11"/>
      <c r="DG124" s="10"/>
      <c r="DH124" s="7"/>
      <c r="DI124" s="7">
        <f t="shared" si="112"/>
        <v>0</v>
      </c>
      <c r="DJ124" s="11"/>
      <c r="DK124" s="10"/>
      <c r="DL124" s="11"/>
      <c r="DM124" s="10"/>
      <c r="DN124" s="11"/>
      <c r="DO124" s="10"/>
      <c r="DP124" s="11"/>
      <c r="DQ124" s="10"/>
      <c r="DR124" s="7"/>
      <c r="DS124" s="11"/>
      <c r="DT124" s="10"/>
      <c r="DU124" s="11"/>
      <c r="DV124" s="10"/>
      <c r="DW124" s="11"/>
      <c r="DX124" s="10"/>
      <c r="DY124" s="11"/>
      <c r="DZ124" s="10"/>
      <c r="EA124" s="11"/>
      <c r="EB124" s="10"/>
      <c r="EC124" s="11"/>
      <c r="ED124" s="10"/>
      <c r="EE124" s="7"/>
      <c r="EF124" s="7">
        <f t="shared" si="113"/>
        <v>0</v>
      </c>
      <c r="EG124" s="11"/>
      <c r="EH124" s="10"/>
      <c r="EI124" s="11"/>
      <c r="EJ124" s="10"/>
      <c r="EK124" s="11"/>
      <c r="EL124" s="10"/>
      <c r="EM124" s="11"/>
      <c r="EN124" s="10"/>
      <c r="EO124" s="7"/>
      <c r="EP124" s="11"/>
      <c r="EQ124" s="10"/>
      <c r="ER124" s="11"/>
      <c r="ES124" s="10"/>
      <c r="ET124" s="11"/>
      <c r="EU124" s="10"/>
      <c r="EV124" s="11"/>
      <c r="EW124" s="10"/>
      <c r="EX124" s="11"/>
      <c r="EY124" s="10"/>
      <c r="EZ124" s="11"/>
      <c r="FA124" s="10"/>
      <c r="FB124" s="7"/>
      <c r="FC124" s="7">
        <f t="shared" si="114"/>
        <v>0</v>
      </c>
      <c r="FD124" s="11"/>
      <c r="FE124" s="10"/>
      <c r="FF124" s="11"/>
      <c r="FG124" s="10"/>
      <c r="FH124" s="11"/>
      <c r="FI124" s="10"/>
      <c r="FJ124" s="11"/>
      <c r="FK124" s="10"/>
      <c r="FL124" s="7"/>
      <c r="FM124" s="11"/>
      <c r="FN124" s="10"/>
      <c r="FO124" s="11"/>
      <c r="FP124" s="10"/>
      <c r="FQ124" s="11"/>
      <c r="FR124" s="10"/>
      <c r="FS124" s="11"/>
      <c r="FT124" s="10"/>
      <c r="FU124" s="11"/>
      <c r="FV124" s="10"/>
      <c r="FW124" s="11"/>
      <c r="FX124" s="10"/>
      <c r="FY124" s="7"/>
      <c r="FZ124" s="7">
        <f t="shared" si="115"/>
        <v>0</v>
      </c>
      <c r="GA124" s="11"/>
      <c r="GB124" s="10"/>
      <c r="GC124" s="11"/>
      <c r="GD124" s="10"/>
      <c r="GE124" s="11"/>
      <c r="GF124" s="10"/>
      <c r="GG124" s="11"/>
      <c r="GH124" s="10"/>
      <c r="GI124" s="7"/>
      <c r="GJ124" s="11"/>
      <c r="GK124" s="10"/>
      <c r="GL124" s="11"/>
      <c r="GM124" s="10"/>
      <c r="GN124" s="11"/>
      <c r="GO124" s="10"/>
      <c r="GP124" s="11"/>
      <c r="GQ124" s="10"/>
      <c r="GR124" s="11"/>
      <c r="GS124" s="10"/>
      <c r="GT124" s="11"/>
      <c r="GU124" s="10"/>
      <c r="GV124" s="7"/>
      <c r="GW124" s="7">
        <f t="shared" si="116"/>
        <v>0</v>
      </c>
    </row>
    <row r="125" spans="1:205" ht="12.75">
      <c r="A125" s="15">
        <v>10</v>
      </c>
      <c r="B125" s="15">
        <v>1</v>
      </c>
      <c r="C125" s="15"/>
      <c r="D125" s="6" t="s">
        <v>250</v>
      </c>
      <c r="E125" s="3" t="s">
        <v>251</v>
      </c>
      <c r="F125" s="6">
        <f t="shared" si="94"/>
        <v>0</v>
      </c>
      <c r="G125" s="6">
        <f t="shared" si="95"/>
        <v>2</v>
      </c>
      <c r="H125" s="6">
        <f t="shared" si="96"/>
        <v>30</v>
      </c>
      <c r="I125" s="6">
        <f t="shared" si="97"/>
        <v>10</v>
      </c>
      <c r="J125" s="6">
        <f t="shared" si="98"/>
        <v>0</v>
      </c>
      <c r="K125" s="6">
        <f t="shared" si="99"/>
        <v>20</v>
      </c>
      <c r="L125" s="6">
        <f t="shared" si="100"/>
        <v>0</v>
      </c>
      <c r="M125" s="6">
        <f t="shared" si="101"/>
        <v>0</v>
      </c>
      <c r="N125" s="6">
        <f t="shared" si="102"/>
        <v>0</v>
      </c>
      <c r="O125" s="6">
        <f t="shared" si="103"/>
        <v>0</v>
      </c>
      <c r="P125" s="6">
        <f t="shared" si="104"/>
        <v>0</v>
      </c>
      <c r="Q125" s="6">
        <f t="shared" si="105"/>
        <v>0</v>
      </c>
      <c r="R125" s="6">
        <f t="shared" si="106"/>
        <v>0</v>
      </c>
      <c r="S125" s="7">
        <f t="shared" si="107"/>
        <v>3</v>
      </c>
      <c r="T125" s="7">
        <f t="shared" si="108"/>
        <v>0</v>
      </c>
      <c r="U125" s="7">
        <v>1.63</v>
      </c>
      <c r="V125" s="11"/>
      <c r="W125" s="10"/>
      <c r="X125" s="11"/>
      <c r="Y125" s="10"/>
      <c r="Z125" s="11"/>
      <c r="AA125" s="10"/>
      <c r="AB125" s="11"/>
      <c r="AC125" s="10"/>
      <c r="AD125" s="7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11"/>
      <c r="AP125" s="10"/>
      <c r="AQ125" s="7"/>
      <c r="AR125" s="7">
        <f t="shared" si="109"/>
        <v>0</v>
      </c>
      <c r="AS125" s="11"/>
      <c r="AT125" s="10"/>
      <c r="AU125" s="11"/>
      <c r="AV125" s="10"/>
      <c r="AW125" s="11"/>
      <c r="AX125" s="10"/>
      <c r="AY125" s="11"/>
      <c r="AZ125" s="10"/>
      <c r="BA125" s="7"/>
      <c r="BB125" s="11"/>
      <c r="BC125" s="10"/>
      <c r="BD125" s="11"/>
      <c r="BE125" s="10"/>
      <c r="BF125" s="11"/>
      <c r="BG125" s="10"/>
      <c r="BH125" s="11"/>
      <c r="BI125" s="10"/>
      <c r="BJ125" s="11"/>
      <c r="BK125" s="10"/>
      <c r="BL125" s="11"/>
      <c r="BM125" s="10"/>
      <c r="BN125" s="7"/>
      <c r="BO125" s="7">
        <f t="shared" si="110"/>
        <v>0</v>
      </c>
      <c r="BP125" s="11">
        <v>10</v>
      </c>
      <c r="BQ125" s="10" t="s">
        <v>60</v>
      </c>
      <c r="BR125" s="11"/>
      <c r="BS125" s="10"/>
      <c r="BT125" s="11">
        <v>20</v>
      </c>
      <c r="BU125" s="10" t="s">
        <v>60</v>
      </c>
      <c r="BV125" s="11"/>
      <c r="BW125" s="10"/>
      <c r="BX125" s="7">
        <v>3</v>
      </c>
      <c r="BY125" s="11"/>
      <c r="BZ125" s="10"/>
      <c r="CA125" s="11"/>
      <c r="CB125" s="10"/>
      <c r="CC125" s="11"/>
      <c r="CD125" s="10"/>
      <c r="CE125" s="11"/>
      <c r="CF125" s="10"/>
      <c r="CG125" s="11"/>
      <c r="CH125" s="10"/>
      <c r="CI125" s="11"/>
      <c r="CJ125" s="10"/>
      <c r="CK125" s="7"/>
      <c r="CL125" s="7">
        <f t="shared" si="111"/>
        <v>3</v>
      </c>
      <c r="CM125" s="11"/>
      <c r="CN125" s="10"/>
      <c r="CO125" s="11"/>
      <c r="CP125" s="10"/>
      <c r="CQ125" s="11"/>
      <c r="CR125" s="10"/>
      <c r="CS125" s="11"/>
      <c r="CT125" s="10"/>
      <c r="CU125" s="7"/>
      <c r="CV125" s="11"/>
      <c r="CW125" s="10"/>
      <c r="CX125" s="11"/>
      <c r="CY125" s="10"/>
      <c r="CZ125" s="11"/>
      <c r="DA125" s="10"/>
      <c r="DB125" s="11"/>
      <c r="DC125" s="10"/>
      <c r="DD125" s="11"/>
      <c r="DE125" s="10"/>
      <c r="DF125" s="11"/>
      <c r="DG125" s="10"/>
      <c r="DH125" s="7"/>
      <c r="DI125" s="7">
        <f t="shared" si="112"/>
        <v>0</v>
      </c>
      <c r="DJ125" s="11"/>
      <c r="DK125" s="10"/>
      <c r="DL125" s="11"/>
      <c r="DM125" s="10"/>
      <c r="DN125" s="11"/>
      <c r="DO125" s="10"/>
      <c r="DP125" s="11"/>
      <c r="DQ125" s="10"/>
      <c r="DR125" s="7"/>
      <c r="DS125" s="11"/>
      <c r="DT125" s="10"/>
      <c r="DU125" s="11"/>
      <c r="DV125" s="10"/>
      <c r="DW125" s="11"/>
      <c r="DX125" s="10"/>
      <c r="DY125" s="11"/>
      <c r="DZ125" s="10"/>
      <c r="EA125" s="11"/>
      <c r="EB125" s="10"/>
      <c r="EC125" s="11"/>
      <c r="ED125" s="10"/>
      <c r="EE125" s="7"/>
      <c r="EF125" s="7">
        <f t="shared" si="113"/>
        <v>0</v>
      </c>
      <c r="EG125" s="11"/>
      <c r="EH125" s="10"/>
      <c r="EI125" s="11"/>
      <c r="EJ125" s="10"/>
      <c r="EK125" s="11"/>
      <c r="EL125" s="10"/>
      <c r="EM125" s="11"/>
      <c r="EN125" s="10"/>
      <c r="EO125" s="7"/>
      <c r="EP125" s="11"/>
      <c r="EQ125" s="10"/>
      <c r="ER125" s="11"/>
      <c r="ES125" s="10"/>
      <c r="ET125" s="11"/>
      <c r="EU125" s="10"/>
      <c r="EV125" s="11"/>
      <c r="EW125" s="10"/>
      <c r="EX125" s="11"/>
      <c r="EY125" s="10"/>
      <c r="EZ125" s="11"/>
      <c r="FA125" s="10"/>
      <c r="FB125" s="7"/>
      <c r="FC125" s="7">
        <f t="shared" si="114"/>
        <v>0</v>
      </c>
      <c r="FD125" s="11"/>
      <c r="FE125" s="10"/>
      <c r="FF125" s="11"/>
      <c r="FG125" s="10"/>
      <c r="FH125" s="11"/>
      <c r="FI125" s="10"/>
      <c r="FJ125" s="11"/>
      <c r="FK125" s="10"/>
      <c r="FL125" s="7"/>
      <c r="FM125" s="11"/>
      <c r="FN125" s="10"/>
      <c r="FO125" s="11"/>
      <c r="FP125" s="10"/>
      <c r="FQ125" s="11"/>
      <c r="FR125" s="10"/>
      <c r="FS125" s="11"/>
      <c r="FT125" s="10"/>
      <c r="FU125" s="11"/>
      <c r="FV125" s="10"/>
      <c r="FW125" s="11"/>
      <c r="FX125" s="10"/>
      <c r="FY125" s="7"/>
      <c r="FZ125" s="7">
        <f t="shared" si="115"/>
        <v>0</v>
      </c>
      <c r="GA125" s="11"/>
      <c r="GB125" s="10"/>
      <c r="GC125" s="11"/>
      <c r="GD125" s="10"/>
      <c r="GE125" s="11"/>
      <c r="GF125" s="10"/>
      <c r="GG125" s="11"/>
      <c r="GH125" s="10"/>
      <c r="GI125" s="7"/>
      <c r="GJ125" s="11"/>
      <c r="GK125" s="10"/>
      <c r="GL125" s="11"/>
      <c r="GM125" s="10"/>
      <c r="GN125" s="11"/>
      <c r="GO125" s="10"/>
      <c r="GP125" s="11"/>
      <c r="GQ125" s="10"/>
      <c r="GR125" s="11"/>
      <c r="GS125" s="10"/>
      <c r="GT125" s="11"/>
      <c r="GU125" s="10"/>
      <c r="GV125" s="7"/>
      <c r="GW125" s="7">
        <f t="shared" si="116"/>
        <v>0</v>
      </c>
    </row>
    <row r="126" spans="1:205" ht="12.75">
      <c r="A126" s="15">
        <v>15</v>
      </c>
      <c r="B126" s="15">
        <v>2</v>
      </c>
      <c r="C126" s="15"/>
      <c r="D126" s="6" t="s">
        <v>252</v>
      </c>
      <c r="E126" s="3" t="s">
        <v>253</v>
      </c>
      <c r="F126" s="6">
        <f t="shared" si="94"/>
        <v>0</v>
      </c>
      <c r="G126" s="6">
        <f t="shared" si="95"/>
        <v>2</v>
      </c>
      <c r="H126" s="6">
        <f t="shared" si="96"/>
        <v>20</v>
      </c>
      <c r="I126" s="6">
        <f t="shared" si="97"/>
        <v>10</v>
      </c>
      <c r="J126" s="6">
        <f t="shared" si="98"/>
        <v>0</v>
      </c>
      <c r="K126" s="6">
        <f t="shared" si="99"/>
        <v>0</v>
      </c>
      <c r="L126" s="6">
        <f t="shared" si="100"/>
        <v>0</v>
      </c>
      <c r="M126" s="6">
        <f t="shared" si="101"/>
        <v>0</v>
      </c>
      <c r="N126" s="6">
        <f t="shared" si="102"/>
        <v>10</v>
      </c>
      <c r="O126" s="6">
        <f t="shared" si="103"/>
        <v>0</v>
      </c>
      <c r="P126" s="6">
        <f t="shared" si="104"/>
        <v>0</v>
      </c>
      <c r="Q126" s="6">
        <f t="shared" si="105"/>
        <v>0</v>
      </c>
      <c r="R126" s="6">
        <f t="shared" si="106"/>
        <v>0</v>
      </c>
      <c r="S126" s="7">
        <f t="shared" si="107"/>
        <v>2</v>
      </c>
      <c r="T126" s="7">
        <f t="shared" si="108"/>
        <v>1</v>
      </c>
      <c r="U126" s="7">
        <v>0.66</v>
      </c>
      <c r="V126" s="11"/>
      <c r="W126" s="10"/>
      <c r="X126" s="11"/>
      <c r="Y126" s="10"/>
      <c r="Z126" s="11"/>
      <c r="AA126" s="10"/>
      <c r="AB126" s="11"/>
      <c r="AC126" s="10"/>
      <c r="AD126" s="7"/>
      <c r="AE126" s="11"/>
      <c r="AF126" s="10"/>
      <c r="AG126" s="11"/>
      <c r="AH126" s="10"/>
      <c r="AI126" s="11"/>
      <c r="AJ126" s="10"/>
      <c r="AK126" s="11"/>
      <c r="AL126" s="10"/>
      <c r="AM126" s="11"/>
      <c r="AN126" s="10"/>
      <c r="AO126" s="11"/>
      <c r="AP126" s="10"/>
      <c r="AQ126" s="7"/>
      <c r="AR126" s="7">
        <f t="shared" si="109"/>
        <v>0</v>
      </c>
      <c r="AS126" s="11"/>
      <c r="AT126" s="10"/>
      <c r="AU126" s="11"/>
      <c r="AV126" s="10"/>
      <c r="AW126" s="11"/>
      <c r="AX126" s="10"/>
      <c r="AY126" s="11"/>
      <c r="AZ126" s="10"/>
      <c r="BA126" s="7"/>
      <c r="BB126" s="11"/>
      <c r="BC126" s="10"/>
      <c r="BD126" s="11"/>
      <c r="BE126" s="10"/>
      <c r="BF126" s="11"/>
      <c r="BG126" s="10"/>
      <c r="BH126" s="11"/>
      <c r="BI126" s="10"/>
      <c r="BJ126" s="11"/>
      <c r="BK126" s="10"/>
      <c r="BL126" s="11"/>
      <c r="BM126" s="10"/>
      <c r="BN126" s="7"/>
      <c r="BO126" s="7">
        <f t="shared" si="110"/>
        <v>0</v>
      </c>
      <c r="BP126" s="11"/>
      <c r="BQ126" s="10"/>
      <c r="BR126" s="11"/>
      <c r="BS126" s="10"/>
      <c r="BT126" s="11"/>
      <c r="BU126" s="10"/>
      <c r="BV126" s="11"/>
      <c r="BW126" s="10"/>
      <c r="BX126" s="7"/>
      <c r="BY126" s="11"/>
      <c r="BZ126" s="10"/>
      <c r="CA126" s="11"/>
      <c r="CB126" s="10"/>
      <c r="CC126" s="11"/>
      <c r="CD126" s="10"/>
      <c r="CE126" s="11"/>
      <c r="CF126" s="10"/>
      <c r="CG126" s="11"/>
      <c r="CH126" s="10"/>
      <c r="CI126" s="11"/>
      <c r="CJ126" s="10"/>
      <c r="CK126" s="7"/>
      <c r="CL126" s="7">
        <f t="shared" si="111"/>
        <v>0</v>
      </c>
      <c r="CM126" s="11"/>
      <c r="CN126" s="10"/>
      <c r="CO126" s="11"/>
      <c r="CP126" s="10"/>
      <c r="CQ126" s="11"/>
      <c r="CR126" s="10"/>
      <c r="CS126" s="11"/>
      <c r="CT126" s="10"/>
      <c r="CU126" s="7"/>
      <c r="CV126" s="11"/>
      <c r="CW126" s="10"/>
      <c r="CX126" s="11"/>
      <c r="CY126" s="10"/>
      <c r="CZ126" s="11"/>
      <c r="DA126" s="10"/>
      <c r="DB126" s="11"/>
      <c r="DC126" s="10"/>
      <c r="DD126" s="11"/>
      <c r="DE126" s="10"/>
      <c r="DF126" s="11"/>
      <c r="DG126" s="10"/>
      <c r="DH126" s="7"/>
      <c r="DI126" s="7">
        <f t="shared" si="112"/>
        <v>0</v>
      </c>
      <c r="DJ126" s="11">
        <v>10</v>
      </c>
      <c r="DK126" s="10" t="s">
        <v>60</v>
      </c>
      <c r="DL126" s="11"/>
      <c r="DM126" s="10"/>
      <c r="DN126" s="11"/>
      <c r="DO126" s="10"/>
      <c r="DP126" s="11"/>
      <c r="DQ126" s="10"/>
      <c r="DR126" s="7">
        <v>1</v>
      </c>
      <c r="DS126" s="11"/>
      <c r="DT126" s="10"/>
      <c r="DU126" s="11">
        <v>10</v>
      </c>
      <c r="DV126" s="10" t="s">
        <v>60</v>
      </c>
      <c r="DW126" s="11"/>
      <c r="DX126" s="10"/>
      <c r="DY126" s="11"/>
      <c r="DZ126" s="10"/>
      <c r="EA126" s="11"/>
      <c r="EB126" s="10"/>
      <c r="EC126" s="11"/>
      <c r="ED126" s="10"/>
      <c r="EE126" s="7">
        <v>1</v>
      </c>
      <c r="EF126" s="7">
        <f t="shared" si="113"/>
        <v>2</v>
      </c>
      <c r="EG126" s="11"/>
      <c r="EH126" s="10"/>
      <c r="EI126" s="11"/>
      <c r="EJ126" s="10"/>
      <c r="EK126" s="11"/>
      <c r="EL126" s="10"/>
      <c r="EM126" s="11"/>
      <c r="EN126" s="10"/>
      <c r="EO126" s="7"/>
      <c r="EP126" s="11"/>
      <c r="EQ126" s="10"/>
      <c r="ER126" s="11"/>
      <c r="ES126" s="10"/>
      <c r="ET126" s="11"/>
      <c r="EU126" s="10"/>
      <c r="EV126" s="11"/>
      <c r="EW126" s="10"/>
      <c r="EX126" s="11"/>
      <c r="EY126" s="10"/>
      <c r="EZ126" s="11"/>
      <c r="FA126" s="10"/>
      <c r="FB126" s="7"/>
      <c r="FC126" s="7">
        <f t="shared" si="114"/>
        <v>0</v>
      </c>
      <c r="FD126" s="11"/>
      <c r="FE126" s="10"/>
      <c r="FF126" s="11"/>
      <c r="FG126" s="10"/>
      <c r="FH126" s="11"/>
      <c r="FI126" s="10"/>
      <c r="FJ126" s="11"/>
      <c r="FK126" s="10"/>
      <c r="FL126" s="7"/>
      <c r="FM126" s="11"/>
      <c r="FN126" s="10"/>
      <c r="FO126" s="11"/>
      <c r="FP126" s="10"/>
      <c r="FQ126" s="11"/>
      <c r="FR126" s="10"/>
      <c r="FS126" s="11"/>
      <c r="FT126" s="10"/>
      <c r="FU126" s="11"/>
      <c r="FV126" s="10"/>
      <c r="FW126" s="11"/>
      <c r="FX126" s="10"/>
      <c r="FY126" s="7"/>
      <c r="FZ126" s="7">
        <f t="shared" si="115"/>
        <v>0</v>
      </c>
      <c r="GA126" s="11"/>
      <c r="GB126" s="10"/>
      <c r="GC126" s="11"/>
      <c r="GD126" s="10"/>
      <c r="GE126" s="11"/>
      <c r="GF126" s="10"/>
      <c r="GG126" s="11"/>
      <c r="GH126" s="10"/>
      <c r="GI126" s="7"/>
      <c r="GJ126" s="11"/>
      <c r="GK126" s="10"/>
      <c r="GL126" s="11"/>
      <c r="GM126" s="10"/>
      <c r="GN126" s="11"/>
      <c r="GO126" s="10"/>
      <c r="GP126" s="11"/>
      <c r="GQ126" s="10"/>
      <c r="GR126" s="11"/>
      <c r="GS126" s="10"/>
      <c r="GT126" s="11"/>
      <c r="GU126" s="10"/>
      <c r="GV126" s="7"/>
      <c r="GW126" s="7">
        <f t="shared" si="116"/>
        <v>0</v>
      </c>
    </row>
    <row r="127" spans="1:205" ht="12.75">
      <c r="A127" s="15">
        <v>15</v>
      </c>
      <c r="B127" s="15">
        <v>2</v>
      </c>
      <c r="C127" s="15"/>
      <c r="D127" s="6" t="s">
        <v>254</v>
      </c>
      <c r="E127" s="3" t="s">
        <v>255</v>
      </c>
      <c r="F127" s="6">
        <f t="shared" si="94"/>
        <v>0</v>
      </c>
      <c r="G127" s="6">
        <f t="shared" si="95"/>
        <v>2</v>
      </c>
      <c r="H127" s="6">
        <f t="shared" si="96"/>
        <v>20</v>
      </c>
      <c r="I127" s="6">
        <f t="shared" si="97"/>
        <v>10</v>
      </c>
      <c r="J127" s="6">
        <f t="shared" si="98"/>
        <v>0</v>
      </c>
      <c r="K127" s="6">
        <f t="shared" si="99"/>
        <v>0</v>
      </c>
      <c r="L127" s="6">
        <f t="shared" si="100"/>
        <v>0</v>
      </c>
      <c r="M127" s="6">
        <f t="shared" si="101"/>
        <v>0</v>
      </c>
      <c r="N127" s="6">
        <f t="shared" si="102"/>
        <v>10</v>
      </c>
      <c r="O127" s="6">
        <f t="shared" si="103"/>
        <v>0</v>
      </c>
      <c r="P127" s="6">
        <f t="shared" si="104"/>
        <v>0</v>
      </c>
      <c r="Q127" s="6">
        <f t="shared" si="105"/>
        <v>0</v>
      </c>
      <c r="R127" s="6">
        <f t="shared" si="106"/>
        <v>0</v>
      </c>
      <c r="S127" s="7">
        <f t="shared" si="107"/>
        <v>2</v>
      </c>
      <c r="T127" s="7">
        <f t="shared" si="108"/>
        <v>1</v>
      </c>
      <c r="U127" s="7">
        <v>0.76</v>
      </c>
      <c r="V127" s="11"/>
      <c r="W127" s="10"/>
      <c r="X127" s="11"/>
      <c r="Y127" s="10"/>
      <c r="Z127" s="11"/>
      <c r="AA127" s="10"/>
      <c r="AB127" s="11"/>
      <c r="AC127" s="10"/>
      <c r="AD127" s="7"/>
      <c r="AE127" s="11"/>
      <c r="AF127" s="10"/>
      <c r="AG127" s="11"/>
      <c r="AH127" s="10"/>
      <c r="AI127" s="11"/>
      <c r="AJ127" s="10"/>
      <c r="AK127" s="11"/>
      <c r="AL127" s="10"/>
      <c r="AM127" s="11"/>
      <c r="AN127" s="10"/>
      <c r="AO127" s="11"/>
      <c r="AP127" s="10"/>
      <c r="AQ127" s="7"/>
      <c r="AR127" s="7">
        <f t="shared" si="109"/>
        <v>0</v>
      </c>
      <c r="AS127" s="11"/>
      <c r="AT127" s="10"/>
      <c r="AU127" s="11"/>
      <c r="AV127" s="10"/>
      <c r="AW127" s="11"/>
      <c r="AX127" s="10"/>
      <c r="AY127" s="11"/>
      <c r="AZ127" s="10"/>
      <c r="BA127" s="7"/>
      <c r="BB127" s="11"/>
      <c r="BC127" s="10"/>
      <c r="BD127" s="11"/>
      <c r="BE127" s="10"/>
      <c r="BF127" s="11"/>
      <c r="BG127" s="10"/>
      <c r="BH127" s="11"/>
      <c r="BI127" s="10"/>
      <c r="BJ127" s="11"/>
      <c r="BK127" s="10"/>
      <c r="BL127" s="11"/>
      <c r="BM127" s="10"/>
      <c r="BN127" s="7"/>
      <c r="BO127" s="7">
        <f t="shared" si="110"/>
        <v>0</v>
      </c>
      <c r="BP127" s="11"/>
      <c r="BQ127" s="10"/>
      <c r="BR127" s="11"/>
      <c r="BS127" s="10"/>
      <c r="BT127" s="11"/>
      <c r="BU127" s="10"/>
      <c r="BV127" s="11"/>
      <c r="BW127" s="10"/>
      <c r="BX127" s="7"/>
      <c r="BY127" s="11"/>
      <c r="BZ127" s="10"/>
      <c r="CA127" s="11"/>
      <c r="CB127" s="10"/>
      <c r="CC127" s="11"/>
      <c r="CD127" s="10"/>
      <c r="CE127" s="11"/>
      <c r="CF127" s="10"/>
      <c r="CG127" s="11"/>
      <c r="CH127" s="10"/>
      <c r="CI127" s="11"/>
      <c r="CJ127" s="10"/>
      <c r="CK127" s="7"/>
      <c r="CL127" s="7">
        <f t="shared" si="111"/>
        <v>0</v>
      </c>
      <c r="CM127" s="11"/>
      <c r="CN127" s="10"/>
      <c r="CO127" s="11"/>
      <c r="CP127" s="10"/>
      <c r="CQ127" s="11"/>
      <c r="CR127" s="10"/>
      <c r="CS127" s="11"/>
      <c r="CT127" s="10"/>
      <c r="CU127" s="7"/>
      <c r="CV127" s="11"/>
      <c r="CW127" s="10"/>
      <c r="CX127" s="11"/>
      <c r="CY127" s="10"/>
      <c r="CZ127" s="11"/>
      <c r="DA127" s="10"/>
      <c r="DB127" s="11"/>
      <c r="DC127" s="10"/>
      <c r="DD127" s="11"/>
      <c r="DE127" s="10"/>
      <c r="DF127" s="11"/>
      <c r="DG127" s="10"/>
      <c r="DH127" s="7"/>
      <c r="DI127" s="7">
        <f t="shared" si="112"/>
        <v>0</v>
      </c>
      <c r="DJ127" s="11">
        <v>10</v>
      </c>
      <c r="DK127" s="10" t="s">
        <v>60</v>
      </c>
      <c r="DL127" s="11"/>
      <c r="DM127" s="10"/>
      <c r="DN127" s="11"/>
      <c r="DO127" s="10"/>
      <c r="DP127" s="11"/>
      <c r="DQ127" s="10"/>
      <c r="DR127" s="7">
        <v>1</v>
      </c>
      <c r="DS127" s="11"/>
      <c r="DT127" s="10"/>
      <c r="DU127" s="11">
        <v>10</v>
      </c>
      <c r="DV127" s="10" t="s">
        <v>60</v>
      </c>
      <c r="DW127" s="11"/>
      <c r="DX127" s="10"/>
      <c r="DY127" s="11"/>
      <c r="DZ127" s="10"/>
      <c r="EA127" s="11"/>
      <c r="EB127" s="10"/>
      <c r="EC127" s="11"/>
      <c r="ED127" s="10"/>
      <c r="EE127" s="7">
        <v>1</v>
      </c>
      <c r="EF127" s="7">
        <f t="shared" si="113"/>
        <v>2</v>
      </c>
      <c r="EG127" s="11"/>
      <c r="EH127" s="10"/>
      <c r="EI127" s="11"/>
      <c r="EJ127" s="10"/>
      <c r="EK127" s="11"/>
      <c r="EL127" s="10"/>
      <c r="EM127" s="11"/>
      <c r="EN127" s="10"/>
      <c r="EO127" s="7"/>
      <c r="EP127" s="11"/>
      <c r="EQ127" s="10"/>
      <c r="ER127" s="11"/>
      <c r="ES127" s="10"/>
      <c r="ET127" s="11"/>
      <c r="EU127" s="10"/>
      <c r="EV127" s="11"/>
      <c r="EW127" s="10"/>
      <c r="EX127" s="11"/>
      <c r="EY127" s="10"/>
      <c r="EZ127" s="11"/>
      <c r="FA127" s="10"/>
      <c r="FB127" s="7"/>
      <c r="FC127" s="7">
        <f t="shared" si="114"/>
        <v>0</v>
      </c>
      <c r="FD127" s="11"/>
      <c r="FE127" s="10"/>
      <c r="FF127" s="11"/>
      <c r="FG127" s="10"/>
      <c r="FH127" s="11"/>
      <c r="FI127" s="10"/>
      <c r="FJ127" s="11"/>
      <c r="FK127" s="10"/>
      <c r="FL127" s="7"/>
      <c r="FM127" s="11"/>
      <c r="FN127" s="10"/>
      <c r="FO127" s="11"/>
      <c r="FP127" s="10"/>
      <c r="FQ127" s="11"/>
      <c r="FR127" s="10"/>
      <c r="FS127" s="11"/>
      <c r="FT127" s="10"/>
      <c r="FU127" s="11"/>
      <c r="FV127" s="10"/>
      <c r="FW127" s="11"/>
      <c r="FX127" s="10"/>
      <c r="FY127" s="7"/>
      <c r="FZ127" s="7">
        <f t="shared" si="115"/>
        <v>0</v>
      </c>
      <c r="GA127" s="11"/>
      <c r="GB127" s="10"/>
      <c r="GC127" s="11"/>
      <c r="GD127" s="10"/>
      <c r="GE127" s="11"/>
      <c r="GF127" s="10"/>
      <c r="GG127" s="11"/>
      <c r="GH127" s="10"/>
      <c r="GI127" s="7"/>
      <c r="GJ127" s="11"/>
      <c r="GK127" s="10"/>
      <c r="GL127" s="11"/>
      <c r="GM127" s="10"/>
      <c r="GN127" s="11"/>
      <c r="GO127" s="10"/>
      <c r="GP127" s="11"/>
      <c r="GQ127" s="10"/>
      <c r="GR127" s="11"/>
      <c r="GS127" s="10"/>
      <c r="GT127" s="11"/>
      <c r="GU127" s="10"/>
      <c r="GV127" s="7"/>
      <c r="GW127" s="7">
        <f t="shared" si="116"/>
        <v>0</v>
      </c>
    </row>
    <row r="128" spans="1:205" ht="12.75">
      <c r="A128" s="15">
        <v>15</v>
      </c>
      <c r="B128" s="15">
        <v>2</v>
      </c>
      <c r="C128" s="15"/>
      <c r="D128" s="6" t="s">
        <v>256</v>
      </c>
      <c r="E128" s="3" t="s">
        <v>257</v>
      </c>
      <c r="F128" s="6">
        <f t="shared" si="94"/>
        <v>0</v>
      </c>
      <c r="G128" s="6">
        <f t="shared" si="95"/>
        <v>2</v>
      </c>
      <c r="H128" s="6">
        <f t="shared" si="96"/>
        <v>20</v>
      </c>
      <c r="I128" s="6">
        <f t="shared" si="97"/>
        <v>10</v>
      </c>
      <c r="J128" s="6">
        <f t="shared" si="98"/>
        <v>0</v>
      </c>
      <c r="K128" s="6">
        <f t="shared" si="99"/>
        <v>0</v>
      </c>
      <c r="L128" s="6">
        <f t="shared" si="100"/>
        <v>0</v>
      </c>
      <c r="M128" s="6">
        <f t="shared" si="101"/>
        <v>0</v>
      </c>
      <c r="N128" s="6">
        <f t="shared" si="102"/>
        <v>10</v>
      </c>
      <c r="O128" s="6">
        <f t="shared" si="103"/>
        <v>0</v>
      </c>
      <c r="P128" s="6">
        <f t="shared" si="104"/>
        <v>0</v>
      </c>
      <c r="Q128" s="6">
        <f t="shared" si="105"/>
        <v>0</v>
      </c>
      <c r="R128" s="6">
        <f t="shared" si="106"/>
        <v>0</v>
      </c>
      <c r="S128" s="7">
        <f t="shared" si="107"/>
        <v>2</v>
      </c>
      <c r="T128" s="7">
        <f t="shared" si="108"/>
        <v>1</v>
      </c>
      <c r="U128" s="7">
        <v>1</v>
      </c>
      <c r="V128" s="11"/>
      <c r="W128" s="10"/>
      <c r="X128" s="11"/>
      <c r="Y128" s="10"/>
      <c r="Z128" s="11"/>
      <c r="AA128" s="10"/>
      <c r="AB128" s="11"/>
      <c r="AC128" s="10"/>
      <c r="AD128" s="7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11"/>
      <c r="AP128" s="10"/>
      <c r="AQ128" s="7"/>
      <c r="AR128" s="7">
        <f t="shared" si="109"/>
        <v>0</v>
      </c>
      <c r="AS128" s="11"/>
      <c r="AT128" s="10"/>
      <c r="AU128" s="11"/>
      <c r="AV128" s="10"/>
      <c r="AW128" s="11"/>
      <c r="AX128" s="10"/>
      <c r="AY128" s="11"/>
      <c r="AZ128" s="10"/>
      <c r="BA128" s="7"/>
      <c r="BB128" s="11"/>
      <c r="BC128" s="10"/>
      <c r="BD128" s="11"/>
      <c r="BE128" s="10"/>
      <c r="BF128" s="11"/>
      <c r="BG128" s="10"/>
      <c r="BH128" s="11"/>
      <c r="BI128" s="10"/>
      <c r="BJ128" s="11"/>
      <c r="BK128" s="10"/>
      <c r="BL128" s="11"/>
      <c r="BM128" s="10"/>
      <c r="BN128" s="7"/>
      <c r="BO128" s="7">
        <f t="shared" si="110"/>
        <v>0</v>
      </c>
      <c r="BP128" s="11"/>
      <c r="BQ128" s="10"/>
      <c r="BR128" s="11"/>
      <c r="BS128" s="10"/>
      <c r="BT128" s="11"/>
      <c r="BU128" s="10"/>
      <c r="BV128" s="11"/>
      <c r="BW128" s="10"/>
      <c r="BX128" s="7"/>
      <c r="BY128" s="11"/>
      <c r="BZ128" s="10"/>
      <c r="CA128" s="11"/>
      <c r="CB128" s="10"/>
      <c r="CC128" s="11"/>
      <c r="CD128" s="10"/>
      <c r="CE128" s="11"/>
      <c r="CF128" s="10"/>
      <c r="CG128" s="11"/>
      <c r="CH128" s="10"/>
      <c r="CI128" s="11"/>
      <c r="CJ128" s="10"/>
      <c r="CK128" s="7"/>
      <c r="CL128" s="7">
        <f t="shared" si="111"/>
        <v>0</v>
      </c>
      <c r="CM128" s="11"/>
      <c r="CN128" s="10"/>
      <c r="CO128" s="11"/>
      <c r="CP128" s="10"/>
      <c r="CQ128" s="11"/>
      <c r="CR128" s="10"/>
      <c r="CS128" s="11"/>
      <c r="CT128" s="10"/>
      <c r="CU128" s="7"/>
      <c r="CV128" s="11"/>
      <c r="CW128" s="10"/>
      <c r="CX128" s="11"/>
      <c r="CY128" s="10"/>
      <c r="CZ128" s="11"/>
      <c r="DA128" s="10"/>
      <c r="DB128" s="11"/>
      <c r="DC128" s="10"/>
      <c r="DD128" s="11"/>
      <c r="DE128" s="10"/>
      <c r="DF128" s="11"/>
      <c r="DG128" s="10"/>
      <c r="DH128" s="7"/>
      <c r="DI128" s="7">
        <f t="shared" si="112"/>
        <v>0</v>
      </c>
      <c r="DJ128" s="11">
        <v>10</v>
      </c>
      <c r="DK128" s="10" t="s">
        <v>60</v>
      </c>
      <c r="DL128" s="11"/>
      <c r="DM128" s="10"/>
      <c r="DN128" s="11"/>
      <c r="DO128" s="10"/>
      <c r="DP128" s="11"/>
      <c r="DQ128" s="10"/>
      <c r="DR128" s="7">
        <v>1</v>
      </c>
      <c r="DS128" s="11"/>
      <c r="DT128" s="10"/>
      <c r="DU128" s="11">
        <v>10</v>
      </c>
      <c r="DV128" s="10" t="s">
        <v>60</v>
      </c>
      <c r="DW128" s="11"/>
      <c r="DX128" s="10"/>
      <c r="DY128" s="11"/>
      <c r="DZ128" s="10"/>
      <c r="EA128" s="11"/>
      <c r="EB128" s="10"/>
      <c r="EC128" s="11"/>
      <c r="ED128" s="10"/>
      <c r="EE128" s="7">
        <v>1</v>
      </c>
      <c r="EF128" s="7">
        <f t="shared" si="113"/>
        <v>2</v>
      </c>
      <c r="EG128" s="11"/>
      <c r="EH128" s="10"/>
      <c r="EI128" s="11"/>
      <c r="EJ128" s="10"/>
      <c r="EK128" s="11"/>
      <c r="EL128" s="10"/>
      <c r="EM128" s="11"/>
      <c r="EN128" s="10"/>
      <c r="EO128" s="7"/>
      <c r="EP128" s="11"/>
      <c r="EQ128" s="10"/>
      <c r="ER128" s="11"/>
      <c r="ES128" s="10"/>
      <c r="ET128" s="11"/>
      <c r="EU128" s="10"/>
      <c r="EV128" s="11"/>
      <c r="EW128" s="10"/>
      <c r="EX128" s="11"/>
      <c r="EY128" s="10"/>
      <c r="EZ128" s="11"/>
      <c r="FA128" s="10"/>
      <c r="FB128" s="7"/>
      <c r="FC128" s="7">
        <f t="shared" si="114"/>
        <v>0</v>
      </c>
      <c r="FD128" s="11"/>
      <c r="FE128" s="10"/>
      <c r="FF128" s="11"/>
      <c r="FG128" s="10"/>
      <c r="FH128" s="11"/>
      <c r="FI128" s="10"/>
      <c r="FJ128" s="11"/>
      <c r="FK128" s="10"/>
      <c r="FL128" s="7"/>
      <c r="FM128" s="11"/>
      <c r="FN128" s="10"/>
      <c r="FO128" s="11"/>
      <c r="FP128" s="10"/>
      <c r="FQ128" s="11"/>
      <c r="FR128" s="10"/>
      <c r="FS128" s="11"/>
      <c r="FT128" s="10"/>
      <c r="FU128" s="11"/>
      <c r="FV128" s="10"/>
      <c r="FW128" s="11"/>
      <c r="FX128" s="10"/>
      <c r="FY128" s="7"/>
      <c r="FZ128" s="7">
        <f t="shared" si="115"/>
        <v>0</v>
      </c>
      <c r="GA128" s="11"/>
      <c r="GB128" s="10"/>
      <c r="GC128" s="11"/>
      <c r="GD128" s="10"/>
      <c r="GE128" s="11"/>
      <c r="GF128" s="10"/>
      <c r="GG128" s="11"/>
      <c r="GH128" s="10"/>
      <c r="GI128" s="7"/>
      <c r="GJ128" s="11"/>
      <c r="GK128" s="10"/>
      <c r="GL128" s="11"/>
      <c r="GM128" s="10"/>
      <c r="GN128" s="11"/>
      <c r="GO128" s="10"/>
      <c r="GP128" s="11"/>
      <c r="GQ128" s="10"/>
      <c r="GR128" s="11"/>
      <c r="GS128" s="10"/>
      <c r="GT128" s="11"/>
      <c r="GU128" s="10"/>
      <c r="GV128" s="7"/>
      <c r="GW128" s="7">
        <f t="shared" si="116"/>
        <v>0</v>
      </c>
    </row>
    <row r="129" spans="1:205" ht="12.75">
      <c r="A129" s="15">
        <v>15</v>
      </c>
      <c r="B129" s="15">
        <v>2</v>
      </c>
      <c r="C129" s="15"/>
      <c r="D129" s="6" t="s">
        <v>258</v>
      </c>
      <c r="E129" s="3" t="s">
        <v>259</v>
      </c>
      <c r="F129" s="6">
        <f t="shared" si="94"/>
        <v>0</v>
      </c>
      <c r="G129" s="6">
        <f t="shared" si="95"/>
        <v>2</v>
      </c>
      <c r="H129" s="6">
        <f t="shared" si="96"/>
        <v>20</v>
      </c>
      <c r="I129" s="6">
        <f t="shared" si="97"/>
        <v>10</v>
      </c>
      <c r="J129" s="6">
        <f t="shared" si="98"/>
        <v>0</v>
      </c>
      <c r="K129" s="6">
        <f t="shared" si="99"/>
        <v>0</v>
      </c>
      <c r="L129" s="6">
        <f t="shared" si="100"/>
        <v>0</v>
      </c>
      <c r="M129" s="6">
        <f t="shared" si="101"/>
        <v>0</v>
      </c>
      <c r="N129" s="6">
        <f t="shared" si="102"/>
        <v>10</v>
      </c>
      <c r="O129" s="6">
        <f t="shared" si="103"/>
        <v>0</v>
      </c>
      <c r="P129" s="6">
        <f t="shared" si="104"/>
        <v>0</v>
      </c>
      <c r="Q129" s="6">
        <f t="shared" si="105"/>
        <v>0</v>
      </c>
      <c r="R129" s="6">
        <f t="shared" si="106"/>
        <v>0</v>
      </c>
      <c r="S129" s="7">
        <f t="shared" si="107"/>
        <v>2</v>
      </c>
      <c r="T129" s="7">
        <f t="shared" si="108"/>
        <v>1</v>
      </c>
      <c r="U129" s="7">
        <v>1.13</v>
      </c>
      <c r="V129" s="11"/>
      <c r="W129" s="10"/>
      <c r="X129" s="11"/>
      <c r="Y129" s="10"/>
      <c r="Z129" s="11"/>
      <c r="AA129" s="10"/>
      <c r="AB129" s="11"/>
      <c r="AC129" s="10"/>
      <c r="AD129" s="7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11"/>
      <c r="AP129" s="10"/>
      <c r="AQ129" s="7"/>
      <c r="AR129" s="7">
        <f t="shared" si="109"/>
        <v>0</v>
      </c>
      <c r="AS129" s="11"/>
      <c r="AT129" s="10"/>
      <c r="AU129" s="11"/>
      <c r="AV129" s="10"/>
      <c r="AW129" s="11"/>
      <c r="AX129" s="10"/>
      <c r="AY129" s="11"/>
      <c r="AZ129" s="10"/>
      <c r="BA129" s="7"/>
      <c r="BB129" s="11"/>
      <c r="BC129" s="10"/>
      <c r="BD129" s="11"/>
      <c r="BE129" s="10"/>
      <c r="BF129" s="11"/>
      <c r="BG129" s="10"/>
      <c r="BH129" s="11"/>
      <c r="BI129" s="10"/>
      <c r="BJ129" s="11"/>
      <c r="BK129" s="10"/>
      <c r="BL129" s="11"/>
      <c r="BM129" s="10"/>
      <c r="BN129" s="7"/>
      <c r="BO129" s="7">
        <f t="shared" si="110"/>
        <v>0</v>
      </c>
      <c r="BP129" s="11"/>
      <c r="BQ129" s="10"/>
      <c r="BR129" s="11"/>
      <c r="BS129" s="10"/>
      <c r="BT129" s="11"/>
      <c r="BU129" s="10"/>
      <c r="BV129" s="11"/>
      <c r="BW129" s="10"/>
      <c r="BX129" s="7"/>
      <c r="BY129" s="11"/>
      <c r="BZ129" s="10"/>
      <c r="CA129" s="11"/>
      <c r="CB129" s="10"/>
      <c r="CC129" s="11"/>
      <c r="CD129" s="10"/>
      <c r="CE129" s="11"/>
      <c r="CF129" s="10"/>
      <c r="CG129" s="11"/>
      <c r="CH129" s="10"/>
      <c r="CI129" s="11"/>
      <c r="CJ129" s="10"/>
      <c r="CK129" s="7"/>
      <c r="CL129" s="7">
        <f t="shared" si="111"/>
        <v>0</v>
      </c>
      <c r="CM129" s="11"/>
      <c r="CN129" s="10"/>
      <c r="CO129" s="11"/>
      <c r="CP129" s="10"/>
      <c r="CQ129" s="11"/>
      <c r="CR129" s="10"/>
      <c r="CS129" s="11"/>
      <c r="CT129" s="10"/>
      <c r="CU129" s="7"/>
      <c r="CV129" s="11"/>
      <c r="CW129" s="10"/>
      <c r="CX129" s="11"/>
      <c r="CY129" s="10"/>
      <c r="CZ129" s="11"/>
      <c r="DA129" s="10"/>
      <c r="DB129" s="11"/>
      <c r="DC129" s="10"/>
      <c r="DD129" s="11"/>
      <c r="DE129" s="10"/>
      <c r="DF129" s="11"/>
      <c r="DG129" s="10"/>
      <c r="DH129" s="7"/>
      <c r="DI129" s="7">
        <f t="shared" si="112"/>
        <v>0</v>
      </c>
      <c r="DJ129" s="11">
        <v>10</v>
      </c>
      <c r="DK129" s="10" t="s">
        <v>60</v>
      </c>
      <c r="DL129" s="11"/>
      <c r="DM129" s="10"/>
      <c r="DN129" s="11"/>
      <c r="DO129" s="10"/>
      <c r="DP129" s="11"/>
      <c r="DQ129" s="10"/>
      <c r="DR129" s="7">
        <v>1</v>
      </c>
      <c r="DS129" s="11"/>
      <c r="DT129" s="10"/>
      <c r="DU129" s="11">
        <v>10</v>
      </c>
      <c r="DV129" s="10" t="s">
        <v>60</v>
      </c>
      <c r="DW129" s="11"/>
      <c r="DX129" s="10"/>
      <c r="DY129" s="11"/>
      <c r="DZ129" s="10"/>
      <c r="EA129" s="11"/>
      <c r="EB129" s="10"/>
      <c r="EC129" s="11"/>
      <c r="ED129" s="10"/>
      <c r="EE129" s="7">
        <v>1</v>
      </c>
      <c r="EF129" s="7">
        <f t="shared" si="113"/>
        <v>2</v>
      </c>
      <c r="EG129" s="11"/>
      <c r="EH129" s="10"/>
      <c r="EI129" s="11"/>
      <c r="EJ129" s="10"/>
      <c r="EK129" s="11"/>
      <c r="EL129" s="10"/>
      <c r="EM129" s="11"/>
      <c r="EN129" s="10"/>
      <c r="EO129" s="7"/>
      <c r="EP129" s="11"/>
      <c r="EQ129" s="10"/>
      <c r="ER129" s="11"/>
      <c r="ES129" s="10"/>
      <c r="ET129" s="11"/>
      <c r="EU129" s="10"/>
      <c r="EV129" s="11"/>
      <c r="EW129" s="10"/>
      <c r="EX129" s="11"/>
      <c r="EY129" s="10"/>
      <c r="EZ129" s="11"/>
      <c r="FA129" s="10"/>
      <c r="FB129" s="7"/>
      <c r="FC129" s="7">
        <f t="shared" si="114"/>
        <v>0</v>
      </c>
      <c r="FD129" s="11"/>
      <c r="FE129" s="10"/>
      <c r="FF129" s="11"/>
      <c r="FG129" s="10"/>
      <c r="FH129" s="11"/>
      <c r="FI129" s="10"/>
      <c r="FJ129" s="11"/>
      <c r="FK129" s="10"/>
      <c r="FL129" s="7"/>
      <c r="FM129" s="11"/>
      <c r="FN129" s="10"/>
      <c r="FO129" s="11"/>
      <c r="FP129" s="10"/>
      <c r="FQ129" s="11"/>
      <c r="FR129" s="10"/>
      <c r="FS129" s="11"/>
      <c r="FT129" s="10"/>
      <c r="FU129" s="11"/>
      <c r="FV129" s="10"/>
      <c r="FW129" s="11"/>
      <c r="FX129" s="10"/>
      <c r="FY129" s="7"/>
      <c r="FZ129" s="7">
        <f t="shared" si="115"/>
        <v>0</v>
      </c>
      <c r="GA129" s="11"/>
      <c r="GB129" s="10"/>
      <c r="GC129" s="11"/>
      <c r="GD129" s="10"/>
      <c r="GE129" s="11"/>
      <c r="GF129" s="10"/>
      <c r="GG129" s="11"/>
      <c r="GH129" s="10"/>
      <c r="GI129" s="7"/>
      <c r="GJ129" s="11"/>
      <c r="GK129" s="10"/>
      <c r="GL129" s="11"/>
      <c r="GM129" s="10"/>
      <c r="GN129" s="11"/>
      <c r="GO129" s="10"/>
      <c r="GP129" s="11"/>
      <c r="GQ129" s="10"/>
      <c r="GR129" s="11"/>
      <c r="GS129" s="10"/>
      <c r="GT129" s="11"/>
      <c r="GU129" s="10"/>
      <c r="GV129" s="7"/>
      <c r="GW129" s="7">
        <f t="shared" si="116"/>
        <v>0</v>
      </c>
    </row>
    <row r="130" spans="1:205" ht="12.75">
      <c r="A130" s="15">
        <v>15</v>
      </c>
      <c r="B130" s="15">
        <v>2</v>
      </c>
      <c r="C130" s="15"/>
      <c r="D130" s="6" t="s">
        <v>260</v>
      </c>
      <c r="E130" s="3" t="s">
        <v>261</v>
      </c>
      <c r="F130" s="6">
        <f t="shared" si="94"/>
        <v>0</v>
      </c>
      <c r="G130" s="6">
        <f t="shared" si="95"/>
        <v>2</v>
      </c>
      <c r="H130" s="6">
        <f t="shared" si="96"/>
        <v>20</v>
      </c>
      <c r="I130" s="6">
        <f t="shared" si="97"/>
        <v>10</v>
      </c>
      <c r="J130" s="6">
        <f t="shared" si="98"/>
        <v>0</v>
      </c>
      <c r="K130" s="6">
        <f t="shared" si="99"/>
        <v>0</v>
      </c>
      <c r="L130" s="6">
        <f t="shared" si="100"/>
        <v>0</v>
      </c>
      <c r="M130" s="6">
        <f t="shared" si="101"/>
        <v>0</v>
      </c>
      <c r="N130" s="6">
        <f t="shared" si="102"/>
        <v>10</v>
      </c>
      <c r="O130" s="6">
        <f t="shared" si="103"/>
        <v>0</v>
      </c>
      <c r="P130" s="6">
        <f t="shared" si="104"/>
        <v>0</v>
      </c>
      <c r="Q130" s="6">
        <f t="shared" si="105"/>
        <v>0</v>
      </c>
      <c r="R130" s="6">
        <f t="shared" si="106"/>
        <v>0</v>
      </c>
      <c r="S130" s="7">
        <f t="shared" si="107"/>
        <v>2</v>
      </c>
      <c r="T130" s="7">
        <f t="shared" si="108"/>
        <v>1</v>
      </c>
      <c r="U130" s="7">
        <v>1.8</v>
      </c>
      <c r="V130" s="11"/>
      <c r="W130" s="10"/>
      <c r="X130" s="11"/>
      <c r="Y130" s="10"/>
      <c r="Z130" s="11"/>
      <c r="AA130" s="10"/>
      <c r="AB130" s="11"/>
      <c r="AC130" s="10"/>
      <c r="AD130" s="7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11"/>
      <c r="AP130" s="10"/>
      <c r="AQ130" s="7"/>
      <c r="AR130" s="7">
        <f t="shared" si="109"/>
        <v>0</v>
      </c>
      <c r="AS130" s="11"/>
      <c r="AT130" s="10"/>
      <c r="AU130" s="11"/>
      <c r="AV130" s="10"/>
      <c r="AW130" s="11"/>
      <c r="AX130" s="10"/>
      <c r="AY130" s="11"/>
      <c r="AZ130" s="10"/>
      <c r="BA130" s="7"/>
      <c r="BB130" s="11"/>
      <c r="BC130" s="10"/>
      <c r="BD130" s="11"/>
      <c r="BE130" s="10"/>
      <c r="BF130" s="11"/>
      <c r="BG130" s="10"/>
      <c r="BH130" s="11"/>
      <c r="BI130" s="10"/>
      <c r="BJ130" s="11"/>
      <c r="BK130" s="10"/>
      <c r="BL130" s="11"/>
      <c r="BM130" s="10"/>
      <c r="BN130" s="7"/>
      <c r="BO130" s="7">
        <f t="shared" si="110"/>
        <v>0</v>
      </c>
      <c r="BP130" s="11"/>
      <c r="BQ130" s="10"/>
      <c r="BR130" s="11"/>
      <c r="BS130" s="10"/>
      <c r="BT130" s="11"/>
      <c r="BU130" s="10"/>
      <c r="BV130" s="11"/>
      <c r="BW130" s="10"/>
      <c r="BX130" s="7"/>
      <c r="BY130" s="11"/>
      <c r="BZ130" s="10"/>
      <c r="CA130" s="11"/>
      <c r="CB130" s="10"/>
      <c r="CC130" s="11"/>
      <c r="CD130" s="10"/>
      <c r="CE130" s="11"/>
      <c r="CF130" s="10"/>
      <c r="CG130" s="11"/>
      <c r="CH130" s="10"/>
      <c r="CI130" s="11"/>
      <c r="CJ130" s="10"/>
      <c r="CK130" s="7"/>
      <c r="CL130" s="7">
        <f t="shared" si="111"/>
        <v>0</v>
      </c>
      <c r="CM130" s="11"/>
      <c r="CN130" s="10"/>
      <c r="CO130" s="11"/>
      <c r="CP130" s="10"/>
      <c r="CQ130" s="11"/>
      <c r="CR130" s="10"/>
      <c r="CS130" s="11"/>
      <c r="CT130" s="10"/>
      <c r="CU130" s="7"/>
      <c r="CV130" s="11"/>
      <c r="CW130" s="10"/>
      <c r="CX130" s="11"/>
      <c r="CY130" s="10"/>
      <c r="CZ130" s="11"/>
      <c r="DA130" s="10"/>
      <c r="DB130" s="11"/>
      <c r="DC130" s="10"/>
      <c r="DD130" s="11"/>
      <c r="DE130" s="10"/>
      <c r="DF130" s="11"/>
      <c r="DG130" s="10"/>
      <c r="DH130" s="7"/>
      <c r="DI130" s="7">
        <f t="shared" si="112"/>
        <v>0</v>
      </c>
      <c r="DJ130" s="11">
        <v>10</v>
      </c>
      <c r="DK130" s="10" t="s">
        <v>60</v>
      </c>
      <c r="DL130" s="11"/>
      <c r="DM130" s="10"/>
      <c r="DN130" s="11"/>
      <c r="DO130" s="10"/>
      <c r="DP130" s="11"/>
      <c r="DQ130" s="10"/>
      <c r="DR130" s="7">
        <v>1</v>
      </c>
      <c r="DS130" s="11"/>
      <c r="DT130" s="10"/>
      <c r="DU130" s="11">
        <v>10</v>
      </c>
      <c r="DV130" s="10" t="s">
        <v>60</v>
      </c>
      <c r="DW130" s="11"/>
      <c r="DX130" s="10"/>
      <c r="DY130" s="11"/>
      <c r="DZ130" s="10"/>
      <c r="EA130" s="11"/>
      <c r="EB130" s="10"/>
      <c r="EC130" s="11"/>
      <c r="ED130" s="10"/>
      <c r="EE130" s="7">
        <v>1</v>
      </c>
      <c r="EF130" s="7">
        <f t="shared" si="113"/>
        <v>2</v>
      </c>
      <c r="EG130" s="11"/>
      <c r="EH130" s="10"/>
      <c r="EI130" s="11"/>
      <c r="EJ130" s="10"/>
      <c r="EK130" s="11"/>
      <c r="EL130" s="10"/>
      <c r="EM130" s="11"/>
      <c r="EN130" s="10"/>
      <c r="EO130" s="7"/>
      <c r="EP130" s="11"/>
      <c r="EQ130" s="10"/>
      <c r="ER130" s="11"/>
      <c r="ES130" s="10"/>
      <c r="ET130" s="11"/>
      <c r="EU130" s="10"/>
      <c r="EV130" s="11"/>
      <c r="EW130" s="10"/>
      <c r="EX130" s="11"/>
      <c r="EY130" s="10"/>
      <c r="EZ130" s="11"/>
      <c r="FA130" s="10"/>
      <c r="FB130" s="7"/>
      <c r="FC130" s="7">
        <f t="shared" si="114"/>
        <v>0</v>
      </c>
      <c r="FD130" s="11"/>
      <c r="FE130" s="10"/>
      <c r="FF130" s="11"/>
      <c r="FG130" s="10"/>
      <c r="FH130" s="11"/>
      <c r="FI130" s="10"/>
      <c r="FJ130" s="11"/>
      <c r="FK130" s="10"/>
      <c r="FL130" s="7"/>
      <c r="FM130" s="11"/>
      <c r="FN130" s="10"/>
      <c r="FO130" s="11"/>
      <c r="FP130" s="10"/>
      <c r="FQ130" s="11"/>
      <c r="FR130" s="10"/>
      <c r="FS130" s="11"/>
      <c r="FT130" s="10"/>
      <c r="FU130" s="11"/>
      <c r="FV130" s="10"/>
      <c r="FW130" s="11"/>
      <c r="FX130" s="10"/>
      <c r="FY130" s="7"/>
      <c r="FZ130" s="7">
        <f t="shared" si="115"/>
        <v>0</v>
      </c>
      <c r="GA130" s="11"/>
      <c r="GB130" s="10"/>
      <c r="GC130" s="11"/>
      <c r="GD130" s="10"/>
      <c r="GE130" s="11"/>
      <c r="GF130" s="10"/>
      <c r="GG130" s="11"/>
      <c r="GH130" s="10"/>
      <c r="GI130" s="7"/>
      <c r="GJ130" s="11"/>
      <c r="GK130" s="10"/>
      <c r="GL130" s="11"/>
      <c r="GM130" s="10"/>
      <c r="GN130" s="11"/>
      <c r="GO130" s="10"/>
      <c r="GP130" s="11"/>
      <c r="GQ130" s="10"/>
      <c r="GR130" s="11"/>
      <c r="GS130" s="10"/>
      <c r="GT130" s="11"/>
      <c r="GU130" s="10"/>
      <c r="GV130" s="7"/>
      <c r="GW130" s="7">
        <f t="shared" si="116"/>
        <v>0</v>
      </c>
    </row>
    <row r="131" spans="1:205" ht="12.75">
      <c r="A131" s="15">
        <v>15</v>
      </c>
      <c r="B131" s="15">
        <v>2</v>
      </c>
      <c r="C131" s="15"/>
      <c r="D131" s="6" t="s">
        <v>262</v>
      </c>
      <c r="E131" s="3" t="s">
        <v>263</v>
      </c>
      <c r="F131" s="6">
        <f t="shared" si="94"/>
        <v>0</v>
      </c>
      <c r="G131" s="6">
        <f t="shared" si="95"/>
        <v>2</v>
      </c>
      <c r="H131" s="6">
        <f t="shared" si="96"/>
        <v>20</v>
      </c>
      <c r="I131" s="6">
        <f t="shared" si="97"/>
        <v>10</v>
      </c>
      <c r="J131" s="6">
        <f t="shared" si="98"/>
        <v>0</v>
      </c>
      <c r="K131" s="6">
        <f t="shared" si="99"/>
        <v>0</v>
      </c>
      <c r="L131" s="6">
        <f t="shared" si="100"/>
        <v>0</v>
      </c>
      <c r="M131" s="6">
        <f t="shared" si="101"/>
        <v>0</v>
      </c>
      <c r="N131" s="6">
        <f t="shared" si="102"/>
        <v>10</v>
      </c>
      <c r="O131" s="6">
        <f t="shared" si="103"/>
        <v>0</v>
      </c>
      <c r="P131" s="6">
        <f t="shared" si="104"/>
        <v>0</v>
      </c>
      <c r="Q131" s="6">
        <f t="shared" si="105"/>
        <v>0</v>
      </c>
      <c r="R131" s="6">
        <f t="shared" si="106"/>
        <v>0</v>
      </c>
      <c r="S131" s="7">
        <f t="shared" si="107"/>
        <v>2</v>
      </c>
      <c r="T131" s="7">
        <f t="shared" si="108"/>
        <v>1</v>
      </c>
      <c r="U131" s="7">
        <v>1.54</v>
      </c>
      <c r="V131" s="11"/>
      <c r="W131" s="10"/>
      <c r="X131" s="11"/>
      <c r="Y131" s="10"/>
      <c r="Z131" s="11"/>
      <c r="AA131" s="10"/>
      <c r="AB131" s="11"/>
      <c r="AC131" s="10"/>
      <c r="AD131" s="7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11"/>
      <c r="AP131" s="10"/>
      <c r="AQ131" s="7"/>
      <c r="AR131" s="7">
        <f t="shared" si="109"/>
        <v>0</v>
      </c>
      <c r="AS131" s="11"/>
      <c r="AT131" s="10"/>
      <c r="AU131" s="11"/>
      <c r="AV131" s="10"/>
      <c r="AW131" s="11"/>
      <c r="AX131" s="10"/>
      <c r="AY131" s="11"/>
      <c r="AZ131" s="10"/>
      <c r="BA131" s="7"/>
      <c r="BB131" s="11"/>
      <c r="BC131" s="10"/>
      <c r="BD131" s="11"/>
      <c r="BE131" s="10"/>
      <c r="BF131" s="11"/>
      <c r="BG131" s="10"/>
      <c r="BH131" s="11"/>
      <c r="BI131" s="10"/>
      <c r="BJ131" s="11"/>
      <c r="BK131" s="10"/>
      <c r="BL131" s="11"/>
      <c r="BM131" s="10"/>
      <c r="BN131" s="7"/>
      <c r="BO131" s="7">
        <f t="shared" si="110"/>
        <v>0</v>
      </c>
      <c r="BP131" s="11"/>
      <c r="BQ131" s="10"/>
      <c r="BR131" s="11"/>
      <c r="BS131" s="10"/>
      <c r="BT131" s="11"/>
      <c r="BU131" s="10"/>
      <c r="BV131" s="11"/>
      <c r="BW131" s="10"/>
      <c r="BX131" s="7"/>
      <c r="BY131" s="11"/>
      <c r="BZ131" s="10"/>
      <c r="CA131" s="11"/>
      <c r="CB131" s="10"/>
      <c r="CC131" s="11"/>
      <c r="CD131" s="10"/>
      <c r="CE131" s="11"/>
      <c r="CF131" s="10"/>
      <c r="CG131" s="11"/>
      <c r="CH131" s="10"/>
      <c r="CI131" s="11"/>
      <c r="CJ131" s="10"/>
      <c r="CK131" s="7"/>
      <c r="CL131" s="7">
        <f t="shared" si="111"/>
        <v>0</v>
      </c>
      <c r="CM131" s="11"/>
      <c r="CN131" s="10"/>
      <c r="CO131" s="11"/>
      <c r="CP131" s="10"/>
      <c r="CQ131" s="11"/>
      <c r="CR131" s="10"/>
      <c r="CS131" s="11"/>
      <c r="CT131" s="10"/>
      <c r="CU131" s="7"/>
      <c r="CV131" s="11"/>
      <c r="CW131" s="10"/>
      <c r="CX131" s="11"/>
      <c r="CY131" s="10"/>
      <c r="CZ131" s="11"/>
      <c r="DA131" s="10"/>
      <c r="DB131" s="11"/>
      <c r="DC131" s="10"/>
      <c r="DD131" s="11"/>
      <c r="DE131" s="10"/>
      <c r="DF131" s="11"/>
      <c r="DG131" s="10"/>
      <c r="DH131" s="7"/>
      <c r="DI131" s="7">
        <f t="shared" si="112"/>
        <v>0</v>
      </c>
      <c r="DJ131" s="11">
        <v>10</v>
      </c>
      <c r="DK131" s="10" t="s">
        <v>60</v>
      </c>
      <c r="DL131" s="11"/>
      <c r="DM131" s="10"/>
      <c r="DN131" s="11"/>
      <c r="DO131" s="10"/>
      <c r="DP131" s="11"/>
      <c r="DQ131" s="10"/>
      <c r="DR131" s="7">
        <v>1</v>
      </c>
      <c r="DS131" s="11"/>
      <c r="DT131" s="10"/>
      <c r="DU131" s="11">
        <v>10</v>
      </c>
      <c r="DV131" s="10" t="s">
        <v>60</v>
      </c>
      <c r="DW131" s="11"/>
      <c r="DX131" s="10"/>
      <c r="DY131" s="11"/>
      <c r="DZ131" s="10"/>
      <c r="EA131" s="11"/>
      <c r="EB131" s="10"/>
      <c r="EC131" s="11"/>
      <c r="ED131" s="10"/>
      <c r="EE131" s="7">
        <v>1</v>
      </c>
      <c r="EF131" s="7">
        <f t="shared" si="113"/>
        <v>2</v>
      </c>
      <c r="EG131" s="11"/>
      <c r="EH131" s="10"/>
      <c r="EI131" s="11"/>
      <c r="EJ131" s="10"/>
      <c r="EK131" s="11"/>
      <c r="EL131" s="10"/>
      <c r="EM131" s="11"/>
      <c r="EN131" s="10"/>
      <c r="EO131" s="7"/>
      <c r="EP131" s="11"/>
      <c r="EQ131" s="10"/>
      <c r="ER131" s="11"/>
      <c r="ES131" s="10"/>
      <c r="ET131" s="11"/>
      <c r="EU131" s="10"/>
      <c r="EV131" s="11"/>
      <c r="EW131" s="10"/>
      <c r="EX131" s="11"/>
      <c r="EY131" s="10"/>
      <c r="EZ131" s="11"/>
      <c r="FA131" s="10"/>
      <c r="FB131" s="7"/>
      <c r="FC131" s="7">
        <f t="shared" si="114"/>
        <v>0</v>
      </c>
      <c r="FD131" s="11"/>
      <c r="FE131" s="10"/>
      <c r="FF131" s="11"/>
      <c r="FG131" s="10"/>
      <c r="FH131" s="11"/>
      <c r="FI131" s="10"/>
      <c r="FJ131" s="11"/>
      <c r="FK131" s="10"/>
      <c r="FL131" s="7"/>
      <c r="FM131" s="11"/>
      <c r="FN131" s="10"/>
      <c r="FO131" s="11"/>
      <c r="FP131" s="10"/>
      <c r="FQ131" s="11"/>
      <c r="FR131" s="10"/>
      <c r="FS131" s="11"/>
      <c r="FT131" s="10"/>
      <c r="FU131" s="11"/>
      <c r="FV131" s="10"/>
      <c r="FW131" s="11"/>
      <c r="FX131" s="10"/>
      <c r="FY131" s="7"/>
      <c r="FZ131" s="7">
        <f t="shared" si="115"/>
        <v>0</v>
      </c>
      <c r="GA131" s="11"/>
      <c r="GB131" s="10"/>
      <c r="GC131" s="11"/>
      <c r="GD131" s="10"/>
      <c r="GE131" s="11"/>
      <c r="GF131" s="10"/>
      <c r="GG131" s="11"/>
      <c r="GH131" s="10"/>
      <c r="GI131" s="7"/>
      <c r="GJ131" s="11"/>
      <c r="GK131" s="10"/>
      <c r="GL131" s="11"/>
      <c r="GM131" s="10"/>
      <c r="GN131" s="11"/>
      <c r="GO131" s="10"/>
      <c r="GP131" s="11"/>
      <c r="GQ131" s="10"/>
      <c r="GR131" s="11"/>
      <c r="GS131" s="10"/>
      <c r="GT131" s="11"/>
      <c r="GU131" s="10"/>
      <c r="GV131" s="7"/>
      <c r="GW131" s="7">
        <f t="shared" si="116"/>
        <v>0</v>
      </c>
    </row>
    <row r="132" spans="1:205" ht="12.75">
      <c r="A132" s="15">
        <v>16</v>
      </c>
      <c r="B132" s="15">
        <v>1</v>
      </c>
      <c r="C132" s="15"/>
      <c r="D132" s="6" t="s">
        <v>264</v>
      </c>
      <c r="E132" s="3" t="s">
        <v>265</v>
      </c>
      <c r="F132" s="6">
        <f t="shared" si="94"/>
        <v>0</v>
      </c>
      <c r="G132" s="6">
        <f t="shared" si="95"/>
        <v>3</v>
      </c>
      <c r="H132" s="6">
        <f t="shared" si="96"/>
        <v>20</v>
      </c>
      <c r="I132" s="6">
        <f t="shared" si="97"/>
        <v>10</v>
      </c>
      <c r="J132" s="6">
        <f t="shared" si="98"/>
        <v>6</v>
      </c>
      <c r="K132" s="6">
        <f t="shared" si="99"/>
        <v>0</v>
      </c>
      <c r="L132" s="6">
        <f t="shared" si="100"/>
        <v>0</v>
      </c>
      <c r="M132" s="6">
        <f t="shared" si="101"/>
        <v>0</v>
      </c>
      <c r="N132" s="6">
        <f t="shared" si="102"/>
        <v>4</v>
      </c>
      <c r="O132" s="6">
        <f t="shared" si="103"/>
        <v>0</v>
      </c>
      <c r="P132" s="6">
        <f t="shared" si="104"/>
        <v>0</v>
      </c>
      <c r="Q132" s="6">
        <f t="shared" si="105"/>
        <v>0</v>
      </c>
      <c r="R132" s="6">
        <f t="shared" si="106"/>
        <v>0</v>
      </c>
      <c r="S132" s="7">
        <f t="shared" si="107"/>
        <v>2</v>
      </c>
      <c r="T132" s="7">
        <f t="shared" si="108"/>
        <v>0.4</v>
      </c>
      <c r="U132" s="7">
        <v>0.8</v>
      </c>
      <c r="V132" s="11"/>
      <c r="W132" s="10"/>
      <c r="X132" s="11"/>
      <c r="Y132" s="10"/>
      <c r="Z132" s="11"/>
      <c r="AA132" s="10"/>
      <c r="AB132" s="11"/>
      <c r="AC132" s="10"/>
      <c r="AD132" s="7"/>
      <c r="AE132" s="11"/>
      <c r="AF132" s="10"/>
      <c r="AG132" s="11"/>
      <c r="AH132" s="10"/>
      <c r="AI132" s="11"/>
      <c r="AJ132" s="10"/>
      <c r="AK132" s="11"/>
      <c r="AL132" s="10"/>
      <c r="AM132" s="11"/>
      <c r="AN132" s="10"/>
      <c r="AO132" s="11"/>
      <c r="AP132" s="10"/>
      <c r="AQ132" s="7"/>
      <c r="AR132" s="7">
        <f t="shared" si="109"/>
        <v>0</v>
      </c>
      <c r="AS132" s="11"/>
      <c r="AT132" s="10"/>
      <c r="AU132" s="11"/>
      <c r="AV132" s="10"/>
      <c r="AW132" s="11"/>
      <c r="AX132" s="10"/>
      <c r="AY132" s="11"/>
      <c r="AZ132" s="10"/>
      <c r="BA132" s="7"/>
      <c r="BB132" s="11"/>
      <c r="BC132" s="10"/>
      <c r="BD132" s="11"/>
      <c r="BE132" s="10"/>
      <c r="BF132" s="11"/>
      <c r="BG132" s="10"/>
      <c r="BH132" s="11"/>
      <c r="BI132" s="10"/>
      <c r="BJ132" s="11"/>
      <c r="BK132" s="10"/>
      <c r="BL132" s="11"/>
      <c r="BM132" s="10"/>
      <c r="BN132" s="7"/>
      <c r="BO132" s="7">
        <f t="shared" si="110"/>
        <v>0</v>
      </c>
      <c r="BP132" s="11"/>
      <c r="BQ132" s="10"/>
      <c r="BR132" s="11"/>
      <c r="BS132" s="10"/>
      <c r="BT132" s="11"/>
      <c r="BU132" s="10"/>
      <c r="BV132" s="11"/>
      <c r="BW132" s="10"/>
      <c r="BX132" s="7"/>
      <c r="BY132" s="11"/>
      <c r="BZ132" s="10"/>
      <c r="CA132" s="11"/>
      <c r="CB132" s="10"/>
      <c r="CC132" s="11"/>
      <c r="CD132" s="10"/>
      <c r="CE132" s="11"/>
      <c r="CF132" s="10"/>
      <c r="CG132" s="11"/>
      <c r="CH132" s="10"/>
      <c r="CI132" s="11"/>
      <c r="CJ132" s="10"/>
      <c r="CK132" s="7"/>
      <c r="CL132" s="7">
        <f t="shared" si="111"/>
        <v>0</v>
      </c>
      <c r="CM132" s="11"/>
      <c r="CN132" s="10"/>
      <c r="CO132" s="11"/>
      <c r="CP132" s="10"/>
      <c r="CQ132" s="11"/>
      <c r="CR132" s="10"/>
      <c r="CS132" s="11"/>
      <c r="CT132" s="10"/>
      <c r="CU132" s="7"/>
      <c r="CV132" s="11"/>
      <c r="CW132" s="10"/>
      <c r="CX132" s="11"/>
      <c r="CY132" s="10"/>
      <c r="CZ132" s="11"/>
      <c r="DA132" s="10"/>
      <c r="DB132" s="11"/>
      <c r="DC132" s="10"/>
      <c r="DD132" s="11"/>
      <c r="DE132" s="10"/>
      <c r="DF132" s="11"/>
      <c r="DG132" s="10"/>
      <c r="DH132" s="7"/>
      <c r="DI132" s="7">
        <f t="shared" si="112"/>
        <v>0</v>
      </c>
      <c r="DJ132" s="11">
        <v>10</v>
      </c>
      <c r="DK132" s="10" t="s">
        <v>60</v>
      </c>
      <c r="DL132" s="11">
        <v>6</v>
      </c>
      <c r="DM132" s="10" t="s">
        <v>60</v>
      </c>
      <c r="DN132" s="11"/>
      <c r="DO132" s="10"/>
      <c r="DP132" s="11"/>
      <c r="DQ132" s="10"/>
      <c r="DR132" s="7">
        <v>1.6</v>
      </c>
      <c r="DS132" s="11"/>
      <c r="DT132" s="10"/>
      <c r="DU132" s="11">
        <v>4</v>
      </c>
      <c r="DV132" s="10" t="s">
        <v>60</v>
      </c>
      <c r="DW132" s="11"/>
      <c r="DX132" s="10"/>
      <c r="DY132" s="11"/>
      <c r="DZ132" s="10"/>
      <c r="EA132" s="11"/>
      <c r="EB132" s="10"/>
      <c r="EC132" s="11"/>
      <c r="ED132" s="10"/>
      <c r="EE132" s="7">
        <v>0.4</v>
      </c>
      <c r="EF132" s="7">
        <f t="shared" si="113"/>
        <v>2</v>
      </c>
      <c r="EG132" s="11"/>
      <c r="EH132" s="10"/>
      <c r="EI132" s="11"/>
      <c r="EJ132" s="10"/>
      <c r="EK132" s="11"/>
      <c r="EL132" s="10"/>
      <c r="EM132" s="11"/>
      <c r="EN132" s="10"/>
      <c r="EO132" s="7"/>
      <c r="EP132" s="11"/>
      <c r="EQ132" s="10"/>
      <c r="ER132" s="11"/>
      <c r="ES132" s="10"/>
      <c r="ET132" s="11"/>
      <c r="EU132" s="10"/>
      <c r="EV132" s="11"/>
      <c r="EW132" s="10"/>
      <c r="EX132" s="11"/>
      <c r="EY132" s="10"/>
      <c r="EZ132" s="11"/>
      <c r="FA132" s="10"/>
      <c r="FB132" s="7"/>
      <c r="FC132" s="7">
        <f t="shared" si="114"/>
        <v>0</v>
      </c>
      <c r="FD132" s="11"/>
      <c r="FE132" s="10"/>
      <c r="FF132" s="11"/>
      <c r="FG132" s="10"/>
      <c r="FH132" s="11"/>
      <c r="FI132" s="10"/>
      <c r="FJ132" s="11"/>
      <c r="FK132" s="10"/>
      <c r="FL132" s="7"/>
      <c r="FM132" s="11"/>
      <c r="FN132" s="10"/>
      <c r="FO132" s="11"/>
      <c r="FP132" s="10"/>
      <c r="FQ132" s="11"/>
      <c r="FR132" s="10"/>
      <c r="FS132" s="11"/>
      <c r="FT132" s="10"/>
      <c r="FU132" s="11"/>
      <c r="FV132" s="10"/>
      <c r="FW132" s="11"/>
      <c r="FX132" s="10"/>
      <c r="FY132" s="7"/>
      <c r="FZ132" s="7">
        <f t="shared" si="115"/>
        <v>0</v>
      </c>
      <c r="GA132" s="11"/>
      <c r="GB132" s="10"/>
      <c r="GC132" s="11"/>
      <c r="GD132" s="10"/>
      <c r="GE132" s="11"/>
      <c r="GF132" s="10"/>
      <c r="GG132" s="11"/>
      <c r="GH132" s="10"/>
      <c r="GI132" s="7"/>
      <c r="GJ132" s="11"/>
      <c r="GK132" s="10"/>
      <c r="GL132" s="11"/>
      <c r="GM132" s="10"/>
      <c r="GN132" s="11"/>
      <c r="GO132" s="10"/>
      <c r="GP132" s="11"/>
      <c r="GQ132" s="10"/>
      <c r="GR132" s="11"/>
      <c r="GS132" s="10"/>
      <c r="GT132" s="11"/>
      <c r="GU132" s="10"/>
      <c r="GV132" s="7"/>
      <c r="GW132" s="7">
        <f t="shared" si="116"/>
        <v>0</v>
      </c>
    </row>
    <row r="133" spans="1:205" ht="12.75">
      <c r="A133" s="15">
        <v>16</v>
      </c>
      <c r="B133" s="15">
        <v>1</v>
      </c>
      <c r="C133" s="15"/>
      <c r="D133" s="6" t="s">
        <v>266</v>
      </c>
      <c r="E133" s="3" t="s">
        <v>267</v>
      </c>
      <c r="F133" s="6">
        <f aca="true" t="shared" si="117" ref="F133:F164">COUNTIF(V133:GU133,"e")</f>
        <v>0</v>
      </c>
      <c r="G133" s="6">
        <f aca="true" t="shared" si="118" ref="G133:G164">COUNTIF(V133:GU133,"z")</f>
        <v>3</v>
      </c>
      <c r="H133" s="6">
        <f aca="true" t="shared" si="119" ref="H133:H164">SUM(I133:R133)</f>
        <v>20</v>
      </c>
      <c r="I133" s="6">
        <f aca="true" t="shared" si="120" ref="I133:I164">V133+AS133+BP133+CM133+DJ133+EG133+FD133+GA133</f>
        <v>10</v>
      </c>
      <c r="J133" s="6">
        <f aca="true" t="shared" si="121" ref="J133:J164">X133+AU133+BR133+CO133+DL133+EI133+FF133+GC133</f>
        <v>6</v>
      </c>
      <c r="K133" s="6">
        <f aca="true" t="shared" si="122" ref="K133:K164">Z133+AW133+BT133+CQ133+DN133+EK133+FH133+GE133</f>
        <v>0</v>
      </c>
      <c r="L133" s="6">
        <f aca="true" t="shared" si="123" ref="L133:L164">AB133+AY133+BV133+CS133+DP133+EM133+FJ133+GG133</f>
        <v>0</v>
      </c>
      <c r="M133" s="6">
        <f aca="true" t="shared" si="124" ref="M133:M164">AE133+BB133+BY133+CV133+DS133+EP133+FM133+GJ133</f>
        <v>0</v>
      </c>
      <c r="N133" s="6">
        <f aca="true" t="shared" si="125" ref="N133:N164">AG133+BD133+CA133+CX133+DU133+ER133+FO133+GL133</f>
        <v>4</v>
      </c>
      <c r="O133" s="6">
        <f aca="true" t="shared" si="126" ref="O133:O164">AI133+BF133+CC133+CZ133+DW133+ET133+FQ133+GN133</f>
        <v>0</v>
      </c>
      <c r="P133" s="6">
        <f aca="true" t="shared" si="127" ref="P133:P164">AK133+BH133+CE133+DB133+DY133+EV133+FS133+GP133</f>
        <v>0</v>
      </c>
      <c r="Q133" s="6">
        <f aca="true" t="shared" si="128" ref="Q133:Q164">AM133+BJ133+CG133+DD133+EA133+EX133+FU133+GR133</f>
        <v>0</v>
      </c>
      <c r="R133" s="6">
        <f aca="true" t="shared" si="129" ref="R133:R164">AO133+BL133+CI133+DF133+EC133+EZ133+FW133+GT133</f>
        <v>0</v>
      </c>
      <c r="S133" s="7">
        <f aca="true" t="shared" si="130" ref="S133:S164">AR133+BO133+CL133+DI133+EF133+FC133+FZ133+GW133</f>
        <v>2</v>
      </c>
      <c r="T133" s="7">
        <f aca="true" t="shared" si="131" ref="T133:T164">AQ133+BN133+CK133+DH133+EE133+FB133+FY133+GV133</f>
        <v>0.4</v>
      </c>
      <c r="U133" s="7">
        <v>0.97</v>
      </c>
      <c r="V133" s="11"/>
      <c r="W133" s="10"/>
      <c r="X133" s="11"/>
      <c r="Y133" s="10"/>
      <c r="Z133" s="11"/>
      <c r="AA133" s="10"/>
      <c r="AB133" s="11"/>
      <c r="AC133" s="10"/>
      <c r="AD133" s="7"/>
      <c r="AE133" s="11"/>
      <c r="AF133" s="10"/>
      <c r="AG133" s="11"/>
      <c r="AH133" s="10"/>
      <c r="AI133" s="11"/>
      <c r="AJ133" s="10"/>
      <c r="AK133" s="11"/>
      <c r="AL133" s="10"/>
      <c r="AM133" s="11"/>
      <c r="AN133" s="10"/>
      <c r="AO133" s="11"/>
      <c r="AP133" s="10"/>
      <c r="AQ133" s="7"/>
      <c r="AR133" s="7">
        <f aca="true" t="shared" si="132" ref="AR133:AR164">AD133+AQ133</f>
        <v>0</v>
      </c>
      <c r="AS133" s="11"/>
      <c r="AT133" s="10"/>
      <c r="AU133" s="11"/>
      <c r="AV133" s="10"/>
      <c r="AW133" s="11"/>
      <c r="AX133" s="10"/>
      <c r="AY133" s="11"/>
      <c r="AZ133" s="10"/>
      <c r="BA133" s="7"/>
      <c r="BB133" s="11"/>
      <c r="BC133" s="10"/>
      <c r="BD133" s="11"/>
      <c r="BE133" s="10"/>
      <c r="BF133" s="11"/>
      <c r="BG133" s="10"/>
      <c r="BH133" s="11"/>
      <c r="BI133" s="10"/>
      <c r="BJ133" s="11"/>
      <c r="BK133" s="10"/>
      <c r="BL133" s="11"/>
      <c r="BM133" s="10"/>
      <c r="BN133" s="7"/>
      <c r="BO133" s="7">
        <f aca="true" t="shared" si="133" ref="BO133:BO164">BA133+BN133</f>
        <v>0</v>
      </c>
      <c r="BP133" s="11"/>
      <c r="BQ133" s="10"/>
      <c r="BR133" s="11"/>
      <c r="BS133" s="10"/>
      <c r="BT133" s="11"/>
      <c r="BU133" s="10"/>
      <c r="BV133" s="11"/>
      <c r="BW133" s="10"/>
      <c r="BX133" s="7"/>
      <c r="BY133" s="11"/>
      <c r="BZ133" s="10"/>
      <c r="CA133" s="11"/>
      <c r="CB133" s="10"/>
      <c r="CC133" s="11"/>
      <c r="CD133" s="10"/>
      <c r="CE133" s="11"/>
      <c r="CF133" s="10"/>
      <c r="CG133" s="11"/>
      <c r="CH133" s="10"/>
      <c r="CI133" s="11"/>
      <c r="CJ133" s="10"/>
      <c r="CK133" s="7"/>
      <c r="CL133" s="7">
        <f aca="true" t="shared" si="134" ref="CL133:CL164">BX133+CK133</f>
        <v>0</v>
      </c>
      <c r="CM133" s="11"/>
      <c r="CN133" s="10"/>
      <c r="CO133" s="11"/>
      <c r="CP133" s="10"/>
      <c r="CQ133" s="11"/>
      <c r="CR133" s="10"/>
      <c r="CS133" s="11"/>
      <c r="CT133" s="10"/>
      <c r="CU133" s="7"/>
      <c r="CV133" s="11"/>
      <c r="CW133" s="10"/>
      <c r="CX133" s="11"/>
      <c r="CY133" s="10"/>
      <c r="CZ133" s="11"/>
      <c r="DA133" s="10"/>
      <c r="DB133" s="11"/>
      <c r="DC133" s="10"/>
      <c r="DD133" s="11"/>
      <c r="DE133" s="10"/>
      <c r="DF133" s="11"/>
      <c r="DG133" s="10"/>
      <c r="DH133" s="7"/>
      <c r="DI133" s="7">
        <f aca="true" t="shared" si="135" ref="DI133:DI164">CU133+DH133</f>
        <v>0</v>
      </c>
      <c r="DJ133" s="11">
        <v>10</v>
      </c>
      <c r="DK133" s="10" t="s">
        <v>60</v>
      </c>
      <c r="DL133" s="11">
        <v>6</v>
      </c>
      <c r="DM133" s="10" t="s">
        <v>60</v>
      </c>
      <c r="DN133" s="11"/>
      <c r="DO133" s="10"/>
      <c r="DP133" s="11"/>
      <c r="DQ133" s="10"/>
      <c r="DR133" s="7">
        <v>1.6</v>
      </c>
      <c r="DS133" s="11"/>
      <c r="DT133" s="10"/>
      <c r="DU133" s="11">
        <v>4</v>
      </c>
      <c r="DV133" s="10" t="s">
        <v>60</v>
      </c>
      <c r="DW133" s="11"/>
      <c r="DX133" s="10"/>
      <c r="DY133" s="11"/>
      <c r="DZ133" s="10"/>
      <c r="EA133" s="11"/>
      <c r="EB133" s="10"/>
      <c r="EC133" s="11"/>
      <c r="ED133" s="10"/>
      <c r="EE133" s="7">
        <v>0.4</v>
      </c>
      <c r="EF133" s="7">
        <f aca="true" t="shared" si="136" ref="EF133:EF164">DR133+EE133</f>
        <v>2</v>
      </c>
      <c r="EG133" s="11"/>
      <c r="EH133" s="10"/>
      <c r="EI133" s="11"/>
      <c r="EJ133" s="10"/>
      <c r="EK133" s="11"/>
      <c r="EL133" s="10"/>
      <c r="EM133" s="11"/>
      <c r="EN133" s="10"/>
      <c r="EO133" s="7"/>
      <c r="EP133" s="11"/>
      <c r="EQ133" s="10"/>
      <c r="ER133" s="11"/>
      <c r="ES133" s="10"/>
      <c r="ET133" s="11"/>
      <c r="EU133" s="10"/>
      <c r="EV133" s="11"/>
      <c r="EW133" s="10"/>
      <c r="EX133" s="11"/>
      <c r="EY133" s="10"/>
      <c r="EZ133" s="11"/>
      <c r="FA133" s="10"/>
      <c r="FB133" s="7"/>
      <c r="FC133" s="7">
        <f aca="true" t="shared" si="137" ref="FC133:FC164">EO133+FB133</f>
        <v>0</v>
      </c>
      <c r="FD133" s="11"/>
      <c r="FE133" s="10"/>
      <c r="FF133" s="11"/>
      <c r="FG133" s="10"/>
      <c r="FH133" s="11"/>
      <c r="FI133" s="10"/>
      <c r="FJ133" s="11"/>
      <c r="FK133" s="10"/>
      <c r="FL133" s="7"/>
      <c r="FM133" s="11"/>
      <c r="FN133" s="10"/>
      <c r="FO133" s="11"/>
      <c r="FP133" s="10"/>
      <c r="FQ133" s="11"/>
      <c r="FR133" s="10"/>
      <c r="FS133" s="11"/>
      <c r="FT133" s="10"/>
      <c r="FU133" s="11"/>
      <c r="FV133" s="10"/>
      <c r="FW133" s="11"/>
      <c r="FX133" s="10"/>
      <c r="FY133" s="7"/>
      <c r="FZ133" s="7">
        <f aca="true" t="shared" si="138" ref="FZ133:FZ164">FL133+FY133</f>
        <v>0</v>
      </c>
      <c r="GA133" s="11"/>
      <c r="GB133" s="10"/>
      <c r="GC133" s="11"/>
      <c r="GD133" s="10"/>
      <c r="GE133" s="11"/>
      <c r="GF133" s="10"/>
      <c r="GG133" s="11"/>
      <c r="GH133" s="10"/>
      <c r="GI133" s="7"/>
      <c r="GJ133" s="11"/>
      <c r="GK133" s="10"/>
      <c r="GL133" s="11"/>
      <c r="GM133" s="10"/>
      <c r="GN133" s="11"/>
      <c r="GO133" s="10"/>
      <c r="GP133" s="11"/>
      <c r="GQ133" s="10"/>
      <c r="GR133" s="11"/>
      <c r="GS133" s="10"/>
      <c r="GT133" s="11"/>
      <c r="GU133" s="10"/>
      <c r="GV133" s="7"/>
      <c r="GW133" s="7">
        <f aca="true" t="shared" si="139" ref="GW133:GW164">GI133+GV133</f>
        <v>0</v>
      </c>
    </row>
    <row r="134" spans="1:205" ht="12.75">
      <c r="A134" s="15">
        <v>16</v>
      </c>
      <c r="B134" s="15">
        <v>1</v>
      </c>
      <c r="C134" s="15"/>
      <c r="D134" s="6" t="s">
        <v>268</v>
      </c>
      <c r="E134" s="3" t="s">
        <v>269</v>
      </c>
      <c r="F134" s="6">
        <f t="shared" si="117"/>
        <v>0</v>
      </c>
      <c r="G134" s="6">
        <f t="shared" si="118"/>
        <v>3</v>
      </c>
      <c r="H134" s="6">
        <f t="shared" si="119"/>
        <v>20</v>
      </c>
      <c r="I134" s="6">
        <f t="shared" si="120"/>
        <v>10</v>
      </c>
      <c r="J134" s="6">
        <f t="shared" si="121"/>
        <v>6</v>
      </c>
      <c r="K134" s="6">
        <f t="shared" si="122"/>
        <v>0</v>
      </c>
      <c r="L134" s="6">
        <f t="shared" si="123"/>
        <v>0</v>
      </c>
      <c r="M134" s="6">
        <f t="shared" si="124"/>
        <v>0</v>
      </c>
      <c r="N134" s="6">
        <f t="shared" si="125"/>
        <v>4</v>
      </c>
      <c r="O134" s="6">
        <f t="shared" si="126"/>
        <v>0</v>
      </c>
      <c r="P134" s="6">
        <f t="shared" si="127"/>
        <v>0</v>
      </c>
      <c r="Q134" s="6">
        <f t="shared" si="128"/>
        <v>0</v>
      </c>
      <c r="R134" s="6">
        <f t="shared" si="129"/>
        <v>0</v>
      </c>
      <c r="S134" s="7">
        <f t="shared" si="130"/>
        <v>2</v>
      </c>
      <c r="T134" s="7">
        <f t="shared" si="131"/>
        <v>0.4</v>
      </c>
      <c r="U134" s="7">
        <v>1.14</v>
      </c>
      <c r="V134" s="11"/>
      <c r="W134" s="10"/>
      <c r="X134" s="11"/>
      <c r="Y134" s="10"/>
      <c r="Z134" s="11"/>
      <c r="AA134" s="10"/>
      <c r="AB134" s="11"/>
      <c r="AC134" s="10"/>
      <c r="AD134" s="7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11"/>
      <c r="AP134" s="10"/>
      <c r="AQ134" s="7"/>
      <c r="AR134" s="7">
        <f t="shared" si="132"/>
        <v>0</v>
      </c>
      <c r="AS134" s="11"/>
      <c r="AT134" s="10"/>
      <c r="AU134" s="11"/>
      <c r="AV134" s="10"/>
      <c r="AW134" s="11"/>
      <c r="AX134" s="10"/>
      <c r="AY134" s="11"/>
      <c r="AZ134" s="10"/>
      <c r="BA134" s="7"/>
      <c r="BB134" s="11"/>
      <c r="BC134" s="10"/>
      <c r="BD134" s="11"/>
      <c r="BE134" s="10"/>
      <c r="BF134" s="11"/>
      <c r="BG134" s="10"/>
      <c r="BH134" s="11"/>
      <c r="BI134" s="10"/>
      <c r="BJ134" s="11"/>
      <c r="BK134" s="10"/>
      <c r="BL134" s="11"/>
      <c r="BM134" s="10"/>
      <c r="BN134" s="7"/>
      <c r="BO134" s="7">
        <f t="shared" si="133"/>
        <v>0</v>
      </c>
      <c r="BP134" s="11"/>
      <c r="BQ134" s="10"/>
      <c r="BR134" s="11"/>
      <c r="BS134" s="10"/>
      <c r="BT134" s="11"/>
      <c r="BU134" s="10"/>
      <c r="BV134" s="11"/>
      <c r="BW134" s="10"/>
      <c r="BX134" s="7"/>
      <c r="BY134" s="11"/>
      <c r="BZ134" s="10"/>
      <c r="CA134" s="11"/>
      <c r="CB134" s="10"/>
      <c r="CC134" s="11"/>
      <c r="CD134" s="10"/>
      <c r="CE134" s="11"/>
      <c r="CF134" s="10"/>
      <c r="CG134" s="11"/>
      <c r="CH134" s="10"/>
      <c r="CI134" s="11"/>
      <c r="CJ134" s="10"/>
      <c r="CK134" s="7"/>
      <c r="CL134" s="7">
        <f t="shared" si="134"/>
        <v>0</v>
      </c>
      <c r="CM134" s="11"/>
      <c r="CN134" s="10"/>
      <c r="CO134" s="11"/>
      <c r="CP134" s="10"/>
      <c r="CQ134" s="11"/>
      <c r="CR134" s="10"/>
      <c r="CS134" s="11"/>
      <c r="CT134" s="10"/>
      <c r="CU134" s="7"/>
      <c r="CV134" s="11"/>
      <c r="CW134" s="10"/>
      <c r="CX134" s="11"/>
      <c r="CY134" s="10"/>
      <c r="CZ134" s="11"/>
      <c r="DA134" s="10"/>
      <c r="DB134" s="11"/>
      <c r="DC134" s="10"/>
      <c r="DD134" s="11"/>
      <c r="DE134" s="10"/>
      <c r="DF134" s="11"/>
      <c r="DG134" s="10"/>
      <c r="DH134" s="7"/>
      <c r="DI134" s="7">
        <f t="shared" si="135"/>
        <v>0</v>
      </c>
      <c r="DJ134" s="11">
        <v>10</v>
      </c>
      <c r="DK134" s="10" t="s">
        <v>60</v>
      </c>
      <c r="DL134" s="11">
        <v>6</v>
      </c>
      <c r="DM134" s="10" t="s">
        <v>60</v>
      </c>
      <c r="DN134" s="11"/>
      <c r="DO134" s="10"/>
      <c r="DP134" s="11"/>
      <c r="DQ134" s="10"/>
      <c r="DR134" s="7">
        <v>1.6</v>
      </c>
      <c r="DS134" s="11"/>
      <c r="DT134" s="10"/>
      <c r="DU134" s="11">
        <v>4</v>
      </c>
      <c r="DV134" s="10" t="s">
        <v>60</v>
      </c>
      <c r="DW134" s="11"/>
      <c r="DX134" s="10"/>
      <c r="DY134" s="11"/>
      <c r="DZ134" s="10"/>
      <c r="EA134" s="11"/>
      <c r="EB134" s="10"/>
      <c r="EC134" s="11"/>
      <c r="ED134" s="10"/>
      <c r="EE134" s="7">
        <v>0.4</v>
      </c>
      <c r="EF134" s="7">
        <f t="shared" si="136"/>
        <v>2</v>
      </c>
      <c r="EG134" s="11"/>
      <c r="EH134" s="10"/>
      <c r="EI134" s="11"/>
      <c r="EJ134" s="10"/>
      <c r="EK134" s="11"/>
      <c r="EL134" s="10"/>
      <c r="EM134" s="11"/>
      <c r="EN134" s="10"/>
      <c r="EO134" s="7"/>
      <c r="EP134" s="11"/>
      <c r="EQ134" s="10"/>
      <c r="ER134" s="11"/>
      <c r="ES134" s="10"/>
      <c r="ET134" s="11"/>
      <c r="EU134" s="10"/>
      <c r="EV134" s="11"/>
      <c r="EW134" s="10"/>
      <c r="EX134" s="11"/>
      <c r="EY134" s="10"/>
      <c r="EZ134" s="11"/>
      <c r="FA134" s="10"/>
      <c r="FB134" s="7"/>
      <c r="FC134" s="7">
        <f t="shared" si="137"/>
        <v>0</v>
      </c>
      <c r="FD134" s="11"/>
      <c r="FE134" s="10"/>
      <c r="FF134" s="11"/>
      <c r="FG134" s="10"/>
      <c r="FH134" s="11"/>
      <c r="FI134" s="10"/>
      <c r="FJ134" s="11"/>
      <c r="FK134" s="10"/>
      <c r="FL134" s="7"/>
      <c r="FM134" s="11"/>
      <c r="FN134" s="10"/>
      <c r="FO134" s="11"/>
      <c r="FP134" s="10"/>
      <c r="FQ134" s="11"/>
      <c r="FR134" s="10"/>
      <c r="FS134" s="11"/>
      <c r="FT134" s="10"/>
      <c r="FU134" s="11"/>
      <c r="FV134" s="10"/>
      <c r="FW134" s="11"/>
      <c r="FX134" s="10"/>
      <c r="FY134" s="7"/>
      <c r="FZ134" s="7">
        <f t="shared" si="138"/>
        <v>0</v>
      </c>
      <c r="GA134" s="11"/>
      <c r="GB134" s="10"/>
      <c r="GC134" s="11"/>
      <c r="GD134" s="10"/>
      <c r="GE134" s="11"/>
      <c r="GF134" s="10"/>
      <c r="GG134" s="11"/>
      <c r="GH134" s="10"/>
      <c r="GI134" s="7"/>
      <c r="GJ134" s="11"/>
      <c r="GK134" s="10"/>
      <c r="GL134" s="11"/>
      <c r="GM134" s="10"/>
      <c r="GN134" s="11"/>
      <c r="GO134" s="10"/>
      <c r="GP134" s="11"/>
      <c r="GQ134" s="10"/>
      <c r="GR134" s="11"/>
      <c r="GS134" s="10"/>
      <c r="GT134" s="11"/>
      <c r="GU134" s="10"/>
      <c r="GV134" s="7"/>
      <c r="GW134" s="7">
        <f t="shared" si="139"/>
        <v>0</v>
      </c>
    </row>
    <row r="135" spans="1:205" ht="12.75">
      <c r="A135" s="15">
        <v>16</v>
      </c>
      <c r="B135" s="15">
        <v>1</v>
      </c>
      <c r="C135" s="15"/>
      <c r="D135" s="6" t="s">
        <v>270</v>
      </c>
      <c r="E135" s="3" t="s">
        <v>271</v>
      </c>
      <c r="F135" s="6">
        <f t="shared" si="117"/>
        <v>0</v>
      </c>
      <c r="G135" s="6">
        <f t="shared" si="118"/>
        <v>3</v>
      </c>
      <c r="H135" s="6">
        <f t="shared" si="119"/>
        <v>20</v>
      </c>
      <c r="I135" s="6">
        <f t="shared" si="120"/>
        <v>10</v>
      </c>
      <c r="J135" s="6">
        <f t="shared" si="121"/>
        <v>6</v>
      </c>
      <c r="K135" s="6">
        <f t="shared" si="122"/>
        <v>0</v>
      </c>
      <c r="L135" s="6">
        <f t="shared" si="123"/>
        <v>0</v>
      </c>
      <c r="M135" s="6">
        <f t="shared" si="124"/>
        <v>0</v>
      </c>
      <c r="N135" s="6">
        <f t="shared" si="125"/>
        <v>4</v>
      </c>
      <c r="O135" s="6">
        <f t="shared" si="126"/>
        <v>0</v>
      </c>
      <c r="P135" s="6">
        <f t="shared" si="127"/>
        <v>0</v>
      </c>
      <c r="Q135" s="6">
        <f t="shared" si="128"/>
        <v>0</v>
      </c>
      <c r="R135" s="6">
        <f t="shared" si="129"/>
        <v>0</v>
      </c>
      <c r="S135" s="7">
        <f t="shared" si="130"/>
        <v>2</v>
      </c>
      <c r="T135" s="7">
        <f t="shared" si="131"/>
        <v>0.4</v>
      </c>
      <c r="U135" s="7">
        <v>0.86</v>
      </c>
      <c r="V135" s="11"/>
      <c r="W135" s="10"/>
      <c r="X135" s="11"/>
      <c r="Y135" s="10"/>
      <c r="Z135" s="11"/>
      <c r="AA135" s="10"/>
      <c r="AB135" s="11"/>
      <c r="AC135" s="10"/>
      <c r="AD135" s="7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11"/>
      <c r="AP135" s="10"/>
      <c r="AQ135" s="7"/>
      <c r="AR135" s="7">
        <f t="shared" si="132"/>
        <v>0</v>
      </c>
      <c r="AS135" s="11"/>
      <c r="AT135" s="10"/>
      <c r="AU135" s="11"/>
      <c r="AV135" s="10"/>
      <c r="AW135" s="11"/>
      <c r="AX135" s="10"/>
      <c r="AY135" s="11"/>
      <c r="AZ135" s="10"/>
      <c r="BA135" s="7"/>
      <c r="BB135" s="11"/>
      <c r="BC135" s="10"/>
      <c r="BD135" s="11"/>
      <c r="BE135" s="10"/>
      <c r="BF135" s="11"/>
      <c r="BG135" s="10"/>
      <c r="BH135" s="11"/>
      <c r="BI135" s="10"/>
      <c r="BJ135" s="11"/>
      <c r="BK135" s="10"/>
      <c r="BL135" s="11"/>
      <c r="BM135" s="10"/>
      <c r="BN135" s="7"/>
      <c r="BO135" s="7">
        <f t="shared" si="133"/>
        <v>0</v>
      </c>
      <c r="BP135" s="11"/>
      <c r="BQ135" s="10"/>
      <c r="BR135" s="11"/>
      <c r="BS135" s="10"/>
      <c r="BT135" s="11"/>
      <c r="BU135" s="10"/>
      <c r="BV135" s="11"/>
      <c r="BW135" s="10"/>
      <c r="BX135" s="7"/>
      <c r="BY135" s="11"/>
      <c r="BZ135" s="10"/>
      <c r="CA135" s="11"/>
      <c r="CB135" s="10"/>
      <c r="CC135" s="11"/>
      <c r="CD135" s="10"/>
      <c r="CE135" s="11"/>
      <c r="CF135" s="10"/>
      <c r="CG135" s="11"/>
      <c r="CH135" s="10"/>
      <c r="CI135" s="11"/>
      <c r="CJ135" s="10"/>
      <c r="CK135" s="7"/>
      <c r="CL135" s="7">
        <f t="shared" si="134"/>
        <v>0</v>
      </c>
      <c r="CM135" s="11"/>
      <c r="CN135" s="10"/>
      <c r="CO135" s="11"/>
      <c r="CP135" s="10"/>
      <c r="CQ135" s="11"/>
      <c r="CR135" s="10"/>
      <c r="CS135" s="11"/>
      <c r="CT135" s="10"/>
      <c r="CU135" s="7"/>
      <c r="CV135" s="11"/>
      <c r="CW135" s="10"/>
      <c r="CX135" s="11"/>
      <c r="CY135" s="10"/>
      <c r="CZ135" s="11"/>
      <c r="DA135" s="10"/>
      <c r="DB135" s="11"/>
      <c r="DC135" s="10"/>
      <c r="DD135" s="11"/>
      <c r="DE135" s="10"/>
      <c r="DF135" s="11"/>
      <c r="DG135" s="10"/>
      <c r="DH135" s="7"/>
      <c r="DI135" s="7">
        <f t="shared" si="135"/>
        <v>0</v>
      </c>
      <c r="DJ135" s="11">
        <v>10</v>
      </c>
      <c r="DK135" s="10" t="s">
        <v>60</v>
      </c>
      <c r="DL135" s="11">
        <v>6</v>
      </c>
      <c r="DM135" s="10" t="s">
        <v>60</v>
      </c>
      <c r="DN135" s="11"/>
      <c r="DO135" s="10"/>
      <c r="DP135" s="11"/>
      <c r="DQ135" s="10"/>
      <c r="DR135" s="7">
        <v>1.6</v>
      </c>
      <c r="DS135" s="11"/>
      <c r="DT135" s="10"/>
      <c r="DU135" s="11">
        <v>4</v>
      </c>
      <c r="DV135" s="10" t="s">
        <v>60</v>
      </c>
      <c r="DW135" s="11"/>
      <c r="DX135" s="10"/>
      <c r="DY135" s="11"/>
      <c r="DZ135" s="10"/>
      <c r="EA135" s="11"/>
      <c r="EB135" s="10"/>
      <c r="EC135" s="11"/>
      <c r="ED135" s="10"/>
      <c r="EE135" s="7">
        <v>0.4</v>
      </c>
      <c r="EF135" s="7">
        <f t="shared" si="136"/>
        <v>2</v>
      </c>
      <c r="EG135" s="11"/>
      <c r="EH135" s="10"/>
      <c r="EI135" s="11"/>
      <c r="EJ135" s="10"/>
      <c r="EK135" s="11"/>
      <c r="EL135" s="10"/>
      <c r="EM135" s="11"/>
      <c r="EN135" s="10"/>
      <c r="EO135" s="7"/>
      <c r="EP135" s="11"/>
      <c r="EQ135" s="10"/>
      <c r="ER135" s="11"/>
      <c r="ES135" s="10"/>
      <c r="ET135" s="11"/>
      <c r="EU135" s="10"/>
      <c r="EV135" s="11"/>
      <c r="EW135" s="10"/>
      <c r="EX135" s="11"/>
      <c r="EY135" s="10"/>
      <c r="EZ135" s="11"/>
      <c r="FA135" s="10"/>
      <c r="FB135" s="7"/>
      <c r="FC135" s="7">
        <f t="shared" si="137"/>
        <v>0</v>
      </c>
      <c r="FD135" s="11"/>
      <c r="FE135" s="10"/>
      <c r="FF135" s="11"/>
      <c r="FG135" s="10"/>
      <c r="FH135" s="11"/>
      <c r="FI135" s="10"/>
      <c r="FJ135" s="11"/>
      <c r="FK135" s="10"/>
      <c r="FL135" s="7"/>
      <c r="FM135" s="11"/>
      <c r="FN135" s="10"/>
      <c r="FO135" s="11"/>
      <c r="FP135" s="10"/>
      <c r="FQ135" s="11"/>
      <c r="FR135" s="10"/>
      <c r="FS135" s="11"/>
      <c r="FT135" s="10"/>
      <c r="FU135" s="11"/>
      <c r="FV135" s="10"/>
      <c r="FW135" s="11"/>
      <c r="FX135" s="10"/>
      <c r="FY135" s="7"/>
      <c r="FZ135" s="7">
        <f t="shared" si="138"/>
        <v>0</v>
      </c>
      <c r="GA135" s="11"/>
      <c r="GB135" s="10"/>
      <c r="GC135" s="11"/>
      <c r="GD135" s="10"/>
      <c r="GE135" s="11"/>
      <c r="GF135" s="10"/>
      <c r="GG135" s="11"/>
      <c r="GH135" s="10"/>
      <c r="GI135" s="7"/>
      <c r="GJ135" s="11"/>
      <c r="GK135" s="10"/>
      <c r="GL135" s="11"/>
      <c r="GM135" s="10"/>
      <c r="GN135" s="11"/>
      <c r="GO135" s="10"/>
      <c r="GP135" s="11"/>
      <c r="GQ135" s="10"/>
      <c r="GR135" s="11"/>
      <c r="GS135" s="10"/>
      <c r="GT135" s="11"/>
      <c r="GU135" s="10"/>
      <c r="GV135" s="7"/>
      <c r="GW135" s="7">
        <f t="shared" si="139"/>
        <v>0</v>
      </c>
    </row>
    <row r="136" spans="1:205" ht="12.75">
      <c r="A136" s="15">
        <v>3</v>
      </c>
      <c r="B136" s="15">
        <v>1</v>
      </c>
      <c r="C136" s="15"/>
      <c r="D136" s="6" t="s">
        <v>272</v>
      </c>
      <c r="E136" s="3" t="s">
        <v>273</v>
      </c>
      <c r="F136" s="6">
        <f t="shared" si="117"/>
        <v>0</v>
      </c>
      <c r="G136" s="6">
        <f t="shared" si="118"/>
        <v>2</v>
      </c>
      <c r="H136" s="6">
        <f t="shared" si="119"/>
        <v>20</v>
      </c>
      <c r="I136" s="6">
        <f t="shared" si="120"/>
        <v>10</v>
      </c>
      <c r="J136" s="6">
        <f t="shared" si="121"/>
        <v>0</v>
      </c>
      <c r="K136" s="6">
        <f t="shared" si="122"/>
        <v>0</v>
      </c>
      <c r="L136" s="6">
        <f t="shared" si="123"/>
        <v>0</v>
      </c>
      <c r="M136" s="6">
        <f t="shared" si="124"/>
        <v>0</v>
      </c>
      <c r="N136" s="6">
        <f t="shared" si="125"/>
        <v>10</v>
      </c>
      <c r="O136" s="6">
        <f t="shared" si="126"/>
        <v>0</v>
      </c>
      <c r="P136" s="6">
        <f t="shared" si="127"/>
        <v>0</v>
      </c>
      <c r="Q136" s="6">
        <f t="shared" si="128"/>
        <v>0</v>
      </c>
      <c r="R136" s="6">
        <f t="shared" si="129"/>
        <v>0</v>
      </c>
      <c r="S136" s="7">
        <f t="shared" si="130"/>
        <v>1</v>
      </c>
      <c r="T136" s="7">
        <f t="shared" si="131"/>
        <v>0.6</v>
      </c>
      <c r="U136" s="7">
        <v>0.77</v>
      </c>
      <c r="V136" s="11"/>
      <c r="W136" s="10"/>
      <c r="X136" s="11"/>
      <c r="Y136" s="10"/>
      <c r="Z136" s="11"/>
      <c r="AA136" s="10"/>
      <c r="AB136" s="11"/>
      <c r="AC136" s="10"/>
      <c r="AD136" s="7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11"/>
      <c r="AP136" s="10"/>
      <c r="AQ136" s="7"/>
      <c r="AR136" s="7">
        <f t="shared" si="132"/>
        <v>0</v>
      </c>
      <c r="AS136" s="11">
        <v>10</v>
      </c>
      <c r="AT136" s="10" t="s">
        <v>60</v>
      </c>
      <c r="AU136" s="11"/>
      <c r="AV136" s="10"/>
      <c r="AW136" s="11"/>
      <c r="AX136" s="10"/>
      <c r="AY136" s="11"/>
      <c r="AZ136" s="10"/>
      <c r="BA136" s="7">
        <v>0.4</v>
      </c>
      <c r="BB136" s="11"/>
      <c r="BC136" s="10"/>
      <c r="BD136" s="11">
        <v>10</v>
      </c>
      <c r="BE136" s="10" t="s">
        <v>60</v>
      </c>
      <c r="BF136" s="11"/>
      <c r="BG136" s="10"/>
      <c r="BH136" s="11"/>
      <c r="BI136" s="10"/>
      <c r="BJ136" s="11"/>
      <c r="BK136" s="10"/>
      <c r="BL136" s="11"/>
      <c r="BM136" s="10"/>
      <c r="BN136" s="7">
        <v>0.6</v>
      </c>
      <c r="BO136" s="7">
        <f t="shared" si="133"/>
        <v>1</v>
      </c>
      <c r="BP136" s="11"/>
      <c r="BQ136" s="10"/>
      <c r="BR136" s="11"/>
      <c r="BS136" s="10"/>
      <c r="BT136" s="11"/>
      <c r="BU136" s="10"/>
      <c r="BV136" s="11"/>
      <c r="BW136" s="10"/>
      <c r="BX136" s="7"/>
      <c r="BY136" s="11"/>
      <c r="BZ136" s="10"/>
      <c r="CA136" s="11"/>
      <c r="CB136" s="10"/>
      <c r="CC136" s="11"/>
      <c r="CD136" s="10"/>
      <c r="CE136" s="11"/>
      <c r="CF136" s="10"/>
      <c r="CG136" s="11"/>
      <c r="CH136" s="10"/>
      <c r="CI136" s="11"/>
      <c r="CJ136" s="10"/>
      <c r="CK136" s="7"/>
      <c r="CL136" s="7">
        <f t="shared" si="134"/>
        <v>0</v>
      </c>
      <c r="CM136" s="11"/>
      <c r="CN136" s="10"/>
      <c r="CO136" s="11"/>
      <c r="CP136" s="10"/>
      <c r="CQ136" s="11"/>
      <c r="CR136" s="10"/>
      <c r="CS136" s="11"/>
      <c r="CT136" s="10"/>
      <c r="CU136" s="7"/>
      <c r="CV136" s="11"/>
      <c r="CW136" s="10"/>
      <c r="CX136" s="11"/>
      <c r="CY136" s="10"/>
      <c r="CZ136" s="11"/>
      <c r="DA136" s="10"/>
      <c r="DB136" s="11"/>
      <c r="DC136" s="10"/>
      <c r="DD136" s="11"/>
      <c r="DE136" s="10"/>
      <c r="DF136" s="11"/>
      <c r="DG136" s="10"/>
      <c r="DH136" s="7"/>
      <c r="DI136" s="7">
        <f t="shared" si="135"/>
        <v>0</v>
      </c>
      <c r="DJ136" s="11"/>
      <c r="DK136" s="10"/>
      <c r="DL136" s="11"/>
      <c r="DM136" s="10"/>
      <c r="DN136" s="11"/>
      <c r="DO136" s="10"/>
      <c r="DP136" s="11"/>
      <c r="DQ136" s="10"/>
      <c r="DR136" s="7"/>
      <c r="DS136" s="11"/>
      <c r="DT136" s="10"/>
      <c r="DU136" s="11"/>
      <c r="DV136" s="10"/>
      <c r="DW136" s="11"/>
      <c r="DX136" s="10"/>
      <c r="DY136" s="11"/>
      <c r="DZ136" s="10"/>
      <c r="EA136" s="11"/>
      <c r="EB136" s="10"/>
      <c r="EC136" s="11"/>
      <c r="ED136" s="10"/>
      <c r="EE136" s="7"/>
      <c r="EF136" s="7">
        <f t="shared" si="136"/>
        <v>0</v>
      </c>
      <c r="EG136" s="11"/>
      <c r="EH136" s="10"/>
      <c r="EI136" s="11"/>
      <c r="EJ136" s="10"/>
      <c r="EK136" s="11"/>
      <c r="EL136" s="10"/>
      <c r="EM136" s="11"/>
      <c r="EN136" s="10"/>
      <c r="EO136" s="7"/>
      <c r="EP136" s="11"/>
      <c r="EQ136" s="10"/>
      <c r="ER136" s="11"/>
      <c r="ES136" s="10"/>
      <c r="ET136" s="11"/>
      <c r="EU136" s="10"/>
      <c r="EV136" s="11"/>
      <c r="EW136" s="10"/>
      <c r="EX136" s="11"/>
      <c r="EY136" s="10"/>
      <c r="EZ136" s="11"/>
      <c r="FA136" s="10"/>
      <c r="FB136" s="7"/>
      <c r="FC136" s="7">
        <f t="shared" si="137"/>
        <v>0</v>
      </c>
      <c r="FD136" s="11"/>
      <c r="FE136" s="10"/>
      <c r="FF136" s="11"/>
      <c r="FG136" s="10"/>
      <c r="FH136" s="11"/>
      <c r="FI136" s="10"/>
      <c r="FJ136" s="11"/>
      <c r="FK136" s="10"/>
      <c r="FL136" s="7"/>
      <c r="FM136" s="11"/>
      <c r="FN136" s="10"/>
      <c r="FO136" s="11"/>
      <c r="FP136" s="10"/>
      <c r="FQ136" s="11"/>
      <c r="FR136" s="10"/>
      <c r="FS136" s="11"/>
      <c r="FT136" s="10"/>
      <c r="FU136" s="11"/>
      <c r="FV136" s="10"/>
      <c r="FW136" s="11"/>
      <c r="FX136" s="10"/>
      <c r="FY136" s="7"/>
      <c r="FZ136" s="7">
        <f t="shared" si="138"/>
        <v>0</v>
      </c>
      <c r="GA136" s="11"/>
      <c r="GB136" s="10"/>
      <c r="GC136" s="11"/>
      <c r="GD136" s="10"/>
      <c r="GE136" s="11"/>
      <c r="GF136" s="10"/>
      <c r="GG136" s="11"/>
      <c r="GH136" s="10"/>
      <c r="GI136" s="7"/>
      <c r="GJ136" s="11"/>
      <c r="GK136" s="10"/>
      <c r="GL136" s="11"/>
      <c r="GM136" s="10"/>
      <c r="GN136" s="11"/>
      <c r="GO136" s="10"/>
      <c r="GP136" s="11"/>
      <c r="GQ136" s="10"/>
      <c r="GR136" s="11"/>
      <c r="GS136" s="10"/>
      <c r="GT136" s="11"/>
      <c r="GU136" s="10"/>
      <c r="GV136" s="7"/>
      <c r="GW136" s="7">
        <f t="shared" si="139"/>
        <v>0</v>
      </c>
    </row>
    <row r="137" spans="1:205" ht="12.75">
      <c r="A137" s="15">
        <v>3</v>
      </c>
      <c r="B137" s="15">
        <v>1</v>
      </c>
      <c r="C137" s="15"/>
      <c r="D137" s="6" t="s">
        <v>274</v>
      </c>
      <c r="E137" s="3" t="s">
        <v>275</v>
      </c>
      <c r="F137" s="6">
        <f t="shared" si="117"/>
        <v>0</v>
      </c>
      <c r="G137" s="6">
        <f t="shared" si="118"/>
        <v>2</v>
      </c>
      <c r="H137" s="6">
        <f t="shared" si="119"/>
        <v>20</v>
      </c>
      <c r="I137" s="6">
        <f t="shared" si="120"/>
        <v>10</v>
      </c>
      <c r="J137" s="6">
        <f t="shared" si="121"/>
        <v>0</v>
      </c>
      <c r="K137" s="6">
        <f t="shared" si="122"/>
        <v>0</v>
      </c>
      <c r="L137" s="6">
        <f t="shared" si="123"/>
        <v>0</v>
      </c>
      <c r="M137" s="6">
        <f t="shared" si="124"/>
        <v>0</v>
      </c>
      <c r="N137" s="6">
        <f t="shared" si="125"/>
        <v>10</v>
      </c>
      <c r="O137" s="6">
        <f t="shared" si="126"/>
        <v>0</v>
      </c>
      <c r="P137" s="6">
        <f t="shared" si="127"/>
        <v>0</v>
      </c>
      <c r="Q137" s="6">
        <f t="shared" si="128"/>
        <v>0</v>
      </c>
      <c r="R137" s="6">
        <f t="shared" si="129"/>
        <v>0</v>
      </c>
      <c r="S137" s="7">
        <f t="shared" si="130"/>
        <v>1</v>
      </c>
      <c r="T137" s="7">
        <f t="shared" si="131"/>
        <v>0.6</v>
      </c>
      <c r="U137" s="7">
        <v>0.84</v>
      </c>
      <c r="V137" s="11"/>
      <c r="W137" s="10"/>
      <c r="X137" s="11"/>
      <c r="Y137" s="10"/>
      <c r="Z137" s="11"/>
      <c r="AA137" s="10"/>
      <c r="AB137" s="11"/>
      <c r="AC137" s="10"/>
      <c r="AD137" s="7"/>
      <c r="AE137" s="11"/>
      <c r="AF137" s="10"/>
      <c r="AG137" s="11"/>
      <c r="AH137" s="10"/>
      <c r="AI137" s="11"/>
      <c r="AJ137" s="10"/>
      <c r="AK137" s="11"/>
      <c r="AL137" s="10"/>
      <c r="AM137" s="11"/>
      <c r="AN137" s="10"/>
      <c r="AO137" s="11"/>
      <c r="AP137" s="10"/>
      <c r="AQ137" s="7"/>
      <c r="AR137" s="7">
        <f t="shared" si="132"/>
        <v>0</v>
      </c>
      <c r="AS137" s="11">
        <v>10</v>
      </c>
      <c r="AT137" s="10" t="s">
        <v>60</v>
      </c>
      <c r="AU137" s="11"/>
      <c r="AV137" s="10"/>
      <c r="AW137" s="11"/>
      <c r="AX137" s="10"/>
      <c r="AY137" s="11"/>
      <c r="AZ137" s="10"/>
      <c r="BA137" s="7">
        <v>0.4</v>
      </c>
      <c r="BB137" s="11"/>
      <c r="BC137" s="10"/>
      <c r="BD137" s="11">
        <v>10</v>
      </c>
      <c r="BE137" s="10" t="s">
        <v>60</v>
      </c>
      <c r="BF137" s="11"/>
      <c r="BG137" s="10"/>
      <c r="BH137" s="11"/>
      <c r="BI137" s="10"/>
      <c r="BJ137" s="11"/>
      <c r="BK137" s="10"/>
      <c r="BL137" s="11"/>
      <c r="BM137" s="10"/>
      <c r="BN137" s="7">
        <v>0.6</v>
      </c>
      <c r="BO137" s="7">
        <f t="shared" si="133"/>
        <v>1</v>
      </c>
      <c r="BP137" s="11"/>
      <c r="BQ137" s="10"/>
      <c r="BR137" s="11"/>
      <c r="BS137" s="10"/>
      <c r="BT137" s="11"/>
      <c r="BU137" s="10"/>
      <c r="BV137" s="11"/>
      <c r="BW137" s="10"/>
      <c r="BX137" s="7"/>
      <c r="BY137" s="11"/>
      <c r="BZ137" s="10"/>
      <c r="CA137" s="11"/>
      <c r="CB137" s="10"/>
      <c r="CC137" s="11"/>
      <c r="CD137" s="10"/>
      <c r="CE137" s="11"/>
      <c r="CF137" s="10"/>
      <c r="CG137" s="11"/>
      <c r="CH137" s="10"/>
      <c r="CI137" s="11"/>
      <c r="CJ137" s="10"/>
      <c r="CK137" s="7"/>
      <c r="CL137" s="7">
        <f t="shared" si="134"/>
        <v>0</v>
      </c>
      <c r="CM137" s="11"/>
      <c r="CN137" s="10"/>
      <c r="CO137" s="11"/>
      <c r="CP137" s="10"/>
      <c r="CQ137" s="11"/>
      <c r="CR137" s="10"/>
      <c r="CS137" s="11"/>
      <c r="CT137" s="10"/>
      <c r="CU137" s="7"/>
      <c r="CV137" s="11"/>
      <c r="CW137" s="10"/>
      <c r="CX137" s="11"/>
      <c r="CY137" s="10"/>
      <c r="CZ137" s="11"/>
      <c r="DA137" s="10"/>
      <c r="DB137" s="11"/>
      <c r="DC137" s="10"/>
      <c r="DD137" s="11"/>
      <c r="DE137" s="10"/>
      <c r="DF137" s="11"/>
      <c r="DG137" s="10"/>
      <c r="DH137" s="7"/>
      <c r="DI137" s="7">
        <f t="shared" si="135"/>
        <v>0</v>
      </c>
      <c r="DJ137" s="11"/>
      <c r="DK137" s="10"/>
      <c r="DL137" s="11"/>
      <c r="DM137" s="10"/>
      <c r="DN137" s="11"/>
      <c r="DO137" s="10"/>
      <c r="DP137" s="11"/>
      <c r="DQ137" s="10"/>
      <c r="DR137" s="7"/>
      <c r="DS137" s="11"/>
      <c r="DT137" s="10"/>
      <c r="DU137" s="11"/>
      <c r="DV137" s="10"/>
      <c r="DW137" s="11"/>
      <c r="DX137" s="10"/>
      <c r="DY137" s="11"/>
      <c r="DZ137" s="10"/>
      <c r="EA137" s="11"/>
      <c r="EB137" s="10"/>
      <c r="EC137" s="11"/>
      <c r="ED137" s="10"/>
      <c r="EE137" s="7"/>
      <c r="EF137" s="7">
        <f t="shared" si="136"/>
        <v>0</v>
      </c>
      <c r="EG137" s="11"/>
      <c r="EH137" s="10"/>
      <c r="EI137" s="11"/>
      <c r="EJ137" s="10"/>
      <c r="EK137" s="11"/>
      <c r="EL137" s="10"/>
      <c r="EM137" s="11"/>
      <c r="EN137" s="10"/>
      <c r="EO137" s="7"/>
      <c r="EP137" s="11"/>
      <c r="EQ137" s="10"/>
      <c r="ER137" s="11"/>
      <c r="ES137" s="10"/>
      <c r="ET137" s="11"/>
      <c r="EU137" s="10"/>
      <c r="EV137" s="11"/>
      <c r="EW137" s="10"/>
      <c r="EX137" s="11"/>
      <c r="EY137" s="10"/>
      <c r="EZ137" s="11"/>
      <c r="FA137" s="10"/>
      <c r="FB137" s="7"/>
      <c r="FC137" s="7">
        <f t="shared" si="137"/>
        <v>0</v>
      </c>
      <c r="FD137" s="11"/>
      <c r="FE137" s="10"/>
      <c r="FF137" s="11"/>
      <c r="FG137" s="10"/>
      <c r="FH137" s="11"/>
      <c r="FI137" s="10"/>
      <c r="FJ137" s="11"/>
      <c r="FK137" s="10"/>
      <c r="FL137" s="7"/>
      <c r="FM137" s="11"/>
      <c r="FN137" s="10"/>
      <c r="FO137" s="11"/>
      <c r="FP137" s="10"/>
      <c r="FQ137" s="11"/>
      <c r="FR137" s="10"/>
      <c r="FS137" s="11"/>
      <c r="FT137" s="10"/>
      <c r="FU137" s="11"/>
      <c r="FV137" s="10"/>
      <c r="FW137" s="11"/>
      <c r="FX137" s="10"/>
      <c r="FY137" s="7"/>
      <c r="FZ137" s="7">
        <f t="shared" si="138"/>
        <v>0</v>
      </c>
      <c r="GA137" s="11"/>
      <c r="GB137" s="10"/>
      <c r="GC137" s="11"/>
      <c r="GD137" s="10"/>
      <c r="GE137" s="11"/>
      <c r="GF137" s="10"/>
      <c r="GG137" s="11"/>
      <c r="GH137" s="10"/>
      <c r="GI137" s="7"/>
      <c r="GJ137" s="11"/>
      <c r="GK137" s="10"/>
      <c r="GL137" s="11"/>
      <c r="GM137" s="10"/>
      <c r="GN137" s="11"/>
      <c r="GO137" s="10"/>
      <c r="GP137" s="11"/>
      <c r="GQ137" s="10"/>
      <c r="GR137" s="11"/>
      <c r="GS137" s="10"/>
      <c r="GT137" s="11"/>
      <c r="GU137" s="10"/>
      <c r="GV137" s="7"/>
      <c r="GW137" s="7">
        <f t="shared" si="139"/>
        <v>0</v>
      </c>
    </row>
    <row r="138" spans="1:205" ht="12.75">
      <c r="A138" s="15">
        <v>3</v>
      </c>
      <c r="B138" s="15">
        <v>1</v>
      </c>
      <c r="C138" s="15"/>
      <c r="D138" s="6" t="s">
        <v>276</v>
      </c>
      <c r="E138" s="3" t="s">
        <v>277</v>
      </c>
      <c r="F138" s="6">
        <f t="shared" si="117"/>
        <v>0</v>
      </c>
      <c r="G138" s="6">
        <f t="shared" si="118"/>
        <v>2</v>
      </c>
      <c r="H138" s="6">
        <f t="shared" si="119"/>
        <v>20</v>
      </c>
      <c r="I138" s="6">
        <f t="shared" si="120"/>
        <v>10</v>
      </c>
      <c r="J138" s="6">
        <f t="shared" si="121"/>
        <v>0</v>
      </c>
      <c r="K138" s="6">
        <f t="shared" si="122"/>
        <v>0</v>
      </c>
      <c r="L138" s="6">
        <f t="shared" si="123"/>
        <v>0</v>
      </c>
      <c r="M138" s="6">
        <f t="shared" si="124"/>
        <v>0</v>
      </c>
      <c r="N138" s="6">
        <f t="shared" si="125"/>
        <v>10</v>
      </c>
      <c r="O138" s="6">
        <f t="shared" si="126"/>
        <v>0</v>
      </c>
      <c r="P138" s="6">
        <f t="shared" si="127"/>
        <v>0</v>
      </c>
      <c r="Q138" s="6">
        <f t="shared" si="128"/>
        <v>0</v>
      </c>
      <c r="R138" s="6">
        <f t="shared" si="129"/>
        <v>0</v>
      </c>
      <c r="S138" s="7">
        <f t="shared" si="130"/>
        <v>1</v>
      </c>
      <c r="T138" s="7">
        <f t="shared" si="131"/>
        <v>0.6</v>
      </c>
      <c r="U138" s="7">
        <v>0.8</v>
      </c>
      <c r="V138" s="11"/>
      <c r="W138" s="10"/>
      <c r="X138" s="11"/>
      <c r="Y138" s="10"/>
      <c r="Z138" s="11"/>
      <c r="AA138" s="10"/>
      <c r="AB138" s="11"/>
      <c r="AC138" s="10"/>
      <c r="AD138" s="7"/>
      <c r="AE138" s="11"/>
      <c r="AF138" s="10"/>
      <c r="AG138" s="11"/>
      <c r="AH138" s="10"/>
      <c r="AI138" s="11"/>
      <c r="AJ138" s="10"/>
      <c r="AK138" s="11"/>
      <c r="AL138" s="10"/>
      <c r="AM138" s="11"/>
      <c r="AN138" s="10"/>
      <c r="AO138" s="11"/>
      <c r="AP138" s="10"/>
      <c r="AQ138" s="7"/>
      <c r="AR138" s="7">
        <f t="shared" si="132"/>
        <v>0</v>
      </c>
      <c r="AS138" s="11">
        <v>10</v>
      </c>
      <c r="AT138" s="10" t="s">
        <v>60</v>
      </c>
      <c r="AU138" s="11"/>
      <c r="AV138" s="10"/>
      <c r="AW138" s="11"/>
      <c r="AX138" s="10"/>
      <c r="AY138" s="11"/>
      <c r="AZ138" s="10"/>
      <c r="BA138" s="7">
        <v>0.4</v>
      </c>
      <c r="BB138" s="11"/>
      <c r="BC138" s="10"/>
      <c r="BD138" s="11">
        <v>10</v>
      </c>
      <c r="BE138" s="10" t="s">
        <v>60</v>
      </c>
      <c r="BF138" s="11"/>
      <c r="BG138" s="10"/>
      <c r="BH138" s="11"/>
      <c r="BI138" s="10"/>
      <c r="BJ138" s="11"/>
      <c r="BK138" s="10"/>
      <c r="BL138" s="11"/>
      <c r="BM138" s="10"/>
      <c r="BN138" s="7">
        <v>0.6</v>
      </c>
      <c r="BO138" s="7">
        <f t="shared" si="133"/>
        <v>1</v>
      </c>
      <c r="BP138" s="11"/>
      <c r="BQ138" s="10"/>
      <c r="BR138" s="11"/>
      <c r="BS138" s="10"/>
      <c r="BT138" s="11"/>
      <c r="BU138" s="10"/>
      <c r="BV138" s="11"/>
      <c r="BW138" s="10"/>
      <c r="BX138" s="7"/>
      <c r="BY138" s="11"/>
      <c r="BZ138" s="10"/>
      <c r="CA138" s="11"/>
      <c r="CB138" s="10"/>
      <c r="CC138" s="11"/>
      <c r="CD138" s="10"/>
      <c r="CE138" s="11"/>
      <c r="CF138" s="10"/>
      <c r="CG138" s="11"/>
      <c r="CH138" s="10"/>
      <c r="CI138" s="11"/>
      <c r="CJ138" s="10"/>
      <c r="CK138" s="7"/>
      <c r="CL138" s="7">
        <f t="shared" si="134"/>
        <v>0</v>
      </c>
      <c r="CM138" s="11"/>
      <c r="CN138" s="10"/>
      <c r="CO138" s="11"/>
      <c r="CP138" s="10"/>
      <c r="CQ138" s="11"/>
      <c r="CR138" s="10"/>
      <c r="CS138" s="11"/>
      <c r="CT138" s="10"/>
      <c r="CU138" s="7"/>
      <c r="CV138" s="11"/>
      <c r="CW138" s="10"/>
      <c r="CX138" s="11"/>
      <c r="CY138" s="10"/>
      <c r="CZ138" s="11"/>
      <c r="DA138" s="10"/>
      <c r="DB138" s="11"/>
      <c r="DC138" s="10"/>
      <c r="DD138" s="11"/>
      <c r="DE138" s="10"/>
      <c r="DF138" s="11"/>
      <c r="DG138" s="10"/>
      <c r="DH138" s="7"/>
      <c r="DI138" s="7">
        <f t="shared" si="135"/>
        <v>0</v>
      </c>
      <c r="DJ138" s="11"/>
      <c r="DK138" s="10"/>
      <c r="DL138" s="11"/>
      <c r="DM138" s="10"/>
      <c r="DN138" s="11"/>
      <c r="DO138" s="10"/>
      <c r="DP138" s="11"/>
      <c r="DQ138" s="10"/>
      <c r="DR138" s="7"/>
      <c r="DS138" s="11"/>
      <c r="DT138" s="10"/>
      <c r="DU138" s="11"/>
      <c r="DV138" s="10"/>
      <c r="DW138" s="11"/>
      <c r="DX138" s="10"/>
      <c r="DY138" s="11"/>
      <c r="DZ138" s="10"/>
      <c r="EA138" s="11"/>
      <c r="EB138" s="10"/>
      <c r="EC138" s="11"/>
      <c r="ED138" s="10"/>
      <c r="EE138" s="7"/>
      <c r="EF138" s="7">
        <f t="shared" si="136"/>
        <v>0</v>
      </c>
      <c r="EG138" s="11"/>
      <c r="EH138" s="10"/>
      <c r="EI138" s="11"/>
      <c r="EJ138" s="10"/>
      <c r="EK138" s="11"/>
      <c r="EL138" s="10"/>
      <c r="EM138" s="11"/>
      <c r="EN138" s="10"/>
      <c r="EO138" s="7"/>
      <c r="EP138" s="11"/>
      <c r="EQ138" s="10"/>
      <c r="ER138" s="11"/>
      <c r="ES138" s="10"/>
      <c r="ET138" s="11"/>
      <c r="EU138" s="10"/>
      <c r="EV138" s="11"/>
      <c r="EW138" s="10"/>
      <c r="EX138" s="11"/>
      <c r="EY138" s="10"/>
      <c r="EZ138" s="11"/>
      <c r="FA138" s="10"/>
      <c r="FB138" s="7"/>
      <c r="FC138" s="7">
        <f t="shared" si="137"/>
        <v>0</v>
      </c>
      <c r="FD138" s="11"/>
      <c r="FE138" s="10"/>
      <c r="FF138" s="11"/>
      <c r="FG138" s="10"/>
      <c r="FH138" s="11"/>
      <c r="FI138" s="10"/>
      <c r="FJ138" s="11"/>
      <c r="FK138" s="10"/>
      <c r="FL138" s="7"/>
      <c r="FM138" s="11"/>
      <c r="FN138" s="10"/>
      <c r="FO138" s="11"/>
      <c r="FP138" s="10"/>
      <c r="FQ138" s="11"/>
      <c r="FR138" s="10"/>
      <c r="FS138" s="11"/>
      <c r="FT138" s="10"/>
      <c r="FU138" s="11"/>
      <c r="FV138" s="10"/>
      <c r="FW138" s="11"/>
      <c r="FX138" s="10"/>
      <c r="FY138" s="7"/>
      <c r="FZ138" s="7">
        <f t="shared" si="138"/>
        <v>0</v>
      </c>
      <c r="GA138" s="11"/>
      <c r="GB138" s="10"/>
      <c r="GC138" s="11"/>
      <c r="GD138" s="10"/>
      <c r="GE138" s="11"/>
      <c r="GF138" s="10"/>
      <c r="GG138" s="11"/>
      <c r="GH138" s="10"/>
      <c r="GI138" s="7"/>
      <c r="GJ138" s="11"/>
      <c r="GK138" s="10"/>
      <c r="GL138" s="11"/>
      <c r="GM138" s="10"/>
      <c r="GN138" s="11"/>
      <c r="GO138" s="10"/>
      <c r="GP138" s="11"/>
      <c r="GQ138" s="10"/>
      <c r="GR138" s="11"/>
      <c r="GS138" s="10"/>
      <c r="GT138" s="11"/>
      <c r="GU138" s="10"/>
      <c r="GV138" s="7"/>
      <c r="GW138" s="7">
        <f t="shared" si="139"/>
        <v>0</v>
      </c>
    </row>
    <row r="139" spans="1:205" ht="12.75">
      <c r="A139" s="15">
        <v>4</v>
      </c>
      <c r="B139" s="15">
        <v>1</v>
      </c>
      <c r="C139" s="15"/>
      <c r="D139" s="6" t="s">
        <v>278</v>
      </c>
      <c r="E139" s="3" t="s">
        <v>279</v>
      </c>
      <c r="F139" s="6">
        <f t="shared" si="117"/>
        <v>0</v>
      </c>
      <c r="G139" s="6">
        <f t="shared" si="118"/>
        <v>2</v>
      </c>
      <c r="H139" s="6">
        <f t="shared" si="119"/>
        <v>20</v>
      </c>
      <c r="I139" s="6">
        <f t="shared" si="120"/>
        <v>10</v>
      </c>
      <c r="J139" s="6">
        <f t="shared" si="121"/>
        <v>0</v>
      </c>
      <c r="K139" s="6">
        <f t="shared" si="122"/>
        <v>0</v>
      </c>
      <c r="L139" s="6">
        <f t="shared" si="123"/>
        <v>0</v>
      </c>
      <c r="M139" s="6">
        <f t="shared" si="124"/>
        <v>0</v>
      </c>
      <c r="N139" s="6">
        <f t="shared" si="125"/>
        <v>10</v>
      </c>
      <c r="O139" s="6">
        <f t="shared" si="126"/>
        <v>0</v>
      </c>
      <c r="P139" s="6">
        <f t="shared" si="127"/>
        <v>0</v>
      </c>
      <c r="Q139" s="6">
        <f t="shared" si="128"/>
        <v>0</v>
      </c>
      <c r="R139" s="6">
        <f t="shared" si="129"/>
        <v>0</v>
      </c>
      <c r="S139" s="7">
        <f t="shared" si="130"/>
        <v>1</v>
      </c>
      <c r="T139" s="7">
        <f t="shared" si="131"/>
        <v>0.6</v>
      </c>
      <c r="U139" s="7">
        <v>0.8</v>
      </c>
      <c r="V139" s="11"/>
      <c r="W139" s="10"/>
      <c r="X139" s="11"/>
      <c r="Y139" s="10"/>
      <c r="Z139" s="11"/>
      <c r="AA139" s="10"/>
      <c r="AB139" s="11"/>
      <c r="AC139" s="10"/>
      <c r="AD139" s="7"/>
      <c r="AE139" s="11"/>
      <c r="AF139" s="10"/>
      <c r="AG139" s="11"/>
      <c r="AH139" s="10"/>
      <c r="AI139" s="11"/>
      <c r="AJ139" s="10"/>
      <c r="AK139" s="11"/>
      <c r="AL139" s="10"/>
      <c r="AM139" s="11"/>
      <c r="AN139" s="10"/>
      <c r="AO139" s="11"/>
      <c r="AP139" s="10"/>
      <c r="AQ139" s="7"/>
      <c r="AR139" s="7">
        <f t="shared" si="132"/>
        <v>0</v>
      </c>
      <c r="AS139" s="11">
        <v>10</v>
      </c>
      <c r="AT139" s="10" t="s">
        <v>60</v>
      </c>
      <c r="AU139" s="11"/>
      <c r="AV139" s="10"/>
      <c r="AW139" s="11"/>
      <c r="AX139" s="10"/>
      <c r="AY139" s="11"/>
      <c r="AZ139" s="10"/>
      <c r="BA139" s="7">
        <v>0.4</v>
      </c>
      <c r="BB139" s="11"/>
      <c r="BC139" s="10"/>
      <c r="BD139" s="11">
        <v>10</v>
      </c>
      <c r="BE139" s="10" t="s">
        <v>60</v>
      </c>
      <c r="BF139" s="11"/>
      <c r="BG139" s="10"/>
      <c r="BH139" s="11"/>
      <c r="BI139" s="10"/>
      <c r="BJ139" s="11"/>
      <c r="BK139" s="10"/>
      <c r="BL139" s="11"/>
      <c r="BM139" s="10"/>
      <c r="BN139" s="7">
        <v>0.6</v>
      </c>
      <c r="BO139" s="7">
        <f t="shared" si="133"/>
        <v>1</v>
      </c>
      <c r="BP139" s="11"/>
      <c r="BQ139" s="10"/>
      <c r="BR139" s="11"/>
      <c r="BS139" s="10"/>
      <c r="BT139" s="11"/>
      <c r="BU139" s="10"/>
      <c r="BV139" s="11"/>
      <c r="BW139" s="10"/>
      <c r="BX139" s="7"/>
      <c r="BY139" s="11"/>
      <c r="BZ139" s="10"/>
      <c r="CA139" s="11"/>
      <c r="CB139" s="10"/>
      <c r="CC139" s="11"/>
      <c r="CD139" s="10"/>
      <c r="CE139" s="11"/>
      <c r="CF139" s="10"/>
      <c r="CG139" s="11"/>
      <c r="CH139" s="10"/>
      <c r="CI139" s="11"/>
      <c r="CJ139" s="10"/>
      <c r="CK139" s="7"/>
      <c r="CL139" s="7">
        <f t="shared" si="134"/>
        <v>0</v>
      </c>
      <c r="CM139" s="11"/>
      <c r="CN139" s="10"/>
      <c r="CO139" s="11"/>
      <c r="CP139" s="10"/>
      <c r="CQ139" s="11"/>
      <c r="CR139" s="10"/>
      <c r="CS139" s="11"/>
      <c r="CT139" s="10"/>
      <c r="CU139" s="7"/>
      <c r="CV139" s="11"/>
      <c r="CW139" s="10"/>
      <c r="CX139" s="11"/>
      <c r="CY139" s="10"/>
      <c r="CZ139" s="11"/>
      <c r="DA139" s="10"/>
      <c r="DB139" s="11"/>
      <c r="DC139" s="10"/>
      <c r="DD139" s="11"/>
      <c r="DE139" s="10"/>
      <c r="DF139" s="11"/>
      <c r="DG139" s="10"/>
      <c r="DH139" s="7"/>
      <c r="DI139" s="7">
        <f t="shared" si="135"/>
        <v>0</v>
      </c>
      <c r="DJ139" s="11"/>
      <c r="DK139" s="10"/>
      <c r="DL139" s="11"/>
      <c r="DM139" s="10"/>
      <c r="DN139" s="11"/>
      <c r="DO139" s="10"/>
      <c r="DP139" s="11"/>
      <c r="DQ139" s="10"/>
      <c r="DR139" s="7"/>
      <c r="DS139" s="11"/>
      <c r="DT139" s="10"/>
      <c r="DU139" s="11"/>
      <c r="DV139" s="10"/>
      <c r="DW139" s="11"/>
      <c r="DX139" s="10"/>
      <c r="DY139" s="11"/>
      <c r="DZ139" s="10"/>
      <c r="EA139" s="11"/>
      <c r="EB139" s="10"/>
      <c r="EC139" s="11"/>
      <c r="ED139" s="10"/>
      <c r="EE139" s="7"/>
      <c r="EF139" s="7">
        <f t="shared" si="136"/>
        <v>0</v>
      </c>
      <c r="EG139" s="11"/>
      <c r="EH139" s="10"/>
      <c r="EI139" s="11"/>
      <c r="EJ139" s="10"/>
      <c r="EK139" s="11"/>
      <c r="EL139" s="10"/>
      <c r="EM139" s="11"/>
      <c r="EN139" s="10"/>
      <c r="EO139" s="7"/>
      <c r="EP139" s="11"/>
      <c r="EQ139" s="10"/>
      <c r="ER139" s="11"/>
      <c r="ES139" s="10"/>
      <c r="ET139" s="11"/>
      <c r="EU139" s="10"/>
      <c r="EV139" s="11"/>
      <c r="EW139" s="10"/>
      <c r="EX139" s="11"/>
      <c r="EY139" s="10"/>
      <c r="EZ139" s="11"/>
      <c r="FA139" s="10"/>
      <c r="FB139" s="7"/>
      <c r="FC139" s="7">
        <f t="shared" si="137"/>
        <v>0</v>
      </c>
      <c r="FD139" s="11"/>
      <c r="FE139" s="10"/>
      <c r="FF139" s="11"/>
      <c r="FG139" s="10"/>
      <c r="FH139" s="11"/>
      <c r="FI139" s="10"/>
      <c r="FJ139" s="11"/>
      <c r="FK139" s="10"/>
      <c r="FL139" s="7"/>
      <c r="FM139" s="11"/>
      <c r="FN139" s="10"/>
      <c r="FO139" s="11"/>
      <c r="FP139" s="10"/>
      <c r="FQ139" s="11"/>
      <c r="FR139" s="10"/>
      <c r="FS139" s="11"/>
      <c r="FT139" s="10"/>
      <c r="FU139" s="11"/>
      <c r="FV139" s="10"/>
      <c r="FW139" s="11"/>
      <c r="FX139" s="10"/>
      <c r="FY139" s="7"/>
      <c r="FZ139" s="7">
        <f t="shared" si="138"/>
        <v>0</v>
      </c>
      <c r="GA139" s="11"/>
      <c r="GB139" s="10"/>
      <c r="GC139" s="11"/>
      <c r="GD139" s="10"/>
      <c r="GE139" s="11"/>
      <c r="GF139" s="10"/>
      <c r="GG139" s="11"/>
      <c r="GH139" s="10"/>
      <c r="GI139" s="7"/>
      <c r="GJ139" s="11"/>
      <c r="GK139" s="10"/>
      <c r="GL139" s="11"/>
      <c r="GM139" s="10"/>
      <c r="GN139" s="11"/>
      <c r="GO139" s="10"/>
      <c r="GP139" s="11"/>
      <c r="GQ139" s="10"/>
      <c r="GR139" s="11"/>
      <c r="GS139" s="10"/>
      <c r="GT139" s="11"/>
      <c r="GU139" s="10"/>
      <c r="GV139" s="7"/>
      <c r="GW139" s="7">
        <f t="shared" si="139"/>
        <v>0</v>
      </c>
    </row>
    <row r="140" spans="1:205" ht="12.75">
      <c r="A140" s="15">
        <v>4</v>
      </c>
      <c r="B140" s="15">
        <v>1</v>
      </c>
      <c r="C140" s="15"/>
      <c r="D140" s="6" t="s">
        <v>280</v>
      </c>
      <c r="E140" s="3" t="s">
        <v>281</v>
      </c>
      <c r="F140" s="6">
        <f t="shared" si="117"/>
        <v>0</v>
      </c>
      <c r="G140" s="6">
        <f t="shared" si="118"/>
        <v>2</v>
      </c>
      <c r="H140" s="6">
        <f t="shared" si="119"/>
        <v>20</v>
      </c>
      <c r="I140" s="6">
        <f t="shared" si="120"/>
        <v>10</v>
      </c>
      <c r="J140" s="6">
        <f t="shared" si="121"/>
        <v>0</v>
      </c>
      <c r="K140" s="6">
        <f t="shared" si="122"/>
        <v>0</v>
      </c>
      <c r="L140" s="6">
        <f t="shared" si="123"/>
        <v>0</v>
      </c>
      <c r="M140" s="6">
        <f t="shared" si="124"/>
        <v>0</v>
      </c>
      <c r="N140" s="6">
        <f t="shared" si="125"/>
        <v>10</v>
      </c>
      <c r="O140" s="6">
        <f t="shared" si="126"/>
        <v>0</v>
      </c>
      <c r="P140" s="6">
        <f t="shared" si="127"/>
        <v>0</v>
      </c>
      <c r="Q140" s="6">
        <f t="shared" si="128"/>
        <v>0</v>
      </c>
      <c r="R140" s="6">
        <f t="shared" si="129"/>
        <v>0</v>
      </c>
      <c r="S140" s="7">
        <f t="shared" si="130"/>
        <v>1</v>
      </c>
      <c r="T140" s="7">
        <f t="shared" si="131"/>
        <v>0.6</v>
      </c>
      <c r="U140" s="7">
        <v>0.8</v>
      </c>
      <c r="V140" s="11"/>
      <c r="W140" s="10"/>
      <c r="X140" s="11"/>
      <c r="Y140" s="10"/>
      <c r="Z140" s="11"/>
      <c r="AA140" s="10"/>
      <c r="AB140" s="11"/>
      <c r="AC140" s="10"/>
      <c r="AD140" s="7"/>
      <c r="AE140" s="11"/>
      <c r="AF140" s="10"/>
      <c r="AG140" s="11"/>
      <c r="AH140" s="10"/>
      <c r="AI140" s="11"/>
      <c r="AJ140" s="10"/>
      <c r="AK140" s="11"/>
      <c r="AL140" s="10"/>
      <c r="AM140" s="11"/>
      <c r="AN140" s="10"/>
      <c r="AO140" s="11"/>
      <c r="AP140" s="10"/>
      <c r="AQ140" s="7"/>
      <c r="AR140" s="7">
        <f t="shared" si="132"/>
        <v>0</v>
      </c>
      <c r="AS140" s="11">
        <v>10</v>
      </c>
      <c r="AT140" s="10" t="s">
        <v>60</v>
      </c>
      <c r="AU140" s="11"/>
      <c r="AV140" s="10"/>
      <c r="AW140" s="11"/>
      <c r="AX140" s="10"/>
      <c r="AY140" s="11"/>
      <c r="AZ140" s="10"/>
      <c r="BA140" s="7">
        <v>0.4</v>
      </c>
      <c r="BB140" s="11"/>
      <c r="BC140" s="10"/>
      <c r="BD140" s="11">
        <v>10</v>
      </c>
      <c r="BE140" s="10" t="s">
        <v>60</v>
      </c>
      <c r="BF140" s="11"/>
      <c r="BG140" s="10"/>
      <c r="BH140" s="11"/>
      <c r="BI140" s="10"/>
      <c r="BJ140" s="11"/>
      <c r="BK140" s="10"/>
      <c r="BL140" s="11"/>
      <c r="BM140" s="10"/>
      <c r="BN140" s="7">
        <v>0.6</v>
      </c>
      <c r="BO140" s="7">
        <f t="shared" si="133"/>
        <v>1</v>
      </c>
      <c r="BP140" s="11"/>
      <c r="BQ140" s="10"/>
      <c r="BR140" s="11"/>
      <c r="BS140" s="10"/>
      <c r="BT140" s="11"/>
      <c r="BU140" s="10"/>
      <c r="BV140" s="11"/>
      <c r="BW140" s="10"/>
      <c r="BX140" s="7"/>
      <c r="BY140" s="11"/>
      <c r="BZ140" s="10"/>
      <c r="CA140" s="11"/>
      <c r="CB140" s="10"/>
      <c r="CC140" s="11"/>
      <c r="CD140" s="10"/>
      <c r="CE140" s="11"/>
      <c r="CF140" s="10"/>
      <c r="CG140" s="11"/>
      <c r="CH140" s="10"/>
      <c r="CI140" s="11"/>
      <c r="CJ140" s="10"/>
      <c r="CK140" s="7"/>
      <c r="CL140" s="7">
        <f t="shared" si="134"/>
        <v>0</v>
      </c>
      <c r="CM140" s="11"/>
      <c r="CN140" s="10"/>
      <c r="CO140" s="11"/>
      <c r="CP140" s="10"/>
      <c r="CQ140" s="11"/>
      <c r="CR140" s="10"/>
      <c r="CS140" s="11"/>
      <c r="CT140" s="10"/>
      <c r="CU140" s="7"/>
      <c r="CV140" s="11"/>
      <c r="CW140" s="10"/>
      <c r="CX140" s="11"/>
      <c r="CY140" s="10"/>
      <c r="CZ140" s="11"/>
      <c r="DA140" s="10"/>
      <c r="DB140" s="11"/>
      <c r="DC140" s="10"/>
      <c r="DD140" s="11"/>
      <c r="DE140" s="10"/>
      <c r="DF140" s="11"/>
      <c r="DG140" s="10"/>
      <c r="DH140" s="7"/>
      <c r="DI140" s="7">
        <f t="shared" si="135"/>
        <v>0</v>
      </c>
      <c r="DJ140" s="11"/>
      <c r="DK140" s="10"/>
      <c r="DL140" s="11"/>
      <c r="DM140" s="10"/>
      <c r="DN140" s="11"/>
      <c r="DO140" s="10"/>
      <c r="DP140" s="11"/>
      <c r="DQ140" s="10"/>
      <c r="DR140" s="7"/>
      <c r="DS140" s="11"/>
      <c r="DT140" s="10"/>
      <c r="DU140" s="11"/>
      <c r="DV140" s="10"/>
      <c r="DW140" s="11"/>
      <c r="DX140" s="10"/>
      <c r="DY140" s="11"/>
      <c r="DZ140" s="10"/>
      <c r="EA140" s="11"/>
      <c r="EB140" s="10"/>
      <c r="EC140" s="11"/>
      <c r="ED140" s="10"/>
      <c r="EE140" s="7"/>
      <c r="EF140" s="7">
        <f t="shared" si="136"/>
        <v>0</v>
      </c>
      <c r="EG140" s="11"/>
      <c r="EH140" s="10"/>
      <c r="EI140" s="11"/>
      <c r="EJ140" s="10"/>
      <c r="EK140" s="11"/>
      <c r="EL140" s="10"/>
      <c r="EM140" s="11"/>
      <c r="EN140" s="10"/>
      <c r="EO140" s="7"/>
      <c r="EP140" s="11"/>
      <c r="EQ140" s="10"/>
      <c r="ER140" s="11"/>
      <c r="ES140" s="10"/>
      <c r="ET140" s="11"/>
      <c r="EU140" s="10"/>
      <c r="EV140" s="11"/>
      <c r="EW140" s="10"/>
      <c r="EX140" s="11"/>
      <c r="EY140" s="10"/>
      <c r="EZ140" s="11"/>
      <c r="FA140" s="10"/>
      <c r="FB140" s="7"/>
      <c r="FC140" s="7">
        <f t="shared" si="137"/>
        <v>0</v>
      </c>
      <c r="FD140" s="11"/>
      <c r="FE140" s="10"/>
      <c r="FF140" s="11"/>
      <c r="FG140" s="10"/>
      <c r="FH140" s="11"/>
      <c r="FI140" s="10"/>
      <c r="FJ140" s="11"/>
      <c r="FK140" s="10"/>
      <c r="FL140" s="7"/>
      <c r="FM140" s="11"/>
      <c r="FN140" s="10"/>
      <c r="FO140" s="11"/>
      <c r="FP140" s="10"/>
      <c r="FQ140" s="11"/>
      <c r="FR140" s="10"/>
      <c r="FS140" s="11"/>
      <c r="FT140" s="10"/>
      <c r="FU140" s="11"/>
      <c r="FV140" s="10"/>
      <c r="FW140" s="11"/>
      <c r="FX140" s="10"/>
      <c r="FY140" s="7"/>
      <c r="FZ140" s="7">
        <f t="shared" si="138"/>
        <v>0</v>
      </c>
      <c r="GA140" s="11"/>
      <c r="GB140" s="10"/>
      <c r="GC140" s="11"/>
      <c r="GD140" s="10"/>
      <c r="GE140" s="11"/>
      <c r="GF140" s="10"/>
      <c r="GG140" s="11"/>
      <c r="GH140" s="10"/>
      <c r="GI140" s="7"/>
      <c r="GJ140" s="11"/>
      <c r="GK140" s="10"/>
      <c r="GL140" s="11"/>
      <c r="GM140" s="10"/>
      <c r="GN140" s="11"/>
      <c r="GO140" s="10"/>
      <c r="GP140" s="11"/>
      <c r="GQ140" s="10"/>
      <c r="GR140" s="11"/>
      <c r="GS140" s="10"/>
      <c r="GT140" s="11"/>
      <c r="GU140" s="10"/>
      <c r="GV140" s="7"/>
      <c r="GW140" s="7">
        <f t="shared" si="139"/>
        <v>0</v>
      </c>
    </row>
    <row r="141" spans="1:205" ht="12.75">
      <c r="A141" s="15">
        <v>4</v>
      </c>
      <c r="B141" s="15">
        <v>1</v>
      </c>
      <c r="C141" s="15"/>
      <c r="D141" s="6" t="s">
        <v>282</v>
      </c>
      <c r="E141" s="3" t="s">
        <v>283</v>
      </c>
      <c r="F141" s="6">
        <f t="shared" si="117"/>
        <v>0</v>
      </c>
      <c r="G141" s="6">
        <f t="shared" si="118"/>
        <v>2</v>
      </c>
      <c r="H141" s="6">
        <f t="shared" si="119"/>
        <v>20</v>
      </c>
      <c r="I141" s="6">
        <f t="shared" si="120"/>
        <v>10</v>
      </c>
      <c r="J141" s="6">
        <f t="shared" si="121"/>
        <v>0</v>
      </c>
      <c r="K141" s="6">
        <f t="shared" si="122"/>
        <v>0</v>
      </c>
      <c r="L141" s="6">
        <f t="shared" si="123"/>
        <v>0</v>
      </c>
      <c r="M141" s="6">
        <f t="shared" si="124"/>
        <v>0</v>
      </c>
      <c r="N141" s="6">
        <f t="shared" si="125"/>
        <v>10</v>
      </c>
      <c r="O141" s="6">
        <f t="shared" si="126"/>
        <v>0</v>
      </c>
      <c r="P141" s="6">
        <f t="shared" si="127"/>
        <v>0</v>
      </c>
      <c r="Q141" s="6">
        <f t="shared" si="128"/>
        <v>0</v>
      </c>
      <c r="R141" s="6">
        <f t="shared" si="129"/>
        <v>0</v>
      </c>
      <c r="S141" s="7">
        <f t="shared" si="130"/>
        <v>1</v>
      </c>
      <c r="T141" s="7">
        <f t="shared" si="131"/>
        <v>0.6</v>
      </c>
      <c r="U141" s="7">
        <v>1</v>
      </c>
      <c r="V141" s="11"/>
      <c r="W141" s="10"/>
      <c r="X141" s="11"/>
      <c r="Y141" s="10"/>
      <c r="Z141" s="11"/>
      <c r="AA141" s="10"/>
      <c r="AB141" s="11"/>
      <c r="AC141" s="10"/>
      <c r="AD141" s="7"/>
      <c r="AE141" s="11"/>
      <c r="AF141" s="10"/>
      <c r="AG141" s="11"/>
      <c r="AH141" s="10"/>
      <c r="AI141" s="11"/>
      <c r="AJ141" s="10"/>
      <c r="AK141" s="11"/>
      <c r="AL141" s="10"/>
      <c r="AM141" s="11"/>
      <c r="AN141" s="10"/>
      <c r="AO141" s="11"/>
      <c r="AP141" s="10"/>
      <c r="AQ141" s="7"/>
      <c r="AR141" s="7">
        <f t="shared" si="132"/>
        <v>0</v>
      </c>
      <c r="AS141" s="11">
        <v>10</v>
      </c>
      <c r="AT141" s="10" t="s">
        <v>60</v>
      </c>
      <c r="AU141" s="11"/>
      <c r="AV141" s="10"/>
      <c r="AW141" s="11"/>
      <c r="AX141" s="10"/>
      <c r="AY141" s="11"/>
      <c r="AZ141" s="10"/>
      <c r="BA141" s="7">
        <v>0.4</v>
      </c>
      <c r="BB141" s="11"/>
      <c r="BC141" s="10"/>
      <c r="BD141" s="11">
        <v>10</v>
      </c>
      <c r="BE141" s="10" t="s">
        <v>60</v>
      </c>
      <c r="BF141" s="11"/>
      <c r="BG141" s="10"/>
      <c r="BH141" s="11"/>
      <c r="BI141" s="10"/>
      <c r="BJ141" s="11"/>
      <c r="BK141" s="10"/>
      <c r="BL141" s="11"/>
      <c r="BM141" s="10"/>
      <c r="BN141" s="7">
        <v>0.6</v>
      </c>
      <c r="BO141" s="7">
        <f t="shared" si="133"/>
        <v>1</v>
      </c>
      <c r="BP141" s="11"/>
      <c r="BQ141" s="10"/>
      <c r="BR141" s="11"/>
      <c r="BS141" s="10"/>
      <c r="BT141" s="11"/>
      <c r="BU141" s="10"/>
      <c r="BV141" s="11"/>
      <c r="BW141" s="10"/>
      <c r="BX141" s="7"/>
      <c r="BY141" s="11"/>
      <c r="BZ141" s="10"/>
      <c r="CA141" s="11"/>
      <c r="CB141" s="10"/>
      <c r="CC141" s="11"/>
      <c r="CD141" s="10"/>
      <c r="CE141" s="11"/>
      <c r="CF141" s="10"/>
      <c r="CG141" s="11"/>
      <c r="CH141" s="10"/>
      <c r="CI141" s="11"/>
      <c r="CJ141" s="10"/>
      <c r="CK141" s="7"/>
      <c r="CL141" s="7">
        <f t="shared" si="134"/>
        <v>0</v>
      </c>
      <c r="CM141" s="11"/>
      <c r="CN141" s="10"/>
      <c r="CO141" s="11"/>
      <c r="CP141" s="10"/>
      <c r="CQ141" s="11"/>
      <c r="CR141" s="10"/>
      <c r="CS141" s="11"/>
      <c r="CT141" s="10"/>
      <c r="CU141" s="7"/>
      <c r="CV141" s="11"/>
      <c r="CW141" s="10"/>
      <c r="CX141" s="11"/>
      <c r="CY141" s="10"/>
      <c r="CZ141" s="11"/>
      <c r="DA141" s="10"/>
      <c r="DB141" s="11"/>
      <c r="DC141" s="10"/>
      <c r="DD141" s="11"/>
      <c r="DE141" s="10"/>
      <c r="DF141" s="11"/>
      <c r="DG141" s="10"/>
      <c r="DH141" s="7"/>
      <c r="DI141" s="7">
        <f t="shared" si="135"/>
        <v>0</v>
      </c>
      <c r="DJ141" s="11"/>
      <c r="DK141" s="10"/>
      <c r="DL141" s="11"/>
      <c r="DM141" s="10"/>
      <c r="DN141" s="11"/>
      <c r="DO141" s="10"/>
      <c r="DP141" s="11"/>
      <c r="DQ141" s="10"/>
      <c r="DR141" s="7"/>
      <c r="DS141" s="11"/>
      <c r="DT141" s="10"/>
      <c r="DU141" s="11"/>
      <c r="DV141" s="10"/>
      <c r="DW141" s="11"/>
      <c r="DX141" s="10"/>
      <c r="DY141" s="11"/>
      <c r="DZ141" s="10"/>
      <c r="EA141" s="11"/>
      <c r="EB141" s="10"/>
      <c r="EC141" s="11"/>
      <c r="ED141" s="10"/>
      <c r="EE141" s="7"/>
      <c r="EF141" s="7">
        <f t="shared" si="136"/>
        <v>0</v>
      </c>
      <c r="EG141" s="11"/>
      <c r="EH141" s="10"/>
      <c r="EI141" s="11"/>
      <c r="EJ141" s="10"/>
      <c r="EK141" s="11"/>
      <c r="EL141" s="10"/>
      <c r="EM141" s="11"/>
      <c r="EN141" s="10"/>
      <c r="EO141" s="7"/>
      <c r="EP141" s="11"/>
      <c r="EQ141" s="10"/>
      <c r="ER141" s="11"/>
      <c r="ES141" s="10"/>
      <c r="ET141" s="11"/>
      <c r="EU141" s="10"/>
      <c r="EV141" s="11"/>
      <c r="EW141" s="10"/>
      <c r="EX141" s="11"/>
      <c r="EY141" s="10"/>
      <c r="EZ141" s="11"/>
      <c r="FA141" s="10"/>
      <c r="FB141" s="7"/>
      <c r="FC141" s="7">
        <f t="shared" si="137"/>
        <v>0</v>
      </c>
      <c r="FD141" s="11"/>
      <c r="FE141" s="10"/>
      <c r="FF141" s="11"/>
      <c r="FG141" s="10"/>
      <c r="FH141" s="11"/>
      <c r="FI141" s="10"/>
      <c r="FJ141" s="11"/>
      <c r="FK141" s="10"/>
      <c r="FL141" s="7"/>
      <c r="FM141" s="11"/>
      <c r="FN141" s="10"/>
      <c r="FO141" s="11"/>
      <c r="FP141" s="10"/>
      <c r="FQ141" s="11"/>
      <c r="FR141" s="10"/>
      <c r="FS141" s="11"/>
      <c r="FT141" s="10"/>
      <c r="FU141" s="11"/>
      <c r="FV141" s="10"/>
      <c r="FW141" s="11"/>
      <c r="FX141" s="10"/>
      <c r="FY141" s="7"/>
      <c r="FZ141" s="7">
        <f t="shared" si="138"/>
        <v>0</v>
      </c>
      <c r="GA141" s="11"/>
      <c r="GB141" s="10"/>
      <c r="GC141" s="11"/>
      <c r="GD141" s="10"/>
      <c r="GE141" s="11"/>
      <c r="GF141" s="10"/>
      <c r="GG141" s="11"/>
      <c r="GH141" s="10"/>
      <c r="GI141" s="7"/>
      <c r="GJ141" s="11"/>
      <c r="GK141" s="10"/>
      <c r="GL141" s="11"/>
      <c r="GM141" s="10"/>
      <c r="GN141" s="11"/>
      <c r="GO141" s="10"/>
      <c r="GP141" s="11"/>
      <c r="GQ141" s="10"/>
      <c r="GR141" s="11"/>
      <c r="GS141" s="10"/>
      <c r="GT141" s="11"/>
      <c r="GU141" s="10"/>
      <c r="GV141" s="7"/>
      <c r="GW141" s="7">
        <f t="shared" si="139"/>
        <v>0</v>
      </c>
    </row>
    <row r="142" spans="1:205" ht="12.75">
      <c r="A142" s="15">
        <v>7</v>
      </c>
      <c r="B142" s="15">
        <v>1</v>
      </c>
      <c r="C142" s="15"/>
      <c r="D142" s="6" t="s">
        <v>284</v>
      </c>
      <c r="E142" s="3" t="s">
        <v>285</v>
      </c>
      <c r="F142" s="6">
        <f t="shared" si="117"/>
        <v>0</v>
      </c>
      <c r="G142" s="6">
        <f t="shared" si="118"/>
        <v>2</v>
      </c>
      <c r="H142" s="6">
        <f t="shared" si="119"/>
        <v>30</v>
      </c>
      <c r="I142" s="6">
        <f t="shared" si="120"/>
        <v>14</v>
      </c>
      <c r="J142" s="6">
        <f t="shared" si="121"/>
        <v>0</v>
      </c>
      <c r="K142" s="6">
        <f t="shared" si="122"/>
        <v>0</v>
      </c>
      <c r="L142" s="6">
        <f t="shared" si="123"/>
        <v>0</v>
      </c>
      <c r="M142" s="6">
        <f t="shared" si="124"/>
        <v>0</v>
      </c>
      <c r="N142" s="6">
        <f t="shared" si="125"/>
        <v>16</v>
      </c>
      <c r="O142" s="6">
        <f t="shared" si="126"/>
        <v>0</v>
      </c>
      <c r="P142" s="6">
        <f t="shared" si="127"/>
        <v>0</v>
      </c>
      <c r="Q142" s="6">
        <f t="shared" si="128"/>
        <v>0</v>
      </c>
      <c r="R142" s="6">
        <f t="shared" si="129"/>
        <v>0</v>
      </c>
      <c r="S142" s="7">
        <f t="shared" si="130"/>
        <v>2</v>
      </c>
      <c r="T142" s="7">
        <f t="shared" si="131"/>
        <v>1.2</v>
      </c>
      <c r="U142" s="7">
        <v>1.7</v>
      </c>
      <c r="V142" s="11"/>
      <c r="W142" s="10"/>
      <c r="X142" s="11"/>
      <c r="Y142" s="10"/>
      <c r="Z142" s="11"/>
      <c r="AA142" s="10"/>
      <c r="AB142" s="11"/>
      <c r="AC142" s="10"/>
      <c r="AD142" s="7"/>
      <c r="AE142" s="11"/>
      <c r="AF142" s="10"/>
      <c r="AG142" s="11"/>
      <c r="AH142" s="10"/>
      <c r="AI142" s="11"/>
      <c r="AJ142" s="10"/>
      <c r="AK142" s="11"/>
      <c r="AL142" s="10"/>
      <c r="AM142" s="11"/>
      <c r="AN142" s="10"/>
      <c r="AO142" s="11"/>
      <c r="AP142" s="10"/>
      <c r="AQ142" s="7"/>
      <c r="AR142" s="7">
        <f t="shared" si="132"/>
        <v>0</v>
      </c>
      <c r="AS142" s="11"/>
      <c r="AT142" s="10"/>
      <c r="AU142" s="11"/>
      <c r="AV142" s="10"/>
      <c r="AW142" s="11"/>
      <c r="AX142" s="10"/>
      <c r="AY142" s="11"/>
      <c r="AZ142" s="10"/>
      <c r="BA142" s="7"/>
      <c r="BB142" s="11"/>
      <c r="BC142" s="10"/>
      <c r="BD142" s="11"/>
      <c r="BE142" s="10"/>
      <c r="BF142" s="11"/>
      <c r="BG142" s="10"/>
      <c r="BH142" s="11"/>
      <c r="BI142" s="10"/>
      <c r="BJ142" s="11"/>
      <c r="BK142" s="10"/>
      <c r="BL142" s="11"/>
      <c r="BM142" s="10"/>
      <c r="BN142" s="7"/>
      <c r="BO142" s="7">
        <f t="shared" si="133"/>
        <v>0</v>
      </c>
      <c r="BP142" s="11">
        <v>14</v>
      </c>
      <c r="BQ142" s="10" t="s">
        <v>60</v>
      </c>
      <c r="BR142" s="11"/>
      <c r="BS142" s="10"/>
      <c r="BT142" s="11"/>
      <c r="BU142" s="10"/>
      <c r="BV142" s="11"/>
      <c r="BW142" s="10"/>
      <c r="BX142" s="7">
        <v>0.8</v>
      </c>
      <c r="BY142" s="11"/>
      <c r="BZ142" s="10"/>
      <c r="CA142" s="11">
        <v>16</v>
      </c>
      <c r="CB142" s="10" t="s">
        <v>60</v>
      </c>
      <c r="CC142" s="11"/>
      <c r="CD142" s="10"/>
      <c r="CE142" s="11"/>
      <c r="CF142" s="10"/>
      <c r="CG142" s="11"/>
      <c r="CH142" s="10"/>
      <c r="CI142" s="11"/>
      <c r="CJ142" s="10"/>
      <c r="CK142" s="7">
        <v>1.2</v>
      </c>
      <c r="CL142" s="7">
        <f t="shared" si="134"/>
        <v>2</v>
      </c>
      <c r="CM142" s="11"/>
      <c r="CN142" s="10"/>
      <c r="CO142" s="11"/>
      <c r="CP142" s="10"/>
      <c r="CQ142" s="11"/>
      <c r="CR142" s="10"/>
      <c r="CS142" s="11"/>
      <c r="CT142" s="10"/>
      <c r="CU142" s="7"/>
      <c r="CV142" s="11"/>
      <c r="CW142" s="10"/>
      <c r="CX142" s="11"/>
      <c r="CY142" s="10"/>
      <c r="CZ142" s="11"/>
      <c r="DA142" s="10"/>
      <c r="DB142" s="11"/>
      <c r="DC142" s="10"/>
      <c r="DD142" s="11"/>
      <c r="DE142" s="10"/>
      <c r="DF142" s="11"/>
      <c r="DG142" s="10"/>
      <c r="DH142" s="7"/>
      <c r="DI142" s="7">
        <f t="shared" si="135"/>
        <v>0</v>
      </c>
      <c r="DJ142" s="11"/>
      <c r="DK142" s="10"/>
      <c r="DL142" s="11"/>
      <c r="DM142" s="10"/>
      <c r="DN142" s="11"/>
      <c r="DO142" s="10"/>
      <c r="DP142" s="11"/>
      <c r="DQ142" s="10"/>
      <c r="DR142" s="7"/>
      <c r="DS142" s="11"/>
      <c r="DT142" s="10"/>
      <c r="DU142" s="11"/>
      <c r="DV142" s="10"/>
      <c r="DW142" s="11"/>
      <c r="DX142" s="10"/>
      <c r="DY142" s="11"/>
      <c r="DZ142" s="10"/>
      <c r="EA142" s="11"/>
      <c r="EB142" s="10"/>
      <c r="EC142" s="11"/>
      <c r="ED142" s="10"/>
      <c r="EE142" s="7"/>
      <c r="EF142" s="7">
        <f t="shared" si="136"/>
        <v>0</v>
      </c>
      <c r="EG142" s="11"/>
      <c r="EH142" s="10"/>
      <c r="EI142" s="11"/>
      <c r="EJ142" s="10"/>
      <c r="EK142" s="11"/>
      <c r="EL142" s="10"/>
      <c r="EM142" s="11"/>
      <c r="EN142" s="10"/>
      <c r="EO142" s="7"/>
      <c r="EP142" s="11"/>
      <c r="EQ142" s="10"/>
      <c r="ER142" s="11"/>
      <c r="ES142" s="10"/>
      <c r="ET142" s="11"/>
      <c r="EU142" s="10"/>
      <c r="EV142" s="11"/>
      <c r="EW142" s="10"/>
      <c r="EX142" s="11"/>
      <c r="EY142" s="10"/>
      <c r="EZ142" s="11"/>
      <c r="FA142" s="10"/>
      <c r="FB142" s="7"/>
      <c r="FC142" s="7">
        <f t="shared" si="137"/>
        <v>0</v>
      </c>
      <c r="FD142" s="11"/>
      <c r="FE142" s="10"/>
      <c r="FF142" s="11"/>
      <c r="FG142" s="10"/>
      <c r="FH142" s="11"/>
      <c r="FI142" s="10"/>
      <c r="FJ142" s="11"/>
      <c r="FK142" s="10"/>
      <c r="FL142" s="7"/>
      <c r="FM142" s="11"/>
      <c r="FN142" s="10"/>
      <c r="FO142" s="11"/>
      <c r="FP142" s="10"/>
      <c r="FQ142" s="11"/>
      <c r="FR142" s="10"/>
      <c r="FS142" s="11"/>
      <c r="FT142" s="10"/>
      <c r="FU142" s="11"/>
      <c r="FV142" s="10"/>
      <c r="FW142" s="11"/>
      <c r="FX142" s="10"/>
      <c r="FY142" s="7"/>
      <c r="FZ142" s="7">
        <f t="shared" si="138"/>
        <v>0</v>
      </c>
      <c r="GA142" s="11"/>
      <c r="GB142" s="10"/>
      <c r="GC142" s="11"/>
      <c r="GD142" s="10"/>
      <c r="GE142" s="11"/>
      <c r="GF142" s="10"/>
      <c r="GG142" s="11"/>
      <c r="GH142" s="10"/>
      <c r="GI142" s="7"/>
      <c r="GJ142" s="11"/>
      <c r="GK142" s="10"/>
      <c r="GL142" s="11"/>
      <c r="GM142" s="10"/>
      <c r="GN142" s="11"/>
      <c r="GO142" s="10"/>
      <c r="GP142" s="11"/>
      <c r="GQ142" s="10"/>
      <c r="GR142" s="11"/>
      <c r="GS142" s="10"/>
      <c r="GT142" s="11"/>
      <c r="GU142" s="10"/>
      <c r="GV142" s="7"/>
      <c r="GW142" s="7">
        <f t="shared" si="139"/>
        <v>0</v>
      </c>
    </row>
    <row r="143" spans="1:205" ht="12.75">
      <c r="A143" s="15">
        <v>7</v>
      </c>
      <c r="B143" s="15">
        <v>1</v>
      </c>
      <c r="C143" s="15"/>
      <c r="D143" s="6" t="s">
        <v>286</v>
      </c>
      <c r="E143" s="3" t="s">
        <v>287</v>
      </c>
      <c r="F143" s="6">
        <f t="shared" si="117"/>
        <v>0</v>
      </c>
      <c r="G143" s="6">
        <f t="shared" si="118"/>
        <v>2</v>
      </c>
      <c r="H143" s="6">
        <f t="shared" si="119"/>
        <v>30</v>
      </c>
      <c r="I143" s="6">
        <f t="shared" si="120"/>
        <v>14</v>
      </c>
      <c r="J143" s="6">
        <f t="shared" si="121"/>
        <v>0</v>
      </c>
      <c r="K143" s="6">
        <f t="shared" si="122"/>
        <v>0</v>
      </c>
      <c r="L143" s="6">
        <f t="shared" si="123"/>
        <v>0</v>
      </c>
      <c r="M143" s="6">
        <f t="shared" si="124"/>
        <v>0</v>
      </c>
      <c r="N143" s="6">
        <f t="shared" si="125"/>
        <v>16</v>
      </c>
      <c r="O143" s="6">
        <f t="shared" si="126"/>
        <v>0</v>
      </c>
      <c r="P143" s="6">
        <f t="shared" si="127"/>
        <v>0</v>
      </c>
      <c r="Q143" s="6">
        <f t="shared" si="128"/>
        <v>0</v>
      </c>
      <c r="R143" s="6">
        <f t="shared" si="129"/>
        <v>0</v>
      </c>
      <c r="S143" s="7">
        <f t="shared" si="130"/>
        <v>2</v>
      </c>
      <c r="T143" s="7">
        <f t="shared" si="131"/>
        <v>1.2</v>
      </c>
      <c r="U143" s="7">
        <v>1.27</v>
      </c>
      <c r="V143" s="11"/>
      <c r="W143" s="10"/>
      <c r="X143" s="11"/>
      <c r="Y143" s="10"/>
      <c r="Z143" s="11"/>
      <c r="AA143" s="10"/>
      <c r="AB143" s="11"/>
      <c r="AC143" s="10"/>
      <c r="AD143" s="7"/>
      <c r="AE143" s="11"/>
      <c r="AF143" s="10"/>
      <c r="AG143" s="11"/>
      <c r="AH143" s="10"/>
      <c r="AI143" s="11"/>
      <c r="AJ143" s="10"/>
      <c r="AK143" s="11"/>
      <c r="AL143" s="10"/>
      <c r="AM143" s="11"/>
      <c r="AN143" s="10"/>
      <c r="AO143" s="11"/>
      <c r="AP143" s="10"/>
      <c r="AQ143" s="7"/>
      <c r="AR143" s="7">
        <f t="shared" si="132"/>
        <v>0</v>
      </c>
      <c r="AS143" s="11"/>
      <c r="AT143" s="10"/>
      <c r="AU143" s="11"/>
      <c r="AV143" s="10"/>
      <c r="AW143" s="11"/>
      <c r="AX143" s="10"/>
      <c r="AY143" s="11"/>
      <c r="AZ143" s="10"/>
      <c r="BA143" s="7"/>
      <c r="BB143" s="11"/>
      <c r="BC143" s="10"/>
      <c r="BD143" s="11"/>
      <c r="BE143" s="10"/>
      <c r="BF143" s="11"/>
      <c r="BG143" s="10"/>
      <c r="BH143" s="11"/>
      <c r="BI143" s="10"/>
      <c r="BJ143" s="11"/>
      <c r="BK143" s="10"/>
      <c r="BL143" s="11"/>
      <c r="BM143" s="10"/>
      <c r="BN143" s="7"/>
      <c r="BO143" s="7">
        <f t="shared" si="133"/>
        <v>0</v>
      </c>
      <c r="BP143" s="11">
        <v>14</v>
      </c>
      <c r="BQ143" s="10" t="s">
        <v>60</v>
      </c>
      <c r="BR143" s="11"/>
      <c r="BS143" s="10"/>
      <c r="BT143" s="11"/>
      <c r="BU143" s="10"/>
      <c r="BV143" s="11"/>
      <c r="BW143" s="10"/>
      <c r="BX143" s="7">
        <v>0.8</v>
      </c>
      <c r="BY143" s="11"/>
      <c r="BZ143" s="10"/>
      <c r="CA143" s="11">
        <v>16</v>
      </c>
      <c r="CB143" s="10" t="s">
        <v>60</v>
      </c>
      <c r="CC143" s="11"/>
      <c r="CD143" s="10"/>
      <c r="CE143" s="11"/>
      <c r="CF143" s="10"/>
      <c r="CG143" s="11"/>
      <c r="CH143" s="10"/>
      <c r="CI143" s="11"/>
      <c r="CJ143" s="10"/>
      <c r="CK143" s="7">
        <v>1.2</v>
      </c>
      <c r="CL143" s="7">
        <f t="shared" si="134"/>
        <v>2</v>
      </c>
      <c r="CM143" s="11"/>
      <c r="CN143" s="10"/>
      <c r="CO143" s="11"/>
      <c r="CP143" s="10"/>
      <c r="CQ143" s="11"/>
      <c r="CR143" s="10"/>
      <c r="CS143" s="11"/>
      <c r="CT143" s="10"/>
      <c r="CU143" s="7"/>
      <c r="CV143" s="11"/>
      <c r="CW143" s="10"/>
      <c r="CX143" s="11"/>
      <c r="CY143" s="10"/>
      <c r="CZ143" s="11"/>
      <c r="DA143" s="10"/>
      <c r="DB143" s="11"/>
      <c r="DC143" s="10"/>
      <c r="DD143" s="11"/>
      <c r="DE143" s="10"/>
      <c r="DF143" s="11"/>
      <c r="DG143" s="10"/>
      <c r="DH143" s="7"/>
      <c r="DI143" s="7">
        <f t="shared" si="135"/>
        <v>0</v>
      </c>
      <c r="DJ143" s="11"/>
      <c r="DK143" s="10"/>
      <c r="DL143" s="11"/>
      <c r="DM143" s="10"/>
      <c r="DN143" s="11"/>
      <c r="DO143" s="10"/>
      <c r="DP143" s="11"/>
      <c r="DQ143" s="10"/>
      <c r="DR143" s="7"/>
      <c r="DS143" s="11"/>
      <c r="DT143" s="10"/>
      <c r="DU143" s="11"/>
      <c r="DV143" s="10"/>
      <c r="DW143" s="11"/>
      <c r="DX143" s="10"/>
      <c r="DY143" s="11"/>
      <c r="DZ143" s="10"/>
      <c r="EA143" s="11"/>
      <c r="EB143" s="10"/>
      <c r="EC143" s="11"/>
      <c r="ED143" s="10"/>
      <c r="EE143" s="7"/>
      <c r="EF143" s="7">
        <f t="shared" si="136"/>
        <v>0</v>
      </c>
      <c r="EG143" s="11"/>
      <c r="EH143" s="10"/>
      <c r="EI143" s="11"/>
      <c r="EJ143" s="10"/>
      <c r="EK143" s="11"/>
      <c r="EL143" s="10"/>
      <c r="EM143" s="11"/>
      <c r="EN143" s="10"/>
      <c r="EO143" s="7"/>
      <c r="EP143" s="11"/>
      <c r="EQ143" s="10"/>
      <c r="ER143" s="11"/>
      <c r="ES143" s="10"/>
      <c r="ET143" s="11"/>
      <c r="EU143" s="10"/>
      <c r="EV143" s="11"/>
      <c r="EW143" s="10"/>
      <c r="EX143" s="11"/>
      <c r="EY143" s="10"/>
      <c r="EZ143" s="11"/>
      <c r="FA143" s="10"/>
      <c r="FB143" s="7"/>
      <c r="FC143" s="7">
        <f t="shared" si="137"/>
        <v>0</v>
      </c>
      <c r="FD143" s="11"/>
      <c r="FE143" s="10"/>
      <c r="FF143" s="11"/>
      <c r="FG143" s="10"/>
      <c r="FH143" s="11"/>
      <c r="FI143" s="10"/>
      <c r="FJ143" s="11"/>
      <c r="FK143" s="10"/>
      <c r="FL143" s="7"/>
      <c r="FM143" s="11"/>
      <c r="FN143" s="10"/>
      <c r="FO143" s="11"/>
      <c r="FP143" s="10"/>
      <c r="FQ143" s="11"/>
      <c r="FR143" s="10"/>
      <c r="FS143" s="11"/>
      <c r="FT143" s="10"/>
      <c r="FU143" s="11"/>
      <c r="FV143" s="10"/>
      <c r="FW143" s="11"/>
      <c r="FX143" s="10"/>
      <c r="FY143" s="7"/>
      <c r="FZ143" s="7">
        <f t="shared" si="138"/>
        <v>0</v>
      </c>
      <c r="GA143" s="11"/>
      <c r="GB143" s="10"/>
      <c r="GC143" s="11"/>
      <c r="GD143" s="10"/>
      <c r="GE143" s="11"/>
      <c r="GF143" s="10"/>
      <c r="GG143" s="11"/>
      <c r="GH143" s="10"/>
      <c r="GI143" s="7"/>
      <c r="GJ143" s="11"/>
      <c r="GK143" s="10"/>
      <c r="GL143" s="11"/>
      <c r="GM143" s="10"/>
      <c r="GN143" s="11"/>
      <c r="GO143" s="10"/>
      <c r="GP143" s="11"/>
      <c r="GQ143" s="10"/>
      <c r="GR143" s="11"/>
      <c r="GS143" s="10"/>
      <c r="GT143" s="11"/>
      <c r="GU143" s="10"/>
      <c r="GV143" s="7"/>
      <c r="GW143" s="7">
        <f t="shared" si="139"/>
        <v>0</v>
      </c>
    </row>
    <row r="144" spans="1:205" ht="12.75">
      <c r="A144" s="15">
        <v>7</v>
      </c>
      <c r="B144" s="15">
        <v>1</v>
      </c>
      <c r="C144" s="15"/>
      <c r="D144" s="6" t="s">
        <v>288</v>
      </c>
      <c r="E144" s="3" t="s">
        <v>289</v>
      </c>
      <c r="F144" s="6">
        <f t="shared" si="117"/>
        <v>0</v>
      </c>
      <c r="G144" s="6">
        <f t="shared" si="118"/>
        <v>2</v>
      </c>
      <c r="H144" s="6">
        <f t="shared" si="119"/>
        <v>30</v>
      </c>
      <c r="I144" s="6">
        <f t="shared" si="120"/>
        <v>14</v>
      </c>
      <c r="J144" s="6">
        <f t="shared" si="121"/>
        <v>0</v>
      </c>
      <c r="K144" s="6">
        <f t="shared" si="122"/>
        <v>0</v>
      </c>
      <c r="L144" s="6">
        <f t="shared" si="123"/>
        <v>0</v>
      </c>
      <c r="M144" s="6">
        <f t="shared" si="124"/>
        <v>0</v>
      </c>
      <c r="N144" s="6">
        <f t="shared" si="125"/>
        <v>16</v>
      </c>
      <c r="O144" s="6">
        <f t="shared" si="126"/>
        <v>0</v>
      </c>
      <c r="P144" s="6">
        <f t="shared" si="127"/>
        <v>0</v>
      </c>
      <c r="Q144" s="6">
        <f t="shared" si="128"/>
        <v>0</v>
      </c>
      <c r="R144" s="6">
        <f t="shared" si="129"/>
        <v>0</v>
      </c>
      <c r="S144" s="7">
        <f t="shared" si="130"/>
        <v>2</v>
      </c>
      <c r="T144" s="7">
        <f t="shared" si="131"/>
        <v>1.2</v>
      </c>
      <c r="U144" s="7">
        <v>1.2</v>
      </c>
      <c r="V144" s="11"/>
      <c r="W144" s="10"/>
      <c r="X144" s="11"/>
      <c r="Y144" s="10"/>
      <c r="Z144" s="11"/>
      <c r="AA144" s="10"/>
      <c r="AB144" s="11"/>
      <c r="AC144" s="10"/>
      <c r="AD144" s="7"/>
      <c r="AE144" s="11"/>
      <c r="AF144" s="10"/>
      <c r="AG144" s="11"/>
      <c r="AH144" s="10"/>
      <c r="AI144" s="11"/>
      <c r="AJ144" s="10"/>
      <c r="AK144" s="11"/>
      <c r="AL144" s="10"/>
      <c r="AM144" s="11"/>
      <c r="AN144" s="10"/>
      <c r="AO144" s="11"/>
      <c r="AP144" s="10"/>
      <c r="AQ144" s="7"/>
      <c r="AR144" s="7">
        <f t="shared" si="132"/>
        <v>0</v>
      </c>
      <c r="AS144" s="11"/>
      <c r="AT144" s="10"/>
      <c r="AU144" s="11"/>
      <c r="AV144" s="10"/>
      <c r="AW144" s="11"/>
      <c r="AX144" s="10"/>
      <c r="AY144" s="11"/>
      <c r="AZ144" s="10"/>
      <c r="BA144" s="7"/>
      <c r="BB144" s="11"/>
      <c r="BC144" s="10"/>
      <c r="BD144" s="11"/>
      <c r="BE144" s="10"/>
      <c r="BF144" s="11"/>
      <c r="BG144" s="10"/>
      <c r="BH144" s="11"/>
      <c r="BI144" s="10"/>
      <c r="BJ144" s="11"/>
      <c r="BK144" s="10"/>
      <c r="BL144" s="11"/>
      <c r="BM144" s="10"/>
      <c r="BN144" s="7"/>
      <c r="BO144" s="7">
        <f t="shared" si="133"/>
        <v>0</v>
      </c>
      <c r="BP144" s="11">
        <v>14</v>
      </c>
      <c r="BQ144" s="10" t="s">
        <v>60</v>
      </c>
      <c r="BR144" s="11"/>
      <c r="BS144" s="10"/>
      <c r="BT144" s="11"/>
      <c r="BU144" s="10"/>
      <c r="BV144" s="11"/>
      <c r="BW144" s="10"/>
      <c r="BX144" s="7">
        <v>0.8</v>
      </c>
      <c r="BY144" s="11"/>
      <c r="BZ144" s="10"/>
      <c r="CA144" s="11">
        <v>16</v>
      </c>
      <c r="CB144" s="10" t="s">
        <v>60</v>
      </c>
      <c r="CC144" s="11"/>
      <c r="CD144" s="10"/>
      <c r="CE144" s="11"/>
      <c r="CF144" s="10"/>
      <c r="CG144" s="11"/>
      <c r="CH144" s="10"/>
      <c r="CI144" s="11"/>
      <c r="CJ144" s="10"/>
      <c r="CK144" s="7">
        <v>1.2</v>
      </c>
      <c r="CL144" s="7">
        <f t="shared" si="134"/>
        <v>2</v>
      </c>
      <c r="CM144" s="11"/>
      <c r="CN144" s="10"/>
      <c r="CO144" s="11"/>
      <c r="CP144" s="10"/>
      <c r="CQ144" s="11"/>
      <c r="CR144" s="10"/>
      <c r="CS144" s="11"/>
      <c r="CT144" s="10"/>
      <c r="CU144" s="7"/>
      <c r="CV144" s="11"/>
      <c r="CW144" s="10"/>
      <c r="CX144" s="11"/>
      <c r="CY144" s="10"/>
      <c r="CZ144" s="11"/>
      <c r="DA144" s="10"/>
      <c r="DB144" s="11"/>
      <c r="DC144" s="10"/>
      <c r="DD144" s="11"/>
      <c r="DE144" s="10"/>
      <c r="DF144" s="11"/>
      <c r="DG144" s="10"/>
      <c r="DH144" s="7"/>
      <c r="DI144" s="7">
        <f t="shared" si="135"/>
        <v>0</v>
      </c>
      <c r="DJ144" s="11"/>
      <c r="DK144" s="10"/>
      <c r="DL144" s="11"/>
      <c r="DM144" s="10"/>
      <c r="DN144" s="11"/>
      <c r="DO144" s="10"/>
      <c r="DP144" s="11"/>
      <c r="DQ144" s="10"/>
      <c r="DR144" s="7"/>
      <c r="DS144" s="11"/>
      <c r="DT144" s="10"/>
      <c r="DU144" s="11"/>
      <c r="DV144" s="10"/>
      <c r="DW144" s="11"/>
      <c r="DX144" s="10"/>
      <c r="DY144" s="11"/>
      <c r="DZ144" s="10"/>
      <c r="EA144" s="11"/>
      <c r="EB144" s="10"/>
      <c r="EC144" s="11"/>
      <c r="ED144" s="10"/>
      <c r="EE144" s="7"/>
      <c r="EF144" s="7">
        <f t="shared" si="136"/>
        <v>0</v>
      </c>
      <c r="EG144" s="11"/>
      <c r="EH144" s="10"/>
      <c r="EI144" s="11"/>
      <c r="EJ144" s="10"/>
      <c r="EK144" s="11"/>
      <c r="EL144" s="10"/>
      <c r="EM144" s="11"/>
      <c r="EN144" s="10"/>
      <c r="EO144" s="7"/>
      <c r="EP144" s="11"/>
      <c r="EQ144" s="10"/>
      <c r="ER144" s="11"/>
      <c r="ES144" s="10"/>
      <c r="ET144" s="11"/>
      <c r="EU144" s="10"/>
      <c r="EV144" s="11"/>
      <c r="EW144" s="10"/>
      <c r="EX144" s="11"/>
      <c r="EY144" s="10"/>
      <c r="EZ144" s="11"/>
      <c r="FA144" s="10"/>
      <c r="FB144" s="7"/>
      <c r="FC144" s="7">
        <f t="shared" si="137"/>
        <v>0</v>
      </c>
      <c r="FD144" s="11"/>
      <c r="FE144" s="10"/>
      <c r="FF144" s="11"/>
      <c r="FG144" s="10"/>
      <c r="FH144" s="11"/>
      <c r="FI144" s="10"/>
      <c r="FJ144" s="11"/>
      <c r="FK144" s="10"/>
      <c r="FL144" s="7"/>
      <c r="FM144" s="11"/>
      <c r="FN144" s="10"/>
      <c r="FO144" s="11"/>
      <c r="FP144" s="10"/>
      <c r="FQ144" s="11"/>
      <c r="FR144" s="10"/>
      <c r="FS144" s="11"/>
      <c r="FT144" s="10"/>
      <c r="FU144" s="11"/>
      <c r="FV144" s="10"/>
      <c r="FW144" s="11"/>
      <c r="FX144" s="10"/>
      <c r="FY144" s="7"/>
      <c r="FZ144" s="7">
        <f t="shared" si="138"/>
        <v>0</v>
      </c>
      <c r="GA144" s="11"/>
      <c r="GB144" s="10"/>
      <c r="GC144" s="11"/>
      <c r="GD144" s="10"/>
      <c r="GE144" s="11"/>
      <c r="GF144" s="10"/>
      <c r="GG144" s="11"/>
      <c r="GH144" s="10"/>
      <c r="GI144" s="7"/>
      <c r="GJ144" s="11"/>
      <c r="GK144" s="10"/>
      <c r="GL144" s="11"/>
      <c r="GM144" s="10"/>
      <c r="GN144" s="11"/>
      <c r="GO144" s="10"/>
      <c r="GP144" s="11"/>
      <c r="GQ144" s="10"/>
      <c r="GR144" s="11"/>
      <c r="GS144" s="10"/>
      <c r="GT144" s="11"/>
      <c r="GU144" s="10"/>
      <c r="GV144" s="7"/>
      <c r="GW144" s="7">
        <f t="shared" si="139"/>
        <v>0</v>
      </c>
    </row>
    <row r="145" spans="1:205" ht="12.75">
      <c r="A145" s="15">
        <v>8</v>
      </c>
      <c r="B145" s="15">
        <v>1</v>
      </c>
      <c r="C145" s="15"/>
      <c r="D145" s="6" t="s">
        <v>290</v>
      </c>
      <c r="E145" s="3" t="s">
        <v>291</v>
      </c>
      <c r="F145" s="6">
        <f t="shared" si="117"/>
        <v>0</v>
      </c>
      <c r="G145" s="6">
        <f t="shared" si="118"/>
        <v>2</v>
      </c>
      <c r="H145" s="6">
        <f t="shared" si="119"/>
        <v>30</v>
      </c>
      <c r="I145" s="6">
        <f t="shared" si="120"/>
        <v>14</v>
      </c>
      <c r="J145" s="6">
        <f t="shared" si="121"/>
        <v>0</v>
      </c>
      <c r="K145" s="6">
        <f t="shared" si="122"/>
        <v>0</v>
      </c>
      <c r="L145" s="6">
        <f t="shared" si="123"/>
        <v>0</v>
      </c>
      <c r="M145" s="6">
        <f t="shared" si="124"/>
        <v>0</v>
      </c>
      <c r="N145" s="6">
        <f t="shared" si="125"/>
        <v>16</v>
      </c>
      <c r="O145" s="6">
        <f t="shared" si="126"/>
        <v>0</v>
      </c>
      <c r="P145" s="6">
        <f t="shared" si="127"/>
        <v>0</v>
      </c>
      <c r="Q145" s="6">
        <f t="shared" si="128"/>
        <v>0</v>
      </c>
      <c r="R145" s="6">
        <f t="shared" si="129"/>
        <v>0</v>
      </c>
      <c r="S145" s="7">
        <f t="shared" si="130"/>
        <v>2</v>
      </c>
      <c r="T145" s="7">
        <f t="shared" si="131"/>
        <v>1.2</v>
      </c>
      <c r="U145" s="7">
        <v>1.17</v>
      </c>
      <c r="V145" s="11"/>
      <c r="W145" s="10"/>
      <c r="X145" s="11"/>
      <c r="Y145" s="10"/>
      <c r="Z145" s="11"/>
      <c r="AA145" s="10"/>
      <c r="AB145" s="11"/>
      <c r="AC145" s="10"/>
      <c r="AD145" s="7"/>
      <c r="AE145" s="11"/>
      <c r="AF145" s="10"/>
      <c r="AG145" s="11"/>
      <c r="AH145" s="10"/>
      <c r="AI145" s="11"/>
      <c r="AJ145" s="10"/>
      <c r="AK145" s="11"/>
      <c r="AL145" s="10"/>
      <c r="AM145" s="11"/>
      <c r="AN145" s="10"/>
      <c r="AO145" s="11"/>
      <c r="AP145" s="10"/>
      <c r="AQ145" s="7"/>
      <c r="AR145" s="7">
        <f t="shared" si="132"/>
        <v>0</v>
      </c>
      <c r="AS145" s="11"/>
      <c r="AT145" s="10"/>
      <c r="AU145" s="11"/>
      <c r="AV145" s="10"/>
      <c r="AW145" s="11"/>
      <c r="AX145" s="10"/>
      <c r="AY145" s="11"/>
      <c r="AZ145" s="10"/>
      <c r="BA145" s="7"/>
      <c r="BB145" s="11"/>
      <c r="BC145" s="10"/>
      <c r="BD145" s="11"/>
      <c r="BE145" s="10"/>
      <c r="BF145" s="11"/>
      <c r="BG145" s="10"/>
      <c r="BH145" s="11"/>
      <c r="BI145" s="10"/>
      <c r="BJ145" s="11"/>
      <c r="BK145" s="10"/>
      <c r="BL145" s="11"/>
      <c r="BM145" s="10"/>
      <c r="BN145" s="7"/>
      <c r="BO145" s="7">
        <f t="shared" si="133"/>
        <v>0</v>
      </c>
      <c r="BP145" s="11">
        <v>14</v>
      </c>
      <c r="BQ145" s="10" t="s">
        <v>60</v>
      </c>
      <c r="BR145" s="11"/>
      <c r="BS145" s="10"/>
      <c r="BT145" s="11"/>
      <c r="BU145" s="10"/>
      <c r="BV145" s="11"/>
      <c r="BW145" s="10"/>
      <c r="BX145" s="7">
        <v>0.8</v>
      </c>
      <c r="BY145" s="11"/>
      <c r="BZ145" s="10"/>
      <c r="CA145" s="11">
        <v>16</v>
      </c>
      <c r="CB145" s="10" t="s">
        <v>60</v>
      </c>
      <c r="CC145" s="11"/>
      <c r="CD145" s="10"/>
      <c r="CE145" s="11"/>
      <c r="CF145" s="10"/>
      <c r="CG145" s="11"/>
      <c r="CH145" s="10"/>
      <c r="CI145" s="11"/>
      <c r="CJ145" s="10"/>
      <c r="CK145" s="7">
        <v>1.2</v>
      </c>
      <c r="CL145" s="7">
        <f t="shared" si="134"/>
        <v>2</v>
      </c>
      <c r="CM145" s="11"/>
      <c r="CN145" s="10"/>
      <c r="CO145" s="11"/>
      <c r="CP145" s="10"/>
      <c r="CQ145" s="11"/>
      <c r="CR145" s="10"/>
      <c r="CS145" s="11"/>
      <c r="CT145" s="10"/>
      <c r="CU145" s="7"/>
      <c r="CV145" s="11"/>
      <c r="CW145" s="10"/>
      <c r="CX145" s="11"/>
      <c r="CY145" s="10"/>
      <c r="CZ145" s="11"/>
      <c r="DA145" s="10"/>
      <c r="DB145" s="11"/>
      <c r="DC145" s="10"/>
      <c r="DD145" s="11"/>
      <c r="DE145" s="10"/>
      <c r="DF145" s="11"/>
      <c r="DG145" s="10"/>
      <c r="DH145" s="7"/>
      <c r="DI145" s="7">
        <f t="shared" si="135"/>
        <v>0</v>
      </c>
      <c r="DJ145" s="11"/>
      <c r="DK145" s="10"/>
      <c r="DL145" s="11"/>
      <c r="DM145" s="10"/>
      <c r="DN145" s="11"/>
      <c r="DO145" s="10"/>
      <c r="DP145" s="11"/>
      <c r="DQ145" s="10"/>
      <c r="DR145" s="7"/>
      <c r="DS145" s="11"/>
      <c r="DT145" s="10"/>
      <c r="DU145" s="11"/>
      <c r="DV145" s="10"/>
      <c r="DW145" s="11"/>
      <c r="DX145" s="10"/>
      <c r="DY145" s="11"/>
      <c r="DZ145" s="10"/>
      <c r="EA145" s="11"/>
      <c r="EB145" s="10"/>
      <c r="EC145" s="11"/>
      <c r="ED145" s="10"/>
      <c r="EE145" s="7"/>
      <c r="EF145" s="7">
        <f t="shared" si="136"/>
        <v>0</v>
      </c>
      <c r="EG145" s="11"/>
      <c r="EH145" s="10"/>
      <c r="EI145" s="11"/>
      <c r="EJ145" s="10"/>
      <c r="EK145" s="11"/>
      <c r="EL145" s="10"/>
      <c r="EM145" s="11"/>
      <c r="EN145" s="10"/>
      <c r="EO145" s="7"/>
      <c r="EP145" s="11"/>
      <c r="EQ145" s="10"/>
      <c r="ER145" s="11"/>
      <c r="ES145" s="10"/>
      <c r="ET145" s="11"/>
      <c r="EU145" s="10"/>
      <c r="EV145" s="11"/>
      <c r="EW145" s="10"/>
      <c r="EX145" s="11"/>
      <c r="EY145" s="10"/>
      <c r="EZ145" s="11"/>
      <c r="FA145" s="10"/>
      <c r="FB145" s="7"/>
      <c r="FC145" s="7">
        <f t="shared" si="137"/>
        <v>0</v>
      </c>
      <c r="FD145" s="11"/>
      <c r="FE145" s="10"/>
      <c r="FF145" s="11"/>
      <c r="FG145" s="10"/>
      <c r="FH145" s="11"/>
      <c r="FI145" s="10"/>
      <c r="FJ145" s="11"/>
      <c r="FK145" s="10"/>
      <c r="FL145" s="7"/>
      <c r="FM145" s="11"/>
      <c r="FN145" s="10"/>
      <c r="FO145" s="11"/>
      <c r="FP145" s="10"/>
      <c r="FQ145" s="11"/>
      <c r="FR145" s="10"/>
      <c r="FS145" s="11"/>
      <c r="FT145" s="10"/>
      <c r="FU145" s="11"/>
      <c r="FV145" s="10"/>
      <c r="FW145" s="11"/>
      <c r="FX145" s="10"/>
      <c r="FY145" s="7"/>
      <c r="FZ145" s="7">
        <f t="shared" si="138"/>
        <v>0</v>
      </c>
      <c r="GA145" s="11"/>
      <c r="GB145" s="10"/>
      <c r="GC145" s="11"/>
      <c r="GD145" s="10"/>
      <c r="GE145" s="11"/>
      <c r="GF145" s="10"/>
      <c r="GG145" s="11"/>
      <c r="GH145" s="10"/>
      <c r="GI145" s="7"/>
      <c r="GJ145" s="11"/>
      <c r="GK145" s="10"/>
      <c r="GL145" s="11"/>
      <c r="GM145" s="10"/>
      <c r="GN145" s="11"/>
      <c r="GO145" s="10"/>
      <c r="GP145" s="11"/>
      <c r="GQ145" s="10"/>
      <c r="GR145" s="11"/>
      <c r="GS145" s="10"/>
      <c r="GT145" s="11"/>
      <c r="GU145" s="10"/>
      <c r="GV145" s="7"/>
      <c r="GW145" s="7">
        <f t="shared" si="139"/>
        <v>0</v>
      </c>
    </row>
    <row r="146" spans="1:205" ht="12.75">
      <c r="A146" s="15">
        <v>8</v>
      </c>
      <c r="B146" s="15">
        <v>1</v>
      </c>
      <c r="C146" s="15"/>
      <c r="D146" s="6" t="s">
        <v>292</v>
      </c>
      <c r="E146" s="3" t="s">
        <v>293</v>
      </c>
      <c r="F146" s="6">
        <f t="shared" si="117"/>
        <v>0</v>
      </c>
      <c r="G146" s="6">
        <f t="shared" si="118"/>
        <v>2</v>
      </c>
      <c r="H146" s="6">
        <f t="shared" si="119"/>
        <v>30</v>
      </c>
      <c r="I146" s="6">
        <f t="shared" si="120"/>
        <v>14</v>
      </c>
      <c r="J146" s="6">
        <f t="shared" si="121"/>
        <v>0</v>
      </c>
      <c r="K146" s="6">
        <f t="shared" si="122"/>
        <v>0</v>
      </c>
      <c r="L146" s="6">
        <f t="shared" si="123"/>
        <v>0</v>
      </c>
      <c r="M146" s="6">
        <f t="shared" si="124"/>
        <v>0</v>
      </c>
      <c r="N146" s="6">
        <f t="shared" si="125"/>
        <v>16</v>
      </c>
      <c r="O146" s="6">
        <f t="shared" si="126"/>
        <v>0</v>
      </c>
      <c r="P146" s="6">
        <f t="shared" si="127"/>
        <v>0</v>
      </c>
      <c r="Q146" s="6">
        <f t="shared" si="128"/>
        <v>0</v>
      </c>
      <c r="R146" s="6">
        <f t="shared" si="129"/>
        <v>0</v>
      </c>
      <c r="S146" s="7">
        <f t="shared" si="130"/>
        <v>2</v>
      </c>
      <c r="T146" s="7">
        <f t="shared" si="131"/>
        <v>1.2</v>
      </c>
      <c r="U146" s="7">
        <v>1.14</v>
      </c>
      <c r="V146" s="11"/>
      <c r="W146" s="10"/>
      <c r="X146" s="11"/>
      <c r="Y146" s="10"/>
      <c r="Z146" s="11"/>
      <c r="AA146" s="10"/>
      <c r="AB146" s="11"/>
      <c r="AC146" s="10"/>
      <c r="AD146" s="7"/>
      <c r="AE146" s="11"/>
      <c r="AF146" s="10"/>
      <c r="AG146" s="11"/>
      <c r="AH146" s="10"/>
      <c r="AI146" s="11"/>
      <c r="AJ146" s="10"/>
      <c r="AK146" s="11"/>
      <c r="AL146" s="10"/>
      <c r="AM146" s="11"/>
      <c r="AN146" s="10"/>
      <c r="AO146" s="11"/>
      <c r="AP146" s="10"/>
      <c r="AQ146" s="7"/>
      <c r="AR146" s="7">
        <f t="shared" si="132"/>
        <v>0</v>
      </c>
      <c r="AS146" s="11"/>
      <c r="AT146" s="10"/>
      <c r="AU146" s="11"/>
      <c r="AV146" s="10"/>
      <c r="AW146" s="11"/>
      <c r="AX146" s="10"/>
      <c r="AY146" s="11"/>
      <c r="AZ146" s="10"/>
      <c r="BA146" s="7"/>
      <c r="BB146" s="11"/>
      <c r="BC146" s="10"/>
      <c r="BD146" s="11"/>
      <c r="BE146" s="10"/>
      <c r="BF146" s="11"/>
      <c r="BG146" s="10"/>
      <c r="BH146" s="11"/>
      <c r="BI146" s="10"/>
      <c r="BJ146" s="11"/>
      <c r="BK146" s="10"/>
      <c r="BL146" s="11"/>
      <c r="BM146" s="10"/>
      <c r="BN146" s="7"/>
      <c r="BO146" s="7">
        <f t="shared" si="133"/>
        <v>0</v>
      </c>
      <c r="BP146" s="11">
        <v>14</v>
      </c>
      <c r="BQ146" s="10" t="s">
        <v>60</v>
      </c>
      <c r="BR146" s="11"/>
      <c r="BS146" s="10"/>
      <c r="BT146" s="11"/>
      <c r="BU146" s="10"/>
      <c r="BV146" s="11"/>
      <c r="BW146" s="10"/>
      <c r="BX146" s="7">
        <v>0.8</v>
      </c>
      <c r="BY146" s="11"/>
      <c r="BZ146" s="10"/>
      <c r="CA146" s="11">
        <v>16</v>
      </c>
      <c r="CB146" s="10" t="s">
        <v>60</v>
      </c>
      <c r="CC146" s="11"/>
      <c r="CD146" s="10"/>
      <c r="CE146" s="11"/>
      <c r="CF146" s="10"/>
      <c r="CG146" s="11"/>
      <c r="CH146" s="10"/>
      <c r="CI146" s="11"/>
      <c r="CJ146" s="10"/>
      <c r="CK146" s="7">
        <v>1.2</v>
      </c>
      <c r="CL146" s="7">
        <f t="shared" si="134"/>
        <v>2</v>
      </c>
      <c r="CM146" s="11"/>
      <c r="CN146" s="10"/>
      <c r="CO146" s="11"/>
      <c r="CP146" s="10"/>
      <c r="CQ146" s="11"/>
      <c r="CR146" s="10"/>
      <c r="CS146" s="11"/>
      <c r="CT146" s="10"/>
      <c r="CU146" s="7"/>
      <c r="CV146" s="11"/>
      <c r="CW146" s="10"/>
      <c r="CX146" s="11"/>
      <c r="CY146" s="10"/>
      <c r="CZ146" s="11"/>
      <c r="DA146" s="10"/>
      <c r="DB146" s="11"/>
      <c r="DC146" s="10"/>
      <c r="DD146" s="11"/>
      <c r="DE146" s="10"/>
      <c r="DF146" s="11"/>
      <c r="DG146" s="10"/>
      <c r="DH146" s="7"/>
      <c r="DI146" s="7">
        <f t="shared" si="135"/>
        <v>0</v>
      </c>
      <c r="DJ146" s="11"/>
      <c r="DK146" s="10"/>
      <c r="DL146" s="11"/>
      <c r="DM146" s="10"/>
      <c r="DN146" s="11"/>
      <c r="DO146" s="10"/>
      <c r="DP146" s="11"/>
      <c r="DQ146" s="10"/>
      <c r="DR146" s="7"/>
      <c r="DS146" s="11"/>
      <c r="DT146" s="10"/>
      <c r="DU146" s="11"/>
      <c r="DV146" s="10"/>
      <c r="DW146" s="11"/>
      <c r="DX146" s="10"/>
      <c r="DY146" s="11"/>
      <c r="DZ146" s="10"/>
      <c r="EA146" s="11"/>
      <c r="EB146" s="10"/>
      <c r="EC146" s="11"/>
      <c r="ED146" s="10"/>
      <c r="EE146" s="7"/>
      <c r="EF146" s="7">
        <f t="shared" si="136"/>
        <v>0</v>
      </c>
      <c r="EG146" s="11"/>
      <c r="EH146" s="10"/>
      <c r="EI146" s="11"/>
      <c r="EJ146" s="10"/>
      <c r="EK146" s="11"/>
      <c r="EL146" s="10"/>
      <c r="EM146" s="11"/>
      <c r="EN146" s="10"/>
      <c r="EO146" s="7"/>
      <c r="EP146" s="11"/>
      <c r="EQ146" s="10"/>
      <c r="ER146" s="11"/>
      <c r="ES146" s="10"/>
      <c r="ET146" s="11"/>
      <c r="EU146" s="10"/>
      <c r="EV146" s="11"/>
      <c r="EW146" s="10"/>
      <c r="EX146" s="11"/>
      <c r="EY146" s="10"/>
      <c r="EZ146" s="11"/>
      <c r="FA146" s="10"/>
      <c r="FB146" s="7"/>
      <c r="FC146" s="7">
        <f t="shared" si="137"/>
        <v>0</v>
      </c>
      <c r="FD146" s="11"/>
      <c r="FE146" s="10"/>
      <c r="FF146" s="11"/>
      <c r="FG146" s="10"/>
      <c r="FH146" s="11"/>
      <c r="FI146" s="10"/>
      <c r="FJ146" s="11"/>
      <c r="FK146" s="10"/>
      <c r="FL146" s="7"/>
      <c r="FM146" s="11"/>
      <c r="FN146" s="10"/>
      <c r="FO146" s="11"/>
      <c r="FP146" s="10"/>
      <c r="FQ146" s="11"/>
      <c r="FR146" s="10"/>
      <c r="FS146" s="11"/>
      <c r="FT146" s="10"/>
      <c r="FU146" s="11"/>
      <c r="FV146" s="10"/>
      <c r="FW146" s="11"/>
      <c r="FX146" s="10"/>
      <c r="FY146" s="7"/>
      <c r="FZ146" s="7">
        <f t="shared" si="138"/>
        <v>0</v>
      </c>
      <c r="GA146" s="11"/>
      <c r="GB146" s="10"/>
      <c r="GC146" s="11"/>
      <c r="GD146" s="10"/>
      <c r="GE146" s="11"/>
      <c r="GF146" s="10"/>
      <c r="GG146" s="11"/>
      <c r="GH146" s="10"/>
      <c r="GI146" s="7"/>
      <c r="GJ146" s="11"/>
      <c r="GK146" s="10"/>
      <c r="GL146" s="11"/>
      <c r="GM146" s="10"/>
      <c r="GN146" s="11"/>
      <c r="GO146" s="10"/>
      <c r="GP146" s="11"/>
      <c r="GQ146" s="10"/>
      <c r="GR146" s="11"/>
      <c r="GS146" s="10"/>
      <c r="GT146" s="11"/>
      <c r="GU146" s="10"/>
      <c r="GV146" s="7"/>
      <c r="GW146" s="7">
        <f t="shared" si="139"/>
        <v>0</v>
      </c>
    </row>
    <row r="147" spans="1:205" ht="12.75">
      <c r="A147" s="15">
        <v>8</v>
      </c>
      <c r="B147" s="15">
        <v>1</v>
      </c>
      <c r="C147" s="15"/>
      <c r="D147" s="6" t="s">
        <v>294</v>
      </c>
      <c r="E147" s="3" t="s">
        <v>295</v>
      </c>
      <c r="F147" s="6">
        <f t="shared" si="117"/>
        <v>0</v>
      </c>
      <c r="G147" s="6">
        <f t="shared" si="118"/>
        <v>2</v>
      </c>
      <c r="H147" s="6">
        <f t="shared" si="119"/>
        <v>30</v>
      </c>
      <c r="I147" s="6">
        <f t="shared" si="120"/>
        <v>14</v>
      </c>
      <c r="J147" s="6">
        <f t="shared" si="121"/>
        <v>0</v>
      </c>
      <c r="K147" s="6">
        <f t="shared" si="122"/>
        <v>0</v>
      </c>
      <c r="L147" s="6">
        <f t="shared" si="123"/>
        <v>0</v>
      </c>
      <c r="M147" s="6">
        <f t="shared" si="124"/>
        <v>0</v>
      </c>
      <c r="N147" s="6">
        <f t="shared" si="125"/>
        <v>16</v>
      </c>
      <c r="O147" s="6">
        <f t="shared" si="126"/>
        <v>0</v>
      </c>
      <c r="P147" s="6">
        <f t="shared" si="127"/>
        <v>0</v>
      </c>
      <c r="Q147" s="6">
        <f t="shared" si="128"/>
        <v>0</v>
      </c>
      <c r="R147" s="6">
        <f t="shared" si="129"/>
        <v>0</v>
      </c>
      <c r="S147" s="7">
        <f t="shared" si="130"/>
        <v>2</v>
      </c>
      <c r="T147" s="7">
        <f t="shared" si="131"/>
        <v>1.2</v>
      </c>
      <c r="U147" s="7">
        <v>1.07</v>
      </c>
      <c r="V147" s="11"/>
      <c r="W147" s="10"/>
      <c r="X147" s="11"/>
      <c r="Y147" s="10"/>
      <c r="Z147" s="11"/>
      <c r="AA147" s="10"/>
      <c r="AB147" s="11"/>
      <c r="AC147" s="10"/>
      <c r="AD147" s="7"/>
      <c r="AE147" s="11"/>
      <c r="AF147" s="10"/>
      <c r="AG147" s="11"/>
      <c r="AH147" s="10"/>
      <c r="AI147" s="11"/>
      <c r="AJ147" s="10"/>
      <c r="AK147" s="11"/>
      <c r="AL147" s="10"/>
      <c r="AM147" s="11"/>
      <c r="AN147" s="10"/>
      <c r="AO147" s="11"/>
      <c r="AP147" s="10"/>
      <c r="AQ147" s="7"/>
      <c r="AR147" s="7">
        <f t="shared" si="132"/>
        <v>0</v>
      </c>
      <c r="AS147" s="11"/>
      <c r="AT147" s="10"/>
      <c r="AU147" s="11"/>
      <c r="AV147" s="10"/>
      <c r="AW147" s="11"/>
      <c r="AX147" s="10"/>
      <c r="AY147" s="11"/>
      <c r="AZ147" s="10"/>
      <c r="BA147" s="7"/>
      <c r="BB147" s="11"/>
      <c r="BC147" s="10"/>
      <c r="BD147" s="11"/>
      <c r="BE147" s="10"/>
      <c r="BF147" s="11"/>
      <c r="BG147" s="10"/>
      <c r="BH147" s="11"/>
      <c r="BI147" s="10"/>
      <c r="BJ147" s="11"/>
      <c r="BK147" s="10"/>
      <c r="BL147" s="11"/>
      <c r="BM147" s="10"/>
      <c r="BN147" s="7"/>
      <c r="BO147" s="7">
        <f t="shared" si="133"/>
        <v>0</v>
      </c>
      <c r="BP147" s="11">
        <v>14</v>
      </c>
      <c r="BQ147" s="10" t="s">
        <v>60</v>
      </c>
      <c r="BR147" s="11"/>
      <c r="BS147" s="10"/>
      <c r="BT147" s="11"/>
      <c r="BU147" s="10"/>
      <c r="BV147" s="11"/>
      <c r="BW147" s="10"/>
      <c r="BX147" s="7">
        <v>0.8</v>
      </c>
      <c r="BY147" s="11"/>
      <c r="BZ147" s="10"/>
      <c r="CA147" s="11">
        <v>16</v>
      </c>
      <c r="CB147" s="10" t="s">
        <v>60</v>
      </c>
      <c r="CC147" s="11"/>
      <c r="CD147" s="10"/>
      <c r="CE147" s="11"/>
      <c r="CF147" s="10"/>
      <c r="CG147" s="11"/>
      <c r="CH147" s="10"/>
      <c r="CI147" s="11"/>
      <c r="CJ147" s="10"/>
      <c r="CK147" s="7">
        <v>1.2</v>
      </c>
      <c r="CL147" s="7">
        <f t="shared" si="134"/>
        <v>2</v>
      </c>
      <c r="CM147" s="11"/>
      <c r="CN147" s="10"/>
      <c r="CO147" s="11"/>
      <c r="CP147" s="10"/>
      <c r="CQ147" s="11"/>
      <c r="CR147" s="10"/>
      <c r="CS147" s="11"/>
      <c r="CT147" s="10"/>
      <c r="CU147" s="7"/>
      <c r="CV147" s="11"/>
      <c r="CW147" s="10"/>
      <c r="CX147" s="11"/>
      <c r="CY147" s="10"/>
      <c r="CZ147" s="11"/>
      <c r="DA147" s="10"/>
      <c r="DB147" s="11"/>
      <c r="DC147" s="10"/>
      <c r="DD147" s="11"/>
      <c r="DE147" s="10"/>
      <c r="DF147" s="11"/>
      <c r="DG147" s="10"/>
      <c r="DH147" s="7"/>
      <c r="DI147" s="7">
        <f t="shared" si="135"/>
        <v>0</v>
      </c>
      <c r="DJ147" s="11"/>
      <c r="DK147" s="10"/>
      <c r="DL147" s="11"/>
      <c r="DM147" s="10"/>
      <c r="DN147" s="11"/>
      <c r="DO147" s="10"/>
      <c r="DP147" s="11"/>
      <c r="DQ147" s="10"/>
      <c r="DR147" s="7"/>
      <c r="DS147" s="11"/>
      <c r="DT147" s="10"/>
      <c r="DU147" s="11"/>
      <c r="DV147" s="10"/>
      <c r="DW147" s="11"/>
      <c r="DX147" s="10"/>
      <c r="DY147" s="11"/>
      <c r="DZ147" s="10"/>
      <c r="EA147" s="11"/>
      <c r="EB147" s="10"/>
      <c r="EC147" s="11"/>
      <c r="ED147" s="10"/>
      <c r="EE147" s="7"/>
      <c r="EF147" s="7">
        <f t="shared" si="136"/>
        <v>0</v>
      </c>
      <c r="EG147" s="11"/>
      <c r="EH147" s="10"/>
      <c r="EI147" s="11"/>
      <c r="EJ147" s="10"/>
      <c r="EK147" s="11"/>
      <c r="EL147" s="10"/>
      <c r="EM147" s="11"/>
      <c r="EN147" s="10"/>
      <c r="EO147" s="7"/>
      <c r="EP147" s="11"/>
      <c r="EQ147" s="10"/>
      <c r="ER147" s="11"/>
      <c r="ES147" s="10"/>
      <c r="ET147" s="11"/>
      <c r="EU147" s="10"/>
      <c r="EV147" s="11"/>
      <c r="EW147" s="10"/>
      <c r="EX147" s="11"/>
      <c r="EY147" s="10"/>
      <c r="EZ147" s="11"/>
      <c r="FA147" s="10"/>
      <c r="FB147" s="7"/>
      <c r="FC147" s="7">
        <f t="shared" si="137"/>
        <v>0</v>
      </c>
      <c r="FD147" s="11"/>
      <c r="FE147" s="10"/>
      <c r="FF147" s="11"/>
      <c r="FG147" s="10"/>
      <c r="FH147" s="11"/>
      <c r="FI147" s="10"/>
      <c r="FJ147" s="11"/>
      <c r="FK147" s="10"/>
      <c r="FL147" s="7"/>
      <c r="FM147" s="11"/>
      <c r="FN147" s="10"/>
      <c r="FO147" s="11"/>
      <c r="FP147" s="10"/>
      <c r="FQ147" s="11"/>
      <c r="FR147" s="10"/>
      <c r="FS147" s="11"/>
      <c r="FT147" s="10"/>
      <c r="FU147" s="11"/>
      <c r="FV147" s="10"/>
      <c r="FW147" s="11"/>
      <c r="FX147" s="10"/>
      <c r="FY147" s="7"/>
      <c r="FZ147" s="7">
        <f t="shared" si="138"/>
        <v>0</v>
      </c>
      <c r="GA147" s="11"/>
      <c r="GB147" s="10"/>
      <c r="GC147" s="11"/>
      <c r="GD147" s="10"/>
      <c r="GE147" s="11"/>
      <c r="GF147" s="10"/>
      <c r="GG147" s="11"/>
      <c r="GH147" s="10"/>
      <c r="GI147" s="7"/>
      <c r="GJ147" s="11"/>
      <c r="GK147" s="10"/>
      <c r="GL147" s="11"/>
      <c r="GM147" s="10"/>
      <c r="GN147" s="11"/>
      <c r="GO147" s="10"/>
      <c r="GP147" s="11"/>
      <c r="GQ147" s="10"/>
      <c r="GR147" s="11"/>
      <c r="GS147" s="10"/>
      <c r="GT147" s="11"/>
      <c r="GU147" s="10"/>
      <c r="GV147" s="7"/>
      <c r="GW147" s="7">
        <f t="shared" si="139"/>
        <v>0</v>
      </c>
    </row>
    <row r="148" spans="1:205" ht="12.75">
      <c r="A148" s="15">
        <v>8</v>
      </c>
      <c r="B148" s="15">
        <v>1</v>
      </c>
      <c r="C148" s="15"/>
      <c r="D148" s="6" t="s">
        <v>296</v>
      </c>
      <c r="E148" s="3" t="s">
        <v>297</v>
      </c>
      <c r="F148" s="6">
        <f t="shared" si="117"/>
        <v>0</v>
      </c>
      <c r="G148" s="6">
        <f t="shared" si="118"/>
        <v>2</v>
      </c>
      <c r="H148" s="6">
        <f t="shared" si="119"/>
        <v>30</v>
      </c>
      <c r="I148" s="6">
        <f t="shared" si="120"/>
        <v>14</v>
      </c>
      <c r="J148" s="6">
        <f t="shared" si="121"/>
        <v>0</v>
      </c>
      <c r="K148" s="6">
        <f t="shared" si="122"/>
        <v>0</v>
      </c>
      <c r="L148" s="6">
        <f t="shared" si="123"/>
        <v>0</v>
      </c>
      <c r="M148" s="6">
        <f t="shared" si="124"/>
        <v>0</v>
      </c>
      <c r="N148" s="6">
        <f t="shared" si="125"/>
        <v>16</v>
      </c>
      <c r="O148" s="6">
        <f t="shared" si="126"/>
        <v>0</v>
      </c>
      <c r="P148" s="6">
        <f t="shared" si="127"/>
        <v>0</v>
      </c>
      <c r="Q148" s="6">
        <f t="shared" si="128"/>
        <v>0</v>
      </c>
      <c r="R148" s="6">
        <f t="shared" si="129"/>
        <v>0</v>
      </c>
      <c r="S148" s="7">
        <f t="shared" si="130"/>
        <v>2</v>
      </c>
      <c r="T148" s="7">
        <f t="shared" si="131"/>
        <v>1.2</v>
      </c>
      <c r="U148" s="7">
        <v>1.5</v>
      </c>
      <c r="V148" s="11"/>
      <c r="W148" s="10"/>
      <c r="X148" s="11"/>
      <c r="Y148" s="10"/>
      <c r="Z148" s="11"/>
      <c r="AA148" s="10"/>
      <c r="AB148" s="11"/>
      <c r="AC148" s="10"/>
      <c r="AD148" s="7"/>
      <c r="AE148" s="11"/>
      <c r="AF148" s="10"/>
      <c r="AG148" s="11"/>
      <c r="AH148" s="10"/>
      <c r="AI148" s="11"/>
      <c r="AJ148" s="10"/>
      <c r="AK148" s="11"/>
      <c r="AL148" s="10"/>
      <c r="AM148" s="11"/>
      <c r="AN148" s="10"/>
      <c r="AO148" s="11"/>
      <c r="AP148" s="10"/>
      <c r="AQ148" s="7"/>
      <c r="AR148" s="7">
        <f t="shared" si="132"/>
        <v>0</v>
      </c>
      <c r="AS148" s="11"/>
      <c r="AT148" s="10"/>
      <c r="AU148" s="11"/>
      <c r="AV148" s="10"/>
      <c r="AW148" s="11"/>
      <c r="AX148" s="10"/>
      <c r="AY148" s="11"/>
      <c r="AZ148" s="10"/>
      <c r="BA148" s="7"/>
      <c r="BB148" s="11"/>
      <c r="BC148" s="10"/>
      <c r="BD148" s="11"/>
      <c r="BE148" s="10"/>
      <c r="BF148" s="11"/>
      <c r="BG148" s="10"/>
      <c r="BH148" s="11"/>
      <c r="BI148" s="10"/>
      <c r="BJ148" s="11"/>
      <c r="BK148" s="10"/>
      <c r="BL148" s="11"/>
      <c r="BM148" s="10"/>
      <c r="BN148" s="7"/>
      <c r="BO148" s="7">
        <f t="shared" si="133"/>
        <v>0</v>
      </c>
      <c r="BP148" s="11">
        <v>14</v>
      </c>
      <c r="BQ148" s="10" t="s">
        <v>60</v>
      </c>
      <c r="BR148" s="11"/>
      <c r="BS148" s="10"/>
      <c r="BT148" s="11"/>
      <c r="BU148" s="10"/>
      <c r="BV148" s="11"/>
      <c r="BW148" s="10"/>
      <c r="BX148" s="7">
        <v>0.8</v>
      </c>
      <c r="BY148" s="11"/>
      <c r="BZ148" s="10"/>
      <c r="CA148" s="11">
        <v>16</v>
      </c>
      <c r="CB148" s="10" t="s">
        <v>60</v>
      </c>
      <c r="CC148" s="11"/>
      <c r="CD148" s="10"/>
      <c r="CE148" s="11"/>
      <c r="CF148" s="10"/>
      <c r="CG148" s="11"/>
      <c r="CH148" s="10"/>
      <c r="CI148" s="11"/>
      <c r="CJ148" s="10"/>
      <c r="CK148" s="7">
        <v>1.2</v>
      </c>
      <c r="CL148" s="7">
        <f t="shared" si="134"/>
        <v>2</v>
      </c>
      <c r="CM148" s="11"/>
      <c r="CN148" s="10"/>
      <c r="CO148" s="11"/>
      <c r="CP148" s="10"/>
      <c r="CQ148" s="11"/>
      <c r="CR148" s="10"/>
      <c r="CS148" s="11"/>
      <c r="CT148" s="10"/>
      <c r="CU148" s="7"/>
      <c r="CV148" s="11"/>
      <c r="CW148" s="10"/>
      <c r="CX148" s="11"/>
      <c r="CY148" s="10"/>
      <c r="CZ148" s="11"/>
      <c r="DA148" s="10"/>
      <c r="DB148" s="11"/>
      <c r="DC148" s="10"/>
      <c r="DD148" s="11"/>
      <c r="DE148" s="10"/>
      <c r="DF148" s="11"/>
      <c r="DG148" s="10"/>
      <c r="DH148" s="7"/>
      <c r="DI148" s="7">
        <f t="shared" si="135"/>
        <v>0</v>
      </c>
      <c r="DJ148" s="11"/>
      <c r="DK148" s="10"/>
      <c r="DL148" s="11"/>
      <c r="DM148" s="10"/>
      <c r="DN148" s="11"/>
      <c r="DO148" s="10"/>
      <c r="DP148" s="11"/>
      <c r="DQ148" s="10"/>
      <c r="DR148" s="7"/>
      <c r="DS148" s="11"/>
      <c r="DT148" s="10"/>
      <c r="DU148" s="11"/>
      <c r="DV148" s="10"/>
      <c r="DW148" s="11"/>
      <c r="DX148" s="10"/>
      <c r="DY148" s="11"/>
      <c r="DZ148" s="10"/>
      <c r="EA148" s="11"/>
      <c r="EB148" s="10"/>
      <c r="EC148" s="11"/>
      <c r="ED148" s="10"/>
      <c r="EE148" s="7"/>
      <c r="EF148" s="7">
        <f t="shared" si="136"/>
        <v>0</v>
      </c>
      <c r="EG148" s="11"/>
      <c r="EH148" s="10"/>
      <c r="EI148" s="11"/>
      <c r="EJ148" s="10"/>
      <c r="EK148" s="11"/>
      <c r="EL148" s="10"/>
      <c r="EM148" s="11"/>
      <c r="EN148" s="10"/>
      <c r="EO148" s="7"/>
      <c r="EP148" s="11"/>
      <c r="EQ148" s="10"/>
      <c r="ER148" s="11"/>
      <c r="ES148" s="10"/>
      <c r="ET148" s="11"/>
      <c r="EU148" s="10"/>
      <c r="EV148" s="11"/>
      <c r="EW148" s="10"/>
      <c r="EX148" s="11"/>
      <c r="EY148" s="10"/>
      <c r="EZ148" s="11"/>
      <c r="FA148" s="10"/>
      <c r="FB148" s="7"/>
      <c r="FC148" s="7">
        <f t="shared" si="137"/>
        <v>0</v>
      </c>
      <c r="FD148" s="11"/>
      <c r="FE148" s="10"/>
      <c r="FF148" s="11"/>
      <c r="FG148" s="10"/>
      <c r="FH148" s="11"/>
      <c r="FI148" s="10"/>
      <c r="FJ148" s="11"/>
      <c r="FK148" s="10"/>
      <c r="FL148" s="7"/>
      <c r="FM148" s="11"/>
      <c r="FN148" s="10"/>
      <c r="FO148" s="11"/>
      <c r="FP148" s="10"/>
      <c r="FQ148" s="11"/>
      <c r="FR148" s="10"/>
      <c r="FS148" s="11"/>
      <c r="FT148" s="10"/>
      <c r="FU148" s="11"/>
      <c r="FV148" s="10"/>
      <c r="FW148" s="11"/>
      <c r="FX148" s="10"/>
      <c r="FY148" s="7"/>
      <c r="FZ148" s="7">
        <f t="shared" si="138"/>
        <v>0</v>
      </c>
      <c r="GA148" s="11"/>
      <c r="GB148" s="10"/>
      <c r="GC148" s="11"/>
      <c r="GD148" s="10"/>
      <c r="GE148" s="11"/>
      <c r="GF148" s="10"/>
      <c r="GG148" s="11"/>
      <c r="GH148" s="10"/>
      <c r="GI148" s="7"/>
      <c r="GJ148" s="11"/>
      <c r="GK148" s="10"/>
      <c r="GL148" s="11"/>
      <c r="GM148" s="10"/>
      <c r="GN148" s="11"/>
      <c r="GO148" s="10"/>
      <c r="GP148" s="11"/>
      <c r="GQ148" s="10"/>
      <c r="GR148" s="11"/>
      <c r="GS148" s="10"/>
      <c r="GT148" s="11"/>
      <c r="GU148" s="10"/>
      <c r="GV148" s="7"/>
      <c r="GW148" s="7">
        <f t="shared" si="139"/>
        <v>0</v>
      </c>
    </row>
    <row r="149" spans="1:205" ht="12.75">
      <c r="A149" s="15">
        <v>9</v>
      </c>
      <c r="B149" s="15">
        <v>1</v>
      </c>
      <c r="C149" s="15"/>
      <c r="D149" s="6" t="s">
        <v>298</v>
      </c>
      <c r="E149" s="3" t="s">
        <v>299</v>
      </c>
      <c r="F149" s="6">
        <f t="shared" si="117"/>
        <v>0</v>
      </c>
      <c r="G149" s="6">
        <f t="shared" si="118"/>
        <v>2</v>
      </c>
      <c r="H149" s="6">
        <f t="shared" si="119"/>
        <v>30</v>
      </c>
      <c r="I149" s="6">
        <f t="shared" si="120"/>
        <v>14</v>
      </c>
      <c r="J149" s="6">
        <f t="shared" si="121"/>
        <v>0</v>
      </c>
      <c r="K149" s="6">
        <f t="shared" si="122"/>
        <v>0</v>
      </c>
      <c r="L149" s="6">
        <f t="shared" si="123"/>
        <v>0</v>
      </c>
      <c r="M149" s="6">
        <f t="shared" si="124"/>
        <v>0</v>
      </c>
      <c r="N149" s="6">
        <f t="shared" si="125"/>
        <v>16</v>
      </c>
      <c r="O149" s="6">
        <f t="shared" si="126"/>
        <v>0</v>
      </c>
      <c r="P149" s="6">
        <f t="shared" si="127"/>
        <v>0</v>
      </c>
      <c r="Q149" s="6">
        <f t="shared" si="128"/>
        <v>0</v>
      </c>
      <c r="R149" s="6">
        <f t="shared" si="129"/>
        <v>0</v>
      </c>
      <c r="S149" s="7">
        <f t="shared" si="130"/>
        <v>2</v>
      </c>
      <c r="T149" s="7">
        <f t="shared" si="131"/>
        <v>1.2</v>
      </c>
      <c r="U149" s="7">
        <v>1.46</v>
      </c>
      <c r="V149" s="11"/>
      <c r="W149" s="10"/>
      <c r="X149" s="11"/>
      <c r="Y149" s="10"/>
      <c r="Z149" s="11"/>
      <c r="AA149" s="10"/>
      <c r="AB149" s="11"/>
      <c r="AC149" s="10"/>
      <c r="AD149" s="7"/>
      <c r="AE149" s="11"/>
      <c r="AF149" s="10"/>
      <c r="AG149" s="11"/>
      <c r="AH149" s="10"/>
      <c r="AI149" s="11"/>
      <c r="AJ149" s="10"/>
      <c r="AK149" s="11"/>
      <c r="AL149" s="10"/>
      <c r="AM149" s="11"/>
      <c r="AN149" s="10"/>
      <c r="AO149" s="11"/>
      <c r="AP149" s="10"/>
      <c r="AQ149" s="7"/>
      <c r="AR149" s="7">
        <f t="shared" si="132"/>
        <v>0</v>
      </c>
      <c r="AS149" s="11"/>
      <c r="AT149" s="10"/>
      <c r="AU149" s="11"/>
      <c r="AV149" s="10"/>
      <c r="AW149" s="11"/>
      <c r="AX149" s="10"/>
      <c r="AY149" s="11"/>
      <c r="AZ149" s="10"/>
      <c r="BA149" s="7"/>
      <c r="BB149" s="11"/>
      <c r="BC149" s="10"/>
      <c r="BD149" s="11"/>
      <c r="BE149" s="10"/>
      <c r="BF149" s="11"/>
      <c r="BG149" s="10"/>
      <c r="BH149" s="11"/>
      <c r="BI149" s="10"/>
      <c r="BJ149" s="11"/>
      <c r="BK149" s="10"/>
      <c r="BL149" s="11"/>
      <c r="BM149" s="10"/>
      <c r="BN149" s="7"/>
      <c r="BO149" s="7">
        <f t="shared" si="133"/>
        <v>0</v>
      </c>
      <c r="BP149" s="11">
        <v>14</v>
      </c>
      <c r="BQ149" s="10" t="s">
        <v>60</v>
      </c>
      <c r="BR149" s="11"/>
      <c r="BS149" s="10"/>
      <c r="BT149" s="11"/>
      <c r="BU149" s="10"/>
      <c r="BV149" s="11"/>
      <c r="BW149" s="10"/>
      <c r="BX149" s="7">
        <v>0.8</v>
      </c>
      <c r="BY149" s="11"/>
      <c r="BZ149" s="10"/>
      <c r="CA149" s="11">
        <v>16</v>
      </c>
      <c r="CB149" s="10" t="s">
        <v>60</v>
      </c>
      <c r="CC149" s="11"/>
      <c r="CD149" s="10"/>
      <c r="CE149" s="11"/>
      <c r="CF149" s="10"/>
      <c r="CG149" s="11"/>
      <c r="CH149" s="10"/>
      <c r="CI149" s="11"/>
      <c r="CJ149" s="10"/>
      <c r="CK149" s="7">
        <v>1.2</v>
      </c>
      <c r="CL149" s="7">
        <f t="shared" si="134"/>
        <v>2</v>
      </c>
      <c r="CM149" s="11"/>
      <c r="CN149" s="10"/>
      <c r="CO149" s="11"/>
      <c r="CP149" s="10"/>
      <c r="CQ149" s="11"/>
      <c r="CR149" s="10"/>
      <c r="CS149" s="11"/>
      <c r="CT149" s="10"/>
      <c r="CU149" s="7"/>
      <c r="CV149" s="11"/>
      <c r="CW149" s="10"/>
      <c r="CX149" s="11"/>
      <c r="CY149" s="10"/>
      <c r="CZ149" s="11"/>
      <c r="DA149" s="10"/>
      <c r="DB149" s="11"/>
      <c r="DC149" s="10"/>
      <c r="DD149" s="11"/>
      <c r="DE149" s="10"/>
      <c r="DF149" s="11"/>
      <c r="DG149" s="10"/>
      <c r="DH149" s="7"/>
      <c r="DI149" s="7">
        <f t="shared" si="135"/>
        <v>0</v>
      </c>
      <c r="DJ149" s="11"/>
      <c r="DK149" s="10"/>
      <c r="DL149" s="11"/>
      <c r="DM149" s="10"/>
      <c r="DN149" s="11"/>
      <c r="DO149" s="10"/>
      <c r="DP149" s="11"/>
      <c r="DQ149" s="10"/>
      <c r="DR149" s="7"/>
      <c r="DS149" s="11"/>
      <c r="DT149" s="10"/>
      <c r="DU149" s="11"/>
      <c r="DV149" s="10"/>
      <c r="DW149" s="11"/>
      <c r="DX149" s="10"/>
      <c r="DY149" s="11"/>
      <c r="DZ149" s="10"/>
      <c r="EA149" s="11"/>
      <c r="EB149" s="10"/>
      <c r="EC149" s="11"/>
      <c r="ED149" s="10"/>
      <c r="EE149" s="7"/>
      <c r="EF149" s="7">
        <f t="shared" si="136"/>
        <v>0</v>
      </c>
      <c r="EG149" s="11"/>
      <c r="EH149" s="10"/>
      <c r="EI149" s="11"/>
      <c r="EJ149" s="10"/>
      <c r="EK149" s="11"/>
      <c r="EL149" s="10"/>
      <c r="EM149" s="11"/>
      <c r="EN149" s="10"/>
      <c r="EO149" s="7"/>
      <c r="EP149" s="11"/>
      <c r="EQ149" s="10"/>
      <c r="ER149" s="11"/>
      <c r="ES149" s="10"/>
      <c r="ET149" s="11"/>
      <c r="EU149" s="10"/>
      <c r="EV149" s="11"/>
      <c r="EW149" s="10"/>
      <c r="EX149" s="11"/>
      <c r="EY149" s="10"/>
      <c r="EZ149" s="11"/>
      <c r="FA149" s="10"/>
      <c r="FB149" s="7"/>
      <c r="FC149" s="7">
        <f t="shared" si="137"/>
        <v>0</v>
      </c>
      <c r="FD149" s="11"/>
      <c r="FE149" s="10"/>
      <c r="FF149" s="11"/>
      <c r="FG149" s="10"/>
      <c r="FH149" s="11"/>
      <c r="FI149" s="10"/>
      <c r="FJ149" s="11"/>
      <c r="FK149" s="10"/>
      <c r="FL149" s="7"/>
      <c r="FM149" s="11"/>
      <c r="FN149" s="10"/>
      <c r="FO149" s="11"/>
      <c r="FP149" s="10"/>
      <c r="FQ149" s="11"/>
      <c r="FR149" s="10"/>
      <c r="FS149" s="11"/>
      <c r="FT149" s="10"/>
      <c r="FU149" s="11"/>
      <c r="FV149" s="10"/>
      <c r="FW149" s="11"/>
      <c r="FX149" s="10"/>
      <c r="FY149" s="7"/>
      <c r="FZ149" s="7">
        <f t="shared" si="138"/>
        <v>0</v>
      </c>
      <c r="GA149" s="11"/>
      <c r="GB149" s="10"/>
      <c r="GC149" s="11"/>
      <c r="GD149" s="10"/>
      <c r="GE149" s="11"/>
      <c r="GF149" s="10"/>
      <c r="GG149" s="11"/>
      <c r="GH149" s="10"/>
      <c r="GI149" s="7"/>
      <c r="GJ149" s="11"/>
      <c r="GK149" s="10"/>
      <c r="GL149" s="11"/>
      <c r="GM149" s="10"/>
      <c r="GN149" s="11"/>
      <c r="GO149" s="10"/>
      <c r="GP149" s="11"/>
      <c r="GQ149" s="10"/>
      <c r="GR149" s="11"/>
      <c r="GS149" s="10"/>
      <c r="GT149" s="11"/>
      <c r="GU149" s="10"/>
      <c r="GV149" s="7"/>
      <c r="GW149" s="7">
        <f t="shared" si="139"/>
        <v>0</v>
      </c>
    </row>
    <row r="150" spans="1:205" ht="12.75">
      <c r="A150" s="15">
        <v>9</v>
      </c>
      <c r="B150" s="15">
        <v>1</v>
      </c>
      <c r="C150" s="15"/>
      <c r="D150" s="6" t="s">
        <v>300</v>
      </c>
      <c r="E150" s="3" t="s">
        <v>301</v>
      </c>
      <c r="F150" s="6">
        <f t="shared" si="117"/>
        <v>0</v>
      </c>
      <c r="G150" s="6">
        <f t="shared" si="118"/>
        <v>2</v>
      </c>
      <c r="H150" s="6">
        <f t="shared" si="119"/>
        <v>30</v>
      </c>
      <c r="I150" s="6">
        <f t="shared" si="120"/>
        <v>14</v>
      </c>
      <c r="J150" s="6">
        <f t="shared" si="121"/>
        <v>0</v>
      </c>
      <c r="K150" s="6">
        <f t="shared" si="122"/>
        <v>0</v>
      </c>
      <c r="L150" s="6">
        <f t="shared" si="123"/>
        <v>0</v>
      </c>
      <c r="M150" s="6">
        <f t="shared" si="124"/>
        <v>0</v>
      </c>
      <c r="N150" s="6">
        <f t="shared" si="125"/>
        <v>16</v>
      </c>
      <c r="O150" s="6">
        <f t="shared" si="126"/>
        <v>0</v>
      </c>
      <c r="P150" s="6">
        <f t="shared" si="127"/>
        <v>0</v>
      </c>
      <c r="Q150" s="6">
        <f t="shared" si="128"/>
        <v>0</v>
      </c>
      <c r="R150" s="6">
        <f t="shared" si="129"/>
        <v>0</v>
      </c>
      <c r="S150" s="7">
        <f t="shared" si="130"/>
        <v>2</v>
      </c>
      <c r="T150" s="7">
        <f t="shared" si="131"/>
        <v>1.2</v>
      </c>
      <c r="U150" s="7">
        <v>1.67</v>
      </c>
      <c r="V150" s="11"/>
      <c r="W150" s="10"/>
      <c r="X150" s="11"/>
      <c r="Y150" s="10"/>
      <c r="Z150" s="11"/>
      <c r="AA150" s="10"/>
      <c r="AB150" s="11"/>
      <c r="AC150" s="10"/>
      <c r="AD150" s="7"/>
      <c r="AE150" s="11"/>
      <c r="AF150" s="10"/>
      <c r="AG150" s="11"/>
      <c r="AH150" s="10"/>
      <c r="AI150" s="11"/>
      <c r="AJ150" s="10"/>
      <c r="AK150" s="11"/>
      <c r="AL150" s="10"/>
      <c r="AM150" s="11"/>
      <c r="AN150" s="10"/>
      <c r="AO150" s="11"/>
      <c r="AP150" s="10"/>
      <c r="AQ150" s="7"/>
      <c r="AR150" s="7">
        <f t="shared" si="132"/>
        <v>0</v>
      </c>
      <c r="AS150" s="11"/>
      <c r="AT150" s="10"/>
      <c r="AU150" s="11"/>
      <c r="AV150" s="10"/>
      <c r="AW150" s="11"/>
      <c r="AX150" s="10"/>
      <c r="AY150" s="11"/>
      <c r="AZ150" s="10"/>
      <c r="BA150" s="7"/>
      <c r="BB150" s="11"/>
      <c r="BC150" s="10"/>
      <c r="BD150" s="11"/>
      <c r="BE150" s="10"/>
      <c r="BF150" s="11"/>
      <c r="BG150" s="10"/>
      <c r="BH150" s="11"/>
      <c r="BI150" s="10"/>
      <c r="BJ150" s="11"/>
      <c r="BK150" s="10"/>
      <c r="BL150" s="11"/>
      <c r="BM150" s="10"/>
      <c r="BN150" s="7"/>
      <c r="BO150" s="7">
        <f t="shared" si="133"/>
        <v>0</v>
      </c>
      <c r="BP150" s="11">
        <v>14</v>
      </c>
      <c r="BQ150" s="10" t="s">
        <v>60</v>
      </c>
      <c r="BR150" s="11"/>
      <c r="BS150" s="10"/>
      <c r="BT150" s="11"/>
      <c r="BU150" s="10"/>
      <c r="BV150" s="11"/>
      <c r="BW150" s="10"/>
      <c r="BX150" s="7">
        <v>0.8</v>
      </c>
      <c r="BY150" s="11"/>
      <c r="BZ150" s="10"/>
      <c r="CA150" s="11">
        <v>16</v>
      </c>
      <c r="CB150" s="10" t="s">
        <v>60</v>
      </c>
      <c r="CC150" s="11"/>
      <c r="CD150" s="10"/>
      <c r="CE150" s="11"/>
      <c r="CF150" s="10"/>
      <c r="CG150" s="11"/>
      <c r="CH150" s="10"/>
      <c r="CI150" s="11"/>
      <c r="CJ150" s="10"/>
      <c r="CK150" s="7">
        <v>1.2</v>
      </c>
      <c r="CL150" s="7">
        <f t="shared" si="134"/>
        <v>2</v>
      </c>
      <c r="CM150" s="11"/>
      <c r="CN150" s="10"/>
      <c r="CO150" s="11"/>
      <c r="CP150" s="10"/>
      <c r="CQ150" s="11"/>
      <c r="CR150" s="10"/>
      <c r="CS150" s="11"/>
      <c r="CT150" s="10"/>
      <c r="CU150" s="7"/>
      <c r="CV150" s="11"/>
      <c r="CW150" s="10"/>
      <c r="CX150" s="11"/>
      <c r="CY150" s="10"/>
      <c r="CZ150" s="11"/>
      <c r="DA150" s="10"/>
      <c r="DB150" s="11"/>
      <c r="DC150" s="10"/>
      <c r="DD150" s="11"/>
      <c r="DE150" s="10"/>
      <c r="DF150" s="11"/>
      <c r="DG150" s="10"/>
      <c r="DH150" s="7"/>
      <c r="DI150" s="7">
        <f t="shared" si="135"/>
        <v>0</v>
      </c>
      <c r="DJ150" s="11"/>
      <c r="DK150" s="10"/>
      <c r="DL150" s="11"/>
      <c r="DM150" s="10"/>
      <c r="DN150" s="11"/>
      <c r="DO150" s="10"/>
      <c r="DP150" s="11"/>
      <c r="DQ150" s="10"/>
      <c r="DR150" s="7"/>
      <c r="DS150" s="11"/>
      <c r="DT150" s="10"/>
      <c r="DU150" s="11"/>
      <c r="DV150" s="10"/>
      <c r="DW150" s="11"/>
      <c r="DX150" s="10"/>
      <c r="DY150" s="11"/>
      <c r="DZ150" s="10"/>
      <c r="EA150" s="11"/>
      <c r="EB150" s="10"/>
      <c r="EC150" s="11"/>
      <c r="ED150" s="10"/>
      <c r="EE150" s="7"/>
      <c r="EF150" s="7">
        <f t="shared" si="136"/>
        <v>0</v>
      </c>
      <c r="EG150" s="11"/>
      <c r="EH150" s="10"/>
      <c r="EI150" s="11"/>
      <c r="EJ150" s="10"/>
      <c r="EK150" s="11"/>
      <c r="EL150" s="10"/>
      <c r="EM150" s="11"/>
      <c r="EN150" s="10"/>
      <c r="EO150" s="7"/>
      <c r="EP150" s="11"/>
      <c r="EQ150" s="10"/>
      <c r="ER150" s="11"/>
      <c r="ES150" s="10"/>
      <c r="ET150" s="11"/>
      <c r="EU150" s="10"/>
      <c r="EV150" s="11"/>
      <c r="EW150" s="10"/>
      <c r="EX150" s="11"/>
      <c r="EY150" s="10"/>
      <c r="EZ150" s="11"/>
      <c r="FA150" s="10"/>
      <c r="FB150" s="7"/>
      <c r="FC150" s="7">
        <f t="shared" si="137"/>
        <v>0</v>
      </c>
      <c r="FD150" s="11"/>
      <c r="FE150" s="10"/>
      <c r="FF150" s="11"/>
      <c r="FG150" s="10"/>
      <c r="FH150" s="11"/>
      <c r="FI150" s="10"/>
      <c r="FJ150" s="11"/>
      <c r="FK150" s="10"/>
      <c r="FL150" s="7"/>
      <c r="FM150" s="11"/>
      <c r="FN150" s="10"/>
      <c r="FO150" s="11"/>
      <c r="FP150" s="10"/>
      <c r="FQ150" s="11"/>
      <c r="FR150" s="10"/>
      <c r="FS150" s="11"/>
      <c r="FT150" s="10"/>
      <c r="FU150" s="11"/>
      <c r="FV150" s="10"/>
      <c r="FW150" s="11"/>
      <c r="FX150" s="10"/>
      <c r="FY150" s="7"/>
      <c r="FZ150" s="7">
        <f t="shared" si="138"/>
        <v>0</v>
      </c>
      <c r="GA150" s="11"/>
      <c r="GB150" s="10"/>
      <c r="GC150" s="11"/>
      <c r="GD150" s="10"/>
      <c r="GE150" s="11"/>
      <c r="GF150" s="10"/>
      <c r="GG150" s="11"/>
      <c r="GH150" s="10"/>
      <c r="GI150" s="7"/>
      <c r="GJ150" s="11"/>
      <c r="GK150" s="10"/>
      <c r="GL150" s="11"/>
      <c r="GM150" s="10"/>
      <c r="GN150" s="11"/>
      <c r="GO150" s="10"/>
      <c r="GP150" s="11"/>
      <c r="GQ150" s="10"/>
      <c r="GR150" s="11"/>
      <c r="GS150" s="10"/>
      <c r="GT150" s="11"/>
      <c r="GU150" s="10"/>
      <c r="GV150" s="7"/>
      <c r="GW150" s="7">
        <f t="shared" si="139"/>
        <v>0</v>
      </c>
    </row>
    <row r="151" spans="1:205" ht="12.75">
      <c r="A151" s="15">
        <v>9</v>
      </c>
      <c r="B151" s="15">
        <v>1</v>
      </c>
      <c r="C151" s="15"/>
      <c r="D151" s="6" t="s">
        <v>302</v>
      </c>
      <c r="E151" s="3" t="s">
        <v>303</v>
      </c>
      <c r="F151" s="6">
        <f t="shared" si="117"/>
        <v>0</v>
      </c>
      <c r="G151" s="6">
        <f t="shared" si="118"/>
        <v>2</v>
      </c>
      <c r="H151" s="6">
        <f t="shared" si="119"/>
        <v>30</v>
      </c>
      <c r="I151" s="6">
        <f t="shared" si="120"/>
        <v>14</v>
      </c>
      <c r="J151" s="6">
        <f t="shared" si="121"/>
        <v>0</v>
      </c>
      <c r="K151" s="6">
        <f t="shared" si="122"/>
        <v>0</v>
      </c>
      <c r="L151" s="6">
        <f t="shared" si="123"/>
        <v>0</v>
      </c>
      <c r="M151" s="6">
        <f t="shared" si="124"/>
        <v>0</v>
      </c>
      <c r="N151" s="6">
        <f t="shared" si="125"/>
        <v>16</v>
      </c>
      <c r="O151" s="6">
        <f t="shared" si="126"/>
        <v>0</v>
      </c>
      <c r="P151" s="6">
        <f t="shared" si="127"/>
        <v>0</v>
      </c>
      <c r="Q151" s="6">
        <f t="shared" si="128"/>
        <v>0</v>
      </c>
      <c r="R151" s="6">
        <f t="shared" si="129"/>
        <v>0</v>
      </c>
      <c r="S151" s="7">
        <f t="shared" si="130"/>
        <v>2</v>
      </c>
      <c r="T151" s="7">
        <f t="shared" si="131"/>
        <v>1.2</v>
      </c>
      <c r="U151" s="7">
        <v>1.5</v>
      </c>
      <c r="V151" s="11"/>
      <c r="W151" s="10"/>
      <c r="X151" s="11"/>
      <c r="Y151" s="10"/>
      <c r="Z151" s="11"/>
      <c r="AA151" s="10"/>
      <c r="AB151" s="11"/>
      <c r="AC151" s="10"/>
      <c r="AD151" s="7"/>
      <c r="AE151" s="11"/>
      <c r="AF151" s="10"/>
      <c r="AG151" s="11"/>
      <c r="AH151" s="10"/>
      <c r="AI151" s="11"/>
      <c r="AJ151" s="10"/>
      <c r="AK151" s="11"/>
      <c r="AL151" s="10"/>
      <c r="AM151" s="11"/>
      <c r="AN151" s="10"/>
      <c r="AO151" s="11"/>
      <c r="AP151" s="10"/>
      <c r="AQ151" s="7"/>
      <c r="AR151" s="7">
        <f t="shared" si="132"/>
        <v>0</v>
      </c>
      <c r="AS151" s="11"/>
      <c r="AT151" s="10"/>
      <c r="AU151" s="11"/>
      <c r="AV151" s="10"/>
      <c r="AW151" s="11"/>
      <c r="AX151" s="10"/>
      <c r="AY151" s="11"/>
      <c r="AZ151" s="10"/>
      <c r="BA151" s="7"/>
      <c r="BB151" s="11"/>
      <c r="BC151" s="10"/>
      <c r="BD151" s="11"/>
      <c r="BE151" s="10"/>
      <c r="BF151" s="11"/>
      <c r="BG151" s="10"/>
      <c r="BH151" s="11"/>
      <c r="BI151" s="10"/>
      <c r="BJ151" s="11"/>
      <c r="BK151" s="10"/>
      <c r="BL151" s="11"/>
      <c r="BM151" s="10"/>
      <c r="BN151" s="7"/>
      <c r="BO151" s="7">
        <f t="shared" si="133"/>
        <v>0</v>
      </c>
      <c r="BP151" s="11">
        <v>14</v>
      </c>
      <c r="BQ151" s="10" t="s">
        <v>60</v>
      </c>
      <c r="BR151" s="11"/>
      <c r="BS151" s="10"/>
      <c r="BT151" s="11"/>
      <c r="BU151" s="10"/>
      <c r="BV151" s="11"/>
      <c r="BW151" s="10"/>
      <c r="BX151" s="7">
        <v>0.8</v>
      </c>
      <c r="BY151" s="11"/>
      <c r="BZ151" s="10"/>
      <c r="CA151" s="11">
        <v>16</v>
      </c>
      <c r="CB151" s="10" t="s">
        <v>60</v>
      </c>
      <c r="CC151" s="11"/>
      <c r="CD151" s="10"/>
      <c r="CE151" s="11"/>
      <c r="CF151" s="10"/>
      <c r="CG151" s="11"/>
      <c r="CH151" s="10"/>
      <c r="CI151" s="11"/>
      <c r="CJ151" s="10"/>
      <c r="CK151" s="7">
        <v>1.2</v>
      </c>
      <c r="CL151" s="7">
        <f t="shared" si="134"/>
        <v>2</v>
      </c>
      <c r="CM151" s="11"/>
      <c r="CN151" s="10"/>
      <c r="CO151" s="11"/>
      <c r="CP151" s="10"/>
      <c r="CQ151" s="11"/>
      <c r="CR151" s="10"/>
      <c r="CS151" s="11"/>
      <c r="CT151" s="10"/>
      <c r="CU151" s="7"/>
      <c r="CV151" s="11"/>
      <c r="CW151" s="10"/>
      <c r="CX151" s="11"/>
      <c r="CY151" s="10"/>
      <c r="CZ151" s="11"/>
      <c r="DA151" s="10"/>
      <c r="DB151" s="11"/>
      <c r="DC151" s="10"/>
      <c r="DD151" s="11"/>
      <c r="DE151" s="10"/>
      <c r="DF151" s="11"/>
      <c r="DG151" s="10"/>
      <c r="DH151" s="7"/>
      <c r="DI151" s="7">
        <f t="shared" si="135"/>
        <v>0</v>
      </c>
      <c r="DJ151" s="11"/>
      <c r="DK151" s="10"/>
      <c r="DL151" s="11"/>
      <c r="DM151" s="10"/>
      <c r="DN151" s="11"/>
      <c r="DO151" s="10"/>
      <c r="DP151" s="11"/>
      <c r="DQ151" s="10"/>
      <c r="DR151" s="7"/>
      <c r="DS151" s="11"/>
      <c r="DT151" s="10"/>
      <c r="DU151" s="11"/>
      <c r="DV151" s="10"/>
      <c r="DW151" s="11"/>
      <c r="DX151" s="10"/>
      <c r="DY151" s="11"/>
      <c r="DZ151" s="10"/>
      <c r="EA151" s="11"/>
      <c r="EB151" s="10"/>
      <c r="EC151" s="11"/>
      <c r="ED151" s="10"/>
      <c r="EE151" s="7"/>
      <c r="EF151" s="7">
        <f t="shared" si="136"/>
        <v>0</v>
      </c>
      <c r="EG151" s="11"/>
      <c r="EH151" s="10"/>
      <c r="EI151" s="11"/>
      <c r="EJ151" s="10"/>
      <c r="EK151" s="11"/>
      <c r="EL151" s="10"/>
      <c r="EM151" s="11"/>
      <c r="EN151" s="10"/>
      <c r="EO151" s="7"/>
      <c r="EP151" s="11"/>
      <c r="EQ151" s="10"/>
      <c r="ER151" s="11"/>
      <c r="ES151" s="10"/>
      <c r="ET151" s="11"/>
      <c r="EU151" s="10"/>
      <c r="EV151" s="11"/>
      <c r="EW151" s="10"/>
      <c r="EX151" s="11"/>
      <c r="EY151" s="10"/>
      <c r="EZ151" s="11"/>
      <c r="FA151" s="10"/>
      <c r="FB151" s="7"/>
      <c r="FC151" s="7">
        <f t="shared" si="137"/>
        <v>0</v>
      </c>
      <c r="FD151" s="11"/>
      <c r="FE151" s="10"/>
      <c r="FF151" s="11"/>
      <c r="FG151" s="10"/>
      <c r="FH151" s="11"/>
      <c r="FI151" s="10"/>
      <c r="FJ151" s="11"/>
      <c r="FK151" s="10"/>
      <c r="FL151" s="7"/>
      <c r="FM151" s="11"/>
      <c r="FN151" s="10"/>
      <c r="FO151" s="11"/>
      <c r="FP151" s="10"/>
      <c r="FQ151" s="11"/>
      <c r="FR151" s="10"/>
      <c r="FS151" s="11"/>
      <c r="FT151" s="10"/>
      <c r="FU151" s="11"/>
      <c r="FV151" s="10"/>
      <c r="FW151" s="11"/>
      <c r="FX151" s="10"/>
      <c r="FY151" s="7"/>
      <c r="FZ151" s="7">
        <f t="shared" si="138"/>
        <v>0</v>
      </c>
      <c r="GA151" s="11"/>
      <c r="GB151" s="10"/>
      <c r="GC151" s="11"/>
      <c r="GD151" s="10"/>
      <c r="GE151" s="11"/>
      <c r="GF151" s="10"/>
      <c r="GG151" s="11"/>
      <c r="GH151" s="10"/>
      <c r="GI151" s="7"/>
      <c r="GJ151" s="11"/>
      <c r="GK151" s="10"/>
      <c r="GL151" s="11"/>
      <c r="GM151" s="10"/>
      <c r="GN151" s="11"/>
      <c r="GO151" s="10"/>
      <c r="GP151" s="11"/>
      <c r="GQ151" s="10"/>
      <c r="GR151" s="11"/>
      <c r="GS151" s="10"/>
      <c r="GT151" s="11"/>
      <c r="GU151" s="10"/>
      <c r="GV151" s="7"/>
      <c r="GW151" s="7">
        <f t="shared" si="139"/>
        <v>0</v>
      </c>
    </row>
    <row r="152" spans="1:205" ht="12.75">
      <c r="A152" s="15">
        <v>9</v>
      </c>
      <c r="B152" s="15">
        <v>1</v>
      </c>
      <c r="C152" s="15"/>
      <c r="D152" s="6" t="s">
        <v>304</v>
      </c>
      <c r="E152" s="3" t="s">
        <v>305</v>
      </c>
      <c r="F152" s="6">
        <f t="shared" si="117"/>
        <v>0</v>
      </c>
      <c r="G152" s="6">
        <f t="shared" si="118"/>
        <v>2</v>
      </c>
      <c r="H152" s="6">
        <f t="shared" si="119"/>
        <v>30</v>
      </c>
      <c r="I152" s="6">
        <f t="shared" si="120"/>
        <v>14</v>
      </c>
      <c r="J152" s="6">
        <f t="shared" si="121"/>
        <v>0</v>
      </c>
      <c r="K152" s="6">
        <f t="shared" si="122"/>
        <v>0</v>
      </c>
      <c r="L152" s="6">
        <f t="shared" si="123"/>
        <v>0</v>
      </c>
      <c r="M152" s="6">
        <f t="shared" si="124"/>
        <v>0</v>
      </c>
      <c r="N152" s="6">
        <f t="shared" si="125"/>
        <v>16</v>
      </c>
      <c r="O152" s="6">
        <f t="shared" si="126"/>
        <v>0</v>
      </c>
      <c r="P152" s="6">
        <f t="shared" si="127"/>
        <v>0</v>
      </c>
      <c r="Q152" s="6">
        <f t="shared" si="128"/>
        <v>0</v>
      </c>
      <c r="R152" s="6">
        <f t="shared" si="129"/>
        <v>0</v>
      </c>
      <c r="S152" s="7">
        <f t="shared" si="130"/>
        <v>2</v>
      </c>
      <c r="T152" s="7">
        <f t="shared" si="131"/>
        <v>1.2</v>
      </c>
      <c r="U152" s="7">
        <v>1.5</v>
      </c>
      <c r="V152" s="11"/>
      <c r="W152" s="10"/>
      <c r="X152" s="11"/>
      <c r="Y152" s="10"/>
      <c r="Z152" s="11"/>
      <c r="AA152" s="10"/>
      <c r="AB152" s="11"/>
      <c r="AC152" s="10"/>
      <c r="AD152" s="7"/>
      <c r="AE152" s="11"/>
      <c r="AF152" s="10"/>
      <c r="AG152" s="11"/>
      <c r="AH152" s="10"/>
      <c r="AI152" s="11"/>
      <c r="AJ152" s="10"/>
      <c r="AK152" s="11"/>
      <c r="AL152" s="10"/>
      <c r="AM152" s="11"/>
      <c r="AN152" s="10"/>
      <c r="AO152" s="11"/>
      <c r="AP152" s="10"/>
      <c r="AQ152" s="7"/>
      <c r="AR152" s="7">
        <f t="shared" si="132"/>
        <v>0</v>
      </c>
      <c r="AS152" s="11"/>
      <c r="AT152" s="10"/>
      <c r="AU152" s="11"/>
      <c r="AV152" s="10"/>
      <c r="AW152" s="11"/>
      <c r="AX152" s="10"/>
      <c r="AY152" s="11"/>
      <c r="AZ152" s="10"/>
      <c r="BA152" s="7"/>
      <c r="BB152" s="11"/>
      <c r="BC152" s="10"/>
      <c r="BD152" s="11"/>
      <c r="BE152" s="10"/>
      <c r="BF152" s="11"/>
      <c r="BG152" s="10"/>
      <c r="BH152" s="11"/>
      <c r="BI152" s="10"/>
      <c r="BJ152" s="11"/>
      <c r="BK152" s="10"/>
      <c r="BL152" s="11"/>
      <c r="BM152" s="10"/>
      <c r="BN152" s="7"/>
      <c r="BO152" s="7">
        <f t="shared" si="133"/>
        <v>0</v>
      </c>
      <c r="BP152" s="11">
        <v>14</v>
      </c>
      <c r="BQ152" s="10" t="s">
        <v>60</v>
      </c>
      <c r="BR152" s="11"/>
      <c r="BS152" s="10"/>
      <c r="BT152" s="11"/>
      <c r="BU152" s="10"/>
      <c r="BV152" s="11"/>
      <c r="BW152" s="10"/>
      <c r="BX152" s="7">
        <v>0.8</v>
      </c>
      <c r="BY152" s="11"/>
      <c r="BZ152" s="10"/>
      <c r="CA152" s="11">
        <v>16</v>
      </c>
      <c r="CB152" s="10" t="s">
        <v>60</v>
      </c>
      <c r="CC152" s="11"/>
      <c r="CD152" s="10"/>
      <c r="CE152" s="11"/>
      <c r="CF152" s="10"/>
      <c r="CG152" s="11"/>
      <c r="CH152" s="10"/>
      <c r="CI152" s="11"/>
      <c r="CJ152" s="10"/>
      <c r="CK152" s="7">
        <v>1.2</v>
      </c>
      <c r="CL152" s="7">
        <f t="shared" si="134"/>
        <v>2</v>
      </c>
      <c r="CM152" s="11"/>
      <c r="CN152" s="10"/>
      <c r="CO152" s="11"/>
      <c r="CP152" s="10"/>
      <c r="CQ152" s="11"/>
      <c r="CR152" s="10"/>
      <c r="CS152" s="11"/>
      <c r="CT152" s="10"/>
      <c r="CU152" s="7"/>
      <c r="CV152" s="11"/>
      <c r="CW152" s="10"/>
      <c r="CX152" s="11"/>
      <c r="CY152" s="10"/>
      <c r="CZ152" s="11"/>
      <c r="DA152" s="10"/>
      <c r="DB152" s="11"/>
      <c r="DC152" s="10"/>
      <c r="DD152" s="11"/>
      <c r="DE152" s="10"/>
      <c r="DF152" s="11"/>
      <c r="DG152" s="10"/>
      <c r="DH152" s="7"/>
      <c r="DI152" s="7">
        <f t="shared" si="135"/>
        <v>0</v>
      </c>
      <c r="DJ152" s="11"/>
      <c r="DK152" s="10"/>
      <c r="DL152" s="11"/>
      <c r="DM152" s="10"/>
      <c r="DN152" s="11"/>
      <c r="DO152" s="10"/>
      <c r="DP152" s="11"/>
      <c r="DQ152" s="10"/>
      <c r="DR152" s="7"/>
      <c r="DS152" s="11"/>
      <c r="DT152" s="10"/>
      <c r="DU152" s="11"/>
      <c r="DV152" s="10"/>
      <c r="DW152" s="11"/>
      <c r="DX152" s="10"/>
      <c r="DY152" s="11"/>
      <c r="DZ152" s="10"/>
      <c r="EA152" s="11"/>
      <c r="EB152" s="10"/>
      <c r="EC152" s="11"/>
      <c r="ED152" s="10"/>
      <c r="EE152" s="7"/>
      <c r="EF152" s="7">
        <f t="shared" si="136"/>
        <v>0</v>
      </c>
      <c r="EG152" s="11"/>
      <c r="EH152" s="10"/>
      <c r="EI152" s="11"/>
      <c r="EJ152" s="10"/>
      <c r="EK152" s="11"/>
      <c r="EL152" s="10"/>
      <c r="EM152" s="11"/>
      <c r="EN152" s="10"/>
      <c r="EO152" s="7"/>
      <c r="EP152" s="11"/>
      <c r="EQ152" s="10"/>
      <c r="ER152" s="11"/>
      <c r="ES152" s="10"/>
      <c r="ET152" s="11"/>
      <c r="EU152" s="10"/>
      <c r="EV152" s="11"/>
      <c r="EW152" s="10"/>
      <c r="EX152" s="11"/>
      <c r="EY152" s="10"/>
      <c r="EZ152" s="11"/>
      <c r="FA152" s="10"/>
      <c r="FB152" s="7"/>
      <c r="FC152" s="7">
        <f t="shared" si="137"/>
        <v>0</v>
      </c>
      <c r="FD152" s="11"/>
      <c r="FE152" s="10"/>
      <c r="FF152" s="11"/>
      <c r="FG152" s="10"/>
      <c r="FH152" s="11"/>
      <c r="FI152" s="10"/>
      <c r="FJ152" s="11"/>
      <c r="FK152" s="10"/>
      <c r="FL152" s="7"/>
      <c r="FM152" s="11"/>
      <c r="FN152" s="10"/>
      <c r="FO152" s="11"/>
      <c r="FP152" s="10"/>
      <c r="FQ152" s="11"/>
      <c r="FR152" s="10"/>
      <c r="FS152" s="11"/>
      <c r="FT152" s="10"/>
      <c r="FU152" s="11"/>
      <c r="FV152" s="10"/>
      <c r="FW152" s="11"/>
      <c r="FX152" s="10"/>
      <c r="FY152" s="7"/>
      <c r="FZ152" s="7">
        <f t="shared" si="138"/>
        <v>0</v>
      </c>
      <c r="GA152" s="11"/>
      <c r="GB152" s="10"/>
      <c r="GC152" s="11"/>
      <c r="GD152" s="10"/>
      <c r="GE152" s="11"/>
      <c r="GF152" s="10"/>
      <c r="GG152" s="11"/>
      <c r="GH152" s="10"/>
      <c r="GI152" s="7"/>
      <c r="GJ152" s="11"/>
      <c r="GK152" s="10"/>
      <c r="GL152" s="11"/>
      <c r="GM152" s="10"/>
      <c r="GN152" s="11"/>
      <c r="GO152" s="10"/>
      <c r="GP152" s="11"/>
      <c r="GQ152" s="10"/>
      <c r="GR152" s="11"/>
      <c r="GS152" s="10"/>
      <c r="GT152" s="11"/>
      <c r="GU152" s="10"/>
      <c r="GV152" s="7"/>
      <c r="GW152" s="7">
        <f t="shared" si="139"/>
        <v>0</v>
      </c>
    </row>
    <row r="153" spans="1:205" ht="12.75">
      <c r="A153" s="15">
        <v>12</v>
      </c>
      <c r="B153" s="15">
        <v>1</v>
      </c>
      <c r="C153" s="15"/>
      <c r="D153" s="6" t="s">
        <v>306</v>
      </c>
      <c r="E153" s="3" t="s">
        <v>307</v>
      </c>
      <c r="F153" s="6">
        <f t="shared" si="117"/>
        <v>0</v>
      </c>
      <c r="G153" s="6">
        <f t="shared" si="118"/>
        <v>2</v>
      </c>
      <c r="H153" s="6">
        <f t="shared" si="119"/>
        <v>30</v>
      </c>
      <c r="I153" s="6">
        <f t="shared" si="120"/>
        <v>10</v>
      </c>
      <c r="J153" s="6">
        <f t="shared" si="121"/>
        <v>0</v>
      </c>
      <c r="K153" s="6">
        <f t="shared" si="122"/>
        <v>0</v>
      </c>
      <c r="L153" s="6">
        <f t="shared" si="123"/>
        <v>0</v>
      </c>
      <c r="M153" s="6">
        <f t="shared" si="124"/>
        <v>0</v>
      </c>
      <c r="N153" s="6">
        <f t="shared" si="125"/>
        <v>20</v>
      </c>
      <c r="O153" s="6">
        <f t="shared" si="126"/>
        <v>0</v>
      </c>
      <c r="P153" s="6">
        <f t="shared" si="127"/>
        <v>0</v>
      </c>
      <c r="Q153" s="6">
        <f t="shared" si="128"/>
        <v>0</v>
      </c>
      <c r="R153" s="6">
        <f t="shared" si="129"/>
        <v>0</v>
      </c>
      <c r="S153" s="7">
        <f t="shared" si="130"/>
        <v>2</v>
      </c>
      <c r="T153" s="7">
        <f t="shared" si="131"/>
        <v>1.2</v>
      </c>
      <c r="U153" s="7">
        <v>1.2</v>
      </c>
      <c r="V153" s="11"/>
      <c r="W153" s="10"/>
      <c r="X153" s="11"/>
      <c r="Y153" s="10"/>
      <c r="Z153" s="11"/>
      <c r="AA153" s="10"/>
      <c r="AB153" s="11"/>
      <c r="AC153" s="10"/>
      <c r="AD153" s="7"/>
      <c r="AE153" s="11"/>
      <c r="AF153" s="10"/>
      <c r="AG153" s="11"/>
      <c r="AH153" s="10"/>
      <c r="AI153" s="11"/>
      <c r="AJ153" s="10"/>
      <c r="AK153" s="11"/>
      <c r="AL153" s="10"/>
      <c r="AM153" s="11"/>
      <c r="AN153" s="10"/>
      <c r="AO153" s="11"/>
      <c r="AP153" s="10"/>
      <c r="AQ153" s="7"/>
      <c r="AR153" s="7">
        <f t="shared" si="132"/>
        <v>0</v>
      </c>
      <c r="AS153" s="11"/>
      <c r="AT153" s="10"/>
      <c r="AU153" s="11"/>
      <c r="AV153" s="10"/>
      <c r="AW153" s="11"/>
      <c r="AX153" s="10"/>
      <c r="AY153" s="11"/>
      <c r="AZ153" s="10"/>
      <c r="BA153" s="7"/>
      <c r="BB153" s="11"/>
      <c r="BC153" s="10"/>
      <c r="BD153" s="11"/>
      <c r="BE153" s="10"/>
      <c r="BF153" s="11"/>
      <c r="BG153" s="10"/>
      <c r="BH153" s="11"/>
      <c r="BI153" s="10"/>
      <c r="BJ153" s="11"/>
      <c r="BK153" s="10"/>
      <c r="BL153" s="11"/>
      <c r="BM153" s="10"/>
      <c r="BN153" s="7"/>
      <c r="BO153" s="7">
        <f t="shared" si="133"/>
        <v>0</v>
      </c>
      <c r="BP153" s="11"/>
      <c r="BQ153" s="10"/>
      <c r="BR153" s="11"/>
      <c r="BS153" s="10"/>
      <c r="BT153" s="11"/>
      <c r="BU153" s="10"/>
      <c r="BV153" s="11"/>
      <c r="BW153" s="10"/>
      <c r="BX153" s="7"/>
      <c r="BY153" s="11"/>
      <c r="BZ153" s="10"/>
      <c r="CA153" s="11"/>
      <c r="CB153" s="10"/>
      <c r="CC153" s="11"/>
      <c r="CD153" s="10"/>
      <c r="CE153" s="11"/>
      <c r="CF153" s="10"/>
      <c r="CG153" s="11"/>
      <c r="CH153" s="10"/>
      <c r="CI153" s="11"/>
      <c r="CJ153" s="10"/>
      <c r="CK153" s="7"/>
      <c r="CL153" s="7">
        <f t="shared" si="134"/>
        <v>0</v>
      </c>
      <c r="CM153" s="11">
        <v>10</v>
      </c>
      <c r="CN153" s="10" t="s">
        <v>60</v>
      </c>
      <c r="CO153" s="11"/>
      <c r="CP153" s="10"/>
      <c r="CQ153" s="11"/>
      <c r="CR153" s="10"/>
      <c r="CS153" s="11"/>
      <c r="CT153" s="10"/>
      <c r="CU153" s="7">
        <v>0.8</v>
      </c>
      <c r="CV153" s="11"/>
      <c r="CW153" s="10"/>
      <c r="CX153" s="11">
        <v>20</v>
      </c>
      <c r="CY153" s="10" t="s">
        <v>60</v>
      </c>
      <c r="CZ153" s="11"/>
      <c r="DA153" s="10"/>
      <c r="DB153" s="11"/>
      <c r="DC153" s="10"/>
      <c r="DD153" s="11"/>
      <c r="DE153" s="10"/>
      <c r="DF153" s="11"/>
      <c r="DG153" s="10"/>
      <c r="DH153" s="7">
        <v>1.2</v>
      </c>
      <c r="DI153" s="7">
        <f t="shared" si="135"/>
        <v>2</v>
      </c>
      <c r="DJ153" s="11"/>
      <c r="DK153" s="10"/>
      <c r="DL153" s="11"/>
      <c r="DM153" s="10"/>
      <c r="DN153" s="11"/>
      <c r="DO153" s="10"/>
      <c r="DP153" s="11"/>
      <c r="DQ153" s="10"/>
      <c r="DR153" s="7"/>
      <c r="DS153" s="11"/>
      <c r="DT153" s="10"/>
      <c r="DU153" s="11"/>
      <c r="DV153" s="10"/>
      <c r="DW153" s="11"/>
      <c r="DX153" s="10"/>
      <c r="DY153" s="11"/>
      <c r="DZ153" s="10"/>
      <c r="EA153" s="11"/>
      <c r="EB153" s="10"/>
      <c r="EC153" s="11"/>
      <c r="ED153" s="10"/>
      <c r="EE153" s="7"/>
      <c r="EF153" s="7">
        <f t="shared" si="136"/>
        <v>0</v>
      </c>
      <c r="EG153" s="11"/>
      <c r="EH153" s="10"/>
      <c r="EI153" s="11"/>
      <c r="EJ153" s="10"/>
      <c r="EK153" s="11"/>
      <c r="EL153" s="10"/>
      <c r="EM153" s="11"/>
      <c r="EN153" s="10"/>
      <c r="EO153" s="7"/>
      <c r="EP153" s="11"/>
      <c r="EQ153" s="10"/>
      <c r="ER153" s="11"/>
      <c r="ES153" s="10"/>
      <c r="ET153" s="11"/>
      <c r="EU153" s="10"/>
      <c r="EV153" s="11"/>
      <c r="EW153" s="10"/>
      <c r="EX153" s="11"/>
      <c r="EY153" s="10"/>
      <c r="EZ153" s="11"/>
      <c r="FA153" s="10"/>
      <c r="FB153" s="7"/>
      <c r="FC153" s="7">
        <f t="shared" si="137"/>
        <v>0</v>
      </c>
      <c r="FD153" s="11"/>
      <c r="FE153" s="10"/>
      <c r="FF153" s="11"/>
      <c r="FG153" s="10"/>
      <c r="FH153" s="11"/>
      <c r="FI153" s="10"/>
      <c r="FJ153" s="11"/>
      <c r="FK153" s="10"/>
      <c r="FL153" s="7"/>
      <c r="FM153" s="11"/>
      <c r="FN153" s="10"/>
      <c r="FO153" s="11"/>
      <c r="FP153" s="10"/>
      <c r="FQ153" s="11"/>
      <c r="FR153" s="10"/>
      <c r="FS153" s="11"/>
      <c r="FT153" s="10"/>
      <c r="FU153" s="11"/>
      <c r="FV153" s="10"/>
      <c r="FW153" s="11"/>
      <c r="FX153" s="10"/>
      <c r="FY153" s="7"/>
      <c r="FZ153" s="7">
        <f t="shared" si="138"/>
        <v>0</v>
      </c>
      <c r="GA153" s="11"/>
      <c r="GB153" s="10"/>
      <c r="GC153" s="11"/>
      <c r="GD153" s="10"/>
      <c r="GE153" s="11"/>
      <c r="GF153" s="10"/>
      <c r="GG153" s="11"/>
      <c r="GH153" s="10"/>
      <c r="GI153" s="7"/>
      <c r="GJ153" s="11"/>
      <c r="GK153" s="10"/>
      <c r="GL153" s="11"/>
      <c r="GM153" s="10"/>
      <c r="GN153" s="11"/>
      <c r="GO153" s="10"/>
      <c r="GP153" s="11"/>
      <c r="GQ153" s="10"/>
      <c r="GR153" s="11"/>
      <c r="GS153" s="10"/>
      <c r="GT153" s="11"/>
      <c r="GU153" s="10"/>
      <c r="GV153" s="7"/>
      <c r="GW153" s="7">
        <f t="shared" si="139"/>
        <v>0</v>
      </c>
    </row>
    <row r="154" spans="1:205" ht="12.75">
      <c r="A154" s="15">
        <v>12</v>
      </c>
      <c r="B154" s="15">
        <v>1</v>
      </c>
      <c r="C154" s="15"/>
      <c r="D154" s="6" t="s">
        <v>308</v>
      </c>
      <c r="E154" s="3" t="s">
        <v>309</v>
      </c>
      <c r="F154" s="6">
        <f t="shared" si="117"/>
        <v>0</v>
      </c>
      <c r="G154" s="6">
        <f t="shared" si="118"/>
        <v>2</v>
      </c>
      <c r="H154" s="6">
        <f t="shared" si="119"/>
        <v>30</v>
      </c>
      <c r="I154" s="6">
        <f t="shared" si="120"/>
        <v>10</v>
      </c>
      <c r="J154" s="6">
        <f t="shared" si="121"/>
        <v>0</v>
      </c>
      <c r="K154" s="6">
        <f t="shared" si="122"/>
        <v>0</v>
      </c>
      <c r="L154" s="6">
        <f t="shared" si="123"/>
        <v>0</v>
      </c>
      <c r="M154" s="6">
        <f t="shared" si="124"/>
        <v>0</v>
      </c>
      <c r="N154" s="6">
        <f t="shared" si="125"/>
        <v>20</v>
      </c>
      <c r="O154" s="6">
        <f t="shared" si="126"/>
        <v>0</v>
      </c>
      <c r="P154" s="6">
        <f t="shared" si="127"/>
        <v>0</v>
      </c>
      <c r="Q154" s="6">
        <f t="shared" si="128"/>
        <v>0</v>
      </c>
      <c r="R154" s="6">
        <f t="shared" si="129"/>
        <v>0</v>
      </c>
      <c r="S154" s="7">
        <f t="shared" si="130"/>
        <v>2</v>
      </c>
      <c r="T154" s="7">
        <f t="shared" si="131"/>
        <v>1.2</v>
      </c>
      <c r="U154" s="7">
        <v>1.1</v>
      </c>
      <c r="V154" s="11"/>
      <c r="W154" s="10"/>
      <c r="X154" s="11"/>
      <c r="Y154" s="10"/>
      <c r="Z154" s="11"/>
      <c r="AA154" s="10"/>
      <c r="AB154" s="11"/>
      <c r="AC154" s="10"/>
      <c r="AD154" s="7"/>
      <c r="AE154" s="11"/>
      <c r="AF154" s="10"/>
      <c r="AG154" s="11"/>
      <c r="AH154" s="10"/>
      <c r="AI154" s="11"/>
      <c r="AJ154" s="10"/>
      <c r="AK154" s="11"/>
      <c r="AL154" s="10"/>
      <c r="AM154" s="11"/>
      <c r="AN154" s="10"/>
      <c r="AO154" s="11"/>
      <c r="AP154" s="10"/>
      <c r="AQ154" s="7"/>
      <c r="AR154" s="7">
        <f t="shared" si="132"/>
        <v>0</v>
      </c>
      <c r="AS154" s="11"/>
      <c r="AT154" s="10"/>
      <c r="AU154" s="11"/>
      <c r="AV154" s="10"/>
      <c r="AW154" s="11"/>
      <c r="AX154" s="10"/>
      <c r="AY154" s="11"/>
      <c r="AZ154" s="10"/>
      <c r="BA154" s="7"/>
      <c r="BB154" s="11"/>
      <c r="BC154" s="10"/>
      <c r="BD154" s="11"/>
      <c r="BE154" s="10"/>
      <c r="BF154" s="11"/>
      <c r="BG154" s="10"/>
      <c r="BH154" s="11"/>
      <c r="BI154" s="10"/>
      <c r="BJ154" s="11"/>
      <c r="BK154" s="10"/>
      <c r="BL154" s="11"/>
      <c r="BM154" s="10"/>
      <c r="BN154" s="7"/>
      <c r="BO154" s="7">
        <f t="shared" si="133"/>
        <v>0</v>
      </c>
      <c r="BP154" s="11"/>
      <c r="BQ154" s="10"/>
      <c r="BR154" s="11"/>
      <c r="BS154" s="10"/>
      <c r="BT154" s="11"/>
      <c r="BU154" s="10"/>
      <c r="BV154" s="11"/>
      <c r="BW154" s="10"/>
      <c r="BX154" s="7"/>
      <c r="BY154" s="11"/>
      <c r="BZ154" s="10"/>
      <c r="CA154" s="11"/>
      <c r="CB154" s="10"/>
      <c r="CC154" s="11"/>
      <c r="CD154" s="10"/>
      <c r="CE154" s="11"/>
      <c r="CF154" s="10"/>
      <c r="CG154" s="11"/>
      <c r="CH154" s="10"/>
      <c r="CI154" s="11"/>
      <c r="CJ154" s="10"/>
      <c r="CK154" s="7"/>
      <c r="CL154" s="7">
        <f t="shared" si="134"/>
        <v>0</v>
      </c>
      <c r="CM154" s="11">
        <v>10</v>
      </c>
      <c r="CN154" s="10" t="s">
        <v>60</v>
      </c>
      <c r="CO154" s="11"/>
      <c r="CP154" s="10"/>
      <c r="CQ154" s="11"/>
      <c r="CR154" s="10"/>
      <c r="CS154" s="11"/>
      <c r="CT154" s="10"/>
      <c r="CU154" s="7">
        <v>0.8</v>
      </c>
      <c r="CV154" s="11"/>
      <c r="CW154" s="10"/>
      <c r="CX154" s="11">
        <v>20</v>
      </c>
      <c r="CY154" s="10" t="s">
        <v>60</v>
      </c>
      <c r="CZ154" s="11"/>
      <c r="DA154" s="10"/>
      <c r="DB154" s="11"/>
      <c r="DC154" s="10"/>
      <c r="DD154" s="11"/>
      <c r="DE154" s="10"/>
      <c r="DF154" s="11"/>
      <c r="DG154" s="10"/>
      <c r="DH154" s="7">
        <v>1.2</v>
      </c>
      <c r="DI154" s="7">
        <f t="shared" si="135"/>
        <v>2</v>
      </c>
      <c r="DJ154" s="11"/>
      <c r="DK154" s="10"/>
      <c r="DL154" s="11"/>
      <c r="DM154" s="10"/>
      <c r="DN154" s="11"/>
      <c r="DO154" s="10"/>
      <c r="DP154" s="11"/>
      <c r="DQ154" s="10"/>
      <c r="DR154" s="7"/>
      <c r="DS154" s="11"/>
      <c r="DT154" s="10"/>
      <c r="DU154" s="11"/>
      <c r="DV154" s="10"/>
      <c r="DW154" s="11"/>
      <c r="DX154" s="10"/>
      <c r="DY154" s="11"/>
      <c r="DZ154" s="10"/>
      <c r="EA154" s="11"/>
      <c r="EB154" s="10"/>
      <c r="EC154" s="11"/>
      <c r="ED154" s="10"/>
      <c r="EE154" s="7"/>
      <c r="EF154" s="7">
        <f t="shared" si="136"/>
        <v>0</v>
      </c>
      <c r="EG154" s="11"/>
      <c r="EH154" s="10"/>
      <c r="EI154" s="11"/>
      <c r="EJ154" s="10"/>
      <c r="EK154" s="11"/>
      <c r="EL154" s="10"/>
      <c r="EM154" s="11"/>
      <c r="EN154" s="10"/>
      <c r="EO154" s="7"/>
      <c r="EP154" s="11"/>
      <c r="EQ154" s="10"/>
      <c r="ER154" s="11"/>
      <c r="ES154" s="10"/>
      <c r="ET154" s="11"/>
      <c r="EU154" s="10"/>
      <c r="EV154" s="11"/>
      <c r="EW154" s="10"/>
      <c r="EX154" s="11"/>
      <c r="EY154" s="10"/>
      <c r="EZ154" s="11"/>
      <c r="FA154" s="10"/>
      <c r="FB154" s="7"/>
      <c r="FC154" s="7">
        <f t="shared" si="137"/>
        <v>0</v>
      </c>
      <c r="FD154" s="11"/>
      <c r="FE154" s="10"/>
      <c r="FF154" s="11"/>
      <c r="FG154" s="10"/>
      <c r="FH154" s="11"/>
      <c r="FI154" s="10"/>
      <c r="FJ154" s="11"/>
      <c r="FK154" s="10"/>
      <c r="FL154" s="7"/>
      <c r="FM154" s="11"/>
      <c r="FN154" s="10"/>
      <c r="FO154" s="11"/>
      <c r="FP154" s="10"/>
      <c r="FQ154" s="11"/>
      <c r="FR154" s="10"/>
      <c r="FS154" s="11"/>
      <c r="FT154" s="10"/>
      <c r="FU154" s="11"/>
      <c r="FV154" s="10"/>
      <c r="FW154" s="11"/>
      <c r="FX154" s="10"/>
      <c r="FY154" s="7"/>
      <c r="FZ154" s="7">
        <f t="shared" si="138"/>
        <v>0</v>
      </c>
      <c r="GA154" s="11"/>
      <c r="GB154" s="10"/>
      <c r="GC154" s="11"/>
      <c r="GD154" s="10"/>
      <c r="GE154" s="11"/>
      <c r="GF154" s="10"/>
      <c r="GG154" s="11"/>
      <c r="GH154" s="10"/>
      <c r="GI154" s="7"/>
      <c r="GJ154" s="11"/>
      <c r="GK154" s="10"/>
      <c r="GL154" s="11"/>
      <c r="GM154" s="10"/>
      <c r="GN154" s="11"/>
      <c r="GO154" s="10"/>
      <c r="GP154" s="11"/>
      <c r="GQ154" s="10"/>
      <c r="GR154" s="11"/>
      <c r="GS154" s="10"/>
      <c r="GT154" s="11"/>
      <c r="GU154" s="10"/>
      <c r="GV154" s="7"/>
      <c r="GW154" s="7">
        <f t="shared" si="139"/>
        <v>0</v>
      </c>
    </row>
    <row r="155" spans="1:205" ht="12.75">
      <c r="A155" s="15">
        <v>12</v>
      </c>
      <c r="B155" s="15">
        <v>1</v>
      </c>
      <c r="C155" s="15"/>
      <c r="D155" s="6" t="s">
        <v>310</v>
      </c>
      <c r="E155" s="3" t="s">
        <v>311</v>
      </c>
      <c r="F155" s="6">
        <f t="shared" si="117"/>
        <v>0</v>
      </c>
      <c r="G155" s="6">
        <f t="shared" si="118"/>
        <v>2</v>
      </c>
      <c r="H155" s="6">
        <f t="shared" si="119"/>
        <v>30</v>
      </c>
      <c r="I155" s="6">
        <f t="shared" si="120"/>
        <v>10</v>
      </c>
      <c r="J155" s="6">
        <f t="shared" si="121"/>
        <v>0</v>
      </c>
      <c r="K155" s="6">
        <f t="shared" si="122"/>
        <v>0</v>
      </c>
      <c r="L155" s="6">
        <f t="shared" si="123"/>
        <v>0</v>
      </c>
      <c r="M155" s="6">
        <f t="shared" si="124"/>
        <v>0</v>
      </c>
      <c r="N155" s="6">
        <f t="shared" si="125"/>
        <v>20</v>
      </c>
      <c r="O155" s="6">
        <f t="shared" si="126"/>
        <v>0</v>
      </c>
      <c r="P155" s="6">
        <f t="shared" si="127"/>
        <v>0</v>
      </c>
      <c r="Q155" s="6">
        <f t="shared" si="128"/>
        <v>0</v>
      </c>
      <c r="R155" s="6">
        <f t="shared" si="129"/>
        <v>0</v>
      </c>
      <c r="S155" s="7">
        <f t="shared" si="130"/>
        <v>2</v>
      </c>
      <c r="T155" s="7">
        <f t="shared" si="131"/>
        <v>1.2</v>
      </c>
      <c r="U155" s="7">
        <v>1.13</v>
      </c>
      <c r="V155" s="11"/>
      <c r="W155" s="10"/>
      <c r="X155" s="11"/>
      <c r="Y155" s="10"/>
      <c r="Z155" s="11"/>
      <c r="AA155" s="10"/>
      <c r="AB155" s="11"/>
      <c r="AC155" s="10"/>
      <c r="AD155" s="7"/>
      <c r="AE155" s="11"/>
      <c r="AF155" s="10"/>
      <c r="AG155" s="11"/>
      <c r="AH155" s="10"/>
      <c r="AI155" s="11"/>
      <c r="AJ155" s="10"/>
      <c r="AK155" s="11"/>
      <c r="AL155" s="10"/>
      <c r="AM155" s="11"/>
      <c r="AN155" s="10"/>
      <c r="AO155" s="11"/>
      <c r="AP155" s="10"/>
      <c r="AQ155" s="7"/>
      <c r="AR155" s="7">
        <f t="shared" si="132"/>
        <v>0</v>
      </c>
      <c r="AS155" s="11"/>
      <c r="AT155" s="10"/>
      <c r="AU155" s="11"/>
      <c r="AV155" s="10"/>
      <c r="AW155" s="11"/>
      <c r="AX155" s="10"/>
      <c r="AY155" s="11"/>
      <c r="AZ155" s="10"/>
      <c r="BA155" s="7"/>
      <c r="BB155" s="11"/>
      <c r="BC155" s="10"/>
      <c r="BD155" s="11"/>
      <c r="BE155" s="10"/>
      <c r="BF155" s="11"/>
      <c r="BG155" s="10"/>
      <c r="BH155" s="11"/>
      <c r="BI155" s="10"/>
      <c r="BJ155" s="11"/>
      <c r="BK155" s="10"/>
      <c r="BL155" s="11"/>
      <c r="BM155" s="10"/>
      <c r="BN155" s="7"/>
      <c r="BO155" s="7">
        <f t="shared" si="133"/>
        <v>0</v>
      </c>
      <c r="BP155" s="11"/>
      <c r="BQ155" s="10"/>
      <c r="BR155" s="11"/>
      <c r="BS155" s="10"/>
      <c r="BT155" s="11"/>
      <c r="BU155" s="10"/>
      <c r="BV155" s="11"/>
      <c r="BW155" s="10"/>
      <c r="BX155" s="7"/>
      <c r="BY155" s="11"/>
      <c r="BZ155" s="10"/>
      <c r="CA155" s="11"/>
      <c r="CB155" s="10"/>
      <c r="CC155" s="11"/>
      <c r="CD155" s="10"/>
      <c r="CE155" s="11"/>
      <c r="CF155" s="10"/>
      <c r="CG155" s="11"/>
      <c r="CH155" s="10"/>
      <c r="CI155" s="11"/>
      <c r="CJ155" s="10"/>
      <c r="CK155" s="7"/>
      <c r="CL155" s="7">
        <f t="shared" si="134"/>
        <v>0</v>
      </c>
      <c r="CM155" s="11">
        <v>10</v>
      </c>
      <c r="CN155" s="10" t="s">
        <v>60</v>
      </c>
      <c r="CO155" s="11"/>
      <c r="CP155" s="10"/>
      <c r="CQ155" s="11"/>
      <c r="CR155" s="10"/>
      <c r="CS155" s="11"/>
      <c r="CT155" s="10"/>
      <c r="CU155" s="7">
        <v>0.8</v>
      </c>
      <c r="CV155" s="11"/>
      <c r="CW155" s="10"/>
      <c r="CX155" s="11">
        <v>20</v>
      </c>
      <c r="CY155" s="10" t="s">
        <v>60</v>
      </c>
      <c r="CZ155" s="11"/>
      <c r="DA155" s="10"/>
      <c r="DB155" s="11"/>
      <c r="DC155" s="10"/>
      <c r="DD155" s="11"/>
      <c r="DE155" s="10"/>
      <c r="DF155" s="11"/>
      <c r="DG155" s="10"/>
      <c r="DH155" s="7">
        <v>1.2</v>
      </c>
      <c r="DI155" s="7">
        <f t="shared" si="135"/>
        <v>2</v>
      </c>
      <c r="DJ155" s="11"/>
      <c r="DK155" s="10"/>
      <c r="DL155" s="11"/>
      <c r="DM155" s="10"/>
      <c r="DN155" s="11"/>
      <c r="DO155" s="10"/>
      <c r="DP155" s="11"/>
      <c r="DQ155" s="10"/>
      <c r="DR155" s="7"/>
      <c r="DS155" s="11"/>
      <c r="DT155" s="10"/>
      <c r="DU155" s="11"/>
      <c r="DV155" s="10"/>
      <c r="DW155" s="11"/>
      <c r="DX155" s="10"/>
      <c r="DY155" s="11"/>
      <c r="DZ155" s="10"/>
      <c r="EA155" s="11"/>
      <c r="EB155" s="10"/>
      <c r="EC155" s="11"/>
      <c r="ED155" s="10"/>
      <c r="EE155" s="7"/>
      <c r="EF155" s="7">
        <f t="shared" si="136"/>
        <v>0</v>
      </c>
      <c r="EG155" s="11"/>
      <c r="EH155" s="10"/>
      <c r="EI155" s="11"/>
      <c r="EJ155" s="10"/>
      <c r="EK155" s="11"/>
      <c r="EL155" s="10"/>
      <c r="EM155" s="11"/>
      <c r="EN155" s="10"/>
      <c r="EO155" s="7"/>
      <c r="EP155" s="11"/>
      <c r="EQ155" s="10"/>
      <c r="ER155" s="11"/>
      <c r="ES155" s="10"/>
      <c r="ET155" s="11"/>
      <c r="EU155" s="10"/>
      <c r="EV155" s="11"/>
      <c r="EW155" s="10"/>
      <c r="EX155" s="11"/>
      <c r="EY155" s="10"/>
      <c r="EZ155" s="11"/>
      <c r="FA155" s="10"/>
      <c r="FB155" s="7"/>
      <c r="FC155" s="7">
        <f t="shared" si="137"/>
        <v>0</v>
      </c>
      <c r="FD155" s="11"/>
      <c r="FE155" s="10"/>
      <c r="FF155" s="11"/>
      <c r="FG155" s="10"/>
      <c r="FH155" s="11"/>
      <c r="FI155" s="10"/>
      <c r="FJ155" s="11"/>
      <c r="FK155" s="10"/>
      <c r="FL155" s="7"/>
      <c r="FM155" s="11"/>
      <c r="FN155" s="10"/>
      <c r="FO155" s="11"/>
      <c r="FP155" s="10"/>
      <c r="FQ155" s="11"/>
      <c r="FR155" s="10"/>
      <c r="FS155" s="11"/>
      <c r="FT155" s="10"/>
      <c r="FU155" s="11"/>
      <c r="FV155" s="10"/>
      <c r="FW155" s="11"/>
      <c r="FX155" s="10"/>
      <c r="FY155" s="7"/>
      <c r="FZ155" s="7">
        <f t="shared" si="138"/>
        <v>0</v>
      </c>
      <c r="GA155" s="11"/>
      <c r="GB155" s="10"/>
      <c r="GC155" s="11"/>
      <c r="GD155" s="10"/>
      <c r="GE155" s="11"/>
      <c r="GF155" s="10"/>
      <c r="GG155" s="11"/>
      <c r="GH155" s="10"/>
      <c r="GI155" s="7"/>
      <c r="GJ155" s="11"/>
      <c r="GK155" s="10"/>
      <c r="GL155" s="11"/>
      <c r="GM155" s="10"/>
      <c r="GN155" s="11"/>
      <c r="GO155" s="10"/>
      <c r="GP155" s="11"/>
      <c r="GQ155" s="10"/>
      <c r="GR155" s="11"/>
      <c r="GS155" s="10"/>
      <c r="GT155" s="11"/>
      <c r="GU155" s="10"/>
      <c r="GV155" s="7"/>
      <c r="GW155" s="7">
        <f t="shared" si="139"/>
        <v>0</v>
      </c>
    </row>
    <row r="156" spans="1:205" ht="12.75">
      <c r="A156" s="15">
        <v>12</v>
      </c>
      <c r="B156" s="15">
        <v>1</v>
      </c>
      <c r="C156" s="15"/>
      <c r="D156" s="6" t="s">
        <v>312</v>
      </c>
      <c r="E156" s="3" t="s">
        <v>313</v>
      </c>
      <c r="F156" s="6">
        <f t="shared" si="117"/>
        <v>0</v>
      </c>
      <c r="G156" s="6">
        <f t="shared" si="118"/>
        <v>2</v>
      </c>
      <c r="H156" s="6">
        <f t="shared" si="119"/>
        <v>30</v>
      </c>
      <c r="I156" s="6">
        <f t="shared" si="120"/>
        <v>10</v>
      </c>
      <c r="J156" s="6">
        <f t="shared" si="121"/>
        <v>0</v>
      </c>
      <c r="K156" s="6">
        <f t="shared" si="122"/>
        <v>0</v>
      </c>
      <c r="L156" s="6">
        <f t="shared" si="123"/>
        <v>0</v>
      </c>
      <c r="M156" s="6">
        <f t="shared" si="124"/>
        <v>0</v>
      </c>
      <c r="N156" s="6">
        <f t="shared" si="125"/>
        <v>20</v>
      </c>
      <c r="O156" s="6">
        <f t="shared" si="126"/>
        <v>0</v>
      </c>
      <c r="P156" s="6">
        <f t="shared" si="127"/>
        <v>0</v>
      </c>
      <c r="Q156" s="6">
        <f t="shared" si="128"/>
        <v>0</v>
      </c>
      <c r="R156" s="6">
        <f t="shared" si="129"/>
        <v>0</v>
      </c>
      <c r="S156" s="7">
        <f t="shared" si="130"/>
        <v>2</v>
      </c>
      <c r="T156" s="7">
        <f t="shared" si="131"/>
        <v>1.2</v>
      </c>
      <c r="U156" s="7">
        <v>1.2</v>
      </c>
      <c r="V156" s="11"/>
      <c r="W156" s="10"/>
      <c r="X156" s="11"/>
      <c r="Y156" s="10"/>
      <c r="Z156" s="11"/>
      <c r="AA156" s="10"/>
      <c r="AB156" s="11"/>
      <c r="AC156" s="10"/>
      <c r="AD156" s="7"/>
      <c r="AE156" s="11"/>
      <c r="AF156" s="10"/>
      <c r="AG156" s="11"/>
      <c r="AH156" s="10"/>
      <c r="AI156" s="11"/>
      <c r="AJ156" s="10"/>
      <c r="AK156" s="11"/>
      <c r="AL156" s="10"/>
      <c r="AM156" s="11"/>
      <c r="AN156" s="10"/>
      <c r="AO156" s="11"/>
      <c r="AP156" s="10"/>
      <c r="AQ156" s="7"/>
      <c r="AR156" s="7">
        <f t="shared" si="132"/>
        <v>0</v>
      </c>
      <c r="AS156" s="11"/>
      <c r="AT156" s="10"/>
      <c r="AU156" s="11"/>
      <c r="AV156" s="10"/>
      <c r="AW156" s="11"/>
      <c r="AX156" s="10"/>
      <c r="AY156" s="11"/>
      <c r="AZ156" s="10"/>
      <c r="BA156" s="7"/>
      <c r="BB156" s="11"/>
      <c r="BC156" s="10"/>
      <c r="BD156" s="11"/>
      <c r="BE156" s="10"/>
      <c r="BF156" s="11"/>
      <c r="BG156" s="10"/>
      <c r="BH156" s="11"/>
      <c r="BI156" s="10"/>
      <c r="BJ156" s="11"/>
      <c r="BK156" s="10"/>
      <c r="BL156" s="11"/>
      <c r="BM156" s="10"/>
      <c r="BN156" s="7"/>
      <c r="BO156" s="7">
        <f t="shared" si="133"/>
        <v>0</v>
      </c>
      <c r="BP156" s="11"/>
      <c r="BQ156" s="10"/>
      <c r="BR156" s="11"/>
      <c r="BS156" s="10"/>
      <c r="BT156" s="11"/>
      <c r="BU156" s="10"/>
      <c r="BV156" s="11"/>
      <c r="BW156" s="10"/>
      <c r="BX156" s="7"/>
      <c r="BY156" s="11"/>
      <c r="BZ156" s="10"/>
      <c r="CA156" s="11"/>
      <c r="CB156" s="10"/>
      <c r="CC156" s="11"/>
      <c r="CD156" s="10"/>
      <c r="CE156" s="11"/>
      <c r="CF156" s="10"/>
      <c r="CG156" s="11"/>
      <c r="CH156" s="10"/>
      <c r="CI156" s="11"/>
      <c r="CJ156" s="10"/>
      <c r="CK156" s="7"/>
      <c r="CL156" s="7">
        <f t="shared" si="134"/>
        <v>0</v>
      </c>
      <c r="CM156" s="11">
        <v>10</v>
      </c>
      <c r="CN156" s="10" t="s">
        <v>60</v>
      </c>
      <c r="CO156" s="11"/>
      <c r="CP156" s="10"/>
      <c r="CQ156" s="11"/>
      <c r="CR156" s="10"/>
      <c r="CS156" s="11"/>
      <c r="CT156" s="10"/>
      <c r="CU156" s="7">
        <v>0.8</v>
      </c>
      <c r="CV156" s="11"/>
      <c r="CW156" s="10"/>
      <c r="CX156" s="11">
        <v>20</v>
      </c>
      <c r="CY156" s="10" t="s">
        <v>60</v>
      </c>
      <c r="CZ156" s="11"/>
      <c r="DA156" s="10"/>
      <c r="DB156" s="11"/>
      <c r="DC156" s="10"/>
      <c r="DD156" s="11"/>
      <c r="DE156" s="10"/>
      <c r="DF156" s="11"/>
      <c r="DG156" s="10"/>
      <c r="DH156" s="7">
        <v>1.2</v>
      </c>
      <c r="DI156" s="7">
        <f t="shared" si="135"/>
        <v>2</v>
      </c>
      <c r="DJ156" s="11"/>
      <c r="DK156" s="10"/>
      <c r="DL156" s="11"/>
      <c r="DM156" s="10"/>
      <c r="DN156" s="11"/>
      <c r="DO156" s="10"/>
      <c r="DP156" s="11"/>
      <c r="DQ156" s="10"/>
      <c r="DR156" s="7"/>
      <c r="DS156" s="11"/>
      <c r="DT156" s="10"/>
      <c r="DU156" s="11"/>
      <c r="DV156" s="10"/>
      <c r="DW156" s="11"/>
      <c r="DX156" s="10"/>
      <c r="DY156" s="11"/>
      <c r="DZ156" s="10"/>
      <c r="EA156" s="11"/>
      <c r="EB156" s="10"/>
      <c r="EC156" s="11"/>
      <c r="ED156" s="10"/>
      <c r="EE156" s="7"/>
      <c r="EF156" s="7">
        <f t="shared" si="136"/>
        <v>0</v>
      </c>
      <c r="EG156" s="11"/>
      <c r="EH156" s="10"/>
      <c r="EI156" s="11"/>
      <c r="EJ156" s="10"/>
      <c r="EK156" s="11"/>
      <c r="EL156" s="10"/>
      <c r="EM156" s="11"/>
      <c r="EN156" s="10"/>
      <c r="EO156" s="7"/>
      <c r="EP156" s="11"/>
      <c r="EQ156" s="10"/>
      <c r="ER156" s="11"/>
      <c r="ES156" s="10"/>
      <c r="ET156" s="11"/>
      <c r="EU156" s="10"/>
      <c r="EV156" s="11"/>
      <c r="EW156" s="10"/>
      <c r="EX156" s="11"/>
      <c r="EY156" s="10"/>
      <c r="EZ156" s="11"/>
      <c r="FA156" s="10"/>
      <c r="FB156" s="7"/>
      <c r="FC156" s="7">
        <f t="shared" si="137"/>
        <v>0</v>
      </c>
      <c r="FD156" s="11"/>
      <c r="FE156" s="10"/>
      <c r="FF156" s="11"/>
      <c r="FG156" s="10"/>
      <c r="FH156" s="11"/>
      <c r="FI156" s="10"/>
      <c r="FJ156" s="11"/>
      <c r="FK156" s="10"/>
      <c r="FL156" s="7"/>
      <c r="FM156" s="11"/>
      <c r="FN156" s="10"/>
      <c r="FO156" s="11"/>
      <c r="FP156" s="10"/>
      <c r="FQ156" s="11"/>
      <c r="FR156" s="10"/>
      <c r="FS156" s="11"/>
      <c r="FT156" s="10"/>
      <c r="FU156" s="11"/>
      <c r="FV156" s="10"/>
      <c r="FW156" s="11"/>
      <c r="FX156" s="10"/>
      <c r="FY156" s="7"/>
      <c r="FZ156" s="7">
        <f t="shared" si="138"/>
        <v>0</v>
      </c>
      <c r="GA156" s="11"/>
      <c r="GB156" s="10"/>
      <c r="GC156" s="11"/>
      <c r="GD156" s="10"/>
      <c r="GE156" s="11"/>
      <c r="GF156" s="10"/>
      <c r="GG156" s="11"/>
      <c r="GH156" s="10"/>
      <c r="GI156" s="7"/>
      <c r="GJ156" s="11"/>
      <c r="GK156" s="10"/>
      <c r="GL156" s="11"/>
      <c r="GM156" s="10"/>
      <c r="GN156" s="11"/>
      <c r="GO156" s="10"/>
      <c r="GP156" s="11"/>
      <c r="GQ156" s="10"/>
      <c r="GR156" s="11"/>
      <c r="GS156" s="10"/>
      <c r="GT156" s="11"/>
      <c r="GU156" s="10"/>
      <c r="GV156" s="7"/>
      <c r="GW156" s="7">
        <f t="shared" si="139"/>
        <v>0</v>
      </c>
    </row>
    <row r="157" spans="1:205" ht="12.75">
      <c r="A157" s="15">
        <v>12</v>
      </c>
      <c r="B157" s="15">
        <v>1</v>
      </c>
      <c r="C157" s="15"/>
      <c r="D157" s="6" t="s">
        <v>314</v>
      </c>
      <c r="E157" s="3" t="s">
        <v>315</v>
      </c>
      <c r="F157" s="6">
        <f t="shared" si="117"/>
        <v>0</v>
      </c>
      <c r="G157" s="6">
        <f t="shared" si="118"/>
        <v>2</v>
      </c>
      <c r="H157" s="6">
        <f t="shared" si="119"/>
        <v>30</v>
      </c>
      <c r="I157" s="6">
        <f t="shared" si="120"/>
        <v>10</v>
      </c>
      <c r="J157" s="6">
        <f t="shared" si="121"/>
        <v>0</v>
      </c>
      <c r="K157" s="6">
        <f t="shared" si="122"/>
        <v>0</v>
      </c>
      <c r="L157" s="6">
        <f t="shared" si="123"/>
        <v>0</v>
      </c>
      <c r="M157" s="6">
        <f t="shared" si="124"/>
        <v>0</v>
      </c>
      <c r="N157" s="6">
        <f t="shared" si="125"/>
        <v>20</v>
      </c>
      <c r="O157" s="6">
        <f t="shared" si="126"/>
        <v>0</v>
      </c>
      <c r="P157" s="6">
        <f t="shared" si="127"/>
        <v>0</v>
      </c>
      <c r="Q157" s="6">
        <f t="shared" si="128"/>
        <v>0</v>
      </c>
      <c r="R157" s="6">
        <f t="shared" si="129"/>
        <v>0</v>
      </c>
      <c r="S157" s="7">
        <f t="shared" si="130"/>
        <v>2</v>
      </c>
      <c r="T157" s="7">
        <f t="shared" si="131"/>
        <v>1.5</v>
      </c>
      <c r="U157" s="7">
        <v>1.06</v>
      </c>
      <c r="V157" s="11"/>
      <c r="W157" s="10"/>
      <c r="X157" s="11"/>
      <c r="Y157" s="10"/>
      <c r="Z157" s="11"/>
      <c r="AA157" s="10"/>
      <c r="AB157" s="11"/>
      <c r="AC157" s="10"/>
      <c r="AD157" s="7"/>
      <c r="AE157" s="11"/>
      <c r="AF157" s="10"/>
      <c r="AG157" s="11"/>
      <c r="AH157" s="10"/>
      <c r="AI157" s="11"/>
      <c r="AJ157" s="10"/>
      <c r="AK157" s="11"/>
      <c r="AL157" s="10"/>
      <c r="AM157" s="11"/>
      <c r="AN157" s="10"/>
      <c r="AO157" s="11"/>
      <c r="AP157" s="10"/>
      <c r="AQ157" s="7"/>
      <c r="AR157" s="7">
        <f t="shared" si="132"/>
        <v>0</v>
      </c>
      <c r="AS157" s="11"/>
      <c r="AT157" s="10"/>
      <c r="AU157" s="11"/>
      <c r="AV157" s="10"/>
      <c r="AW157" s="11"/>
      <c r="AX157" s="10"/>
      <c r="AY157" s="11"/>
      <c r="AZ157" s="10"/>
      <c r="BA157" s="7"/>
      <c r="BB157" s="11"/>
      <c r="BC157" s="10"/>
      <c r="BD157" s="11"/>
      <c r="BE157" s="10"/>
      <c r="BF157" s="11"/>
      <c r="BG157" s="10"/>
      <c r="BH157" s="11"/>
      <c r="BI157" s="10"/>
      <c r="BJ157" s="11"/>
      <c r="BK157" s="10"/>
      <c r="BL157" s="11"/>
      <c r="BM157" s="10"/>
      <c r="BN157" s="7"/>
      <c r="BO157" s="7">
        <f t="shared" si="133"/>
        <v>0</v>
      </c>
      <c r="BP157" s="11"/>
      <c r="BQ157" s="10"/>
      <c r="BR157" s="11"/>
      <c r="BS157" s="10"/>
      <c r="BT157" s="11"/>
      <c r="BU157" s="10"/>
      <c r="BV157" s="11"/>
      <c r="BW157" s="10"/>
      <c r="BX157" s="7"/>
      <c r="BY157" s="11"/>
      <c r="BZ157" s="10"/>
      <c r="CA157" s="11"/>
      <c r="CB157" s="10"/>
      <c r="CC157" s="11"/>
      <c r="CD157" s="10"/>
      <c r="CE157" s="11"/>
      <c r="CF157" s="10"/>
      <c r="CG157" s="11"/>
      <c r="CH157" s="10"/>
      <c r="CI157" s="11"/>
      <c r="CJ157" s="10"/>
      <c r="CK157" s="7"/>
      <c r="CL157" s="7">
        <f t="shared" si="134"/>
        <v>0</v>
      </c>
      <c r="CM157" s="11">
        <v>10</v>
      </c>
      <c r="CN157" s="10" t="s">
        <v>60</v>
      </c>
      <c r="CO157" s="11"/>
      <c r="CP157" s="10"/>
      <c r="CQ157" s="11"/>
      <c r="CR157" s="10"/>
      <c r="CS157" s="11"/>
      <c r="CT157" s="10"/>
      <c r="CU157" s="7">
        <v>0.5</v>
      </c>
      <c r="CV157" s="11"/>
      <c r="CW157" s="10"/>
      <c r="CX157" s="11">
        <v>20</v>
      </c>
      <c r="CY157" s="10" t="s">
        <v>60</v>
      </c>
      <c r="CZ157" s="11"/>
      <c r="DA157" s="10"/>
      <c r="DB157" s="11"/>
      <c r="DC157" s="10"/>
      <c r="DD157" s="11"/>
      <c r="DE157" s="10"/>
      <c r="DF157" s="11"/>
      <c r="DG157" s="10"/>
      <c r="DH157" s="7">
        <v>1.5</v>
      </c>
      <c r="DI157" s="7">
        <f t="shared" si="135"/>
        <v>2</v>
      </c>
      <c r="DJ157" s="11"/>
      <c r="DK157" s="10"/>
      <c r="DL157" s="11"/>
      <c r="DM157" s="10"/>
      <c r="DN157" s="11"/>
      <c r="DO157" s="10"/>
      <c r="DP157" s="11"/>
      <c r="DQ157" s="10"/>
      <c r="DR157" s="7"/>
      <c r="DS157" s="11"/>
      <c r="DT157" s="10"/>
      <c r="DU157" s="11"/>
      <c r="DV157" s="10"/>
      <c r="DW157" s="11"/>
      <c r="DX157" s="10"/>
      <c r="DY157" s="11"/>
      <c r="DZ157" s="10"/>
      <c r="EA157" s="11"/>
      <c r="EB157" s="10"/>
      <c r="EC157" s="11"/>
      <c r="ED157" s="10"/>
      <c r="EE157" s="7"/>
      <c r="EF157" s="7">
        <f t="shared" si="136"/>
        <v>0</v>
      </c>
      <c r="EG157" s="11"/>
      <c r="EH157" s="10"/>
      <c r="EI157" s="11"/>
      <c r="EJ157" s="10"/>
      <c r="EK157" s="11"/>
      <c r="EL157" s="10"/>
      <c r="EM157" s="11"/>
      <c r="EN157" s="10"/>
      <c r="EO157" s="7"/>
      <c r="EP157" s="11"/>
      <c r="EQ157" s="10"/>
      <c r="ER157" s="11"/>
      <c r="ES157" s="10"/>
      <c r="ET157" s="11"/>
      <c r="EU157" s="10"/>
      <c r="EV157" s="11"/>
      <c r="EW157" s="10"/>
      <c r="EX157" s="11"/>
      <c r="EY157" s="10"/>
      <c r="EZ157" s="11"/>
      <c r="FA157" s="10"/>
      <c r="FB157" s="7"/>
      <c r="FC157" s="7">
        <f t="shared" si="137"/>
        <v>0</v>
      </c>
      <c r="FD157" s="11"/>
      <c r="FE157" s="10"/>
      <c r="FF157" s="11"/>
      <c r="FG157" s="10"/>
      <c r="FH157" s="11"/>
      <c r="FI157" s="10"/>
      <c r="FJ157" s="11"/>
      <c r="FK157" s="10"/>
      <c r="FL157" s="7"/>
      <c r="FM157" s="11"/>
      <c r="FN157" s="10"/>
      <c r="FO157" s="11"/>
      <c r="FP157" s="10"/>
      <c r="FQ157" s="11"/>
      <c r="FR157" s="10"/>
      <c r="FS157" s="11"/>
      <c r="FT157" s="10"/>
      <c r="FU157" s="11"/>
      <c r="FV157" s="10"/>
      <c r="FW157" s="11"/>
      <c r="FX157" s="10"/>
      <c r="FY157" s="7"/>
      <c r="FZ157" s="7">
        <f t="shared" si="138"/>
        <v>0</v>
      </c>
      <c r="GA157" s="11"/>
      <c r="GB157" s="10"/>
      <c r="GC157" s="11"/>
      <c r="GD157" s="10"/>
      <c r="GE157" s="11"/>
      <c r="GF157" s="10"/>
      <c r="GG157" s="11"/>
      <c r="GH157" s="10"/>
      <c r="GI157" s="7"/>
      <c r="GJ157" s="11"/>
      <c r="GK157" s="10"/>
      <c r="GL157" s="11"/>
      <c r="GM157" s="10"/>
      <c r="GN157" s="11"/>
      <c r="GO157" s="10"/>
      <c r="GP157" s="11"/>
      <c r="GQ157" s="10"/>
      <c r="GR157" s="11"/>
      <c r="GS157" s="10"/>
      <c r="GT157" s="11"/>
      <c r="GU157" s="10"/>
      <c r="GV157" s="7"/>
      <c r="GW157" s="7">
        <f t="shared" si="139"/>
        <v>0</v>
      </c>
    </row>
    <row r="158" spans="1:205" ht="12.75">
      <c r="A158" s="15">
        <v>14</v>
      </c>
      <c r="B158" s="15">
        <v>1</v>
      </c>
      <c r="C158" s="15"/>
      <c r="D158" s="6" t="s">
        <v>316</v>
      </c>
      <c r="E158" s="3" t="s">
        <v>317</v>
      </c>
      <c r="F158" s="6">
        <f t="shared" si="117"/>
        <v>0</v>
      </c>
      <c r="G158" s="6">
        <f t="shared" si="118"/>
        <v>2</v>
      </c>
      <c r="H158" s="6">
        <f t="shared" si="119"/>
        <v>20</v>
      </c>
      <c r="I158" s="6">
        <f t="shared" si="120"/>
        <v>10</v>
      </c>
      <c r="J158" s="6">
        <f t="shared" si="121"/>
        <v>0</v>
      </c>
      <c r="K158" s="6">
        <f t="shared" si="122"/>
        <v>0</v>
      </c>
      <c r="L158" s="6">
        <f t="shared" si="123"/>
        <v>0</v>
      </c>
      <c r="M158" s="6">
        <f t="shared" si="124"/>
        <v>0</v>
      </c>
      <c r="N158" s="6">
        <f t="shared" si="125"/>
        <v>10</v>
      </c>
      <c r="O158" s="6">
        <f t="shared" si="126"/>
        <v>0</v>
      </c>
      <c r="P158" s="6">
        <f t="shared" si="127"/>
        <v>0</v>
      </c>
      <c r="Q158" s="6">
        <f t="shared" si="128"/>
        <v>0</v>
      </c>
      <c r="R158" s="6">
        <f t="shared" si="129"/>
        <v>0</v>
      </c>
      <c r="S158" s="7">
        <f t="shared" si="130"/>
        <v>1</v>
      </c>
      <c r="T158" s="7">
        <f t="shared" si="131"/>
        <v>0.4</v>
      </c>
      <c r="U158" s="7">
        <v>0.8</v>
      </c>
      <c r="V158" s="11"/>
      <c r="W158" s="10"/>
      <c r="X158" s="11"/>
      <c r="Y158" s="10"/>
      <c r="Z158" s="11"/>
      <c r="AA158" s="10"/>
      <c r="AB158" s="11"/>
      <c r="AC158" s="10"/>
      <c r="AD158" s="7"/>
      <c r="AE158" s="11"/>
      <c r="AF158" s="10"/>
      <c r="AG158" s="11"/>
      <c r="AH158" s="10"/>
      <c r="AI158" s="11"/>
      <c r="AJ158" s="10"/>
      <c r="AK158" s="11"/>
      <c r="AL158" s="10"/>
      <c r="AM158" s="11"/>
      <c r="AN158" s="10"/>
      <c r="AO158" s="11"/>
      <c r="AP158" s="10"/>
      <c r="AQ158" s="7"/>
      <c r="AR158" s="7">
        <f t="shared" si="132"/>
        <v>0</v>
      </c>
      <c r="AS158" s="11"/>
      <c r="AT158" s="10"/>
      <c r="AU158" s="11"/>
      <c r="AV158" s="10"/>
      <c r="AW158" s="11"/>
      <c r="AX158" s="10"/>
      <c r="AY158" s="11"/>
      <c r="AZ158" s="10"/>
      <c r="BA158" s="7"/>
      <c r="BB158" s="11"/>
      <c r="BC158" s="10"/>
      <c r="BD158" s="11"/>
      <c r="BE158" s="10"/>
      <c r="BF158" s="11"/>
      <c r="BG158" s="10"/>
      <c r="BH158" s="11"/>
      <c r="BI158" s="10"/>
      <c r="BJ158" s="11"/>
      <c r="BK158" s="10"/>
      <c r="BL158" s="11"/>
      <c r="BM158" s="10"/>
      <c r="BN158" s="7"/>
      <c r="BO158" s="7">
        <f t="shared" si="133"/>
        <v>0</v>
      </c>
      <c r="BP158" s="11"/>
      <c r="BQ158" s="10"/>
      <c r="BR158" s="11"/>
      <c r="BS158" s="10"/>
      <c r="BT158" s="11"/>
      <c r="BU158" s="10"/>
      <c r="BV158" s="11"/>
      <c r="BW158" s="10"/>
      <c r="BX158" s="7"/>
      <c r="BY158" s="11"/>
      <c r="BZ158" s="10"/>
      <c r="CA158" s="11"/>
      <c r="CB158" s="10"/>
      <c r="CC158" s="11"/>
      <c r="CD158" s="10"/>
      <c r="CE158" s="11"/>
      <c r="CF158" s="10"/>
      <c r="CG158" s="11"/>
      <c r="CH158" s="10"/>
      <c r="CI158" s="11"/>
      <c r="CJ158" s="10"/>
      <c r="CK158" s="7"/>
      <c r="CL158" s="7">
        <f t="shared" si="134"/>
        <v>0</v>
      </c>
      <c r="CM158" s="11"/>
      <c r="CN158" s="10"/>
      <c r="CO158" s="11"/>
      <c r="CP158" s="10"/>
      <c r="CQ158" s="11"/>
      <c r="CR158" s="10"/>
      <c r="CS158" s="11"/>
      <c r="CT158" s="10"/>
      <c r="CU158" s="7"/>
      <c r="CV158" s="11"/>
      <c r="CW158" s="10"/>
      <c r="CX158" s="11"/>
      <c r="CY158" s="10"/>
      <c r="CZ158" s="11"/>
      <c r="DA158" s="10"/>
      <c r="DB158" s="11"/>
      <c r="DC158" s="10"/>
      <c r="DD158" s="11"/>
      <c r="DE158" s="10"/>
      <c r="DF158" s="11"/>
      <c r="DG158" s="10"/>
      <c r="DH158" s="7"/>
      <c r="DI158" s="7">
        <f t="shared" si="135"/>
        <v>0</v>
      </c>
      <c r="DJ158" s="11">
        <v>10</v>
      </c>
      <c r="DK158" s="10" t="s">
        <v>60</v>
      </c>
      <c r="DL158" s="11"/>
      <c r="DM158" s="10"/>
      <c r="DN158" s="11"/>
      <c r="DO158" s="10"/>
      <c r="DP158" s="11"/>
      <c r="DQ158" s="10"/>
      <c r="DR158" s="7">
        <v>0.6</v>
      </c>
      <c r="DS158" s="11"/>
      <c r="DT158" s="10"/>
      <c r="DU158" s="11">
        <v>10</v>
      </c>
      <c r="DV158" s="10" t="s">
        <v>60</v>
      </c>
      <c r="DW158" s="11"/>
      <c r="DX158" s="10"/>
      <c r="DY158" s="11"/>
      <c r="DZ158" s="10"/>
      <c r="EA158" s="11"/>
      <c r="EB158" s="10"/>
      <c r="EC158" s="11"/>
      <c r="ED158" s="10"/>
      <c r="EE158" s="7">
        <v>0.4</v>
      </c>
      <c r="EF158" s="7">
        <f t="shared" si="136"/>
        <v>1</v>
      </c>
      <c r="EG158" s="11"/>
      <c r="EH158" s="10"/>
      <c r="EI158" s="11"/>
      <c r="EJ158" s="10"/>
      <c r="EK158" s="11"/>
      <c r="EL158" s="10"/>
      <c r="EM158" s="11"/>
      <c r="EN158" s="10"/>
      <c r="EO158" s="7"/>
      <c r="EP158" s="11"/>
      <c r="EQ158" s="10"/>
      <c r="ER158" s="11"/>
      <c r="ES158" s="10"/>
      <c r="ET158" s="11"/>
      <c r="EU158" s="10"/>
      <c r="EV158" s="11"/>
      <c r="EW158" s="10"/>
      <c r="EX158" s="11"/>
      <c r="EY158" s="10"/>
      <c r="EZ158" s="11"/>
      <c r="FA158" s="10"/>
      <c r="FB158" s="7"/>
      <c r="FC158" s="7">
        <f t="shared" si="137"/>
        <v>0</v>
      </c>
      <c r="FD158" s="11"/>
      <c r="FE158" s="10"/>
      <c r="FF158" s="11"/>
      <c r="FG158" s="10"/>
      <c r="FH158" s="11"/>
      <c r="FI158" s="10"/>
      <c r="FJ158" s="11"/>
      <c r="FK158" s="10"/>
      <c r="FL158" s="7"/>
      <c r="FM158" s="11"/>
      <c r="FN158" s="10"/>
      <c r="FO158" s="11"/>
      <c r="FP158" s="10"/>
      <c r="FQ158" s="11"/>
      <c r="FR158" s="10"/>
      <c r="FS158" s="11"/>
      <c r="FT158" s="10"/>
      <c r="FU158" s="11"/>
      <c r="FV158" s="10"/>
      <c r="FW158" s="11"/>
      <c r="FX158" s="10"/>
      <c r="FY158" s="7"/>
      <c r="FZ158" s="7">
        <f t="shared" si="138"/>
        <v>0</v>
      </c>
      <c r="GA158" s="11"/>
      <c r="GB158" s="10"/>
      <c r="GC158" s="11"/>
      <c r="GD158" s="10"/>
      <c r="GE158" s="11"/>
      <c r="GF158" s="10"/>
      <c r="GG158" s="11"/>
      <c r="GH158" s="10"/>
      <c r="GI158" s="7"/>
      <c r="GJ158" s="11"/>
      <c r="GK158" s="10"/>
      <c r="GL158" s="11"/>
      <c r="GM158" s="10"/>
      <c r="GN158" s="11"/>
      <c r="GO158" s="10"/>
      <c r="GP158" s="11"/>
      <c r="GQ158" s="10"/>
      <c r="GR158" s="11"/>
      <c r="GS158" s="10"/>
      <c r="GT158" s="11"/>
      <c r="GU158" s="10"/>
      <c r="GV158" s="7"/>
      <c r="GW158" s="7">
        <f t="shared" si="139"/>
        <v>0</v>
      </c>
    </row>
    <row r="159" spans="1:205" ht="12.75">
      <c r="A159" s="15">
        <v>14</v>
      </c>
      <c r="B159" s="15">
        <v>1</v>
      </c>
      <c r="C159" s="15"/>
      <c r="D159" s="6" t="s">
        <v>318</v>
      </c>
      <c r="E159" s="3" t="s">
        <v>319</v>
      </c>
      <c r="F159" s="6">
        <f t="shared" si="117"/>
        <v>0</v>
      </c>
      <c r="G159" s="6">
        <f t="shared" si="118"/>
        <v>2</v>
      </c>
      <c r="H159" s="6">
        <f t="shared" si="119"/>
        <v>20</v>
      </c>
      <c r="I159" s="6">
        <f t="shared" si="120"/>
        <v>10</v>
      </c>
      <c r="J159" s="6">
        <f t="shared" si="121"/>
        <v>0</v>
      </c>
      <c r="K159" s="6">
        <f t="shared" si="122"/>
        <v>0</v>
      </c>
      <c r="L159" s="6">
        <f t="shared" si="123"/>
        <v>0</v>
      </c>
      <c r="M159" s="6">
        <f t="shared" si="124"/>
        <v>0</v>
      </c>
      <c r="N159" s="6">
        <f t="shared" si="125"/>
        <v>10</v>
      </c>
      <c r="O159" s="6">
        <f t="shared" si="126"/>
        <v>0</v>
      </c>
      <c r="P159" s="6">
        <f t="shared" si="127"/>
        <v>0</v>
      </c>
      <c r="Q159" s="6">
        <f t="shared" si="128"/>
        <v>0</v>
      </c>
      <c r="R159" s="6">
        <f t="shared" si="129"/>
        <v>0</v>
      </c>
      <c r="S159" s="7">
        <f t="shared" si="130"/>
        <v>1</v>
      </c>
      <c r="T159" s="7">
        <f t="shared" si="131"/>
        <v>0.6</v>
      </c>
      <c r="U159" s="7">
        <v>0.7</v>
      </c>
      <c r="V159" s="11"/>
      <c r="W159" s="10"/>
      <c r="X159" s="11"/>
      <c r="Y159" s="10"/>
      <c r="Z159" s="11"/>
      <c r="AA159" s="10"/>
      <c r="AB159" s="11"/>
      <c r="AC159" s="10"/>
      <c r="AD159" s="7"/>
      <c r="AE159" s="11"/>
      <c r="AF159" s="10"/>
      <c r="AG159" s="11"/>
      <c r="AH159" s="10"/>
      <c r="AI159" s="11"/>
      <c r="AJ159" s="10"/>
      <c r="AK159" s="11"/>
      <c r="AL159" s="10"/>
      <c r="AM159" s="11"/>
      <c r="AN159" s="10"/>
      <c r="AO159" s="11"/>
      <c r="AP159" s="10"/>
      <c r="AQ159" s="7"/>
      <c r="AR159" s="7">
        <f t="shared" si="132"/>
        <v>0</v>
      </c>
      <c r="AS159" s="11"/>
      <c r="AT159" s="10"/>
      <c r="AU159" s="11"/>
      <c r="AV159" s="10"/>
      <c r="AW159" s="11"/>
      <c r="AX159" s="10"/>
      <c r="AY159" s="11"/>
      <c r="AZ159" s="10"/>
      <c r="BA159" s="7"/>
      <c r="BB159" s="11"/>
      <c r="BC159" s="10"/>
      <c r="BD159" s="11"/>
      <c r="BE159" s="10"/>
      <c r="BF159" s="11"/>
      <c r="BG159" s="10"/>
      <c r="BH159" s="11"/>
      <c r="BI159" s="10"/>
      <c r="BJ159" s="11"/>
      <c r="BK159" s="10"/>
      <c r="BL159" s="11"/>
      <c r="BM159" s="10"/>
      <c r="BN159" s="7"/>
      <c r="BO159" s="7">
        <f t="shared" si="133"/>
        <v>0</v>
      </c>
      <c r="BP159" s="11"/>
      <c r="BQ159" s="10"/>
      <c r="BR159" s="11"/>
      <c r="BS159" s="10"/>
      <c r="BT159" s="11"/>
      <c r="BU159" s="10"/>
      <c r="BV159" s="11"/>
      <c r="BW159" s="10"/>
      <c r="BX159" s="7"/>
      <c r="BY159" s="11"/>
      <c r="BZ159" s="10"/>
      <c r="CA159" s="11"/>
      <c r="CB159" s="10"/>
      <c r="CC159" s="11"/>
      <c r="CD159" s="10"/>
      <c r="CE159" s="11"/>
      <c r="CF159" s="10"/>
      <c r="CG159" s="11"/>
      <c r="CH159" s="10"/>
      <c r="CI159" s="11"/>
      <c r="CJ159" s="10"/>
      <c r="CK159" s="7"/>
      <c r="CL159" s="7">
        <f t="shared" si="134"/>
        <v>0</v>
      </c>
      <c r="CM159" s="11"/>
      <c r="CN159" s="10"/>
      <c r="CO159" s="11"/>
      <c r="CP159" s="10"/>
      <c r="CQ159" s="11"/>
      <c r="CR159" s="10"/>
      <c r="CS159" s="11"/>
      <c r="CT159" s="10"/>
      <c r="CU159" s="7"/>
      <c r="CV159" s="11"/>
      <c r="CW159" s="10"/>
      <c r="CX159" s="11"/>
      <c r="CY159" s="10"/>
      <c r="CZ159" s="11"/>
      <c r="DA159" s="10"/>
      <c r="DB159" s="11"/>
      <c r="DC159" s="10"/>
      <c r="DD159" s="11"/>
      <c r="DE159" s="10"/>
      <c r="DF159" s="11"/>
      <c r="DG159" s="10"/>
      <c r="DH159" s="7"/>
      <c r="DI159" s="7">
        <f t="shared" si="135"/>
        <v>0</v>
      </c>
      <c r="DJ159" s="11">
        <v>10</v>
      </c>
      <c r="DK159" s="10" t="s">
        <v>60</v>
      </c>
      <c r="DL159" s="11"/>
      <c r="DM159" s="10"/>
      <c r="DN159" s="11"/>
      <c r="DO159" s="10"/>
      <c r="DP159" s="11"/>
      <c r="DQ159" s="10"/>
      <c r="DR159" s="7">
        <v>0.4</v>
      </c>
      <c r="DS159" s="11"/>
      <c r="DT159" s="10"/>
      <c r="DU159" s="11">
        <v>10</v>
      </c>
      <c r="DV159" s="10" t="s">
        <v>60</v>
      </c>
      <c r="DW159" s="11"/>
      <c r="DX159" s="10"/>
      <c r="DY159" s="11"/>
      <c r="DZ159" s="10"/>
      <c r="EA159" s="11"/>
      <c r="EB159" s="10"/>
      <c r="EC159" s="11"/>
      <c r="ED159" s="10"/>
      <c r="EE159" s="7">
        <v>0.6</v>
      </c>
      <c r="EF159" s="7">
        <f t="shared" si="136"/>
        <v>1</v>
      </c>
      <c r="EG159" s="11"/>
      <c r="EH159" s="10"/>
      <c r="EI159" s="11"/>
      <c r="EJ159" s="10"/>
      <c r="EK159" s="11"/>
      <c r="EL159" s="10"/>
      <c r="EM159" s="11"/>
      <c r="EN159" s="10"/>
      <c r="EO159" s="7"/>
      <c r="EP159" s="11"/>
      <c r="EQ159" s="10"/>
      <c r="ER159" s="11"/>
      <c r="ES159" s="10"/>
      <c r="ET159" s="11"/>
      <c r="EU159" s="10"/>
      <c r="EV159" s="11"/>
      <c r="EW159" s="10"/>
      <c r="EX159" s="11"/>
      <c r="EY159" s="10"/>
      <c r="EZ159" s="11"/>
      <c r="FA159" s="10"/>
      <c r="FB159" s="7"/>
      <c r="FC159" s="7">
        <f t="shared" si="137"/>
        <v>0</v>
      </c>
      <c r="FD159" s="11"/>
      <c r="FE159" s="10"/>
      <c r="FF159" s="11"/>
      <c r="FG159" s="10"/>
      <c r="FH159" s="11"/>
      <c r="FI159" s="10"/>
      <c r="FJ159" s="11"/>
      <c r="FK159" s="10"/>
      <c r="FL159" s="7"/>
      <c r="FM159" s="11"/>
      <c r="FN159" s="10"/>
      <c r="FO159" s="11"/>
      <c r="FP159" s="10"/>
      <c r="FQ159" s="11"/>
      <c r="FR159" s="10"/>
      <c r="FS159" s="11"/>
      <c r="FT159" s="10"/>
      <c r="FU159" s="11"/>
      <c r="FV159" s="10"/>
      <c r="FW159" s="11"/>
      <c r="FX159" s="10"/>
      <c r="FY159" s="7"/>
      <c r="FZ159" s="7">
        <f t="shared" si="138"/>
        <v>0</v>
      </c>
      <c r="GA159" s="11"/>
      <c r="GB159" s="10"/>
      <c r="GC159" s="11"/>
      <c r="GD159" s="10"/>
      <c r="GE159" s="11"/>
      <c r="GF159" s="10"/>
      <c r="GG159" s="11"/>
      <c r="GH159" s="10"/>
      <c r="GI159" s="7"/>
      <c r="GJ159" s="11"/>
      <c r="GK159" s="10"/>
      <c r="GL159" s="11"/>
      <c r="GM159" s="10"/>
      <c r="GN159" s="11"/>
      <c r="GO159" s="10"/>
      <c r="GP159" s="11"/>
      <c r="GQ159" s="10"/>
      <c r="GR159" s="11"/>
      <c r="GS159" s="10"/>
      <c r="GT159" s="11"/>
      <c r="GU159" s="10"/>
      <c r="GV159" s="7"/>
      <c r="GW159" s="7">
        <f t="shared" si="139"/>
        <v>0</v>
      </c>
    </row>
    <row r="160" spans="1:205" ht="12.75">
      <c r="A160" s="15">
        <v>14</v>
      </c>
      <c r="B160" s="15">
        <v>1</v>
      </c>
      <c r="C160" s="15"/>
      <c r="D160" s="6" t="s">
        <v>320</v>
      </c>
      <c r="E160" s="3" t="s">
        <v>321</v>
      </c>
      <c r="F160" s="6">
        <f t="shared" si="117"/>
        <v>0</v>
      </c>
      <c r="G160" s="6">
        <f t="shared" si="118"/>
        <v>2</v>
      </c>
      <c r="H160" s="6">
        <f t="shared" si="119"/>
        <v>20</v>
      </c>
      <c r="I160" s="6">
        <f t="shared" si="120"/>
        <v>10</v>
      </c>
      <c r="J160" s="6">
        <f t="shared" si="121"/>
        <v>0</v>
      </c>
      <c r="K160" s="6">
        <f t="shared" si="122"/>
        <v>0</v>
      </c>
      <c r="L160" s="6">
        <f t="shared" si="123"/>
        <v>0</v>
      </c>
      <c r="M160" s="6">
        <f t="shared" si="124"/>
        <v>0</v>
      </c>
      <c r="N160" s="6">
        <f t="shared" si="125"/>
        <v>10</v>
      </c>
      <c r="O160" s="6">
        <f t="shared" si="126"/>
        <v>0</v>
      </c>
      <c r="P160" s="6">
        <f t="shared" si="127"/>
        <v>0</v>
      </c>
      <c r="Q160" s="6">
        <f t="shared" si="128"/>
        <v>0</v>
      </c>
      <c r="R160" s="6">
        <f t="shared" si="129"/>
        <v>0</v>
      </c>
      <c r="S160" s="7">
        <f t="shared" si="130"/>
        <v>1</v>
      </c>
      <c r="T160" s="7">
        <f t="shared" si="131"/>
        <v>0.6</v>
      </c>
      <c r="U160" s="7">
        <v>0.66</v>
      </c>
      <c r="V160" s="11"/>
      <c r="W160" s="10"/>
      <c r="X160" s="11"/>
      <c r="Y160" s="10"/>
      <c r="Z160" s="11"/>
      <c r="AA160" s="10"/>
      <c r="AB160" s="11"/>
      <c r="AC160" s="10"/>
      <c r="AD160" s="7"/>
      <c r="AE160" s="11"/>
      <c r="AF160" s="10"/>
      <c r="AG160" s="11"/>
      <c r="AH160" s="10"/>
      <c r="AI160" s="11"/>
      <c r="AJ160" s="10"/>
      <c r="AK160" s="11"/>
      <c r="AL160" s="10"/>
      <c r="AM160" s="11"/>
      <c r="AN160" s="10"/>
      <c r="AO160" s="11"/>
      <c r="AP160" s="10"/>
      <c r="AQ160" s="7"/>
      <c r="AR160" s="7">
        <f t="shared" si="132"/>
        <v>0</v>
      </c>
      <c r="AS160" s="11"/>
      <c r="AT160" s="10"/>
      <c r="AU160" s="11"/>
      <c r="AV160" s="10"/>
      <c r="AW160" s="11"/>
      <c r="AX160" s="10"/>
      <c r="AY160" s="11"/>
      <c r="AZ160" s="10"/>
      <c r="BA160" s="7"/>
      <c r="BB160" s="11"/>
      <c r="BC160" s="10"/>
      <c r="BD160" s="11"/>
      <c r="BE160" s="10"/>
      <c r="BF160" s="11"/>
      <c r="BG160" s="10"/>
      <c r="BH160" s="11"/>
      <c r="BI160" s="10"/>
      <c r="BJ160" s="11"/>
      <c r="BK160" s="10"/>
      <c r="BL160" s="11"/>
      <c r="BM160" s="10"/>
      <c r="BN160" s="7"/>
      <c r="BO160" s="7">
        <f t="shared" si="133"/>
        <v>0</v>
      </c>
      <c r="BP160" s="11"/>
      <c r="BQ160" s="10"/>
      <c r="BR160" s="11"/>
      <c r="BS160" s="10"/>
      <c r="BT160" s="11"/>
      <c r="BU160" s="10"/>
      <c r="BV160" s="11"/>
      <c r="BW160" s="10"/>
      <c r="BX160" s="7"/>
      <c r="BY160" s="11"/>
      <c r="BZ160" s="10"/>
      <c r="CA160" s="11"/>
      <c r="CB160" s="10"/>
      <c r="CC160" s="11"/>
      <c r="CD160" s="10"/>
      <c r="CE160" s="11"/>
      <c r="CF160" s="10"/>
      <c r="CG160" s="11"/>
      <c r="CH160" s="10"/>
      <c r="CI160" s="11"/>
      <c r="CJ160" s="10"/>
      <c r="CK160" s="7"/>
      <c r="CL160" s="7">
        <f t="shared" si="134"/>
        <v>0</v>
      </c>
      <c r="CM160" s="11"/>
      <c r="CN160" s="10"/>
      <c r="CO160" s="11"/>
      <c r="CP160" s="10"/>
      <c r="CQ160" s="11"/>
      <c r="CR160" s="10"/>
      <c r="CS160" s="11"/>
      <c r="CT160" s="10"/>
      <c r="CU160" s="7"/>
      <c r="CV160" s="11"/>
      <c r="CW160" s="10"/>
      <c r="CX160" s="11"/>
      <c r="CY160" s="10"/>
      <c r="CZ160" s="11"/>
      <c r="DA160" s="10"/>
      <c r="DB160" s="11"/>
      <c r="DC160" s="10"/>
      <c r="DD160" s="11"/>
      <c r="DE160" s="10"/>
      <c r="DF160" s="11"/>
      <c r="DG160" s="10"/>
      <c r="DH160" s="7"/>
      <c r="DI160" s="7">
        <f t="shared" si="135"/>
        <v>0</v>
      </c>
      <c r="DJ160" s="11">
        <v>10</v>
      </c>
      <c r="DK160" s="10" t="s">
        <v>60</v>
      </c>
      <c r="DL160" s="11"/>
      <c r="DM160" s="10"/>
      <c r="DN160" s="11"/>
      <c r="DO160" s="10"/>
      <c r="DP160" s="11"/>
      <c r="DQ160" s="10"/>
      <c r="DR160" s="7">
        <v>0.4</v>
      </c>
      <c r="DS160" s="11"/>
      <c r="DT160" s="10"/>
      <c r="DU160" s="11">
        <v>10</v>
      </c>
      <c r="DV160" s="10" t="s">
        <v>60</v>
      </c>
      <c r="DW160" s="11"/>
      <c r="DX160" s="10"/>
      <c r="DY160" s="11"/>
      <c r="DZ160" s="10"/>
      <c r="EA160" s="11"/>
      <c r="EB160" s="10"/>
      <c r="EC160" s="11"/>
      <c r="ED160" s="10"/>
      <c r="EE160" s="7">
        <v>0.6</v>
      </c>
      <c r="EF160" s="7">
        <f t="shared" si="136"/>
        <v>1</v>
      </c>
      <c r="EG160" s="11"/>
      <c r="EH160" s="10"/>
      <c r="EI160" s="11"/>
      <c r="EJ160" s="10"/>
      <c r="EK160" s="11"/>
      <c r="EL160" s="10"/>
      <c r="EM160" s="11"/>
      <c r="EN160" s="10"/>
      <c r="EO160" s="7"/>
      <c r="EP160" s="11"/>
      <c r="EQ160" s="10"/>
      <c r="ER160" s="11"/>
      <c r="ES160" s="10"/>
      <c r="ET160" s="11"/>
      <c r="EU160" s="10"/>
      <c r="EV160" s="11"/>
      <c r="EW160" s="10"/>
      <c r="EX160" s="11"/>
      <c r="EY160" s="10"/>
      <c r="EZ160" s="11"/>
      <c r="FA160" s="10"/>
      <c r="FB160" s="7"/>
      <c r="FC160" s="7">
        <f t="shared" si="137"/>
        <v>0</v>
      </c>
      <c r="FD160" s="11"/>
      <c r="FE160" s="10"/>
      <c r="FF160" s="11"/>
      <c r="FG160" s="10"/>
      <c r="FH160" s="11"/>
      <c r="FI160" s="10"/>
      <c r="FJ160" s="11"/>
      <c r="FK160" s="10"/>
      <c r="FL160" s="7"/>
      <c r="FM160" s="11"/>
      <c r="FN160" s="10"/>
      <c r="FO160" s="11"/>
      <c r="FP160" s="10"/>
      <c r="FQ160" s="11"/>
      <c r="FR160" s="10"/>
      <c r="FS160" s="11"/>
      <c r="FT160" s="10"/>
      <c r="FU160" s="11"/>
      <c r="FV160" s="10"/>
      <c r="FW160" s="11"/>
      <c r="FX160" s="10"/>
      <c r="FY160" s="7"/>
      <c r="FZ160" s="7">
        <f t="shared" si="138"/>
        <v>0</v>
      </c>
      <c r="GA160" s="11"/>
      <c r="GB160" s="10"/>
      <c r="GC160" s="11"/>
      <c r="GD160" s="10"/>
      <c r="GE160" s="11"/>
      <c r="GF160" s="10"/>
      <c r="GG160" s="11"/>
      <c r="GH160" s="10"/>
      <c r="GI160" s="7"/>
      <c r="GJ160" s="11"/>
      <c r="GK160" s="10"/>
      <c r="GL160" s="11"/>
      <c r="GM160" s="10"/>
      <c r="GN160" s="11"/>
      <c r="GO160" s="10"/>
      <c r="GP160" s="11"/>
      <c r="GQ160" s="10"/>
      <c r="GR160" s="11"/>
      <c r="GS160" s="10"/>
      <c r="GT160" s="11"/>
      <c r="GU160" s="10"/>
      <c r="GV160" s="7"/>
      <c r="GW160" s="7">
        <f t="shared" si="139"/>
        <v>0</v>
      </c>
    </row>
    <row r="161" spans="1:205" ht="12.75">
      <c r="A161" s="15">
        <v>14</v>
      </c>
      <c r="B161" s="15">
        <v>1</v>
      </c>
      <c r="C161" s="15"/>
      <c r="D161" s="6" t="s">
        <v>322</v>
      </c>
      <c r="E161" s="3" t="s">
        <v>323</v>
      </c>
      <c r="F161" s="6">
        <f t="shared" si="117"/>
        <v>0</v>
      </c>
      <c r="G161" s="6">
        <f t="shared" si="118"/>
        <v>2</v>
      </c>
      <c r="H161" s="6">
        <f t="shared" si="119"/>
        <v>20</v>
      </c>
      <c r="I161" s="6">
        <f t="shared" si="120"/>
        <v>10</v>
      </c>
      <c r="J161" s="6">
        <f t="shared" si="121"/>
        <v>0</v>
      </c>
      <c r="K161" s="6">
        <f t="shared" si="122"/>
        <v>0</v>
      </c>
      <c r="L161" s="6">
        <f t="shared" si="123"/>
        <v>0</v>
      </c>
      <c r="M161" s="6">
        <f t="shared" si="124"/>
        <v>0</v>
      </c>
      <c r="N161" s="6">
        <f t="shared" si="125"/>
        <v>10</v>
      </c>
      <c r="O161" s="6">
        <f t="shared" si="126"/>
        <v>0</v>
      </c>
      <c r="P161" s="6">
        <f t="shared" si="127"/>
        <v>0</v>
      </c>
      <c r="Q161" s="6">
        <f t="shared" si="128"/>
        <v>0</v>
      </c>
      <c r="R161" s="6">
        <f t="shared" si="129"/>
        <v>0</v>
      </c>
      <c r="S161" s="7">
        <f t="shared" si="130"/>
        <v>1</v>
      </c>
      <c r="T161" s="7">
        <f t="shared" si="131"/>
        <v>0.6</v>
      </c>
      <c r="U161" s="7">
        <v>0.76</v>
      </c>
      <c r="V161" s="11"/>
      <c r="W161" s="10"/>
      <c r="X161" s="11"/>
      <c r="Y161" s="10"/>
      <c r="Z161" s="11"/>
      <c r="AA161" s="10"/>
      <c r="AB161" s="11"/>
      <c r="AC161" s="10"/>
      <c r="AD161" s="7"/>
      <c r="AE161" s="11"/>
      <c r="AF161" s="10"/>
      <c r="AG161" s="11"/>
      <c r="AH161" s="10"/>
      <c r="AI161" s="11"/>
      <c r="AJ161" s="10"/>
      <c r="AK161" s="11"/>
      <c r="AL161" s="10"/>
      <c r="AM161" s="11"/>
      <c r="AN161" s="10"/>
      <c r="AO161" s="11"/>
      <c r="AP161" s="10"/>
      <c r="AQ161" s="7"/>
      <c r="AR161" s="7">
        <f t="shared" si="132"/>
        <v>0</v>
      </c>
      <c r="AS161" s="11"/>
      <c r="AT161" s="10"/>
      <c r="AU161" s="11"/>
      <c r="AV161" s="10"/>
      <c r="AW161" s="11"/>
      <c r="AX161" s="10"/>
      <c r="AY161" s="11"/>
      <c r="AZ161" s="10"/>
      <c r="BA161" s="7"/>
      <c r="BB161" s="11"/>
      <c r="BC161" s="10"/>
      <c r="BD161" s="11"/>
      <c r="BE161" s="10"/>
      <c r="BF161" s="11"/>
      <c r="BG161" s="10"/>
      <c r="BH161" s="11"/>
      <c r="BI161" s="10"/>
      <c r="BJ161" s="11"/>
      <c r="BK161" s="10"/>
      <c r="BL161" s="11"/>
      <c r="BM161" s="10"/>
      <c r="BN161" s="7"/>
      <c r="BO161" s="7">
        <f t="shared" si="133"/>
        <v>0</v>
      </c>
      <c r="BP161" s="11"/>
      <c r="BQ161" s="10"/>
      <c r="BR161" s="11"/>
      <c r="BS161" s="10"/>
      <c r="BT161" s="11"/>
      <c r="BU161" s="10"/>
      <c r="BV161" s="11"/>
      <c r="BW161" s="10"/>
      <c r="BX161" s="7"/>
      <c r="BY161" s="11"/>
      <c r="BZ161" s="10"/>
      <c r="CA161" s="11"/>
      <c r="CB161" s="10"/>
      <c r="CC161" s="11"/>
      <c r="CD161" s="10"/>
      <c r="CE161" s="11"/>
      <c r="CF161" s="10"/>
      <c r="CG161" s="11"/>
      <c r="CH161" s="10"/>
      <c r="CI161" s="11"/>
      <c r="CJ161" s="10"/>
      <c r="CK161" s="7"/>
      <c r="CL161" s="7">
        <f t="shared" si="134"/>
        <v>0</v>
      </c>
      <c r="CM161" s="11"/>
      <c r="CN161" s="10"/>
      <c r="CO161" s="11"/>
      <c r="CP161" s="10"/>
      <c r="CQ161" s="11"/>
      <c r="CR161" s="10"/>
      <c r="CS161" s="11"/>
      <c r="CT161" s="10"/>
      <c r="CU161" s="7"/>
      <c r="CV161" s="11"/>
      <c r="CW161" s="10"/>
      <c r="CX161" s="11"/>
      <c r="CY161" s="10"/>
      <c r="CZ161" s="11"/>
      <c r="DA161" s="10"/>
      <c r="DB161" s="11"/>
      <c r="DC161" s="10"/>
      <c r="DD161" s="11"/>
      <c r="DE161" s="10"/>
      <c r="DF161" s="11"/>
      <c r="DG161" s="10"/>
      <c r="DH161" s="7"/>
      <c r="DI161" s="7">
        <f t="shared" si="135"/>
        <v>0</v>
      </c>
      <c r="DJ161" s="11">
        <v>10</v>
      </c>
      <c r="DK161" s="10" t="s">
        <v>60</v>
      </c>
      <c r="DL161" s="11"/>
      <c r="DM161" s="10"/>
      <c r="DN161" s="11"/>
      <c r="DO161" s="10"/>
      <c r="DP161" s="11"/>
      <c r="DQ161" s="10"/>
      <c r="DR161" s="7">
        <v>0.4</v>
      </c>
      <c r="DS161" s="11"/>
      <c r="DT161" s="10"/>
      <c r="DU161" s="11">
        <v>10</v>
      </c>
      <c r="DV161" s="10" t="s">
        <v>60</v>
      </c>
      <c r="DW161" s="11"/>
      <c r="DX161" s="10"/>
      <c r="DY161" s="11"/>
      <c r="DZ161" s="10"/>
      <c r="EA161" s="11"/>
      <c r="EB161" s="10"/>
      <c r="EC161" s="11"/>
      <c r="ED161" s="10"/>
      <c r="EE161" s="7">
        <v>0.6</v>
      </c>
      <c r="EF161" s="7">
        <f t="shared" si="136"/>
        <v>1</v>
      </c>
      <c r="EG161" s="11"/>
      <c r="EH161" s="10"/>
      <c r="EI161" s="11"/>
      <c r="EJ161" s="10"/>
      <c r="EK161" s="11"/>
      <c r="EL161" s="10"/>
      <c r="EM161" s="11"/>
      <c r="EN161" s="10"/>
      <c r="EO161" s="7"/>
      <c r="EP161" s="11"/>
      <c r="EQ161" s="10"/>
      <c r="ER161" s="11"/>
      <c r="ES161" s="10"/>
      <c r="ET161" s="11"/>
      <c r="EU161" s="10"/>
      <c r="EV161" s="11"/>
      <c r="EW161" s="10"/>
      <c r="EX161" s="11"/>
      <c r="EY161" s="10"/>
      <c r="EZ161" s="11"/>
      <c r="FA161" s="10"/>
      <c r="FB161" s="7"/>
      <c r="FC161" s="7">
        <f t="shared" si="137"/>
        <v>0</v>
      </c>
      <c r="FD161" s="11"/>
      <c r="FE161" s="10"/>
      <c r="FF161" s="11"/>
      <c r="FG161" s="10"/>
      <c r="FH161" s="11"/>
      <c r="FI161" s="10"/>
      <c r="FJ161" s="11"/>
      <c r="FK161" s="10"/>
      <c r="FL161" s="7"/>
      <c r="FM161" s="11"/>
      <c r="FN161" s="10"/>
      <c r="FO161" s="11"/>
      <c r="FP161" s="10"/>
      <c r="FQ161" s="11"/>
      <c r="FR161" s="10"/>
      <c r="FS161" s="11"/>
      <c r="FT161" s="10"/>
      <c r="FU161" s="11"/>
      <c r="FV161" s="10"/>
      <c r="FW161" s="11"/>
      <c r="FX161" s="10"/>
      <c r="FY161" s="7"/>
      <c r="FZ161" s="7">
        <f t="shared" si="138"/>
        <v>0</v>
      </c>
      <c r="GA161" s="11"/>
      <c r="GB161" s="10"/>
      <c r="GC161" s="11"/>
      <c r="GD161" s="10"/>
      <c r="GE161" s="11"/>
      <c r="GF161" s="10"/>
      <c r="GG161" s="11"/>
      <c r="GH161" s="10"/>
      <c r="GI161" s="7"/>
      <c r="GJ161" s="11"/>
      <c r="GK161" s="10"/>
      <c r="GL161" s="11"/>
      <c r="GM161" s="10"/>
      <c r="GN161" s="11"/>
      <c r="GO161" s="10"/>
      <c r="GP161" s="11"/>
      <c r="GQ161" s="10"/>
      <c r="GR161" s="11"/>
      <c r="GS161" s="10"/>
      <c r="GT161" s="11"/>
      <c r="GU161" s="10"/>
      <c r="GV161" s="7"/>
      <c r="GW161" s="7">
        <f t="shared" si="139"/>
        <v>0</v>
      </c>
    </row>
    <row r="162" spans="1:205" ht="12.75">
      <c r="A162" s="15">
        <v>14</v>
      </c>
      <c r="B162" s="15">
        <v>1</v>
      </c>
      <c r="C162" s="15"/>
      <c r="D162" s="6" t="s">
        <v>324</v>
      </c>
      <c r="E162" s="3" t="s">
        <v>325</v>
      </c>
      <c r="F162" s="6">
        <f t="shared" si="117"/>
        <v>0</v>
      </c>
      <c r="G162" s="6">
        <f t="shared" si="118"/>
        <v>2</v>
      </c>
      <c r="H162" s="6">
        <f t="shared" si="119"/>
        <v>20</v>
      </c>
      <c r="I162" s="6">
        <f t="shared" si="120"/>
        <v>10</v>
      </c>
      <c r="J162" s="6">
        <f t="shared" si="121"/>
        <v>0</v>
      </c>
      <c r="K162" s="6">
        <f t="shared" si="122"/>
        <v>0</v>
      </c>
      <c r="L162" s="6">
        <f t="shared" si="123"/>
        <v>0</v>
      </c>
      <c r="M162" s="6">
        <f t="shared" si="124"/>
        <v>0</v>
      </c>
      <c r="N162" s="6">
        <f t="shared" si="125"/>
        <v>10</v>
      </c>
      <c r="O162" s="6">
        <f t="shared" si="126"/>
        <v>0</v>
      </c>
      <c r="P162" s="6">
        <f t="shared" si="127"/>
        <v>0</v>
      </c>
      <c r="Q162" s="6">
        <f t="shared" si="128"/>
        <v>0</v>
      </c>
      <c r="R162" s="6">
        <f t="shared" si="129"/>
        <v>0</v>
      </c>
      <c r="S162" s="7">
        <f t="shared" si="130"/>
        <v>1</v>
      </c>
      <c r="T162" s="7">
        <f t="shared" si="131"/>
        <v>0.6</v>
      </c>
      <c r="U162" s="7">
        <v>0.8</v>
      </c>
      <c r="V162" s="11"/>
      <c r="W162" s="10"/>
      <c r="X162" s="11"/>
      <c r="Y162" s="10"/>
      <c r="Z162" s="11"/>
      <c r="AA162" s="10"/>
      <c r="AB162" s="11"/>
      <c r="AC162" s="10"/>
      <c r="AD162" s="7"/>
      <c r="AE162" s="11"/>
      <c r="AF162" s="10"/>
      <c r="AG162" s="11"/>
      <c r="AH162" s="10"/>
      <c r="AI162" s="11"/>
      <c r="AJ162" s="10"/>
      <c r="AK162" s="11"/>
      <c r="AL162" s="10"/>
      <c r="AM162" s="11"/>
      <c r="AN162" s="10"/>
      <c r="AO162" s="11"/>
      <c r="AP162" s="10"/>
      <c r="AQ162" s="7"/>
      <c r="AR162" s="7">
        <f t="shared" si="132"/>
        <v>0</v>
      </c>
      <c r="AS162" s="11"/>
      <c r="AT162" s="10"/>
      <c r="AU162" s="11"/>
      <c r="AV162" s="10"/>
      <c r="AW162" s="11"/>
      <c r="AX162" s="10"/>
      <c r="AY162" s="11"/>
      <c r="AZ162" s="10"/>
      <c r="BA162" s="7"/>
      <c r="BB162" s="11"/>
      <c r="BC162" s="10"/>
      <c r="BD162" s="11"/>
      <c r="BE162" s="10"/>
      <c r="BF162" s="11"/>
      <c r="BG162" s="10"/>
      <c r="BH162" s="11"/>
      <c r="BI162" s="10"/>
      <c r="BJ162" s="11"/>
      <c r="BK162" s="10"/>
      <c r="BL162" s="11"/>
      <c r="BM162" s="10"/>
      <c r="BN162" s="7"/>
      <c r="BO162" s="7">
        <f t="shared" si="133"/>
        <v>0</v>
      </c>
      <c r="BP162" s="11"/>
      <c r="BQ162" s="10"/>
      <c r="BR162" s="11"/>
      <c r="BS162" s="10"/>
      <c r="BT162" s="11"/>
      <c r="BU162" s="10"/>
      <c r="BV162" s="11"/>
      <c r="BW162" s="10"/>
      <c r="BX162" s="7"/>
      <c r="BY162" s="11"/>
      <c r="BZ162" s="10"/>
      <c r="CA162" s="11"/>
      <c r="CB162" s="10"/>
      <c r="CC162" s="11"/>
      <c r="CD162" s="10"/>
      <c r="CE162" s="11"/>
      <c r="CF162" s="10"/>
      <c r="CG162" s="11"/>
      <c r="CH162" s="10"/>
      <c r="CI162" s="11"/>
      <c r="CJ162" s="10"/>
      <c r="CK162" s="7"/>
      <c r="CL162" s="7">
        <f t="shared" si="134"/>
        <v>0</v>
      </c>
      <c r="CM162" s="11"/>
      <c r="CN162" s="10"/>
      <c r="CO162" s="11"/>
      <c r="CP162" s="10"/>
      <c r="CQ162" s="11"/>
      <c r="CR162" s="10"/>
      <c r="CS162" s="11"/>
      <c r="CT162" s="10"/>
      <c r="CU162" s="7"/>
      <c r="CV162" s="11"/>
      <c r="CW162" s="10"/>
      <c r="CX162" s="11"/>
      <c r="CY162" s="10"/>
      <c r="CZ162" s="11"/>
      <c r="DA162" s="10"/>
      <c r="DB162" s="11"/>
      <c r="DC162" s="10"/>
      <c r="DD162" s="11"/>
      <c r="DE162" s="10"/>
      <c r="DF162" s="11"/>
      <c r="DG162" s="10"/>
      <c r="DH162" s="7"/>
      <c r="DI162" s="7">
        <f t="shared" si="135"/>
        <v>0</v>
      </c>
      <c r="DJ162" s="11">
        <v>10</v>
      </c>
      <c r="DK162" s="10" t="s">
        <v>60</v>
      </c>
      <c r="DL162" s="11"/>
      <c r="DM162" s="10"/>
      <c r="DN162" s="11"/>
      <c r="DO162" s="10"/>
      <c r="DP162" s="11"/>
      <c r="DQ162" s="10"/>
      <c r="DR162" s="7">
        <v>0.4</v>
      </c>
      <c r="DS162" s="11"/>
      <c r="DT162" s="10"/>
      <c r="DU162" s="11">
        <v>10</v>
      </c>
      <c r="DV162" s="10" t="s">
        <v>60</v>
      </c>
      <c r="DW162" s="11"/>
      <c r="DX162" s="10"/>
      <c r="DY162" s="11"/>
      <c r="DZ162" s="10"/>
      <c r="EA162" s="11"/>
      <c r="EB162" s="10"/>
      <c r="EC162" s="11"/>
      <c r="ED162" s="10"/>
      <c r="EE162" s="7">
        <v>0.6</v>
      </c>
      <c r="EF162" s="7">
        <f t="shared" si="136"/>
        <v>1</v>
      </c>
      <c r="EG162" s="11"/>
      <c r="EH162" s="10"/>
      <c r="EI162" s="11"/>
      <c r="EJ162" s="10"/>
      <c r="EK162" s="11"/>
      <c r="EL162" s="10"/>
      <c r="EM162" s="11"/>
      <c r="EN162" s="10"/>
      <c r="EO162" s="7"/>
      <c r="EP162" s="11"/>
      <c r="EQ162" s="10"/>
      <c r="ER162" s="11"/>
      <c r="ES162" s="10"/>
      <c r="ET162" s="11"/>
      <c r="EU162" s="10"/>
      <c r="EV162" s="11"/>
      <c r="EW162" s="10"/>
      <c r="EX162" s="11"/>
      <c r="EY162" s="10"/>
      <c r="EZ162" s="11"/>
      <c r="FA162" s="10"/>
      <c r="FB162" s="7"/>
      <c r="FC162" s="7">
        <f t="shared" si="137"/>
        <v>0</v>
      </c>
      <c r="FD162" s="11"/>
      <c r="FE162" s="10"/>
      <c r="FF162" s="11"/>
      <c r="FG162" s="10"/>
      <c r="FH162" s="11"/>
      <c r="FI162" s="10"/>
      <c r="FJ162" s="11"/>
      <c r="FK162" s="10"/>
      <c r="FL162" s="7"/>
      <c r="FM162" s="11"/>
      <c r="FN162" s="10"/>
      <c r="FO162" s="11"/>
      <c r="FP162" s="10"/>
      <c r="FQ162" s="11"/>
      <c r="FR162" s="10"/>
      <c r="FS162" s="11"/>
      <c r="FT162" s="10"/>
      <c r="FU162" s="11"/>
      <c r="FV162" s="10"/>
      <c r="FW162" s="11"/>
      <c r="FX162" s="10"/>
      <c r="FY162" s="7"/>
      <c r="FZ162" s="7">
        <f t="shared" si="138"/>
        <v>0</v>
      </c>
      <c r="GA162" s="11"/>
      <c r="GB162" s="10"/>
      <c r="GC162" s="11"/>
      <c r="GD162" s="10"/>
      <c r="GE162" s="11"/>
      <c r="GF162" s="10"/>
      <c r="GG162" s="11"/>
      <c r="GH162" s="10"/>
      <c r="GI162" s="7"/>
      <c r="GJ162" s="11"/>
      <c r="GK162" s="10"/>
      <c r="GL162" s="11"/>
      <c r="GM162" s="10"/>
      <c r="GN162" s="11"/>
      <c r="GO162" s="10"/>
      <c r="GP162" s="11"/>
      <c r="GQ162" s="10"/>
      <c r="GR162" s="11"/>
      <c r="GS162" s="10"/>
      <c r="GT162" s="11"/>
      <c r="GU162" s="10"/>
      <c r="GV162" s="7"/>
      <c r="GW162" s="7">
        <f t="shared" si="139"/>
        <v>0</v>
      </c>
    </row>
    <row r="163" spans="1:205" ht="12.75">
      <c r="A163" s="15">
        <v>17</v>
      </c>
      <c r="B163" s="15">
        <v>1</v>
      </c>
      <c r="C163" s="15"/>
      <c r="D163" s="6" t="s">
        <v>326</v>
      </c>
      <c r="E163" s="3" t="s">
        <v>327</v>
      </c>
      <c r="F163" s="6">
        <f t="shared" si="117"/>
        <v>0</v>
      </c>
      <c r="G163" s="6">
        <f t="shared" si="118"/>
        <v>2</v>
      </c>
      <c r="H163" s="6">
        <f t="shared" si="119"/>
        <v>20</v>
      </c>
      <c r="I163" s="6">
        <f t="shared" si="120"/>
        <v>10</v>
      </c>
      <c r="J163" s="6">
        <f t="shared" si="121"/>
        <v>0</v>
      </c>
      <c r="K163" s="6">
        <f t="shared" si="122"/>
        <v>0</v>
      </c>
      <c r="L163" s="6">
        <f t="shared" si="123"/>
        <v>0</v>
      </c>
      <c r="M163" s="6">
        <f t="shared" si="124"/>
        <v>0</v>
      </c>
      <c r="N163" s="6">
        <f t="shared" si="125"/>
        <v>10</v>
      </c>
      <c r="O163" s="6">
        <f t="shared" si="126"/>
        <v>0</v>
      </c>
      <c r="P163" s="6">
        <f t="shared" si="127"/>
        <v>0</v>
      </c>
      <c r="Q163" s="6">
        <f t="shared" si="128"/>
        <v>0</v>
      </c>
      <c r="R163" s="6">
        <f t="shared" si="129"/>
        <v>0</v>
      </c>
      <c r="S163" s="7">
        <f t="shared" si="130"/>
        <v>2</v>
      </c>
      <c r="T163" s="7">
        <f t="shared" si="131"/>
        <v>1</v>
      </c>
      <c r="U163" s="7">
        <v>0.8</v>
      </c>
      <c r="V163" s="11"/>
      <c r="W163" s="10"/>
      <c r="X163" s="11"/>
      <c r="Y163" s="10"/>
      <c r="Z163" s="11"/>
      <c r="AA163" s="10"/>
      <c r="AB163" s="11"/>
      <c r="AC163" s="10"/>
      <c r="AD163" s="7"/>
      <c r="AE163" s="11"/>
      <c r="AF163" s="10"/>
      <c r="AG163" s="11"/>
      <c r="AH163" s="10"/>
      <c r="AI163" s="11"/>
      <c r="AJ163" s="10"/>
      <c r="AK163" s="11"/>
      <c r="AL163" s="10"/>
      <c r="AM163" s="11"/>
      <c r="AN163" s="10"/>
      <c r="AO163" s="11"/>
      <c r="AP163" s="10"/>
      <c r="AQ163" s="7"/>
      <c r="AR163" s="7">
        <f t="shared" si="132"/>
        <v>0</v>
      </c>
      <c r="AS163" s="11"/>
      <c r="AT163" s="10"/>
      <c r="AU163" s="11"/>
      <c r="AV163" s="10"/>
      <c r="AW163" s="11"/>
      <c r="AX163" s="10"/>
      <c r="AY163" s="11"/>
      <c r="AZ163" s="10"/>
      <c r="BA163" s="7"/>
      <c r="BB163" s="11"/>
      <c r="BC163" s="10"/>
      <c r="BD163" s="11"/>
      <c r="BE163" s="10"/>
      <c r="BF163" s="11"/>
      <c r="BG163" s="10"/>
      <c r="BH163" s="11"/>
      <c r="BI163" s="10"/>
      <c r="BJ163" s="11"/>
      <c r="BK163" s="10"/>
      <c r="BL163" s="11"/>
      <c r="BM163" s="10"/>
      <c r="BN163" s="7"/>
      <c r="BO163" s="7">
        <f t="shared" si="133"/>
        <v>0</v>
      </c>
      <c r="BP163" s="11"/>
      <c r="BQ163" s="10"/>
      <c r="BR163" s="11"/>
      <c r="BS163" s="10"/>
      <c r="BT163" s="11"/>
      <c r="BU163" s="10"/>
      <c r="BV163" s="11"/>
      <c r="BW163" s="10"/>
      <c r="BX163" s="7"/>
      <c r="BY163" s="11"/>
      <c r="BZ163" s="10"/>
      <c r="CA163" s="11"/>
      <c r="CB163" s="10"/>
      <c r="CC163" s="11"/>
      <c r="CD163" s="10"/>
      <c r="CE163" s="11"/>
      <c r="CF163" s="10"/>
      <c r="CG163" s="11"/>
      <c r="CH163" s="10"/>
      <c r="CI163" s="11"/>
      <c r="CJ163" s="10"/>
      <c r="CK163" s="7"/>
      <c r="CL163" s="7">
        <f t="shared" si="134"/>
        <v>0</v>
      </c>
      <c r="CM163" s="11"/>
      <c r="CN163" s="10"/>
      <c r="CO163" s="11"/>
      <c r="CP163" s="10"/>
      <c r="CQ163" s="11"/>
      <c r="CR163" s="10"/>
      <c r="CS163" s="11"/>
      <c r="CT163" s="10"/>
      <c r="CU163" s="7"/>
      <c r="CV163" s="11"/>
      <c r="CW163" s="10"/>
      <c r="CX163" s="11"/>
      <c r="CY163" s="10"/>
      <c r="CZ163" s="11"/>
      <c r="DA163" s="10"/>
      <c r="DB163" s="11"/>
      <c r="DC163" s="10"/>
      <c r="DD163" s="11"/>
      <c r="DE163" s="10"/>
      <c r="DF163" s="11"/>
      <c r="DG163" s="10"/>
      <c r="DH163" s="7"/>
      <c r="DI163" s="7">
        <f t="shared" si="135"/>
        <v>0</v>
      </c>
      <c r="DJ163" s="11">
        <v>10</v>
      </c>
      <c r="DK163" s="10" t="s">
        <v>60</v>
      </c>
      <c r="DL163" s="11"/>
      <c r="DM163" s="10"/>
      <c r="DN163" s="11"/>
      <c r="DO163" s="10"/>
      <c r="DP163" s="11"/>
      <c r="DQ163" s="10"/>
      <c r="DR163" s="7">
        <v>1</v>
      </c>
      <c r="DS163" s="11"/>
      <c r="DT163" s="10"/>
      <c r="DU163" s="11">
        <v>10</v>
      </c>
      <c r="DV163" s="10" t="s">
        <v>60</v>
      </c>
      <c r="DW163" s="11"/>
      <c r="DX163" s="10"/>
      <c r="DY163" s="11"/>
      <c r="DZ163" s="10"/>
      <c r="EA163" s="11"/>
      <c r="EB163" s="10"/>
      <c r="EC163" s="11"/>
      <c r="ED163" s="10"/>
      <c r="EE163" s="7">
        <v>1</v>
      </c>
      <c r="EF163" s="7">
        <f t="shared" si="136"/>
        <v>2</v>
      </c>
      <c r="EG163" s="11"/>
      <c r="EH163" s="10"/>
      <c r="EI163" s="11"/>
      <c r="EJ163" s="10"/>
      <c r="EK163" s="11"/>
      <c r="EL163" s="10"/>
      <c r="EM163" s="11"/>
      <c r="EN163" s="10"/>
      <c r="EO163" s="7"/>
      <c r="EP163" s="11"/>
      <c r="EQ163" s="10"/>
      <c r="ER163" s="11"/>
      <c r="ES163" s="10"/>
      <c r="ET163" s="11"/>
      <c r="EU163" s="10"/>
      <c r="EV163" s="11"/>
      <c r="EW163" s="10"/>
      <c r="EX163" s="11"/>
      <c r="EY163" s="10"/>
      <c r="EZ163" s="11"/>
      <c r="FA163" s="10"/>
      <c r="FB163" s="7"/>
      <c r="FC163" s="7">
        <f t="shared" si="137"/>
        <v>0</v>
      </c>
      <c r="FD163" s="11"/>
      <c r="FE163" s="10"/>
      <c r="FF163" s="11"/>
      <c r="FG163" s="10"/>
      <c r="FH163" s="11"/>
      <c r="FI163" s="10"/>
      <c r="FJ163" s="11"/>
      <c r="FK163" s="10"/>
      <c r="FL163" s="7"/>
      <c r="FM163" s="11"/>
      <c r="FN163" s="10"/>
      <c r="FO163" s="11"/>
      <c r="FP163" s="10"/>
      <c r="FQ163" s="11"/>
      <c r="FR163" s="10"/>
      <c r="FS163" s="11"/>
      <c r="FT163" s="10"/>
      <c r="FU163" s="11"/>
      <c r="FV163" s="10"/>
      <c r="FW163" s="11"/>
      <c r="FX163" s="10"/>
      <c r="FY163" s="7"/>
      <c r="FZ163" s="7">
        <f t="shared" si="138"/>
        <v>0</v>
      </c>
      <c r="GA163" s="11"/>
      <c r="GB163" s="10"/>
      <c r="GC163" s="11"/>
      <c r="GD163" s="10"/>
      <c r="GE163" s="11"/>
      <c r="GF163" s="10"/>
      <c r="GG163" s="11"/>
      <c r="GH163" s="10"/>
      <c r="GI163" s="7"/>
      <c r="GJ163" s="11"/>
      <c r="GK163" s="10"/>
      <c r="GL163" s="11"/>
      <c r="GM163" s="10"/>
      <c r="GN163" s="11"/>
      <c r="GO163" s="10"/>
      <c r="GP163" s="11"/>
      <c r="GQ163" s="10"/>
      <c r="GR163" s="11"/>
      <c r="GS163" s="10"/>
      <c r="GT163" s="11"/>
      <c r="GU163" s="10"/>
      <c r="GV163" s="7"/>
      <c r="GW163" s="7">
        <f t="shared" si="139"/>
        <v>0</v>
      </c>
    </row>
    <row r="164" spans="1:205" ht="12.75">
      <c r="A164" s="15">
        <v>17</v>
      </c>
      <c r="B164" s="15">
        <v>1</v>
      </c>
      <c r="C164" s="15"/>
      <c r="D164" s="6" t="s">
        <v>328</v>
      </c>
      <c r="E164" s="3" t="s">
        <v>329</v>
      </c>
      <c r="F164" s="6">
        <f t="shared" si="117"/>
        <v>0</v>
      </c>
      <c r="G164" s="6">
        <f t="shared" si="118"/>
        <v>2</v>
      </c>
      <c r="H164" s="6">
        <f t="shared" si="119"/>
        <v>20</v>
      </c>
      <c r="I164" s="6">
        <f t="shared" si="120"/>
        <v>10</v>
      </c>
      <c r="J164" s="6">
        <f t="shared" si="121"/>
        <v>0</v>
      </c>
      <c r="K164" s="6">
        <f t="shared" si="122"/>
        <v>0</v>
      </c>
      <c r="L164" s="6">
        <f t="shared" si="123"/>
        <v>0</v>
      </c>
      <c r="M164" s="6">
        <f t="shared" si="124"/>
        <v>0</v>
      </c>
      <c r="N164" s="6">
        <f t="shared" si="125"/>
        <v>10</v>
      </c>
      <c r="O164" s="6">
        <f t="shared" si="126"/>
        <v>0</v>
      </c>
      <c r="P164" s="6">
        <f t="shared" si="127"/>
        <v>0</v>
      </c>
      <c r="Q164" s="6">
        <f t="shared" si="128"/>
        <v>0</v>
      </c>
      <c r="R164" s="6">
        <f t="shared" si="129"/>
        <v>0</v>
      </c>
      <c r="S164" s="7">
        <f t="shared" si="130"/>
        <v>2</v>
      </c>
      <c r="T164" s="7">
        <f t="shared" si="131"/>
        <v>1</v>
      </c>
      <c r="U164" s="7">
        <v>0.8</v>
      </c>
      <c r="V164" s="11"/>
      <c r="W164" s="10"/>
      <c r="X164" s="11"/>
      <c r="Y164" s="10"/>
      <c r="Z164" s="11"/>
      <c r="AA164" s="10"/>
      <c r="AB164" s="11"/>
      <c r="AC164" s="10"/>
      <c r="AD164" s="7"/>
      <c r="AE164" s="11"/>
      <c r="AF164" s="10"/>
      <c r="AG164" s="11"/>
      <c r="AH164" s="10"/>
      <c r="AI164" s="11"/>
      <c r="AJ164" s="10"/>
      <c r="AK164" s="11"/>
      <c r="AL164" s="10"/>
      <c r="AM164" s="11"/>
      <c r="AN164" s="10"/>
      <c r="AO164" s="11"/>
      <c r="AP164" s="10"/>
      <c r="AQ164" s="7"/>
      <c r="AR164" s="7">
        <f t="shared" si="132"/>
        <v>0</v>
      </c>
      <c r="AS164" s="11"/>
      <c r="AT164" s="10"/>
      <c r="AU164" s="11"/>
      <c r="AV164" s="10"/>
      <c r="AW164" s="11"/>
      <c r="AX164" s="10"/>
      <c r="AY164" s="11"/>
      <c r="AZ164" s="10"/>
      <c r="BA164" s="7"/>
      <c r="BB164" s="11"/>
      <c r="BC164" s="10"/>
      <c r="BD164" s="11"/>
      <c r="BE164" s="10"/>
      <c r="BF164" s="11"/>
      <c r="BG164" s="10"/>
      <c r="BH164" s="11"/>
      <c r="BI164" s="10"/>
      <c r="BJ164" s="11"/>
      <c r="BK164" s="10"/>
      <c r="BL164" s="11"/>
      <c r="BM164" s="10"/>
      <c r="BN164" s="7"/>
      <c r="BO164" s="7">
        <f t="shared" si="133"/>
        <v>0</v>
      </c>
      <c r="BP164" s="11"/>
      <c r="BQ164" s="10"/>
      <c r="BR164" s="11"/>
      <c r="BS164" s="10"/>
      <c r="BT164" s="11"/>
      <c r="BU164" s="10"/>
      <c r="BV164" s="11"/>
      <c r="BW164" s="10"/>
      <c r="BX164" s="7"/>
      <c r="BY164" s="11"/>
      <c r="BZ164" s="10"/>
      <c r="CA164" s="11"/>
      <c r="CB164" s="10"/>
      <c r="CC164" s="11"/>
      <c r="CD164" s="10"/>
      <c r="CE164" s="11"/>
      <c r="CF164" s="10"/>
      <c r="CG164" s="11"/>
      <c r="CH164" s="10"/>
      <c r="CI164" s="11"/>
      <c r="CJ164" s="10"/>
      <c r="CK164" s="7"/>
      <c r="CL164" s="7">
        <f t="shared" si="134"/>
        <v>0</v>
      </c>
      <c r="CM164" s="11"/>
      <c r="CN164" s="10"/>
      <c r="CO164" s="11"/>
      <c r="CP164" s="10"/>
      <c r="CQ164" s="11"/>
      <c r="CR164" s="10"/>
      <c r="CS164" s="11"/>
      <c r="CT164" s="10"/>
      <c r="CU164" s="7"/>
      <c r="CV164" s="11"/>
      <c r="CW164" s="10"/>
      <c r="CX164" s="11"/>
      <c r="CY164" s="10"/>
      <c r="CZ164" s="11"/>
      <c r="DA164" s="10"/>
      <c r="DB164" s="11"/>
      <c r="DC164" s="10"/>
      <c r="DD164" s="11"/>
      <c r="DE164" s="10"/>
      <c r="DF164" s="11"/>
      <c r="DG164" s="10"/>
      <c r="DH164" s="7"/>
      <c r="DI164" s="7">
        <f t="shared" si="135"/>
        <v>0</v>
      </c>
      <c r="DJ164" s="11">
        <v>10</v>
      </c>
      <c r="DK164" s="10" t="s">
        <v>60</v>
      </c>
      <c r="DL164" s="11"/>
      <c r="DM164" s="10"/>
      <c r="DN164" s="11"/>
      <c r="DO164" s="10"/>
      <c r="DP164" s="11"/>
      <c r="DQ164" s="10"/>
      <c r="DR164" s="7">
        <v>1</v>
      </c>
      <c r="DS164" s="11"/>
      <c r="DT164" s="10"/>
      <c r="DU164" s="11">
        <v>10</v>
      </c>
      <c r="DV164" s="10" t="s">
        <v>60</v>
      </c>
      <c r="DW164" s="11"/>
      <c r="DX164" s="10"/>
      <c r="DY164" s="11"/>
      <c r="DZ164" s="10"/>
      <c r="EA164" s="11"/>
      <c r="EB164" s="10"/>
      <c r="EC164" s="11"/>
      <c r="ED164" s="10"/>
      <c r="EE164" s="7">
        <v>1</v>
      </c>
      <c r="EF164" s="7">
        <f t="shared" si="136"/>
        <v>2</v>
      </c>
      <c r="EG164" s="11"/>
      <c r="EH164" s="10"/>
      <c r="EI164" s="11"/>
      <c r="EJ164" s="10"/>
      <c r="EK164" s="11"/>
      <c r="EL164" s="10"/>
      <c r="EM164" s="11"/>
      <c r="EN164" s="10"/>
      <c r="EO164" s="7"/>
      <c r="EP164" s="11"/>
      <c r="EQ164" s="10"/>
      <c r="ER164" s="11"/>
      <c r="ES164" s="10"/>
      <c r="ET164" s="11"/>
      <c r="EU164" s="10"/>
      <c r="EV164" s="11"/>
      <c r="EW164" s="10"/>
      <c r="EX164" s="11"/>
      <c r="EY164" s="10"/>
      <c r="EZ164" s="11"/>
      <c r="FA164" s="10"/>
      <c r="FB164" s="7"/>
      <c r="FC164" s="7">
        <f t="shared" si="137"/>
        <v>0</v>
      </c>
      <c r="FD164" s="11"/>
      <c r="FE164" s="10"/>
      <c r="FF164" s="11"/>
      <c r="FG164" s="10"/>
      <c r="FH164" s="11"/>
      <c r="FI164" s="10"/>
      <c r="FJ164" s="11"/>
      <c r="FK164" s="10"/>
      <c r="FL164" s="7"/>
      <c r="FM164" s="11"/>
      <c r="FN164" s="10"/>
      <c r="FO164" s="11"/>
      <c r="FP164" s="10"/>
      <c r="FQ164" s="11"/>
      <c r="FR164" s="10"/>
      <c r="FS164" s="11"/>
      <c r="FT164" s="10"/>
      <c r="FU164" s="11"/>
      <c r="FV164" s="10"/>
      <c r="FW164" s="11"/>
      <c r="FX164" s="10"/>
      <c r="FY164" s="7"/>
      <c r="FZ164" s="7">
        <f t="shared" si="138"/>
        <v>0</v>
      </c>
      <c r="GA164" s="11"/>
      <c r="GB164" s="10"/>
      <c r="GC164" s="11"/>
      <c r="GD164" s="10"/>
      <c r="GE164" s="11"/>
      <c r="GF164" s="10"/>
      <c r="GG164" s="11"/>
      <c r="GH164" s="10"/>
      <c r="GI164" s="7"/>
      <c r="GJ164" s="11"/>
      <c r="GK164" s="10"/>
      <c r="GL164" s="11"/>
      <c r="GM164" s="10"/>
      <c r="GN164" s="11"/>
      <c r="GO164" s="10"/>
      <c r="GP164" s="11"/>
      <c r="GQ164" s="10"/>
      <c r="GR164" s="11"/>
      <c r="GS164" s="10"/>
      <c r="GT164" s="11"/>
      <c r="GU164" s="10"/>
      <c r="GV164" s="7"/>
      <c r="GW164" s="7">
        <f t="shared" si="139"/>
        <v>0</v>
      </c>
    </row>
    <row r="165" spans="1:205" ht="12.75">
      <c r="A165" s="15">
        <v>17</v>
      </c>
      <c r="B165" s="15">
        <v>1</v>
      </c>
      <c r="C165" s="15"/>
      <c r="D165" s="6" t="s">
        <v>330</v>
      </c>
      <c r="E165" s="3" t="s">
        <v>331</v>
      </c>
      <c r="F165" s="6">
        <f aca="true" t="shared" si="140" ref="F165:F174">COUNTIF(V165:GU165,"e")</f>
        <v>0</v>
      </c>
      <c r="G165" s="6">
        <f aca="true" t="shared" si="141" ref="G165:G174">COUNTIF(V165:GU165,"z")</f>
        <v>2</v>
      </c>
      <c r="H165" s="6">
        <f aca="true" t="shared" si="142" ref="H165:H174">SUM(I165:R165)</f>
        <v>20</v>
      </c>
      <c r="I165" s="6">
        <f aca="true" t="shared" si="143" ref="I165:I174">V165+AS165+BP165+CM165+DJ165+EG165+FD165+GA165</f>
        <v>10</v>
      </c>
      <c r="J165" s="6">
        <f aca="true" t="shared" si="144" ref="J165:J174">X165+AU165+BR165+CO165+DL165+EI165+FF165+GC165</f>
        <v>0</v>
      </c>
      <c r="K165" s="6">
        <f aca="true" t="shared" si="145" ref="K165:K174">Z165+AW165+BT165+CQ165+DN165+EK165+FH165+GE165</f>
        <v>0</v>
      </c>
      <c r="L165" s="6">
        <f aca="true" t="shared" si="146" ref="L165:L174">AB165+AY165+BV165+CS165+DP165+EM165+FJ165+GG165</f>
        <v>0</v>
      </c>
      <c r="M165" s="6">
        <f aca="true" t="shared" si="147" ref="M165:M174">AE165+BB165+BY165+CV165+DS165+EP165+FM165+GJ165</f>
        <v>0</v>
      </c>
      <c r="N165" s="6">
        <f aca="true" t="shared" si="148" ref="N165:N174">AG165+BD165+CA165+CX165+DU165+ER165+FO165+GL165</f>
        <v>10</v>
      </c>
      <c r="O165" s="6">
        <f aca="true" t="shared" si="149" ref="O165:O174">AI165+BF165+CC165+CZ165+DW165+ET165+FQ165+GN165</f>
        <v>0</v>
      </c>
      <c r="P165" s="6">
        <f aca="true" t="shared" si="150" ref="P165:P174">AK165+BH165+CE165+DB165+DY165+EV165+FS165+GP165</f>
        <v>0</v>
      </c>
      <c r="Q165" s="6">
        <f aca="true" t="shared" si="151" ref="Q165:Q174">AM165+BJ165+CG165+DD165+EA165+EX165+FU165+GR165</f>
        <v>0</v>
      </c>
      <c r="R165" s="6">
        <f aca="true" t="shared" si="152" ref="R165:R174">AO165+BL165+CI165+DF165+EC165+EZ165+FW165+GT165</f>
        <v>0</v>
      </c>
      <c r="S165" s="7">
        <f aca="true" t="shared" si="153" ref="S165:S174">AR165+BO165+CL165+DI165+EF165+FC165+FZ165+GW165</f>
        <v>2</v>
      </c>
      <c r="T165" s="7">
        <f aca="true" t="shared" si="154" ref="T165:T174">AQ165+BN165+CK165+DH165+EE165+FB165+FY165+GV165</f>
        <v>1</v>
      </c>
      <c r="U165" s="7">
        <v>0.76</v>
      </c>
      <c r="V165" s="11"/>
      <c r="W165" s="10"/>
      <c r="X165" s="11"/>
      <c r="Y165" s="10"/>
      <c r="Z165" s="11"/>
      <c r="AA165" s="10"/>
      <c r="AB165" s="11"/>
      <c r="AC165" s="10"/>
      <c r="AD165" s="7"/>
      <c r="AE165" s="11"/>
      <c r="AF165" s="10"/>
      <c r="AG165" s="11"/>
      <c r="AH165" s="10"/>
      <c r="AI165" s="11"/>
      <c r="AJ165" s="10"/>
      <c r="AK165" s="11"/>
      <c r="AL165" s="10"/>
      <c r="AM165" s="11"/>
      <c r="AN165" s="10"/>
      <c r="AO165" s="11"/>
      <c r="AP165" s="10"/>
      <c r="AQ165" s="7"/>
      <c r="AR165" s="7">
        <f aca="true" t="shared" si="155" ref="AR165:AR174">AD165+AQ165</f>
        <v>0</v>
      </c>
      <c r="AS165" s="11"/>
      <c r="AT165" s="10"/>
      <c r="AU165" s="11"/>
      <c r="AV165" s="10"/>
      <c r="AW165" s="11"/>
      <c r="AX165" s="10"/>
      <c r="AY165" s="11"/>
      <c r="AZ165" s="10"/>
      <c r="BA165" s="7"/>
      <c r="BB165" s="11"/>
      <c r="BC165" s="10"/>
      <c r="BD165" s="11"/>
      <c r="BE165" s="10"/>
      <c r="BF165" s="11"/>
      <c r="BG165" s="10"/>
      <c r="BH165" s="11"/>
      <c r="BI165" s="10"/>
      <c r="BJ165" s="11"/>
      <c r="BK165" s="10"/>
      <c r="BL165" s="11"/>
      <c r="BM165" s="10"/>
      <c r="BN165" s="7"/>
      <c r="BO165" s="7">
        <f aca="true" t="shared" si="156" ref="BO165:BO174">BA165+BN165</f>
        <v>0</v>
      </c>
      <c r="BP165" s="11"/>
      <c r="BQ165" s="10"/>
      <c r="BR165" s="11"/>
      <c r="BS165" s="10"/>
      <c r="BT165" s="11"/>
      <c r="BU165" s="10"/>
      <c r="BV165" s="11"/>
      <c r="BW165" s="10"/>
      <c r="BX165" s="7"/>
      <c r="BY165" s="11"/>
      <c r="BZ165" s="10"/>
      <c r="CA165" s="11"/>
      <c r="CB165" s="10"/>
      <c r="CC165" s="11"/>
      <c r="CD165" s="10"/>
      <c r="CE165" s="11"/>
      <c r="CF165" s="10"/>
      <c r="CG165" s="11"/>
      <c r="CH165" s="10"/>
      <c r="CI165" s="11"/>
      <c r="CJ165" s="10"/>
      <c r="CK165" s="7"/>
      <c r="CL165" s="7">
        <f aca="true" t="shared" si="157" ref="CL165:CL174">BX165+CK165</f>
        <v>0</v>
      </c>
      <c r="CM165" s="11"/>
      <c r="CN165" s="10"/>
      <c r="CO165" s="11"/>
      <c r="CP165" s="10"/>
      <c r="CQ165" s="11"/>
      <c r="CR165" s="10"/>
      <c r="CS165" s="11"/>
      <c r="CT165" s="10"/>
      <c r="CU165" s="7"/>
      <c r="CV165" s="11"/>
      <c r="CW165" s="10"/>
      <c r="CX165" s="11"/>
      <c r="CY165" s="10"/>
      <c r="CZ165" s="11"/>
      <c r="DA165" s="10"/>
      <c r="DB165" s="11"/>
      <c r="DC165" s="10"/>
      <c r="DD165" s="11"/>
      <c r="DE165" s="10"/>
      <c r="DF165" s="11"/>
      <c r="DG165" s="10"/>
      <c r="DH165" s="7"/>
      <c r="DI165" s="7">
        <f aca="true" t="shared" si="158" ref="DI165:DI174">CU165+DH165</f>
        <v>0</v>
      </c>
      <c r="DJ165" s="11">
        <v>10</v>
      </c>
      <c r="DK165" s="10" t="s">
        <v>60</v>
      </c>
      <c r="DL165" s="11"/>
      <c r="DM165" s="10"/>
      <c r="DN165" s="11"/>
      <c r="DO165" s="10"/>
      <c r="DP165" s="11"/>
      <c r="DQ165" s="10"/>
      <c r="DR165" s="7">
        <v>1</v>
      </c>
      <c r="DS165" s="11"/>
      <c r="DT165" s="10"/>
      <c r="DU165" s="11">
        <v>10</v>
      </c>
      <c r="DV165" s="10" t="s">
        <v>60</v>
      </c>
      <c r="DW165" s="11"/>
      <c r="DX165" s="10"/>
      <c r="DY165" s="11"/>
      <c r="DZ165" s="10"/>
      <c r="EA165" s="11"/>
      <c r="EB165" s="10"/>
      <c r="EC165" s="11"/>
      <c r="ED165" s="10"/>
      <c r="EE165" s="7">
        <v>1</v>
      </c>
      <c r="EF165" s="7">
        <f aca="true" t="shared" si="159" ref="EF165:EF174">DR165+EE165</f>
        <v>2</v>
      </c>
      <c r="EG165" s="11"/>
      <c r="EH165" s="10"/>
      <c r="EI165" s="11"/>
      <c r="EJ165" s="10"/>
      <c r="EK165" s="11"/>
      <c r="EL165" s="10"/>
      <c r="EM165" s="11"/>
      <c r="EN165" s="10"/>
      <c r="EO165" s="7"/>
      <c r="EP165" s="11"/>
      <c r="EQ165" s="10"/>
      <c r="ER165" s="11"/>
      <c r="ES165" s="10"/>
      <c r="ET165" s="11"/>
      <c r="EU165" s="10"/>
      <c r="EV165" s="11"/>
      <c r="EW165" s="10"/>
      <c r="EX165" s="11"/>
      <c r="EY165" s="10"/>
      <c r="EZ165" s="11"/>
      <c r="FA165" s="10"/>
      <c r="FB165" s="7"/>
      <c r="FC165" s="7">
        <f aca="true" t="shared" si="160" ref="FC165:FC174">EO165+FB165</f>
        <v>0</v>
      </c>
      <c r="FD165" s="11"/>
      <c r="FE165" s="10"/>
      <c r="FF165" s="11"/>
      <c r="FG165" s="10"/>
      <c r="FH165" s="11"/>
      <c r="FI165" s="10"/>
      <c r="FJ165" s="11"/>
      <c r="FK165" s="10"/>
      <c r="FL165" s="7"/>
      <c r="FM165" s="11"/>
      <c r="FN165" s="10"/>
      <c r="FO165" s="11"/>
      <c r="FP165" s="10"/>
      <c r="FQ165" s="11"/>
      <c r="FR165" s="10"/>
      <c r="FS165" s="11"/>
      <c r="FT165" s="10"/>
      <c r="FU165" s="11"/>
      <c r="FV165" s="10"/>
      <c r="FW165" s="11"/>
      <c r="FX165" s="10"/>
      <c r="FY165" s="7"/>
      <c r="FZ165" s="7">
        <f aca="true" t="shared" si="161" ref="FZ165:FZ174">FL165+FY165</f>
        <v>0</v>
      </c>
      <c r="GA165" s="11"/>
      <c r="GB165" s="10"/>
      <c r="GC165" s="11"/>
      <c r="GD165" s="10"/>
      <c r="GE165" s="11"/>
      <c r="GF165" s="10"/>
      <c r="GG165" s="11"/>
      <c r="GH165" s="10"/>
      <c r="GI165" s="7"/>
      <c r="GJ165" s="11"/>
      <c r="GK165" s="10"/>
      <c r="GL165" s="11"/>
      <c r="GM165" s="10"/>
      <c r="GN165" s="11"/>
      <c r="GO165" s="10"/>
      <c r="GP165" s="11"/>
      <c r="GQ165" s="10"/>
      <c r="GR165" s="11"/>
      <c r="GS165" s="10"/>
      <c r="GT165" s="11"/>
      <c r="GU165" s="10"/>
      <c r="GV165" s="7"/>
      <c r="GW165" s="7">
        <f aca="true" t="shared" si="162" ref="GW165:GW174">GI165+GV165</f>
        <v>0</v>
      </c>
    </row>
    <row r="166" spans="1:205" ht="12.75">
      <c r="A166" s="15">
        <v>17</v>
      </c>
      <c r="B166" s="15">
        <v>1</v>
      </c>
      <c r="C166" s="15"/>
      <c r="D166" s="6" t="s">
        <v>332</v>
      </c>
      <c r="E166" s="3" t="s">
        <v>333</v>
      </c>
      <c r="F166" s="6">
        <f t="shared" si="140"/>
        <v>0</v>
      </c>
      <c r="G166" s="6">
        <f t="shared" si="141"/>
        <v>2</v>
      </c>
      <c r="H166" s="6">
        <f t="shared" si="142"/>
        <v>20</v>
      </c>
      <c r="I166" s="6">
        <f t="shared" si="143"/>
        <v>10</v>
      </c>
      <c r="J166" s="6">
        <f t="shared" si="144"/>
        <v>0</v>
      </c>
      <c r="K166" s="6">
        <f t="shared" si="145"/>
        <v>0</v>
      </c>
      <c r="L166" s="6">
        <f t="shared" si="146"/>
        <v>0</v>
      </c>
      <c r="M166" s="6">
        <f t="shared" si="147"/>
        <v>0</v>
      </c>
      <c r="N166" s="6">
        <f t="shared" si="148"/>
        <v>10</v>
      </c>
      <c r="O166" s="6">
        <f t="shared" si="149"/>
        <v>0</v>
      </c>
      <c r="P166" s="6">
        <f t="shared" si="150"/>
        <v>0</v>
      </c>
      <c r="Q166" s="6">
        <f t="shared" si="151"/>
        <v>0</v>
      </c>
      <c r="R166" s="6">
        <f t="shared" si="152"/>
        <v>0</v>
      </c>
      <c r="S166" s="7">
        <f t="shared" si="153"/>
        <v>2</v>
      </c>
      <c r="T166" s="7">
        <f t="shared" si="154"/>
        <v>1</v>
      </c>
      <c r="U166" s="7">
        <v>0.66</v>
      </c>
      <c r="V166" s="11"/>
      <c r="W166" s="10"/>
      <c r="X166" s="11"/>
      <c r="Y166" s="10"/>
      <c r="Z166" s="11"/>
      <c r="AA166" s="10"/>
      <c r="AB166" s="11"/>
      <c r="AC166" s="10"/>
      <c r="AD166" s="7"/>
      <c r="AE166" s="11"/>
      <c r="AF166" s="10"/>
      <c r="AG166" s="11"/>
      <c r="AH166" s="10"/>
      <c r="AI166" s="11"/>
      <c r="AJ166" s="10"/>
      <c r="AK166" s="11"/>
      <c r="AL166" s="10"/>
      <c r="AM166" s="11"/>
      <c r="AN166" s="10"/>
      <c r="AO166" s="11"/>
      <c r="AP166" s="10"/>
      <c r="AQ166" s="7"/>
      <c r="AR166" s="7">
        <f t="shared" si="155"/>
        <v>0</v>
      </c>
      <c r="AS166" s="11"/>
      <c r="AT166" s="10"/>
      <c r="AU166" s="11"/>
      <c r="AV166" s="10"/>
      <c r="AW166" s="11"/>
      <c r="AX166" s="10"/>
      <c r="AY166" s="11"/>
      <c r="AZ166" s="10"/>
      <c r="BA166" s="7"/>
      <c r="BB166" s="11"/>
      <c r="BC166" s="10"/>
      <c r="BD166" s="11"/>
      <c r="BE166" s="10"/>
      <c r="BF166" s="11"/>
      <c r="BG166" s="10"/>
      <c r="BH166" s="11"/>
      <c r="BI166" s="10"/>
      <c r="BJ166" s="11"/>
      <c r="BK166" s="10"/>
      <c r="BL166" s="11"/>
      <c r="BM166" s="10"/>
      <c r="BN166" s="7"/>
      <c r="BO166" s="7">
        <f t="shared" si="156"/>
        <v>0</v>
      </c>
      <c r="BP166" s="11"/>
      <c r="BQ166" s="10"/>
      <c r="BR166" s="11"/>
      <c r="BS166" s="10"/>
      <c r="BT166" s="11"/>
      <c r="BU166" s="10"/>
      <c r="BV166" s="11"/>
      <c r="BW166" s="10"/>
      <c r="BX166" s="7"/>
      <c r="BY166" s="11"/>
      <c r="BZ166" s="10"/>
      <c r="CA166" s="11"/>
      <c r="CB166" s="10"/>
      <c r="CC166" s="11"/>
      <c r="CD166" s="10"/>
      <c r="CE166" s="11"/>
      <c r="CF166" s="10"/>
      <c r="CG166" s="11"/>
      <c r="CH166" s="10"/>
      <c r="CI166" s="11"/>
      <c r="CJ166" s="10"/>
      <c r="CK166" s="7"/>
      <c r="CL166" s="7">
        <f t="shared" si="157"/>
        <v>0</v>
      </c>
      <c r="CM166" s="11"/>
      <c r="CN166" s="10"/>
      <c r="CO166" s="11"/>
      <c r="CP166" s="10"/>
      <c r="CQ166" s="11"/>
      <c r="CR166" s="10"/>
      <c r="CS166" s="11"/>
      <c r="CT166" s="10"/>
      <c r="CU166" s="7"/>
      <c r="CV166" s="11"/>
      <c r="CW166" s="10"/>
      <c r="CX166" s="11"/>
      <c r="CY166" s="10"/>
      <c r="CZ166" s="11"/>
      <c r="DA166" s="10"/>
      <c r="DB166" s="11"/>
      <c r="DC166" s="10"/>
      <c r="DD166" s="11"/>
      <c r="DE166" s="10"/>
      <c r="DF166" s="11"/>
      <c r="DG166" s="10"/>
      <c r="DH166" s="7"/>
      <c r="DI166" s="7">
        <f t="shared" si="158"/>
        <v>0</v>
      </c>
      <c r="DJ166" s="11">
        <v>10</v>
      </c>
      <c r="DK166" s="10" t="s">
        <v>60</v>
      </c>
      <c r="DL166" s="11"/>
      <c r="DM166" s="10"/>
      <c r="DN166" s="11"/>
      <c r="DO166" s="10"/>
      <c r="DP166" s="11"/>
      <c r="DQ166" s="10"/>
      <c r="DR166" s="7">
        <v>1</v>
      </c>
      <c r="DS166" s="11"/>
      <c r="DT166" s="10"/>
      <c r="DU166" s="11">
        <v>10</v>
      </c>
      <c r="DV166" s="10" t="s">
        <v>60</v>
      </c>
      <c r="DW166" s="11"/>
      <c r="DX166" s="10"/>
      <c r="DY166" s="11"/>
      <c r="DZ166" s="10"/>
      <c r="EA166" s="11"/>
      <c r="EB166" s="10"/>
      <c r="EC166" s="11"/>
      <c r="ED166" s="10"/>
      <c r="EE166" s="7">
        <v>1</v>
      </c>
      <c r="EF166" s="7">
        <f t="shared" si="159"/>
        <v>2</v>
      </c>
      <c r="EG166" s="11"/>
      <c r="EH166" s="10"/>
      <c r="EI166" s="11"/>
      <c r="EJ166" s="10"/>
      <c r="EK166" s="11"/>
      <c r="EL166" s="10"/>
      <c r="EM166" s="11"/>
      <c r="EN166" s="10"/>
      <c r="EO166" s="7"/>
      <c r="EP166" s="11"/>
      <c r="EQ166" s="10"/>
      <c r="ER166" s="11"/>
      <c r="ES166" s="10"/>
      <c r="ET166" s="11"/>
      <c r="EU166" s="10"/>
      <c r="EV166" s="11"/>
      <c r="EW166" s="10"/>
      <c r="EX166" s="11"/>
      <c r="EY166" s="10"/>
      <c r="EZ166" s="11"/>
      <c r="FA166" s="10"/>
      <c r="FB166" s="7"/>
      <c r="FC166" s="7">
        <f t="shared" si="160"/>
        <v>0</v>
      </c>
      <c r="FD166" s="11"/>
      <c r="FE166" s="10"/>
      <c r="FF166" s="11"/>
      <c r="FG166" s="10"/>
      <c r="FH166" s="11"/>
      <c r="FI166" s="10"/>
      <c r="FJ166" s="11"/>
      <c r="FK166" s="10"/>
      <c r="FL166" s="7"/>
      <c r="FM166" s="11"/>
      <c r="FN166" s="10"/>
      <c r="FO166" s="11"/>
      <c r="FP166" s="10"/>
      <c r="FQ166" s="11"/>
      <c r="FR166" s="10"/>
      <c r="FS166" s="11"/>
      <c r="FT166" s="10"/>
      <c r="FU166" s="11"/>
      <c r="FV166" s="10"/>
      <c r="FW166" s="11"/>
      <c r="FX166" s="10"/>
      <c r="FY166" s="7"/>
      <c r="FZ166" s="7">
        <f t="shared" si="161"/>
        <v>0</v>
      </c>
      <c r="GA166" s="11"/>
      <c r="GB166" s="10"/>
      <c r="GC166" s="11"/>
      <c r="GD166" s="10"/>
      <c r="GE166" s="11"/>
      <c r="GF166" s="10"/>
      <c r="GG166" s="11"/>
      <c r="GH166" s="10"/>
      <c r="GI166" s="7"/>
      <c r="GJ166" s="11"/>
      <c r="GK166" s="10"/>
      <c r="GL166" s="11"/>
      <c r="GM166" s="10"/>
      <c r="GN166" s="11"/>
      <c r="GO166" s="10"/>
      <c r="GP166" s="11"/>
      <c r="GQ166" s="10"/>
      <c r="GR166" s="11"/>
      <c r="GS166" s="10"/>
      <c r="GT166" s="11"/>
      <c r="GU166" s="10"/>
      <c r="GV166" s="7"/>
      <c r="GW166" s="7">
        <f t="shared" si="162"/>
        <v>0</v>
      </c>
    </row>
    <row r="167" spans="1:205" ht="12.75">
      <c r="A167" s="15">
        <v>17</v>
      </c>
      <c r="B167" s="15">
        <v>1</v>
      </c>
      <c r="C167" s="15"/>
      <c r="D167" s="6" t="s">
        <v>334</v>
      </c>
      <c r="E167" s="3" t="s">
        <v>335</v>
      </c>
      <c r="F167" s="6">
        <f t="shared" si="140"/>
        <v>0</v>
      </c>
      <c r="G167" s="6">
        <f t="shared" si="141"/>
        <v>2</v>
      </c>
      <c r="H167" s="6">
        <f t="shared" si="142"/>
        <v>20</v>
      </c>
      <c r="I167" s="6">
        <f t="shared" si="143"/>
        <v>10</v>
      </c>
      <c r="J167" s="6">
        <f t="shared" si="144"/>
        <v>0</v>
      </c>
      <c r="K167" s="6">
        <f t="shared" si="145"/>
        <v>0</v>
      </c>
      <c r="L167" s="6">
        <f t="shared" si="146"/>
        <v>0</v>
      </c>
      <c r="M167" s="6">
        <f t="shared" si="147"/>
        <v>0</v>
      </c>
      <c r="N167" s="6">
        <f t="shared" si="148"/>
        <v>10</v>
      </c>
      <c r="O167" s="6">
        <f t="shared" si="149"/>
        <v>0</v>
      </c>
      <c r="P167" s="6">
        <f t="shared" si="150"/>
        <v>0</v>
      </c>
      <c r="Q167" s="6">
        <f t="shared" si="151"/>
        <v>0</v>
      </c>
      <c r="R167" s="6">
        <f t="shared" si="152"/>
        <v>0</v>
      </c>
      <c r="S167" s="7">
        <f t="shared" si="153"/>
        <v>2</v>
      </c>
      <c r="T167" s="7">
        <f t="shared" si="154"/>
        <v>1</v>
      </c>
      <c r="U167" s="7">
        <v>0.8</v>
      </c>
      <c r="V167" s="11"/>
      <c r="W167" s="10"/>
      <c r="X167" s="11"/>
      <c r="Y167" s="10"/>
      <c r="Z167" s="11"/>
      <c r="AA167" s="10"/>
      <c r="AB167" s="11"/>
      <c r="AC167" s="10"/>
      <c r="AD167" s="7"/>
      <c r="AE167" s="11"/>
      <c r="AF167" s="10"/>
      <c r="AG167" s="11"/>
      <c r="AH167" s="10"/>
      <c r="AI167" s="11"/>
      <c r="AJ167" s="10"/>
      <c r="AK167" s="11"/>
      <c r="AL167" s="10"/>
      <c r="AM167" s="11"/>
      <c r="AN167" s="10"/>
      <c r="AO167" s="11"/>
      <c r="AP167" s="10"/>
      <c r="AQ167" s="7"/>
      <c r="AR167" s="7">
        <f t="shared" si="155"/>
        <v>0</v>
      </c>
      <c r="AS167" s="11"/>
      <c r="AT167" s="10"/>
      <c r="AU167" s="11"/>
      <c r="AV167" s="10"/>
      <c r="AW167" s="11"/>
      <c r="AX167" s="10"/>
      <c r="AY167" s="11"/>
      <c r="AZ167" s="10"/>
      <c r="BA167" s="7"/>
      <c r="BB167" s="11"/>
      <c r="BC167" s="10"/>
      <c r="BD167" s="11"/>
      <c r="BE167" s="10"/>
      <c r="BF167" s="11"/>
      <c r="BG167" s="10"/>
      <c r="BH167" s="11"/>
      <c r="BI167" s="10"/>
      <c r="BJ167" s="11"/>
      <c r="BK167" s="10"/>
      <c r="BL167" s="11"/>
      <c r="BM167" s="10"/>
      <c r="BN167" s="7"/>
      <c r="BO167" s="7">
        <f t="shared" si="156"/>
        <v>0</v>
      </c>
      <c r="BP167" s="11"/>
      <c r="BQ167" s="10"/>
      <c r="BR167" s="11"/>
      <c r="BS167" s="10"/>
      <c r="BT167" s="11"/>
      <c r="BU167" s="10"/>
      <c r="BV167" s="11"/>
      <c r="BW167" s="10"/>
      <c r="BX167" s="7"/>
      <c r="BY167" s="11"/>
      <c r="BZ167" s="10"/>
      <c r="CA167" s="11"/>
      <c r="CB167" s="10"/>
      <c r="CC167" s="11"/>
      <c r="CD167" s="10"/>
      <c r="CE167" s="11"/>
      <c r="CF167" s="10"/>
      <c r="CG167" s="11"/>
      <c r="CH167" s="10"/>
      <c r="CI167" s="11"/>
      <c r="CJ167" s="10"/>
      <c r="CK167" s="7"/>
      <c r="CL167" s="7">
        <f t="shared" si="157"/>
        <v>0</v>
      </c>
      <c r="CM167" s="11"/>
      <c r="CN167" s="10"/>
      <c r="CO167" s="11"/>
      <c r="CP167" s="10"/>
      <c r="CQ167" s="11"/>
      <c r="CR167" s="10"/>
      <c r="CS167" s="11"/>
      <c r="CT167" s="10"/>
      <c r="CU167" s="7"/>
      <c r="CV167" s="11"/>
      <c r="CW167" s="10"/>
      <c r="CX167" s="11"/>
      <c r="CY167" s="10"/>
      <c r="CZ167" s="11"/>
      <c r="DA167" s="10"/>
      <c r="DB167" s="11"/>
      <c r="DC167" s="10"/>
      <c r="DD167" s="11"/>
      <c r="DE167" s="10"/>
      <c r="DF167" s="11"/>
      <c r="DG167" s="10"/>
      <c r="DH167" s="7"/>
      <c r="DI167" s="7">
        <f t="shared" si="158"/>
        <v>0</v>
      </c>
      <c r="DJ167" s="11">
        <v>10</v>
      </c>
      <c r="DK167" s="10" t="s">
        <v>60</v>
      </c>
      <c r="DL167" s="11"/>
      <c r="DM167" s="10"/>
      <c r="DN167" s="11"/>
      <c r="DO167" s="10"/>
      <c r="DP167" s="11"/>
      <c r="DQ167" s="10"/>
      <c r="DR167" s="7">
        <v>1</v>
      </c>
      <c r="DS167" s="11"/>
      <c r="DT167" s="10"/>
      <c r="DU167" s="11">
        <v>10</v>
      </c>
      <c r="DV167" s="10" t="s">
        <v>60</v>
      </c>
      <c r="DW167" s="11"/>
      <c r="DX167" s="10"/>
      <c r="DY167" s="11"/>
      <c r="DZ167" s="10"/>
      <c r="EA167" s="11"/>
      <c r="EB167" s="10"/>
      <c r="EC167" s="11"/>
      <c r="ED167" s="10"/>
      <c r="EE167" s="7">
        <v>1</v>
      </c>
      <c r="EF167" s="7">
        <f t="shared" si="159"/>
        <v>2</v>
      </c>
      <c r="EG167" s="11"/>
      <c r="EH167" s="10"/>
      <c r="EI167" s="11"/>
      <c r="EJ167" s="10"/>
      <c r="EK167" s="11"/>
      <c r="EL167" s="10"/>
      <c r="EM167" s="11"/>
      <c r="EN167" s="10"/>
      <c r="EO167" s="7"/>
      <c r="EP167" s="11"/>
      <c r="EQ167" s="10"/>
      <c r="ER167" s="11"/>
      <c r="ES167" s="10"/>
      <c r="ET167" s="11"/>
      <c r="EU167" s="10"/>
      <c r="EV167" s="11"/>
      <c r="EW167" s="10"/>
      <c r="EX167" s="11"/>
      <c r="EY167" s="10"/>
      <c r="EZ167" s="11"/>
      <c r="FA167" s="10"/>
      <c r="FB167" s="7"/>
      <c r="FC167" s="7">
        <f t="shared" si="160"/>
        <v>0</v>
      </c>
      <c r="FD167" s="11"/>
      <c r="FE167" s="10"/>
      <c r="FF167" s="11"/>
      <c r="FG167" s="10"/>
      <c r="FH167" s="11"/>
      <c r="FI167" s="10"/>
      <c r="FJ167" s="11"/>
      <c r="FK167" s="10"/>
      <c r="FL167" s="7"/>
      <c r="FM167" s="11"/>
      <c r="FN167" s="10"/>
      <c r="FO167" s="11"/>
      <c r="FP167" s="10"/>
      <c r="FQ167" s="11"/>
      <c r="FR167" s="10"/>
      <c r="FS167" s="11"/>
      <c r="FT167" s="10"/>
      <c r="FU167" s="11"/>
      <c r="FV167" s="10"/>
      <c r="FW167" s="11"/>
      <c r="FX167" s="10"/>
      <c r="FY167" s="7"/>
      <c r="FZ167" s="7">
        <f t="shared" si="161"/>
        <v>0</v>
      </c>
      <c r="GA167" s="11"/>
      <c r="GB167" s="10"/>
      <c r="GC167" s="11"/>
      <c r="GD167" s="10"/>
      <c r="GE167" s="11"/>
      <c r="GF167" s="10"/>
      <c r="GG167" s="11"/>
      <c r="GH167" s="10"/>
      <c r="GI167" s="7"/>
      <c r="GJ167" s="11"/>
      <c r="GK167" s="10"/>
      <c r="GL167" s="11"/>
      <c r="GM167" s="10"/>
      <c r="GN167" s="11"/>
      <c r="GO167" s="10"/>
      <c r="GP167" s="11"/>
      <c r="GQ167" s="10"/>
      <c r="GR167" s="11"/>
      <c r="GS167" s="10"/>
      <c r="GT167" s="11"/>
      <c r="GU167" s="10"/>
      <c r="GV167" s="7"/>
      <c r="GW167" s="7">
        <f t="shared" si="162"/>
        <v>0</v>
      </c>
    </row>
    <row r="168" spans="1:205" ht="12.75">
      <c r="A168" s="15">
        <v>18</v>
      </c>
      <c r="B168" s="15">
        <v>1</v>
      </c>
      <c r="C168" s="15"/>
      <c r="D168" s="6" t="s">
        <v>336</v>
      </c>
      <c r="E168" s="3" t="s">
        <v>337</v>
      </c>
      <c r="F168" s="6">
        <f t="shared" si="140"/>
        <v>0</v>
      </c>
      <c r="G168" s="6">
        <f t="shared" si="141"/>
        <v>2</v>
      </c>
      <c r="H168" s="6">
        <f t="shared" si="142"/>
        <v>20</v>
      </c>
      <c r="I168" s="6">
        <f t="shared" si="143"/>
        <v>10</v>
      </c>
      <c r="J168" s="6">
        <f t="shared" si="144"/>
        <v>0</v>
      </c>
      <c r="K168" s="6">
        <f t="shared" si="145"/>
        <v>0</v>
      </c>
      <c r="L168" s="6">
        <f t="shared" si="146"/>
        <v>0</v>
      </c>
      <c r="M168" s="6">
        <f t="shared" si="147"/>
        <v>0</v>
      </c>
      <c r="N168" s="6">
        <f t="shared" si="148"/>
        <v>10</v>
      </c>
      <c r="O168" s="6">
        <f t="shared" si="149"/>
        <v>0</v>
      </c>
      <c r="P168" s="6">
        <f t="shared" si="150"/>
        <v>0</v>
      </c>
      <c r="Q168" s="6">
        <f t="shared" si="151"/>
        <v>0</v>
      </c>
      <c r="R168" s="6">
        <f t="shared" si="152"/>
        <v>0</v>
      </c>
      <c r="S168" s="7">
        <f t="shared" si="153"/>
        <v>2</v>
      </c>
      <c r="T168" s="7">
        <f t="shared" si="154"/>
        <v>1.2</v>
      </c>
      <c r="U168" s="7">
        <v>0.73</v>
      </c>
      <c r="V168" s="11"/>
      <c r="W168" s="10"/>
      <c r="X168" s="11"/>
      <c r="Y168" s="10"/>
      <c r="Z168" s="11"/>
      <c r="AA168" s="10"/>
      <c r="AB168" s="11"/>
      <c r="AC168" s="10"/>
      <c r="AD168" s="7"/>
      <c r="AE168" s="11"/>
      <c r="AF168" s="10"/>
      <c r="AG168" s="11"/>
      <c r="AH168" s="10"/>
      <c r="AI168" s="11"/>
      <c r="AJ168" s="10"/>
      <c r="AK168" s="11"/>
      <c r="AL168" s="10"/>
      <c r="AM168" s="11"/>
      <c r="AN168" s="10"/>
      <c r="AO168" s="11"/>
      <c r="AP168" s="10"/>
      <c r="AQ168" s="7"/>
      <c r="AR168" s="7">
        <f t="shared" si="155"/>
        <v>0</v>
      </c>
      <c r="AS168" s="11"/>
      <c r="AT168" s="10"/>
      <c r="AU168" s="11"/>
      <c r="AV168" s="10"/>
      <c r="AW168" s="11"/>
      <c r="AX168" s="10"/>
      <c r="AY168" s="11"/>
      <c r="AZ168" s="10"/>
      <c r="BA168" s="7"/>
      <c r="BB168" s="11"/>
      <c r="BC168" s="10"/>
      <c r="BD168" s="11"/>
      <c r="BE168" s="10"/>
      <c r="BF168" s="11"/>
      <c r="BG168" s="10"/>
      <c r="BH168" s="11"/>
      <c r="BI168" s="10"/>
      <c r="BJ168" s="11"/>
      <c r="BK168" s="10"/>
      <c r="BL168" s="11"/>
      <c r="BM168" s="10"/>
      <c r="BN168" s="7"/>
      <c r="BO168" s="7">
        <f t="shared" si="156"/>
        <v>0</v>
      </c>
      <c r="BP168" s="11"/>
      <c r="BQ168" s="10"/>
      <c r="BR168" s="11"/>
      <c r="BS168" s="10"/>
      <c r="BT168" s="11"/>
      <c r="BU168" s="10"/>
      <c r="BV168" s="11"/>
      <c r="BW168" s="10"/>
      <c r="BX168" s="7"/>
      <c r="BY168" s="11"/>
      <c r="BZ168" s="10"/>
      <c r="CA168" s="11"/>
      <c r="CB168" s="10"/>
      <c r="CC168" s="11"/>
      <c r="CD168" s="10"/>
      <c r="CE168" s="11"/>
      <c r="CF168" s="10"/>
      <c r="CG168" s="11"/>
      <c r="CH168" s="10"/>
      <c r="CI168" s="11"/>
      <c r="CJ168" s="10"/>
      <c r="CK168" s="7"/>
      <c r="CL168" s="7">
        <f t="shared" si="157"/>
        <v>0</v>
      </c>
      <c r="CM168" s="11"/>
      <c r="CN168" s="10"/>
      <c r="CO168" s="11"/>
      <c r="CP168" s="10"/>
      <c r="CQ168" s="11"/>
      <c r="CR168" s="10"/>
      <c r="CS168" s="11"/>
      <c r="CT168" s="10"/>
      <c r="CU168" s="7"/>
      <c r="CV168" s="11"/>
      <c r="CW168" s="10"/>
      <c r="CX168" s="11"/>
      <c r="CY168" s="10"/>
      <c r="CZ168" s="11"/>
      <c r="DA168" s="10"/>
      <c r="DB168" s="11"/>
      <c r="DC168" s="10"/>
      <c r="DD168" s="11"/>
      <c r="DE168" s="10"/>
      <c r="DF168" s="11"/>
      <c r="DG168" s="10"/>
      <c r="DH168" s="7"/>
      <c r="DI168" s="7">
        <f t="shared" si="158"/>
        <v>0</v>
      </c>
      <c r="DJ168" s="11"/>
      <c r="DK168" s="10"/>
      <c r="DL168" s="11"/>
      <c r="DM168" s="10"/>
      <c r="DN168" s="11"/>
      <c r="DO168" s="10"/>
      <c r="DP168" s="11"/>
      <c r="DQ168" s="10"/>
      <c r="DR168" s="7"/>
      <c r="DS168" s="11"/>
      <c r="DT168" s="10"/>
      <c r="DU168" s="11"/>
      <c r="DV168" s="10"/>
      <c r="DW168" s="11"/>
      <c r="DX168" s="10"/>
      <c r="DY168" s="11"/>
      <c r="DZ168" s="10"/>
      <c r="EA168" s="11"/>
      <c r="EB168" s="10"/>
      <c r="EC168" s="11"/>
      <c r="ED168" s="10"/>
      <c r="EE168" s="7"/>
      <c r="EF168" s="7">
        <f t="shared" si="159"/>
        <v>0</v>
      </c>
      <c r="EG168" s="11"/>
      <c r="EH168" s="10"/>
      <c r="EI168" s="11"/>
      <c r="EJ168" s="10"/>
      <c r="EK168" s="11"/>
      <c r="EL168" s="10"/>
      <c r="EM168" s="11"/>
      <c r="EN168" s="10"/>
      <c r="EO168" s="7"/>
      <c r="EP168" s="11"/>
      <c r="EQ168" s="10"/>
      <c r="ER168" s="11"/>
      <c r="ES168" s="10"/>
      <c r="ET168" s="11"/>
      <c r="EU168" s="10"/>
      <c r="EV168" s="11"/>
      <c r="EW168" s="10"/>
      <c r="EX168" s="11"/>
      <c r="EY168" s="10"/>
      <c r="EZ168" s="11"/>
      <c r="FA168" s="10"/>
      <c r="FB168" s="7"/>
      <c r="FC168" s="7">
        <f t="shared" si="160"/>
        <v>0</v>
      </c>
      <c r="FD168" s="11">
        <v>10</v>
      </c>
      <c r="FE168" s="10" t="s">
        <v>60</v>
      </c>
      <c r="FF168" s="11"/>
      <c r="FG168" s="10"/>
      <c r="FH168" s="11"/>
      <c r="FI168" s="10"/>
      <c r="FJ168" s="11"/>
      <c r="FK168" s="10"/>
      <c r="FL168" s="7">
        <v>0.8</v>
      </c>
      <c r="FM168" s="11"/>
      <c r="FN168" s="10"/>
      <c r="FO168" s="11">
        <v>10</v>
      </c>
      <c r="FP168" s="10" t="s">
        <v>60</v>
      </c>
      <c r="FQ168" s="11"/>
      <c r="FR168" s="10"/>
      <c r="FS168" s="11"/>
      <c r="FT168" s="10"/>
      <c r="FU168" s="11"/>
      <c r="FV168" s="10"/>
      <c r="FW168" s="11"/>
      <c r="FX168" s="10"/>
      <c r="FY168" s="7">
        <v>1.2</v>
      </c>
      <c r="FZ168" s="7">
        <f t="shared" si="161"/>
        <v>2</v>
      </c>
      <c r="GA168" s="11"/>
      <c r="GB168" s="10"/>
      <c r="GC168" s="11"/>
      <c r="GD168" s="10"/>
      <c r="GE168" s="11"/>
      <c r="GF168" s="10"/>
      <c r="GG168" s="11"/>
      <c r="GH168" s="10"/>
      <c r="GI168" s="7"/>
      <c r="GJ168" s="11"/>
      <c r="GK168" s="10"/>
      <c r="GL168" s="11"/>
      <c r="GM168" s="10"/>
      <c r="GN168" s="11"/>
      <c r="GO168" s="10"/>
      <c r="GP168" s="11"/>
      <c r="GQ168" s="10"/>
      <c r="GR168" s="11"/>
      <c r="GS168" s="10"/>
      <c r="GT168" s="11"/>
      <c r="GU168" s="10"/>
      <c r="GV168" s="7"/>
      <c r="GW168" s="7">
        <f t="shared" si="162"/>
        <v>0</v>
      </c>
    </row>
    <row r="169" spans="1:205" ht="12.75">
      <c r="A169" s="15">
        <v>18</v>
      </c>
      <c r="B169" s="15">
        <v>1</v>
      </c>
      <c r="C169" s="15"/>
      <c r="D169" s="6" t="s">
        <v>338</v>
      </c>
      <c r="E169" s="3" t="s">
        <v>339</v>
      </c>
      <c r="F169" s="6">
        <f t="shared" si="140"/>
        <v>0</v>
      </c>
      <c r="G169" s="6">
        <f t="shared" si="141"/>
        <v>2</v>
      </c>
      <c r="H169" s="6">
        <f t="shared" si="142"/>
        <v>20</v>
      </c>
      <c r="I169" s="6">
        <f t="shared" si="143"/>
        <v>10</v>
      </c>
      <c r="J169" s="6">
        <f t="shared" si="144"/>
        <v>0</v>
      </c>
      <c r="K169" s="6">
        <f t="shared" si="145"/>
        <v>0</v>
      </c>
      <c r="L169" s="6">
        <f t="shared" si="146"/>
        <v>0</v>
      </c>
      <c r="M169" s="6">
        <f t="shared" si="147"/>
        <v>0</v>
      </c>
      <c r="N169" s="6">
        <f t="shared" si="148"/>
        <v>10</v>
      </c>
      <c r="O169" s="6">
        <f t="shared" si="149"/>
        <v>0</v>
      </c>
      <c r="P169" s="6">
        <f t="shared" si="150"/>
        <v>0</v>
      </c>
      <c r="Q169" s="6">
        <f t="shared" si="151"/>
        <v>0</v>
      </c>
      <c r="R169" s="6">
        <f t="shared" si="152"/>
        <v>0</v>
      </c>
      <c r="S169" s="7">
        <f t="shared" si="153"/>
        <v>2</v>
      </c>
      <c r="T169" s="7">
        <f t="shared" si="154"/>
        <v>1.2</v>
      </c>
      <c r="U169" s="7">
        <v>0.73</v>
      </c>
      <c r="V169" s="11"/>
      <c r="W169" s="10"/>
      <c r="X169" s="11"/>
      <c r="Y169" s="10"/>
      <c r="Z169" s="11"/>
      <c r="AA169" s="10"/>
      <c r="AB169" s="11"/>
      <c r="AC169" s="10"/>
      <c r="AD169" s="7"/>
      <c r="AE169" s="11"/>
      <c r="AF169" s="10"/>
      <c r="AG169" s="11"/>
      <c r="AH169" s="10"/>
      <c r="AI169" s="11"/>
      <c r="AJ169" s="10"/>
      <c r="AK169" s="11"/>
      <c r="AL169" s="10"/>
      <c r="AM169" s="11"/>
      <c r="AN169" s="10"/>
      <c r="AO169" s="11"/>
      <c r="AP169" s="10"/>
      <c r="AQ169" s="7"/>
      <c r="AR169" s="7">
        <f t="shared" si="155"/>
        <v>0</v>
      </c>
      <c r="AS169" s="11"/>
      <c r="AT169" s="10"/>
      <c r="AU169" s="11"/>
      <c r="AV169" s="10"/>
      <c r="AW169" s="11"/>
      <c r="AX169" s="10"/>
      <c r="AY169" s="11"/>
      <c r="AZ169" s="10"/>
      <c r="BA169" s="7"/>
      <c r="BB169" s="11"/>
      <c r="BC169" s="10"/>
      <c r="BD169" s="11"/>
      <c r="BE169" s="10"/>
      <c r="BF169" s="11"/>
      <c r="BG169" s="10"/>
      <c r="BH169" s="11"/>
      <c r="BI169" s="10"/>
      <c r="BJ169" s="11"/>
      <c r="BK169" s="10"/>
      <c r="BL169" s="11"/>
      <c r="BM169" s="10"/>
      <c r="BN169" s="7"/>
      <c r="BO169" s="7">
        <f t="shared" si="156"/>
        <v>0</v>
      </c>
      <c r="BP169" s="11"/>
      <c r="BQ169" s="10"/>
      <c r="BR169" s="11"/>
      <c r="BS169" s="10"/>
      <c r="BT169" s="11"/>
      <c r="BU169" s="10"/>
      <c r="BV169" s="11"/>
      <c r="BW169" s="10"/>
      <c r="BX169" s="7"/>
      <c r="BY169" s="11"/>
      <c r="BZ169" s="10"/>
      <c r="CA169" s="11"/>
      <c r="CB169" s="10"/>
      <c r="CC169" s="11"/>
      <c r="CD169" s="10"/>
      <c r="CE169" s="11"/>
      <c r="CF169" s="10"/>
      <c r="CG169" s="11"/>
      <c r="CH169" s="10"/>
      <c r="CI169" s="11"/>
      <c r="CJ169" s="10"/>
      <c r="CK169" s="7"/>
      <c r="CL169" s="7">
        <f t="shared" si="157"/>
        <v>0</v>
      </c>
      <c r="CM169" s="11"/>
      <c r="CN169" s="10"/>
      <c r="CO169" s="11"/>
      <c r="CP169" s="10"/>
      <c r="CQ169" s="11"/>
      <c r="CR169" s="10"/>
      <c r="CS169" s="11"/>
      <c r="CT169" s="10"/>
      <c r="CU169" s="7"/>
      <c r="CV169" s="11"/>
      <c r="CW169" s="10"/>
      <c r="CX169" s="11"/>
      <c r="CY169" s="10"/>
      <c r="CZ169" s="11"/>
      <c r="DA169" s="10"/>
      <c r="DB169" s="11"/>
      <c r="DC169" s="10"/>
      <c r="DD169" s="11"/>
      <c r="DE169" s="10"/>
      <c r="DF169" s="11"/>
      <c r="DG169" s="10"/>
      <c r="DH169" s="7"/>
      <c r="DI169" s="7">
        <f t="shared" si="158"/>
        <v>0</v>
      </c>
      <c r="DJ169" s="11"/>
      <c r="DK169" s="10"/>
      <c r="DL169" s="11"/>
      <c r="DM169" s="10"/>
      <c r="DN169" s="11"/>
      <c r="DO169" s="10"/>
      <c r="DP169" s="11"/>
      <c r="DQ169" s="10"/>
      <c r="DR169" s="7"/>
      <c r="DS169" s="11"/>
      <c r="DT169" s="10"/>
      <c r="DU169" s="11"/>
      <c r="DV169" s="10"/>
      <c r="DW169" s="11"/>
      <c r="DX169" s="10"/>
      <c r="DY169" s="11"/>
      <c r="DZ169" s="10"/>
      <c r="EA169" s="11"/>
      <c r="EB169" s="10"/>
      <c r="EC169" s="11"/>
      <c r="ED169" s="10"/>
      <c r="EE169" s="7"/>
      <c r="EF169" s="7">
        <f t="shared" si="159"/>
        <v>0</v>
      </c>
      <c r="EG169" s="11"/>
      <c r="EH169" s="10"/>
      <c r="EI169" s="11"/>
      <c r="EJ169" s="10"/>
      <c r="EK169" s="11"/>
      <c r="EL169" s="10"/>
      <c r="EM169" s="11"/>
      <c r="EN169" s="10"/>
      <c r="EO169" s="7"/>
      <c r="EP169" s="11"/>
      <c r="EQ169" s="10"/>
      <c r="ER169" s="11"/>
      <c r="ES169" s="10"/>
      <c r="ET169" s="11"/>
      <c r="EU169" s="10"/>
      <c r="EV169" s="11"/>
      <c r="EW169" s="10"/>
      <c r="EX169" s="11"/>
      <c r="EY169" s="10"/>
      <c r="EZ169" s="11"/>
      <c r="FA169" s="10"/>
      <c r="FB169" s="7"/>
      <c r="FC169" s="7">
        <f t="shared" si="160"/>
        <v>0</v>
      </c>
      <c r="FD169" s="11">
        <v>10</v>
      </c>
      <c r="FE169" s="10" t="s">
        <v>60</v>
      </c>
      <c r="FF169" s="11"/>
      <c r="FG169" s="10"/>
      <c r="FH169" s="11"/>
      <c r="FI169" s="10"/>
      <c r="FJ169" s="11"/>
      <c r="FK169" s="10"/>
      <c r="FL169" s="7">
        <v>0.8</v>
      </c>
      <c r="FM169" s="11"/>
      <c r="FN169" s="10"/>
      <c r="FO169" s="11">
        <v>10</v>
      </c>
      <c r="FP169" s="10" t="s">
        <v>60</v>
      </c>
      <c r="FQ169" s="11"/>
      <c r="FR169" s="10"/>
      <c r="FS169" s="11"/>
      <c r="FT169" s="10"/>
      <c r="FU169" s="11"/>
      <c r="FV169" s="10"/>
      <c r="FW169" s="11"/>
      <c r="FX169" s="10"/>
      <c r="FY169" s="7">
        <v>1.2</v>
      </c>
      <c r="FZ169" s="7">
        <f t="shared" si="161"/>
        <v>2</v>
      </c>
      <c r="GA169" s="11"/>
      <c r="GB169" s="10"/>
      <c r="GC169" s="11"/>
      <c r="GD169" s="10"/>
      <c r="GE169" s="11"/>
      <c r="GF169" s="10"/>
      <c r="GG169" s="11"/>
      <c r="GH169" s="10"/>
      <c r="GI169" s="7"/>
      <c r="GJ169" s="11"/>
      <c r="GK169" s="10"/>
      <c r="GL169" s="11"/>
      <c r="GM169" s="10"/>
      <c r="GN169" s="11"/>
      <c r="GO169" s="10"/>
      <c r="GP169" s="11"/>
      <c r="GQ169" s="10"/>
      <c r="GR169" s="11"/>
      <c r="GS169" s="10"/>
      <c r="GT169" s="11"/>
      <c r="GU169" s="10"/>
      <c r="GV169" s="7"/>
      <c r="GW169" s="7">
        <f t="shared" si="162"/>
        <v>0</v>
      </c>
    </row>
    <row r="170" spans="1:205" ht="12.75">
      <c r="A170" s="15">
        <v>18</v>
      </c>
      <c r="B170" s="15">
        <v>1</v>
      </c>
      <c r="C170" s="15"/>
      <c r="D170" s="6" t="s">
        <v>340</v>
      </c>
      <c r="E170" s="3" t="s">
        <v>341</v>
      </c>
      <c r="F170" s="6">
        <f t="shared" si="140"/>
        <v>0</v>
      </c>
      <c r="G170" s="6">
        <f t="shared" si="141"/>
        <v>2</v>
      </c>
      <c r="H170" s="6">
        <f t="shared" si="142"/>
        <v>20</v>
      </c>
      <c r="I170" s="6">
        <f t="shared" si="143"/>
        <v>10</v>
      </c>
      <c r="J170" s="6">
        <f t="shared" si="144"/>
        <v>0</v>
      </c>
      <c r="K170" s="6">
        <f t="shared" si="145"/>
        <v>0</v>
      </c>
      <c r="L170" s="6">
        <f t="shared" si="146"/>
        <v>0</v>
      </c>
      <c r="M170" s="6">
        <f t="shared" si="147"/>
        <v>0</v>
      </c>
      <c r="N170" s="6">
        <f t="shared" si="148"/>
        <v>10</v>
      </c>
      <c r="O170" s="6">
        <f t="shared" si="149"/>
        <v>0</v>
      </c>
      <c r="P170" s="6">
        <f t="shared" si="150"/>
        <v>0</v>
      </c>
      <c r="Q170" s="6">
        <f t="shared" si="151"/>
        <v>0</v>
      </c>
      <c r="R170" s="6">
        <f t="shared" si="152"/>
        <v>0</v>
      </c>
      <c r="S170" s="7">
        <f t="shared" si="153"/>
        <v>2</v>
      </c>
      <c r="T170" s="7">
        <f t="shared" si="154"/>
        <v>1.2</v>
      </c>
      <c r="U170" s="7">
        <v>0.87</v>
      </c>
      <c r="V170" s="11"/>
      <c r="W170" s="10"/>
      <c r="X170" s="11"/>
      <c r="Y170" s="10"/>
      <c r="Z170" s="11"/>
      <c r="AA170" s="10"/>
      <c r="AB170" s="11"/>
      <c r="AC170" s="10"/>
      <c r="AD170" s="7"/>
      <c r="AE170" s="11"/>
      <c r="AF170" s="10"/>
      <c r="AG170" s="11"/>
      <c r="AH170" s="10"/>
      <c r="AI170" s="11"/>
      <c r="AJ170" s="10"/>
      <c r="AK170" s="11"/>
      <c r="AL170" s="10"/>
      <c r="AM170" s="11"/>
      <c r="AN170" s="10"/>
      <c r="AO170" s="11"/>
      <c r="AP170" s="10"/>
      <c r="AQ170" s="7"/>
      <c r="AR170" s="7">
        <f t="shared" si="155"/>
        <v>0</v>
      </c>
      <c r="AS170" s="11"/>
      <c r="AT170" s="10"/>
      <c r="AU170" s="11"/>
      <c r="AV170" s="10"/>
      <c r="AW170" s="11"/>
      <c r="AX170" s="10"/>
      <c r="AY170" s="11"/>
      <c r="AZ170" s="10"/>
      <c r="BA170" s="7"/>
      <c r="BB170" s="11"/>
      <c r="BC170" s="10"/>
      <c r="BD170" s="11"/>
      <c r="BE170" s="10"/>
      <c r="BF170" s="11"/>
      <c r="BG170" s="10"/>
      <c r="BH170" s="11"/>
      <c r="BI170" s="10"/>
      <c r="BJ170" s="11"/>
      <c r="BK170" s="10"/>
      <c r="BL170" s="11"/>
      <c r="BM170" s="10"/>
      <c r="BN170" s="7"/>
      <c r="BO170" s="7">
        <f t="shared" si="156"/>
        <v>0</v>
      </c>
      <c r="BP170" s="11"/>
      <c r="BQ170" s="10"/>
      <c r="BR170" s="11"/>
      <c r="BS170" s="10"/>
      <c r="BT170" s="11"/>
      <c r="BU170" s="10"/>
      <c r="BV170" s="11"/>
      <c r="BW170" s="10"/>
      <c r="BX170" s="7"/>
      <c r="BY170" s="11"/>
      <c r="BZ170" s="10"/>
      <c r="CA170" s="11"/>
      <c r="CB170" s="10"/>
      <c r="CC170" s="11"/>
      <c r="CD170" s="10"/>
      <c r="CE170" s="11"/>
      <c r="CF170" s="10"/>
      <c r="CG170" s="11"/>
      <c r="CH170" s="10"/>
      <c r="CI170" s="11"/>
      <c r="CJ170" s="10"/>
      <c r="CK170" s="7"/>
      <c r="CL170" s="7">
        <f t="shared" si="157"/>
        <v>0</v>
      </c>
      <c r="CM170" s="11"/>
      <c r="CN170" s="10"/>
      <c r="CO170" s="11"/>
      <c r="CP170" s="10"/>
      <c r="CQ170" s="11"/>
      <c r="CR170" s="10"/>
      <c r="CS170" s="11"/>
      <c r="CT170" s="10"/>
      <c r="CU170" s="7"/>
      <c r="CV170" s="11"/>
      <c r="CW170" s="10"/>
      <c r="CX170" s="11"/>
      <c r="CY170" s="10"/>
      <c r="CZ170" s="11"/>
      <c r="DA170" s="10"/>
      <c r="DB170" s="11"/>
      <c r="DC170" s="10"/>
      <c r="DD170" s="11"/>
      <c r="DE170" s="10"/>
      <c r="DF170" s="11"/>
      <c r="DG170" s="10"/>
      <c r="DH170" s="7"/>
      <c r="DI170" s="7">
        <f t="shared" si="158"/>
        <v>0</v>
      </c>
      <c r="DJ170" s="11"/>
      <c r="DK170" s="10"/>
      <c r="DL170" s="11"/>
      <c r="DM170" s="10"/>
      <c r="DN170" s="11"/>
      <c r="DO170" s="10"/>
      <c r="DP170" s="11"/>
      <c r="DQ170" s="10"/>
      <c r="DR170" s="7"/>
      <c r="DS170" s="11"/>
      <c r="DT170" s="10"/>
      <c r="DU170" s="11"/>
      <c r="DV170" s="10"/>
      <c r="DW170" s="11"/>
      <c r="DX170" s="10"/>
      <c r="DY170" s="11"/>
      <c r="DZ170" s="10"/>
      <c r="EA170" s="11"/>
      <c r="EB170" s="10"/>
      <c r="EC170" s="11"/>
      <c r="ED170" s="10"/>
      <c r="EE170" s="7"/>
      <c r="EF170" s="7">
        <f t="shared" si="159"/>
        <v>0</v>
      </c>
      <c r="EG170" s="11"/>
      <c r="EH170" s="10"/>
      <c r="EI170" s="11"/>
      <c r="EJ170" s="10"/>
      <c r="EK170" s="11"/>
      <c r="EL170" s="10"/>
      <c r="EM170" s="11"/>
      <c r="EN170" s="10"/>
      <c r="EO170" s="7"/>
      <c r="EP170" s="11"/>
      <c r="EQ170" s="10"/>
      <c r="ER170" s="11"/>
      <c r="ES170" s="10"/>
      <c r="ET170" s="11"/>
      <c r="EU170" s="10"/>
      <c r="EV170" s="11"/>
      <c r="EW170" s="10"/>
      <c r="EX170" s="11"/>
      <c r="EY170" s="10"/>
      <c r="EZ170" s="11"/>
      <c r="FA170" s="10"/>
      <c r="FB170" s="7"/>
      <c r="FC170" s="7">
        <f t="shared" si="160"/>
        <v>0</v>
      </c>
      <c r="FD170" s="11">
        <v>10</v>
      </c>
      <c r="FE170" s="10" t="s">
        <v>60</v>
      </c>
      <c r="FF170" s="11"/>
      <c r="FG170" s="10"/>
      <c r="FH170" s="11"/>
      <c r="FI170" s="10"/>
      <c r="FJ170" s="11"/>
      <c r="FK170" s="10"/>
      <c r="FL170" s="7">
        <v>0.8</v>
      </c>
      <c r="FM170" s="11"/>
      <c r="FN170" s="10"/>
      <c r="FO170" s="11">
        <v>10</v>
      </c>
      <c r="FP170" s="10" t="s">
        <v>60</v>
      </c>
      <c r="FQ170" s="11"/>
      <c r="FR170" s="10"/>
      <c r="FS170" s="11"/>
      <c r="FT170" s="10"/>
      <c r="FU170" s="11"/>
      <c r="FV170" s="10"/>
      <c r="FW170" s="11"/>
      <c r="FX170" s="10"/>
      <c r="FY170" s="7">
        <v>1.2</v>
      </c>
      <c r="FZ170" s="7">
        <f t="shared" si="161"/>
        <v>2</v>
      </c>
      <c r="GA170" s="11"/>
      <c r="GB170" s="10"/>
      <c r="GC170" s="11"/>
      <c r="GD170" s="10"/>
      <c r="GE170" s="11"/>
      <c r="GF170" s="10"/>
      <c r="GG170" s="11"/>
      <c r="GH170" s="10"/>
      <c r="GI170" s="7"/>
      <c r="GJ170" s="11"/>
      <c r="GK170" s="10"/>
      <c r="GL170" s="11"/>
      <c r="GM170" s="10"/>
      <c r="GN170" s="11"/>
      <c r="GO170" s="10"/>
      <c r="GP170" s="11"/>
      <c r="GQ170" s="10"/>
      <c r="GR170" s="11"/>
      <c r="GS170" s="10"/>
      <c r="GT170" s="11"/>
      <c r="GU170" s="10"/>
      <c r="GV170" s="7"/>
      <c r="GW170" s="7">
        <f t="shared" si="162"/>
        <v>0</v>
      </c>
    </row>
    <row r="171" spans="1:205" ht="12.75">
      <c r="A171" s="15">
        <v>18</v>
      </c>
      <c r="B171" s="15">
        <v>1</v>
      </c>
      <c r="C171" s="15"/>
      <c r="D171" s="6" t="s">
        <v>342</v>
      </c>
      <c r="E171" s="3" t="s">
        <v>343</v>
      </c>
      <c r="F171" s="6">
        <f t="shared" si="140"/>
        <v>0</v>
      </c>
      <c r="G171" s="6">
        <f t="shared" si="141"/>
        <v>2</v>
      </c>
      <c r="H171" s="6">
        <f t="shared" si="142"/>
        <v>20</v>
      </c>
      <c r="I171" s="6">
        <f t="shared" si="143"/>
        <v>10</v>
      </c>
      <c r="J171" s="6">
        <f t="shared" si="144"/>
        <v>0</v>
      </c>
      <c r="K171" s="6">
        <f t="shared" si="145"/>
        <v>0</v>
      </c>
      <c r="L171" s="6">
        <f t="shared" si="146"/>
        <v>0</v>
      </c>
      <c r="M171" s="6">
        <f t="shared" si="147"/>
        <v>0</v>
      </c>
      <c r="N171" s="6">
        <f t="shared" si="148"/>
        <v>10</v>
      </c>
      <c r="O171" s="6">
        <f t="shared" si="149"/>
        <v>0</v>
      </c>
      <c r="P171" s="6">
        <f t="shared" si="150"/>
        <v>0</v>
      </c>
      <c r="Q171" s="6">
        <f t="shared" si="151"/>
        <v>0</v>
      </c>
      <c r="R171" s="6">
        <f t="shared" si="152"/>
        <v>0</v>
      </c>
      <c r="S171" s="7">
        <f t="shared" si="153"/>
        <v>2</v>
      </c>
      <c r="T171" s="7">
        <f t="shared" si="154"/>
        <v>1.2</v>
      </c>
      <c r="U171" s="7">
        <v>0.93</v>
      </c>
      <c r="V171" s="11"/>
      <c r="W171" s="10"/>
      <c r="X171" s="11"/>
      <c r="Y171" s="10"/>
      <c r="Z171" s="11"/>
      <c r="AA171" s="10"/>
      <c r="AB171" s="11"/>
      <c r="AC171" s="10"/>
      <c r="AD171" s="7"/>
      <c r="AE171" s="11"/>
      <c r="AF171" s="10"/>
      <c r="AG171" s="11"/>
      <c r="AH171" s="10"/>
      <c r="AI171" s="11"/>
      <c r="AJ171" s="10"/>
      <c r="AK171" s="11"/>
      <c r="AL171" s="10"/>
      <c r="AM171" s="11"/>
      <c r="AN171" s="10"/>
      <c r="AO171" s="11"/>
      <c r="AP171" s="10"/>
      <c r="AQ171" s="7"/>
      <c r="AR171" s="7">
        <f t="shared" si="155"/>
        <v>0</v>
      </c>
      <c r="AS171" s="11"/>
      <c r="AT171" s="10"/>
      <c r="AU171" s="11"/>
      <c r="AV171" s="10"/>
      <c r="AW171" s="11"/>
      <c r="AX171" s="10"/>
      <c r="AY171" s="11"/>
      <c r="AZ171" s="10"/>
      <c r="BA171" s="7"/>
      <c r="BB171" s="11"/>
      <c r="BC171" s="10"/>
      <c r="BD171" s="11"/>
      <c r="BE171" s="10"/>
      <c r="BF171" s="11"/>
      <c r="BG171" s="10"/>
      <c r="BH171" s="11"/>
      <c r="BI171" s="10"/>
      <c r="BJ171" s="11"/>
      <c r="BK171" s="10"/>
      <c r="BL171" s="11"/>
      <c r="BM171" s="10"/>
      <c r="BN171" s="7"/>
      <c r="BO171" s="7">
        <f t="shared" si="156"/>
        <v>0</v>
      </c>
      <c r="BP171" s="11"/>
      <c r="BQ171" s="10"/>
      <c r="BR171" s="11"/>
      <c r="BS171" s="10"/>
      <c r="BT171" s="11"/>
      <c r="BU171" s="10"/>
      <c r="BV171" s="11"/>
      <c r="BW171" s="10"/>
      <c r="BX171" s="7"/>
      <c r="BY171" s="11"/>
      <c r="BZ171" s="10"/>
      <c r="CA171" s="11"/>
      <c r="CB171" s="10"/>
      <c r="CC171" s="11"/>
      <c r="CD171" s="10"/>
      <c r="CE171" s="11"/>
      <c r="CF171" s="10"/>
      <c r="CG171" s="11"/>
      <c r="CH171" s="10"/>
      <c r="CI171" s="11"/>
      <c r="CJ171" s="10"/>
      <c r="CK171" s="7"/>
      <c r="CL171" s="7">
        <f t="shared" si="157"/>
        <v>0</v>
      </c>
      <c r="CM171" s="11"/>
      <c r="CN171" s="10"/>
      <c r="CO171" s="11"/>
      <c r="CP171" s="10"/>
      <c r="CQ171" s="11"/>
      <c r="CR171" s="10"/>
      <c r="CS171" s="11"/>
      <c r="CT171" s="10"/>
      <c r="CU171" s="7"/>
      <c r="CV171" s="11"/>
      <c r="CW171" s="10"/>
      <c r="CX171" s="11"/>
      <c r="CY171" s="10"/>
      <c r="CZ171" s="11"/>
      <c r="DA171" s="10"/>
      <c r="DB171" s="11"/>
      <c r="DC171" s="10"/>
      <c r="DD171" s="11"/>
      <c r="DE171" s="10"/>
      <c r="DF171" s="11"/>
      <c r="DG171" s="10"/>
      <c r="DH171" s="7"/>
      <c r="DI171" s="7">
        <f t="shared" si="158"/>
        <v>0</v>
      </c>
      <c r="DJ171" s="11"/>
      <c r="DK171" s="10"/>
      <c r="DL171" s="11"/>
      <c r="DM171" s="10"/>
      <c r="DN171" s="11"/>
      <c r="DO171" s="10"/>
      <c r="DP171" s="11"/>
      <c r="DQ171" s="10"/>
      <c r="DR171" s="7"/>
      <c r="DS171" s="11"/>
      <c r="DT171" s="10"/>
      <c r="DU171" s="11"/>
      <c r="DV171" s="10"/>
      <c r="DW171" s="11"/>
      <c r="DX171" s="10"/>
      <c r="DY171" s="11"/>
      <c r="DZ171" s="10"/>
      <c r="EA171" s="11"/>
      <c r="EB171" s="10"/>
      <c r="EC171" s="11"/>
      <c r="ED171" s="10"/>
      <c r="EE171" s="7"/>
      <c r="EF171" s="7">
        <f t="shared" si="159"/>
        <v>0</v>
      </c>
      <c r="EG171" s="11"/>
      <c r="EH171" s="10"/>
      <c r="EI171" s="11"/>
      <c r="EJ171" s="10"/>
      <c r="EK171" s="11"/>
      <c r="EL171" s="10"/>
      <c r="EM171" s="11"/>
      <c r="EN171" s="10"/>
      <c r="EO171" s="7"/>
      <c r="EP171" s="11"/>
      <c r="EQ171" s="10"/>
      <c r="ER171" s="11"/>
      <c r="ES171" s="10"/>
      <c r="ET171" s="11"/>
      <c r="EU171" s="10"/>
      <c r="EV171" s="11"/>
      <c r="EW171" s="10"/>
      <c r="EX171" s="11"/>
      <c r="EY171" s="10"/>
      <c r="EZ171" s="11"/>
      <c r="FA171" s="10"/>
      <c r="FB171" s="7"/>
      <c r="FC171" s="7">
        <f t="shared" si="160"/>
        <v>0</v>
      </c>
      <c r="FD171" s="11">
        <v>10</v>
      </c>
      <c r="FE171" s="10" t="s">
        <v>60</v>
      </c>
      <c r="FF171" s="11"/>
      <c r="FG171" s="10"/>
      <c r="FH171" s="11"/>
      <c r="FI171" s="10"/>
      <c r="FJ171" s="11"/>
      <c r="FK171" s="10"/>
      <c r="FL171" s="7">
        <v>0.8</v>
      </c>
      <c r="FM171" s="11"/>
      <c r="FN171" s="10"/>
      <c r="FO171" s="11">
        <v>10</v>
      </c>
      <c r="FP171" s="10" t="s">
        <v>60</v>
      </c>
      <c r="FQ171" s="11"/>
      <c r="FR171" s="10"/>
      <c r="FS171" s="11"/>
      <c r="FT171" s="10"/>
      <c r="FU171" s="11"/>
      <c r="FV171" s="10"/>
      <c r="FW171" s="11"/>
      <c r="FX171" s="10"/>
      <c r="FY171" s="7">
        <v>1.2</v>
      </c>
      <c r="FZ171" s="7">
        <f t="shared" si="161"/>
        <v>2</v>
      </c>
      <c r="GA171" s="11"/>
      <c r="GB171" s="10"/>
      <c r="GC171" s="11"/>
      <c r="GD171" s="10"/>
      <c r="GE171" s="11"/>
      <c r="GF171" s="10"/>
      <c r="GG171" s="11"/>
      <c r="GH171" s="10"/>
      <c r="GI171" s="7"/>
      <c r="GJ171" s="11"/>
      <c r="GK171" s="10"/>
      <c r="GL171" s="11"/>
      <c r="GM171" s="10"/>
      <c r="GN171" s="11"/>
      <c r="GO171" s="10"/>
      <c r="GP171" s="11"/>
      <c r="GQ171" s="10"/>
      <c r="GR171" s="11"/>
      <c r="GS171" s="10"/>
      <c r="GT171" s="11"/>
      <c r="GU171" s="10"/>
      <c r="GV171" s="7"/>
      <c r="GW171" s="7">
        <f t="shared" si="162"/>
        <v>0</v>
      </c>
    </row>
    <row r="172" spans="1:205" ht="12.75">
      <c r="A172" s="15">
        <v>19</v>
      </c>
      <c r="B172" s="15">
        <v>1</v>
      </c>
      <c r="C172" s="15"/>
      <c r="D172" s="6" t="s">
        <v>344</v>
      </c>
      <c r="E172" s="3" t="s">
        <v>345</v>
      </c>
      <c r="F172" s="6">
        <f t="shared" si="140"/>
        <v>0</v>
      </c>
      <c r="G172" s="6">
        <f t="shared" si="141"/>
        <v>2</v>
      </c>
      <c r="H172" s="6">
        <f t="shared" si="142"/>
        <v>20</v>
      </c>
      <c r="I172" s="6">
        <f t="shared" si="143"/>
        <v>10</v>
      </c>
      <c r="J172" s="6">
        <f t="shared" si="144"/>
        <v>10</v>
      </c>
      <c r="K172" s="6">
        <f t="shared" si="145"/>
        <v>0</v>
      </c>
      <c r="L172" s="6">
        <f t="shared" si="146"/>
        <v>0</v>
      </c>
      <c r="M172" s="6">
        <f t="shared" si="147"/>
        <v>0</v>
      </c>
      <c r="N172" s="6">
        <f t="shared" si="148"/>
        <v>0</v>
      </c>
      <c r="O172" s="6">
        <f t="shared" si="149"/>
        <v>0</v>
      </c>
      <c r="P172" s="6">
        <f t="shared" si="150"/>
        <v>0</v>
      </c>
      <c r="Q172" s="6">
        <f t="shared" si="151"/>
        <v>0</v>
      </c>
      <c r="R172" s="6">
        <f t="shared" si="152"/>
        <v>0</v>
      </c>
      <c r="S172" s="7">
        <f t="shared" si="153"/>
        <v>2</v>
      </c>
      <c r="T172" s="7">
        <f t="shared" si="154"/>
        <v>0</v>
      </c>
      <c r="U172" s="7">
        <v>1.14</v>
      </c>
      <c r="V172" s="11"/>
      <c r="W172" s="10"/>
      <c r="X172" s="11"/>
      <c r="Y172" s="10"/>
      <c r="Z172" s="11"/>
      <c r="AA172" s="10"/>
      <c r="AB172" s="11"/>
      <c r="AC172" s="10"/>
      <c r="AD172" s="7"/>
      <c r="AE172" s="11"/>
      <c r="AF172" s="10"/>
      <c r="AG172" s="11"/>
      <c r="AH172" s="10"/>
      <c r="AI172" s="11"/>
      <c r="AJ172" s="10"/>
      <c r="AK172" s="11"/>
      <c r="AL172" s="10"/>
      <c r="AM172" s="11"/>
      <c r="AN172" s="10"/>
      <c r="AO172" s="11"/>
      <c r="AP172" s="10"/>
      <c r="AQ172" s="7"/>
      <c r="AR172" s="7">
        <f t="shared" si="155"/>
        <v>0</v>
      </c>
      <c r="AS172" s="11"/>
      <c r="AT172" s="10"/>
      <c r="AU172" s="11"/>
      <c r="AV172" s="10"/>
      <c r="AW172" s="11"/>
      <c r="AX172" s="10"/>
      <c r="AY172" s="11"/>
      <c r="AZ172" s="10"/>
      <c r="BA172" s="7"/>
      <c r="BB172" s="11"/>
      <c r="BC172" s="10"/>
      <c r="BD172" s="11"/>
      <c r="BE172" s="10"/>
      <c r="BF172" s="11"/>
      <c r="BG172" s="10"/>
      <c r="BH172" s="11"/>
      <c r="BI172" s="10"/>
      <c r="BJ172" s="11"/>
      <c r="BK172" s="10"/>
      <c r="BL172" s="11"/>
      <c r="BM172" s="10"/>
      <c r="BN172" s="7"/>
      <c r="BO172" s="7">
        <f t="shared" si="156"/>
        <v>0</v>
      </c>
      <c r="BP172" s="11"/>
      <c r="BQ172" s="10"/>
      <c r="BR172" s="11"/>
      <c r="BS172" s="10"/>
      <c r="BT172" s="11"/>
      <c r="BU172" s="10"/>
      <c r="BV172" s="11"/>
      <c r="BW172" s="10"/>
      <c r="BX172" s="7"/>
      <c r="BY172" s="11"/>
      <c r="BZ172" s="10"/>
      <c r="CA172" s="11"/>
      <c r="CB172" s="10"/>
      <c r="CC172" s="11"/>
      <c r="CD172" s="10"/>
      <c r="CE172" s="11"/>
      <c r="CF172" s="10"/>
      <c r="CG172" s="11"/>
      <c r="CH172" s="10"/>
      <c r="CI172" s="11"/>
      <c r="CJ172" s="10"/>
      <c r="CK172" s="7"/>
      <c r="CL172" s="7">
        <f t="shared" si="157"/>
        <v>0</v>
      </c>
      <c r="CM172" s="11"/>
      <c r="CN172" s="10"/>
      <c r="CO172" s="11"/>
      <c r="CP172" s="10"/>
      <c r="CQ172" s="11"/>
      <c r="CR172" s="10"/>
      <c r="CS172" s="11"/>
      <c r="CT172" s="10"/>
      <c r="CU172" s="7"/>
      <c r="CV172" s="11"/>
      <c r="CW172" s="10"/>
      <c r="CX172" s="11"/>
      <c r="CY172" s="10"/>
      <c r="CZ172" s="11"/>
      <c r="DA172" s="10"/>
      <c r="DB172" s="11"/>
      <c r="DC172" s="10"/>
      <c r="DD172" s="11"/>
      <c r="DE172" s="10"/>
      <c r="DF172" s="11"/>
      <c r="DG172" s="10"/>
      <c r="DH172" s="7"/>
      <c r="DI172" s="7">
        <f t="shared" si="158"/>
        <v>0</v>
      </c>
      <c r="DJ172" s="11"/>
      <c r="DK172" s="10"/>
      <c r="DL172" s="11"/>
      <c r="DM172" s="10"/>
      <c r="DN172" s="11"/>
      <c r="DO172" s="10"/>
      <c r="DP172" s="11"/>
      <c r="DQ172" s="10"/>
      <c r="DR172" s="7"/>
      <c r="DS172" s="11"/>
      <c r="DT172" s="10"/>
      <c r="DU172" s="11"/>
      <c r="DV172" s="10"/>
      <c r="DW172" s="11"/>
      <c r="DX172" s="10"/>
      <c r="DY172" s="11"/>
      <c r="DZ172" s="10"/>
      <c r="EA172" s="11"/>
      <c r="EB172" s="10"/>
      <c r="EC172" s="11"/>
      <c r="ED172" s="10"/>
      <c r="EE172" s="7"/>
      <c r="EF172" s="7">
        <f t="shared" si="159"/>
        <v>0</v>
      </c>
      <c r="EG172" s="11"/>
      <c r="EH172" s="10"/>
      <c r="EI172" s="11"/>
      <c r="EJ172" s="10"/>
      <c r="EK172" s="11"/>
      <c r="EL172" s="10"/>
      <c r="EM172" s="11"/>
      <c r="EN172" s="10"/>
      <c r="EO172" s="7"/>
      <c r="EP172" s="11"/>
      <c r="EQ172" s="10"/>
      <c r="ER172" s="11"/>
      <c r="ES172" s="10"/>
      <c r="ET172" s="11"/>
      <c r="EU172" s="10"/>
      <c r="EV172" s="11"/>
      <c r="EW172" s="10"/>
      <c r="EX172" s="11"/>
      <c r="EY172" s="10"/>
      <c r="EZ172" s="11"/>
      <c r="FA172" s="10"/>
      <c r="FB172" s="7"/>
      <c r="FC172" s="7">
        <f t="shared" si="160"/>
        <v>0</v>
      </c>
      <c r="FD172" s="11">
        <v>10</v>
      </c>
      <c r="FE172" s="10" t="s">
        <v>60</v>
      </c>
      <c r="FF172" s="11">
        <v>10</v>
      </c>
      <c r="FG172" s="10" t="s">
        <v>60</v>
      </c>
      <c r="FH172" s="11"/>
      <c r="FI172" s="10"/>
      <c r="FJ172" s="11"/>
      <c r="FK172" s="10"/>
      <c r="FL172" s="7">
        <v>2</v>
      </c>
      <c r="FM172" s="11"/>
      <c r="FN172" s="10"/>
      <c r="FO172" s="11"/>
      <c r="FP172" s="10"/>
      <c r="FQ172" s="11"/>
      <c r="FR172" s="10"/>
      <c r="FS172" s="11"/>
      <c r="FT172" s="10"/>
      <c r="FU172" s="11"/>
      <c r="FV172" s="10"/>
      <c r="FW172" s="11"/>
      <c r="FX172" s="10"/>
      <c r="FY172" s="7"/>
      <c r="FZ172" s="7">
        <f t="shared" si="161"/>
        <v>2</v>
      </c>
      <c r="GA172" s="11"/>
      <c r="GB172" s="10"/>
      <c r="GC172" s="11"/>
      <c r="GD172" s="10"/>
      <c r="GE172" s="11"/>
      <c r="GF172" s="10"/>
      <c r="GG172" s="11"/>
      <c r="GH172" s="10"/>
      <c r="GI172" s="7"/>
      <c r="GJ172" s="11"/>
      <c r="GK172" s="10"/>
      <c r="GL172" s="11"/>
      <c r="GM172" s="10"/>
      <c r="GN172" s="11"/>
      <c r="GO172" s="10"/>
      <c r="GP172" s="11"/>
      <c r="GQ172" s="10"/>
      <c r="GR172" s="11"/>
      <c r="GS172" s="10"/>
      <c r="GT172" s="11"/>
      <c r="GU172" s="10"/>
      <c r="GV172" s="7"/>
      <c r="GW172" s="7">
        <f t="shared" si="162"/>
        <v>0</v>
      </c>
    </row>
    <row r="173" spans="1:205" ht="12.75">
      <c r="A173" s="15">
        <v>19</v>
      </c>
      <c r="B173" s="15">
        <v>1</v>
      </c>
      <c r="C173" s="15"/>
      <c r="D173" s="6" t="s">
        <v>346</v>
      </c>
      <c r="E173" s="3" t="s">
        <v>347</v>
      </c>
      <c r="F173" s="6">
        <f t="shared" si="140"/>
        <v>0</v>
      </c>
      <c r="G173" s="6">
        <f t="shared" si="141"/>
        <v>2</v>
      </c>
      <c r="H173" s="6">
        <f t="shared" si="142"/>
        <v>20</v>
      </c>
      <c r="I173" s="6">
        <f t="shared" si="143"/>
        <v>10</v>
      </c>
      <c r="J173" s="6">
        <f t="shared" si="144"/>
        <v>10</v>
      </c>
      <c r="K173" s="6">
        <f t="shared" si="145"/>
        <v>0</v>
      </c>
      <c r="L173" s="6">
        <f t="shared" si="146"/>
        <v>0</v>
      </c>
      <c r="M173" s="6">
        <f t="shared" si="147"/>
        <v>0</v>
      </c>
      <c r="N173" s="6">
        <f t="shared" si="148"/>
        <v>0</v>
      </c>
      <c r="O173" s="6">
        <f t="shared" si="149"/>
        <v>0</v>
      </c>
      <c r="P173" s="6">
        <f t="shared" si="150"/>
        <v>0</v>
      </c>
      <c r="Q173" s="6">
        <f t="shared" si="151"/>
        <v>0</v>
      </c>
      <c r="R173" s="6">
        <f t="shared" si="152"/>
        <v>0</v>
      </c>
      <c r="S173" s="7">
        <f t="shared" si="153"/>
        <v>2</v>
      </c>
      <c r="T173" s="7">
        <f t="shared" si="154"/>
        <v>0</v>
      </c>
      <c r="U173" s="7">
        <v>1.14</v>
      </c>
      <c r="V173" s="11"/>
      <c r="W173" s="10"/>
      <c r="X173" s="11"/>
      <c r="Y173" s="10"/>
      <c r="Z173" s="11"/>
      <c r="AA173" s="10"/>
      <c r="AB173" s="11"/>
      <c r="AC173" s="10"/>
      <c r="AD173" s="7"/>
      <c r="AE173" s="11"/>
      <c r="AF173" s="10"/>
      <c r="AG173" s="11"/>
      <c r="AH173" s="10"/>
      <c r="AI173" s="11"/>
      <c r="AJ173" s="10"/>
      <c r="AK173" s="11"/>
      <c r="AL173" s="10"/>
      <c r="AM173" s="11"/>
      <c r="AN173" s="10"/>
      <c r="AO173" s="11"/>
      <c r="AP173" s="10"/>
      <c r="AQ173" s="7"/>
      <c r="AR173" s="7">
        <f t="shared" si="155"/>
        <v>0</v>
      </c>
      <c r="AS173" s="11"/>
      <c r="AT173" s="10"/>
      <c r="AU173" s="11"/>
      <c r="AV173" s="10"/>
      <c r="AW173" s="11"/>
      <c r="AX173" s="10"/>
      <c r="AY173" s="11"/>
      <c r="AZ173" s="10"/>
      <c r="BA173" s="7"/>
      <c r="BB173" s="11"/>
      <c r="BC173" s="10"/>
      <c r="BD173" s="11"/>
      <c r="BE173" s="10"/>
      <c r="BF173" s="11"/>
      <c r="BG173" s="10"/>
      <c r="BH173" s="11"/>
      <c r="BI173" s="10"/>
      <c r="BJ173" s="11"/>
      <c r="BK173" s="10"/>
      <c r="BL173" s="11"/>
      <c r="BM173" s="10"/>
      <c r="BN173" s="7"/>
      <c r="BO173" s="7">
        <f t="shared" si="156"/>
        <v>0</v>
      </c>
      <c r="BP173" s="11"/>
      <c r="BQ173" s="10"/>
      <c r="BR173" s="11"/>
      <c r="BS173" s="10"/>
      <c r="BT173" s="11"/>
      <c r="BU173" s="10"/>
      <c r="BV173" s="11"/>
      <c r="BW173" s="10"/>
      <c r="BX173" s="7"/>
      <c r="BY173" s="11"/>
      <c r="BZ173" s="10"/>
      <c r="CA173" s="11"/>
      <c r="CB173" s="10"/>
      <c r="CC173" s="11"/>
      <c r="CD173" s="10"/>
      <c r="CE173" s="11"/>
      <c r="CF173" s="10"/>
      <c r="CG173" s="11"/>
      <c r="CH173" s="10"/>
      <c r="CI173" s="11"/>
      <c r="CJ173" s="10"/>
      <c r="CK173" s="7"/>
      <c r="CL173" s="7">
        <f t="shared" si="157"/>
        <v>0</v>
      </c>
      <c r="CM173" s="11"/>
      <c r="CN173" s="10"/>
      <c r="CO173" s="11"/>
      <c r="CP173" s="10"/>
      <c r="CQ173" s="11"/>
      <c r="CR173" s="10"/>
      <c r="CS173" s="11"/>
      <c r="CT173" s="10"/>
      <c r="CU173" s="7"/>
      <c r="CV173" s="11"/>
      <c r="CW173" s="10"/>
      <c r="CX173" s="11"/>
      <c r="CY173" s="10"/>
      <c r="CZ173" s="11"/>
      <c r="DA173" s="10"/>
      <c r="DB173" s="11"/>
      <c r="DC173" s="10"/>
      <c r="DD173" s="11"/>
      <c r="DE173" s="10"/>
      <c r="DF173" s="11"/>
      <c r="DG173" s="10"/>
      <c r="DH173" s="7"/>
      <c r="DI173" s="7">
        <f t="shared" si="158"/>
        <v>0</v>
      </c>
      <c r="DJ173" s="11"/>
      <c r="DK173" s="10"/>
      <c r="DL173" s="11"/>
      <c r="DM173" s="10"/>
      <c r="DN173" s="11"/>
      <c r="DO173" s="10"/>
      <c r="DP173" s="11"/>
      <c r="DQ173" s="10"/>
      <c r="DR173" s="7"/>
      <c r="DS173" s="11"/>
      <c r="DT173" s="10"/>
      <c r="DU173" s="11"/>
      <c r="DV173" s="10"/>
      <c r="DW173" s="11"/>
      <c r="DX173" s="10"/>
      <c r="DY173" s="11"/>
      <c r="DZ173" s="10"/>
      <c r="EA173" s="11"/>
      <c r="EB173" s="10"/>
      <c r="EC173" s="11"/>
      <c r="ED173" s="10"/>
      <c r="EE173" s="7"/>
      <c r="EF173" s="7">
        <f t="shared" si="159"/>
        <v>0</v>
      </c>
      <c r="EG173" s="11"/>
      <c r="EH173" s="10"/>
      <c r="EI173" s="11"/>
      <c r="EJ173" s="10"/>
      <c r="EK173" s="11"/>
      <c r="EL173" s="10"/>
      <c r="EM173" s="11"/>
      <c r="EN173" s="10"/>
      <c r="EO173" s="7"/>
      <c r="EP173" s="11"/>
      <c r="EQ173" s="10"/>
      <c r="ER173" s="11"/>
      <c r="ES173" s="10"/>
      <c r="ET173" s="11"/>
      <c r="EU173" s="10"/>
      <c r="EV173" s="11"/>
      <c r="EW173" s="10"/>
      <c r="EX173" s="11"/>
      <c r="EY173" s="10"/>
      <c r="EZ173" s="11"/>
      <c r="FA173" s="10"/>
      <c r="FB173" s="7"/>
      <c r="FC173" s="7">
        <f t="shared" si="160"/>
        <v>0</v>
      </c>
      <c r="FD173" s="11">
        <v>10</v>
      </c>
      <c r="FE173" s="10" t="s">
        <v>60</v>
      </c>
      <c r="FF173" s="11">
        <v>10</v>
      </c>
      <c r="FG173" s="10" t="s">
        <v>60</v>
      </c>
      <c r="FH173" s="11"/>
      <c r="FI173" s="10"/>
      <c r="FJ173" s="11"/>
      <c r="FK173" s="10"/>
      <c r="FL173" s="7">
        <v>2</v>
      </c>
      <c r="FM173" s="11"/>
      <c r="FN173" s="10"/>
      <c r="FO173" s="11"/>
      <c r="FP173" s="10"/>
      <c r="FQ173" s="11"/>
      <c r="FR173" s="10"/>
      <c r="FS173" s="11"/>
      <c r="FT173" s="10"/>
      <c r="FU173" s="11"/>
      <c r="FV173" s="10"/>
      <c r="FW173" s="11"/>
      <c r="FX173" s="10"/>
      <c r="FY173" s="7"/>
      <c r="FZ173" s="7">
        <f t="shared" si="161"/>
        <v>2</v>
      </c>
      <c r="GA173" s="11"/>
      <c r="GB173" s="10"/>
      <c r="GC173" s="11"/>
      <c r="GD173" s="10"/>
      <c r="GE173" s="11"/>
      <c r="GF173" s="10"/>
      <c r="GG173" s="11"/>
      <c r="GH173" s="10"/>
      <c r="GI173" s="7"/>
      <c r="GJ173" s="11"/>
      <c r="GK173" s="10"/>
      <c r="GL173" s="11"/>
      <c r="GM173" s="10"/>
      <c r="GN173" s="11"/>
      <c r="GO173" s="10"/>
      <c r="GP173" s="11"/>
      <c r="GQ173" s="10"/>
      <c r="GR173" s="11"/>
      <c r="GS173" s="10"/>
      <c r="GT173" s="11"/>
      <c r="GU173" s="10"/>
      <c r="GV173" s="7"/>
      <c r="GW173" s="7">
        <f t="shared" si="162"/>
        <v>0</v>
      </c>
    </row>
    <row r="174" spans="1:205" ht="12.75">
      <c r="A174" s="15">
        <v>19</v>
      </c>
      <c r="B174" s="15">
        <v>1</v>
      </c>
      <c r="C174" s="15"/>
      <c r="D174" s="6" t="s">
        <v>348</v>
      </c>
      <c r="E174" s="3" t="s">
        <v>349</v>
      </c>
      <c r="F174" s="6">
        <f t="shared" si="140"/>
        <v>0</v>
      </c>
      <c r="G174" s="6">
        <f t="shared" si="141"/>
        <v>2</v>
      </c>
      <c r="H174" s="6">
        <f t="shared" si="142"/>
        <v>20</v>
      </c>
      <c r="I174" s="6">
        <f t="shared" si="143"/>
        <v>10</v>
      </c>
      <c r="J174" s="6">
        <f t="shared" si="144"/>
        <v>10</v>
      </c>
      <c r="K174" s="6">
        <f t="shared" si="145"/>
        <v>0</v>
      </c>
      <c r="L174" s="6">
        <f t="shared" si="146"/>
        <v>0</v>
      </c>
      <c r="M174" s="6">
        <f t="shared" si="147"/>
        <v>0</v>
      </c>
      <c r="N174" s="6">
        <f t="shared" si="148"/>
        <v>0</v>
      </c>
      <c r="O174" s="6">
        <f t="shared" si="149"/>
        <v>0</v>
      </c>
      <c r="P174" s="6">
        <f t="shared" si="150"/>
        <v>0</v>
      </c>
      <c r="Q174" s="6">
        <f t="shared" si="151"/>
        <v>0</v>
      </c>
      <c r="R174" s="6">
        <f t="shared" si="152"/>
        <v>0</v>
      </c>
      <c r="S174" s="7">
        <f t="shared" si="153"/>
        <v>2</v>
      </c>
      <c r="T174" s="7">
        <f t="shared" si="154"/>
        <v>0</v>
      </c>
      <c r="U174" s="7">
        <v>0.87</v>
      </c>
      <c r="V174" s="11"/>
      <c r="W174" s="10"/>
      <c r="X174" s="11"/>
      <c r="Y174" s="10"/>
      <c r="Z174" s="11"/>
      <c r="AA174" s="10"/>
      <c r="AB174" s="11"/>
      <c r="AC174" s="10"/>
      <c r="AD174" s="7"/>
      <c r="AE174" s="11"/>
      <c r="AF174" s="10"/>
      <c r="AG174" s="11"/>
      <c r="AH174" s="10"/>
      <c r="AI174" s="11"/>
      <c r="AJ174" s="10"/>
      <c r="AK174" s="11"/>
      <c r="AL174" s="10"/>
      <c r="AM174" s="11"/>
      <c r="AN174" s="10"/>
      <c r="AO174" s="11"/>
      <c r="AP174" s="10"/>
      <c r="AQ174" s="7"/>
      <c r="AR174" s="7">
        <f t="shared" si="155"/>
        <v>0</v>
      </c>
      <c r="AS174" s="11"/>
      <c r="AT174" s="10"/>
      <c r="AU174" s="11"/>
      <c r="AV174" s="10"/>
      <c r="AW174" s="11"/>
      <c r="AX174" s="10"/>
      <c r="AY174" s="11"/>
      <c r="AZ174" s="10"/>
      <c r="BA174" s="7"/>
      <c r="BB174" s="11"/>
      <c r="BC174" s="10"/>
      <c r="BD174" s="11"/>
      <c r="BE174" s="10"/>
      <c r="BF174" s="11"/>
      <c r="BG174" s="10"/>
      <c r="BH174" s="11"/>
      <c r="BI174" s="10"/>
      <c r="BJ174" s="11"/>
      <c r="BK174" s="10"/>
      <c r="BL174" s="11"/>
      <c r="BM174" s="10"/>
      <c r="BN174" s="7"/>
      <c r="BO174" s="7">
        <f t="shared" si="156"/>
        <v>0</v>
      </c>
      <c r="BP174" s="11"/>
      <c r="BQ174" s="10"/>
      <c r="BR174" s="11"/>
      <c r="BS174" s="10"/>
      <c r="BT174" s="11"/>
      <c r="BU174" s="10"/>
      <c r="BV174" s="11"/>
      <c r="BW174" s="10"/>
      <c r="BX174" s="7"/>
      <c r="BY174" s="11"/>
      <c r="BZ174" s="10"/>
      <c r="CA174" s="11"/>
      <c r="CB174" s="10"/>
      <c r="CC174" s="11"/>
      <c r="CD174" s="10"/>
      <c r="CE174" s="11"/>
      <c r="CF174" s="10"/>
      <c r="CG174" s="11"/>
      <c r="CH174" s="10"/>
      <c r="CI174" s="11"/>
      <c r="CJ174" s="10"/>
      <c r="CK174" s="7"/>
      <c r="CL174" s="7">
        <f t="shared" si="157"/>
        <v>0</v>
      </c>
      <c r="CM174" s="11"/>
      <c r="CN174" s="10"/>
      <c r="CO174" s="11"/>
      <c r="CP174" s="10"/>
      <c r="CQ174" s="11"/>
      <c r="CR174" s="10"/>
      <c r="CS174" s="11"/>
      <c r="CT174" s="10"/>
      <c r="CU174" s="7"/>
      <c r="CV174" s="11"/>
      <c r="CW174" s="10"/>
      <c r="CX174" s="11"/>
      <c r="CY174" s="10"/>
      <c r="CZ174" s="11"/>
      <c r="DA174" s="10"/>
      <c r="DB174" s="11"/>
      <c r="DC174" s="10"/>
      <c r="DD174" s="11"/>
      <c r="DE174" s="10"/>
      <c r="DF174" s="11"/>
      <c r="DG174" s="10"/>
      <c r="DH174" s="7"/>
      <c r="DI174" s="7">
        <f t="shared" si="158"/>
        <v>0</v>
      </c>
      <c r="DJ174" s="11"/>
      <c r="DK174" s="10"/>
      <c r="DL174" s="11"/>
      <c r="DM174" s="10"/>
      <c r="DN174" s="11"/>
      <c r="DO174" s="10"/>
      <c r="DP174" s="11"/>
      <c r="DQ174" s="10"/>
      <c r="DR174" s="7"/>
      <c r="DS174" s="11"/>
      <c r="DT174" s="10"/>
      <c r="DU174" s="11"/>
      <c r="DV174" s="10"/>
      <c r="DW174" s="11"/>
      <c r="DX174" s="10"/>
      <c r="DY174" s="11"/>
      <c r="DZ174" s="10"/>
      <c r="EA174" s="11"/>
      <c r="EB174" s="10"/>
      <c r="EC174" s="11"/>
      <c r="ED174" s="10"/>
      <c r="EE174" s="7"/>
      <c r="EF174" s="7">
        <f t="shared" si="159"/>
        <v>0</v>
      </c>
      <c r="EG174" s="11"/>
      <c r="EH174" s="10"/>
      <c r="EI174" s="11"/>
      <c r="EJ174" s="10"/>
      <c r="EK174" s="11"/>
      <c r="EL174" s="10"/>
      <c r="EM174" s="11"/>
      <c r="EN174" s="10"/>
      <c r="EO174" s="7"/>
      <c r="EP174" s="11"/>
      <c r="EQ174" s="10"/>
      <c r="ER174" s="11"/>
      <c r="ES174" s="10"/>
      <c r="ET174" s="11"/>
      <c r="EU174" s="10"/>
      <c r="EV174" s="11"/>
      <c r="EW174" s="10"/>
      <c r="EX174" s="11"/>
      <c r="EY174" s="10"/>
      <c r="EZ174" s="11"/>
      <c r="FA174" s="10"/>
      <c r="FB174" s="7"/>
      <c r="FC174" s="7">
        <f t="shared" si="160"/>
        <v>0</v>
      </c>
      <c r="FD174" s="11">
        <v>10</v>
      </c>
      <c r="FE174" s="10" t="s">
        <v>60</v>
      </c>
      <c r="FF174" s="11">
        <v>10</v>
      </c>
      <c r="FG174" s="10" t="s">
        <v>60</v>
      </c>
      <c r="FH174" s="11"/>
      <c r="FI174" s="10"/>
      <c r="FJ174" s="11"/>
      <c r="FK174" s="10"/>
      <c r="FL174" s="7">
        <v>2</v>
      </c>
      <c r="FM174" s="11"/>
      <c r="FN174" s="10"/>
      <c r="FO174" s="11"/>
      <c r="FP174" s="10"/>
      <c r="FQ174" s="11"/>
      <c r="FR174" s="10"/>
      <c r="FS174" s="11"/>
      <c r="FT174" s="10"/>
      <c r="FU174" s="11"/>
      <c r="FV174" s="10"/>
      <c r="FW174" s="11"/>
      <c r="FX174" s="10"/>
      <c r="FY174" s="7"/>
      <c r="FZ174" s="7">
        <f t="shared" si="161"/>
        <v>2</v>
      </c>
      <c r="GA174" s="11"/>
      <c r="GB174" s="10"/>
      <c r="GC174" s="11"/>
      <c r="GD174" s="10"/>
      <c r="GE174" s="11"/>
      <c r="GF174" s="10"/>
      <c r="GG174" s="11"/>
      <c r="GH174" s="10"/>
      <c r="GI174" s="7"/>
      <c r="GJ174" s="11"/>
      <c r="GK174" s="10"/>
      <c r="GL174" s="11"/>
      <c r="GM174" s="10"/>
      <c r="GN174" s="11"/>
      <c r="GO174" s="10"/>
      <c r="GP174" s="11"/>
      <c r="GQ174" s="10"/>
      <c r="GR174" s="11"/>
      <c r="GS174" s="10"/>
      <c r="GT174" s="11"/>
      <c r="GU174" s="10"/>
      <c r="GV174" s="7"/>
      <c r="GW174" s="7">
        <f t="shared" si="162"/>
        <v>0</v>
      </c>
    </row>
    <row r="175" spans="1:205" ht="19.5" customHeight="1">
      <c r="A175" s="12" t="s">
        <v>350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2"/>
      <c r="GW175" s="13"/>
    </row>
    <row r="176" spans="1:205" ht="12.75">
      <c r="A176" s="6"/>
      <c r="B176" s="6"/>
      <c r="C176" s="6"/>
      <c r="D176" s="6" t="s">
        <v>351</v>
      </c>
      <c r="E176" s="3" t="s">
        <v>352</v>
      </c>
      <c r="F176" s="6">
        <f>COUNTIF(V176:GU176,"e")</f>
        <v>1</v>
      </c>
      <c r="G176" s="6">
        <f>COUNTIF(V176:GU176,"z")</f>
        <v>0</v>
      </c>
      <c r="H176" s="6">
        <f>SUM(I176:R176)</f>
        <v>180</v>
      </c>
      <c r="I176" s="6">
        <f>V176+AS176+BP176+CM176+DJ176+EG176+FD176+GA176</f>
        <v>0</v>
      </c>
      <c r="J176" s="6">
        <f>X176+AU176+BR176+CO176+DL176+EI176+FF176+GC176</f>
        <v>0</v>
      </c>
      <c r="K176" s="6">
        <f>Z176+AW176+BT176+CQ176+DN176+EK176+FH176+GE176</f>
        <v>0</v>
      </c>
      <c r="L176" s="6">
        <f>AB176+AY176+BV176+CS176+DP176+EM176+FJ176+GG176</f>
        <v>0</v>
      </c>
      <c r="M176" s="6">
        <f>AE176+BB176+BY176+CV176+DS176+EP176+FM176+GJ176</f>
        <v>0</v>
      </c>
      <c r="N176" s="6">
        <f>AG176+BD176+CA176+CX176+DU176+ER176+FO176+GL176</f>
        <v>0</v>
      </c>
      <c r="O176" s="6">
        <f>AI176+BF176+CC176+CZ176+DW176+ET176+FQ176+GN176</f>
        <v>0</v>
      </c>
      <c r="P176" s="6">
        <f>AK176+BH176+CE176+DB176+DY176+EV176+FS176+GP176</f>
        <v>0</v>
      </c>
      <c r="Q176" s="6">
        <f>AM176+BJ176+CG176+DD176+EA176+EX176+FU176+GR176</f>
        <v>180</v>
      </c>
      <c r="R176" s="6">
        <f>AO176+BL176+CI176+DF176+EC176+EZ176+FW176+GT176</f>
        <v>0</v>
      </c>
      <c r="S176" s="7">
        <f>AR176+BO176+CL176+DI176+EF176+FC176+FZ176+GW176</f>
        <v>6</v>
      </c>
      <c r="T176" s="7">
        <f>AQ176+BN176+CK176+DH176+EE176+FB176+FY176+GV176</f>
        <v>6</v>
      </c>
      <c r="U176" s="7">
        <v>0</v>
      </c>
      <c r="V176" s="11"/>
      <c r="W176" s="10"/>
      <c r="X176" s="11"/>
      <c r="Y176" s="10"/>
      <c r="Z176" s="11"/>
      <c r="AA176" s="10"/>
      <c r="AB176" s="11"/>
      <c r="AC176" s="10"/>
      <c r="AD176" s="7"/>
      <c r="AE176" s="11"/>
      <c r="AF176" s="10"/>
      <c r="AG176" s="11"/>
      <c r="AH176" s="10"/>
      <c r="AI176" s="11"/>
      <c r="AJ176" s="10"/>
      <c r="AK176" s="11"/>
      <c r="AL176" s="10"/>
      <c r="AM176" s="11"/>
      <c r="AN176" s="10"/>
      <c r="AO176" s="11"/>
      <c r="AP176" s="10"/>
      <c r="AQ176" s="7"/>
      <c r="AR176" s="7">
        <f>AD176+AQ176</f>
        <v>0</v>
      </c>
      <c r="AS176" s="11"/>
      <c r="AT176" s="10"/>
      <c r="AU176" s="11"/>
      <c r="AV176" s="10"/>
      <c r="AW176" s="11"/>
      <c r="AX176" s="10"/>
      <c r="AY176" s="11"/>
      <c r="AZ176" s="10"/>
      <c r="BA176" s="7"/>
      <c r="BB176" s="11"/>
      <c r="BC176" s="10"/>
      <c r="BD176" s="11"/>
      <c r="BE176" s="10"/>
      <c r="BF176" s="11"/>
      <c r="BG176" s="10"/>
      <c r="BH176" s="11"/>
      <c r="BI176" s="10"/>
      <c r="BJ176" s="11"/>
      <c r="BK176" s="10"/>
      <c r="BL176" s="11"/>
      <c r="BM176" s="10"/>
      <c r="BN176" s="7"/>
      <c r="BO176" s="7">
        <f>BA176+BN176</f>
        <v>0</v>
      </c>
      <c r="BP176" s="11"/>
      <c r="BQ176" s="10"/>
      <c r="BR176" s="11"/>
      <c r="BS176" s="10"/>
      <c r="BT176" s="11"/>
      <c r="BU176" s="10"/>
      <c r="BV176" s="11"/>
      <c r="BW176" s="10"/>
      <c r="BX176" s="7"/>
      <c r="BY176" s="11"/>
      <c r="BZ176" s="10"/>
      <c r="CA176" s="11"/>
      <c r="CB176" s="10"/>
      <c r="CC176" s="11"/>
      <c r="CD176" s="10"/>
      <c r="CE176" s="11"/>
      <c r="CF176" s="10"/>
      <c r="CG176" s="11"/>
      <c r="CH176" s="10"/>
      <c r="CI176" s="11"/>
      <c r="CJ176" s="10"/>
      <c r="CK176" s="7"/>
      <c r="CL176" s="7">
        <f>BX176+CK176</f>
        <v>0</v>
      </c>
      <c r="CM176" s="11"/>
      <c r="CN176" s="10"/>
      <c r="CO176" s="11"/>
      <c r="CP176" s="10"/>
      <c r="CQ176" s="11"/>
      <c r="CR176" s="10"/>
      <c r="CS176" s="11"/>
      <c r="CT176" s="10"/>
      <c r="CU176" s="7"/>
      <c r="CV176" s="11"/>
      <c r="CW176" s="10"/>
      <c r="CX176" s="11"/>
      <c r="CY176" s="10"/>
      <c r="CZ176" s="11"/>
      <c r="DA176" s="10"/>
      <c r="DB176" s="11"/>
      <c r="DC176" s="10"/>
      <c r="DD176" s="11"/>
      <c r="DE176" s="10"/>
      <c r="DF176" s="11"/>
      <c r="DG176" s="10"/>
      <c r="DH176" s="7"/>
      <c r="DI176" s="7">
        <f>CU176+DH176</f>
        <v>0</v>
      </c>
      <c r="DJ176" s="11"/>
      <c r="DK176" s="10"/>
      <c r="DL176" s="11"/>
      <c r="DM176" s="10"/>
      <c r="DN176" s="11"/>
      <c r="DO176" s="10"/>
      <c r="DP176" s="11"/>
      <c r="DQ176" s="10"/>
      <c r="DR176" s="7"/>
      <c r="DS176" s="11"/>
      <c r="DT176" s="10"/>
      <c r="DU176" s="11"/>
      <c r="DV176" s="10"/>
      <c r="DW176" s="11"/>
      <c r="DX176" s="10"/>
      <c r="DY176" s="11"/>
      <c r="DZ176" s="10"/>
      <c r="EA176" s="11"/>
      <c r="EB176" s="10"/>
      <c r="EC176" s="11"/>
      <c r="ED176" s="10"/>
      <c r="EE176" s="7"/>
      <c r="EF176" s="7">
        <f>DR176+EE176</f>
        <v>0</v>
      </c>
      <c r="EG176" s="11"/>
      <c r="EH176" s="10"/>
      <c r="EI176" s="11"/>
      <c r="EJ176" s="10"/>
      <c r="EK176" s="11"/>
      <c r="EL176" s="10"/>
      <c r="EM176" s="11"/>
      <c r="EN176" s="10"/>
      <c r="EO176" s="7"/>
      <c r="EP176" s="11"/>
      <c r="EQ176" s="10"/>
      <c r="ER176" s="11"/>
      <c r="ES176" s="10"/>
      <c r="ET176" s="11"/>
      <c r="EU176" s="10"/>
      <c r="EV176" s="11"/>
      <c r="EW176" s="10"/>
      <c r="EX176" s="11">
        <v>180</v>
      </c>
      <c r="EY176" s="10" t="s">
        <v>69</v>
      </c>
      <c r="EZ176" s="11"/>
      <c r="FA176" s="10"/>
      <c r="FB176" s="7">
        <v>6</v>
      </c>
      <c r="FC176" s="7">
        <f>EO176+FB176</f>
        <v>6</v>
      </c>
      <c r="FD176" s="11"/>
      <c r="FE176" s="10"/>
      <c r="FF176" s="11"/>
      <c r="FG176" s="10"/>
      <c r="FH176" s="11"/>
      <c r="FI176" s="10"/>
      <c r="FJ176" s="11"/>
      <c r="FK176" s="10"/>
      <c r="FL176" s="7"/>
      <c r="FM176" s="11"/>
      <c r="FN176" s="10"/>
      <c r="FO176" s="11"/>
      <c r="FP176" s="10"/>
      <c r="FQ176" s="11"/>
      <c r="FR176" s="10"/>
      <c r="FS176" s="11"/>
      <c r="FT176" s="10"/>
      <c r="FU176" s="11"/>
      <c r="FV176" s="10"/>
      <c r="FW176" s="11"/>
      <c r="FX176" s="10"/>
      <c r="FY176" s="7"/>
      <c r="FZ176" s="7">
        <f>FL176+FY176</f>
        <v>0</v>
      </c>
      <c r="GA176" s="11"/>
      <c r="GB176" s="10"/>
      <c r="GC176" s="11"/>
      <c r="GD176" s="10"/>
      <c r="GE176" s="11"/>
      <c r="GF176" s="10"/>
      <c r="GG176" s="11"/>
      <c r="GH176" s="10"/>
      <c r="GI176" s="7"/>
      <c r="GJ176" s="11"/>
      <c r="GK176" s="10"/>
      <c r="GL176" s="11"/>
      <c r="GM176" s="10"/>
      <c r="GN176" s="11"/>
      <c r="GO176" s="10"/>
      <c r="GP176" s="11"/>
      <c r="GQ176" s="10"/>
      <c r="GR176" s="11"/>
      <c r="GS176" s="10"/>
      <c r="GT176" s="11"/>
      <c r="GU176" s="10"/>
      <c r="GV176" s="7"/>
      <c r="GW176" s="7">
        <f>GI176+GV176</f>
        <v>0</v>
      </c>
    </row>
    <row r="177" spans="1:205" ht="12.75">
      <c r="A177" s="6"/>
      <c r="B177" s="6"/>
      <c r="C177" s="6"/>
      <c r="D177" s="6" t="s">
        <v>353</v>
      </c>
      <c r="E177" s="3" t="s">
        <v>354</v>
      </c>
      <c r="F177" s="6">
        <f>COUNTIF(V177:GU177,"e")</f>
        <v>1</v>
      </c>
      <c r="G177" s="6">
        <f>COUNTIF(V177:GU177,"z")</f>
        <v>0</v>
      </c>
      <c r="H177" s="6">
        <f>SUM(I177:R177)</f>
        <v>180</v>
      </c>
      <c r="I177" s="6">
        <f>V177+AS177+BP177+CM177+DJ177+EG177+FD177+GA177</f>
        <v>0</v>
      </c>
      <c r="J177" s="6">
        <f>X177+AU177+BR177+CO177+DL177+EI177+FF177+GC177</f>
        <v>0</v>
      </c>
      <c r="K177" s="6">
        <f>Z177+AW177+BT177+CQ177+DN177+EK177+FH177+GE177</f>
        <v>0</v>
      </c>
      <c r="L177" s="6">
        <f>AB177+AY177+BV177+CS177+DP177+EM177+FJ177+GG177</f>
        <v>0</v>
      </c>
      <c r="M177" s="6">
        <f>AE177+BB177+BY177+CV177+DS177+EP177+FM177+GJ177</f>
        <v>0</v>
      </c>
      <c r="N177" s="6">
        <f>AG177+BD177+CA177+CX177+DU177+ER177+FO177+GL177</f>
        <v>0</v>
      </c>
      <c r="O177" s="6">
        <f>AI177+BF177+CC177+CZ177+DW177+ET177+FQ177+GN177</f>
        <v>0</v>
      </c>
      <c r="P177" s="6">
        <f>AK177+BH177+CE177+DB177+DY177+EV177+FS177+GP177</f>
        <v>0</v>
      </c>
      <c r="Q177" s="6">
        <f>AM177+BJ177+CG177+DD177+EA177+EX177+FU177+GR177</f>
        <v>180</v>
      </c>
      <c r="R177" s="6">
        <f>AO177+BL177+CI177+DF177+EC177+EZ177+FW177+GT177</f>
        <v>0</v>
      </c>
      <c r="S177" s="7">
        <f>AR177+BO177+CL177+DI177+EF177+FC177+FZ177+GW177</f>
        <v>6</v>
      </c>
      <c r="T177" s="7">
        <f>AQ177+BN177+CK177+DH177+EE177+FB177+FY177+GV177</f>
        <v>6</v>
      </c>
      <c r="U177" s="7">
        <v>0</v>
      </c>
      <c r="V177" s="11"/>
      <c r="W177" s="10"/>
      <c r="X177" s="11"/>
      <c r="Y177" s="10"/>
      <c r="Z177" s="11"/>
      <c r="AA177" s="10"/>
      <c r="AB177" s="11"/>
      <c r="AC177" s="10"/>
      <c r="AD177" s="7"/>
      <c r="AE177" s="11"/>
      <c r="AF177" s="10"/>
      <c r="AG177" s="11"/>
      <c r="AH177" s="10"/>
      <c r="AI177" s="11"/>
      <c r="AJ177" s="10"/>
      <c r="AK177" s="11"/>
      <c r="AL177" s="10"/>
      <c r="AM177" s="11"/>
      <c r="AN177" s="10"/>
      <c r="AO177" s="11"/>
      <c r="AP177" s="10"/>
      <c r="AQ177" s="7"/>
      <c r="AR177" s="7">
        <f>AD177+AQ177</f>
        <v>0</v>
      </c>
      <c r="AS177" s="11"/>
      <c r="AT177" s="10"/>
      <c r="AU177" s="11"/>
      <c r="AV177" s="10"/>
      <c r="AW177" s="11"/>
      <c r="AX177" s="10"/>
      <c r="AY177" s="11"/>
      <c r="AZ177" s="10"/>
      <c r="BA177" s="7"/>
      <c r="BB177" s="11"/>
      <c r="BC177" s="10"/>
      <c r="BD177" s="11"/>
      <c r="BE177" s="10"/>
      <c r="BF177" s="11"/>
      <c r="BG177" s="10"/>
      <c r="BH177" s="11"/>
      <c r="BI177" s="10"/>
      <c r="BJ177" s="11"/>
      <c r="BK177" s="10"/>
      <c r="BL177" s="11"/>
      <c r="BM177" s="10"/>
      <c r="BN177" s="7"/>
      <c r="BO177" s="7">
        <f>BA177+BN177</f>
        <v>0</v>
      </c>
      <c r="BP177" s="11"/>
      <c r="BQ177" s="10"/>
      <c r="BR177" s="11"/>
      <c r="BS177" s="10"/>
      <c r="BT177" s="11"/>
      <c r="BU177" s="10"/>
      <c r="BV177" s="11"/>
      <c r="BW177" s="10"/>
      <c r="BX177" s="7"/>
      <c r="BY177" s="11"/>
      <c r="BZ177" s="10"/>
      <c r="CA177" s="11"/>
      <c r="CB177" s="10"/>
      <c r="CC177" s="11"/>
      <c r="CD177" s="10"/>
      <c r="CE177" s="11"/>
      <c r="CF177" s="10"/>
      <c r="CG177" s="11"/>
      <c r="CH177" s="10"/>
      <c r="CI177" s="11"/>
      <c r="CJ177" s="10"/>
      <c r="CK177" s="7"/>
      <c r="CL177" s="7">
        <f>BX177+CK177</f>
        <v>0</v>
      </c>
      <c r="CM177" s="11"/>
      <c r="CN177" s="10"/>
      <c r="CO177" s="11"/>
      <c r="CP177" s="10"/>
      <c r="CQ177" s="11"/>
      <c r="CR177" s="10"/>
      <c r="CS177" s="11"/>
      <c r="CT177" s="10"/>
      <c r="CU177" s="7"/>
      <c r="CV177" s="11"/>
      <c r="CW177" s="10"/>
      <c r="CX177" s="11"/>
      <c r="CY177" s="10"/>
      <c r="CZ177" s="11"/>
      <c r="DA177" s="10"/>
      <c r="DB177" s="11"/>
      <c r="DC177" s="10"/>
      <c r="DD177" s="11"/>
      <c r="DE177" s="10"/>
      <c r="DF177" s="11"/>
      <c r="DG177" s="10"/>
      <c r="DH177" s="7"/>
      <c r="DI177" s="7">
        <f>CU177+DH177</f>
        <v>0</v>
      </c>
      <c r="DJ177" s="11"/>
      <c r="DK177" s="10"/>
      <c r="DL177" s="11"/>
      <c r="DM177" s="10"/>
      <c r="DN177" s="11"/>
      <c r="DO177" s="10"/>
      <c r="DP177" s="11"/>
      <c r="DQ177" s="10"/>
      <c r="DR177" s="7"/>
      <c r="DS177" s="11"/>
      <c r="DT177" s="10"/>
      <c r="DU177" s="11"/>
      <c r="DV177" s="10"/>
      <c r="DW177" s="11"/>
      <c r="DX177" s="10"/>
      <c r="DY177" s="11"/>
      <c r="DZ177" s="10"/>
      <c r="EA177" s="11"/>
      <c r="EB177" s="10"/>
      <c r="EC177" s="11"/>
      <c r="ED177" s="10"/>
      <c r="EE177" s="7"/>
      <c r="EF177" s="7">
        <f>DR177+EE177</f>
        <v>0</v>
      </c>
      <c r="EG177" s="11"/>
      <c r="EH177" s="10"/>
      <c r="EI177" s="11"/>
      <c r="EJ177" s="10"/>
      <c r="EK177" s="11"/>
      <c r="EL177" s="10"/>
      <c r="EM177" s="11"/>
      <c r="EN177" s="10"/>
      <c r="EO177" s="7"/>
      <c r="EP177" s="11"/>
      <c r="EQ177" s="10"/>
      <c r="ER177" s="11"/>
      <c r="ES177" s="10"/>
      <c r="ET177" s="11"/>
      <c r="EU177" s="10"/>
      <c r="EV177" s="11"/>
      <c r="EW177" s="10"/>
      <c r="EX177" s="11">
        <v>180</v>
      </c>
      <c r="EY177" s="10" t="s">
        <v>69</v>
      </c>
      <c r="EZ177" s="11"/>
      <c r="FA177" s="10"/>
      <c r="FB177" s="7">
        <v>6</v>
      </c>
      <c r="FC177" s="7">
        <f>EO177+FB177</f>
        <v>6</v>
      </c>
      <c r="FD177" s="11"/>
      <c r="FE177" s="10"/>
      <c r="FF177" s="11"/>
      <c r="FG177" s="10"/>
      <c r="FH177" s="11"/>
      <c r="FI177" s="10"/>
      <c r="FJ177" s="11"/>
      <c r="FK177" s="10"/>
      <c r="FL177" s="7"/>
      <c r="FM177" s="11"/>
      <c r="FN177" s="10"/>
      <c r="FO177" s="11"/>
      <c r="FP177" s="10"/>
      <c r="FQ177" s="11"/>
      <c r="FR177" s="10"/>
      <c r="FS177" s="11"/>
      <c r="FT177" s="10"/>
      <c r="FU177" s="11"/>
      <c r="FV177" s="10"/>
      <c r="FW177" s="11"/>
      <c r="FX177" s="10"/>
      <c r="FY177" s="7"/>
      <c r="FZ177" s="7">
        <f>FL177+FY177</f>
        <v>0</v>
      </c>
      <c r="GA177" s="11"/>
      <c r="GB177" s="10"/>
      <c r="GC177" s="11"/>
      <c r="GD177" s="10"/>
      <c r="GE177" s="11"/>
      <c r="GF177" s="10"/>
      <c r="GG177" s="11"/>
      <c r="GH177" s="10"/>
      <c r="GI177" s="7"/>
      <c r="GJ177" s="11"/>
      <c r="GK177" s="10"/>
      <c r="GL177" s="11"/>
      <c r="GM177" s="10"/>
      <c r="GN177" s="11"/>
      <c r="GO177" s="10"/>
      <c r="GP177" s="11"/>
      <c r="GQ177" s="10"/>
      <c r="GR177" s="11"/>
      <c r="GS177" s="10"/>
      <c r="GT177" s="11"/>
      <c r="GU177" s="10"/>
      <c r="GV177" s="7"/>
      <c r="GW177" s="7">
        <f>GI177+GV177</f>
        <v>0</v>
      </c>
    </row>
    <row r="178" spans="1:205" ht="12.75">
      <c r="A178" s="6"/>
      <c r="B178" s="6"/>
      <c r="C178" s="6"/>
      <c r="D178" s="6" t="s">
        <v>355</v>
      </c>
      <c r="E178" s="3" t="s">
        <v>356</v>
      </c>
      <c r="F178" s="6">
        <f>COUNTIF(V178:GU178,"e")</f>
        <v>1</v>
      </c>
      <c r="G178" s="6">
        <f>COUNTIF(V178:GU178,"z")</f>
        <v>0</v>
      </c>
      <c r="H178" s="6">
        <f>SUM(I178:R178)</f>
        <v>180</v>
      </c>
      <c r="I178" s="6">
        <f>V178+AS178+BP178+CM178+DJ178+EG178+FD178+GA178</f>
        <v>0</v>
      </c>
      <c r="J178" s="6">
        <f>X178+AU178+BR178+CO178+DL178+EI178+FF178+GC178</f>
        <v>0</v>
      </c>
      <c r="K178" s="6">
        <f>Z178+AW178+BT178+CQ178+DN178+EK178+FH178+GE178</f>
        <v>0</v>
      </c>
      <c r="L178" s="6">
        <f>AB178+AY178+BV178+CS178+DP178+EM178+FJ178+GG178</f>
        <v>0</v>
      </c>
      <c r="M178" s="6">
        <f>AE178+BB178+BY178+CV178+DS178+EP178+FM178+GJ178</f>
        <v>0</v>
      </c>
      <c r="N178" s="6">
        <f>AG178+BD178+CA178+CX178+DU178+ER178+FO178+GL178</f>
        <v>0</v>
      </c>
      <c r="O178" s="6">
        <f>AI178+BF178+CC178+CZ178+DW178+ET178+FQ178+GN178</f>
        <v>0</v>
      </c>
      <c r="P178" s="6">
        <f>AK178+BH178+CE178+DB178+DY178+EV178+FS178+GP178</f>
        <v>0</v>
      </c>
      <c r="Q178" s="6">
        <f>AM178+BJ178+CG178+DD178+EA178+EX178+FU178+GR178</f>
        <v>180</v>
      </c>
      <c r="R178" s="6">
        <f>AO178+BL178+CI178+DF178+EC178+EZ178+FW178+GT178</f>
        <v>0</v>
      </c>
      <c r="S178" s="7">
        <f>AR178+BO178+CL178+DI178+EF178+FC178+FZ178+GW178</f>
        <v>6</v>
      </c>
      <c r="T178" s="7">
        <f>AQ178+BN178+CK178+DH178+EE178+FB178+FY178+GV178</f>
        <v>6</v>
      </c>
      <c r="U178" s="7">
        <v>0</v>
      </c>
      <c r="V178" s="11"/>
      <c r="W178" s="10"/>
      <c r="X178" s="11"/>
      <c r="Y178" s="10"/>
      <c r="Z178" s="11"/>
      <c r="AA178" s="10"/>
      <c r="AB178" s="11"/>
      <c r="AC178" s="10"/>
      <c r="AD178" s="7"/>
      <c r="AE178" s="11"/>
      <c r="AF178" s="10"/>
      <c r="AG178" s="11"/>
      <c r="AH178" s="10"/>
      <c r="AI178" s="11"/>
      <c r="AJ178" s="10"/>
      <c r="AK178" s="11"/>
      <c r="AL178" s="10"/>
      <c r="AM178" s="11"/>
      <c r="AN178" s="10"/>
      <c r="AO178" s="11"/>
      <c r="AP178" s="10"/>
      <c r="AQ178" s="7"/>
      <c r="AR178" s="7">
        <f>AD178+AQ178</f>
        <v>0</v>
      </c>
      <c r="AS178" s="11"/>
      <c r="AT178" s="10"/>
      <c r="AU178" s="11"/>
      <c r="AV178" s="10"/>
      <c r="AW178" s="11"/>
      <c r="AX178" s="10"/>
      <c r="AY178" s="11"/>
      <c r="AZ178" s="10"/>
      <c r="BA178" s="7"/>
      <c r="BB178" s="11"/>
      <c r="BC178" s="10"/>
      <c r="BD178" s="11"/>
      <c r="BE178" s="10"/>
      <c r="BF178" s="11"/>
      <c r="BG178" s="10"/>
      <c r="BH178" s="11"/>
      <c r="BI178" s="10"/>
      <c r="BJ178" s="11"/>
      <c r="BK178" s="10"/>
      <c r="BL178" s="11"/>
      <c r="BM178" s="10"/>
      <c r="BN178" s="7"/>
      <c r="BO178" s="7">
        <f>BA178+BN178</f>
        <v>0</v>
      </c>
      <c r="BP178" s="11"/>
      <c r="BQ178" s="10"/>
      <c r="BR178" s="11"/>
      <c r="BS178" s="10"/>
      <c r="BT178" s="11"/>
      <c r="BU178" s="10"/>
      <c r="BV178" s="11"/>
      <c r="BW178" s="10"/>
      <c r="BX178" s="7"/>
      <c r="BY178" s="11"/>
      <c r="BZ178" s="10"/>
      <c r="CA178" s="11"/>
      <c r="CB178" s="10"/>
      <c r="CC178" s="11"/>
      <c r="CD178" s="10"/>
      <c r="CE178" s="11"/>
      <c r="CF178" s="10"/>
      <c r="CG178" s="11"/>
      <c r="CH178" s="10"/>
      <c r="CI178" s="11"/>
      <c r="CJ178" s="10"/>
      <c r="CK178" s="7"/>
      <c r="CL178" s="7">
        <f>BX178+CK178</f>
        <v>0</v>
      </c>
      <c r="CM178" s="11"/>
      <c r="CN178" s="10"/>
      <c r="CO178" s="11"/>
      <c r="CP178" s="10"/>
      <c r="CQ178" s="11"/>
      <c r="CR178" s="10"/>
      <c r="CS178" s="11"/>
      <c r="CT178" s="10"/>
      <c r="CU178" s="7"/>
      <c r="CV178" s="11"/>
      <c r="CW178" s="10"/>
      <c r="CX178" s="11"/>
      <c r="CY178" s="10"/>
      <c r="CZ178" s="11"/>
      <c r="DA178" s="10"/>
      <c r="DB178" s="11"/>
      <c r="DC178" s="10"/>
      <c r="DD178" s="11"/>
      <c r="DE178" s="10"/>
      <c r="DF178" s="11"/>
      <c r="DG178" s="10"/>
      <c r="DH178" s="7"/>
      <c r="DI178" s="7">
        <f>CU178+DH178</f>
        <v>0</v>
      </c>
      <c r="DJ178" s="11"/>
      <c r="DK178" s="10"/>
      <c r="DL178" s="11"/>
      <c r="DM178" s="10"/>
      <c r="DN178" s="11"/>
      <c r="DO178" s="10"/>
      <c r="DP178" s="11"/>
      <c r="DQ178" s="10"/>
      <c r="DR178" s="7"/>
      <c r="DS178" s="11"/>
      <c r="DT178" s="10"/>
      <c r="DU178" s="11"/>
      <c r="DV178" s="10"/>
      <c r="DW178" s="11"/>
      <c r="DX178" s="10"/>
      <c r="DY178" s="11"/>
      <c r="DZ178" s="10"/>
      <c r="EA178" s="11"/>
      <c r="EB178" s="10"/>
      <c r="EC178" s="11"/>
      <c r="ED178" s="10"/>
      <c r="EE178" s="7"/>
      <c r="EF178" s="7">
        <f>DR178+EE178</f>
        <v>0</v>
      </c>
      <c r="EG178" s="11"/>
      <c r="EH178" s="10"/>
      <c r="EI178" s="11"/>
      <c r="EJ178" s="10"/>
      <c r="EK178" s="11"/>
      <c r="EL178" s="10"/>
      <c r="EM178" s="11"/>
      <c r="EN178" s="10"/>
      <c r="EO178" s="7"/>
      <c r="EP178" s="11"/>
      <c r="EQ178" s="10"/>
      <c r="ER178" s="11"/>
      <c r="ES178" s="10"/>
      <c r="ET178" s="11"/>
      <c r="EU178" s="10"/>
      <c r="EV178" s="11"/>
      <c r="EW178" s="10"/>
      <c r="EX178" s="11">
        <v>180</v>
      </c>
      <c r="EY178" s="10" t="s">
        <v>69</v>
      </c>
      <c r="EZ178" s="11"/>
      <c r="FA178" s="10"/>
      <c r="FB178" s="7">
        <v>6</v>
      </c>
      <c r="FC178" s="7">
        <f>EO178+FB178</f>
        <v>6</v>
      </c>
      <c r="FD178" s="11"/>
      <c r="FE178" s="10"/>
      <c r="FF178" s="11"/>
      <c r="FG178" s="10"/>
      <c r="FH178" s="11"/>
      <c r="FI178" s="10"/>
      <c r="FJ178" s="11"/>
      <c r="FK178" s="10"/>
      <c r="FL178" s="7"/>
      <c r="FM178" s="11"/>
      <c r="FN178" s="10"/>
      <c r="FO178" s="11"/>
      <c r="FP178" s="10"/>
      <c r="FQ178" s="11"/>
      <c r="FR178" s="10"/>
      <c r="FS178" s="11"/>
      <c r="FT178" s="10"/>
      <c r="FU178" s="11"/>
      <c r="FV178" s="10"/>
      <c r="FW178" s="11"/>
      <c r="FX178" s="10"/>
      <c r="FY178" s="7"/>
      <c r="FZ178" s="7">
        <f>FL178+FY178</f>
        <v>0</v>
      </c>
      <c r="GA178" s="11"/>
      <c r="GB178" s="10"/>
      <c r="GC178" s="11"/>
      <c r="GD178" s="10"/>
      <c r="GE178" s="11"/>
      <c r="GF178" s="10"/>
      <c r="GG178" s="11"/>
      <c r="GH178" s="10"/>
      <c r="GI178" s="7"/>
      <c r="GJ178" s="11"/>
      <c r="GK178" s="10"/>
      <c r="GL178" s="11"/>
      <c r="GM178" s="10"/>
      <c r="GN178" s="11"/>
      <c r="GO178" s="10"/>
      <c r="GP178" s="11"/>
      <c r="GQ178" s="10"/>
      <c r="GR178" s="11"/>
      <c r="GS178" s="10"/>
      <c r="GT178" s="11"/>
      <c r="GU178" s="10"/>
      <c r="GV178" s="7"/>
      <c r="GW178" s="7">
        <f>GI178+GV178</f>
        <v>0</v>
      </c>
    </row>
    <row r="179" spans="1:205" ht="12.75">
      <c r="A179" s="6"/>
      <c r="B179" s="6"/>
      <c r="C179" s="6"/>
      <c r="D179" s="6" t="s">
        <v>357</v>
      </c>
      <c r="E179" s="3" t="s">
        <v>358</v>
      </c>
      <c r="F179" s="6">
        <f>COUNTIF(V179:GU179,"e")</f>
        <v>1</v>
      </c>
      <c r="G179" s="6">
        <f>COUNTIF(V179:GU179,"z")</f>
        <v>0</v>
      </c>
      <c r="H179" s="6">
        <f>SUM(I179:R179)</f>
        <v>180</v>
      </c>
      <c r="I179" s="6">
        <f>V179+AS179+BP179+CM179+DJ179+EG179+FD179+GA179</f>
        <v>0</v>
      </c>
      <c r="J179" s="6">
        <f>X179+AU179+BR179+CO179+DL179+EI179+FF179+GC179</f>
        <v>0</v>
      </c>
      <c r="K179" s="6">
        <f>Z179+AW179+BT179+CQ179+DN179+EK179+FH179+GE179</f>
        <v>0</v>
      </c>
      <c r="L179" s="6">
        <f>AB179+AY179+BV179+CS179+DP179+EM179+FJ179+GG179</f>
        <v>0</v>
      </c>
      <c r="M179" s="6">
        <f>AE179+BB179+BY179+CV179+DS179+EP179+FM179+GJ179</f>
        <v>0</v>
      </c>
      <c r="N179" s="6">
        <f>AG179+BD179+CA179+CX179+DU179+ER179+FO179+GL179</f>
        <v>0</v>
      </c>
      <c r="O179" s="6">
        <f>AI179+BF179+CC179+CZ179+DW179+ET179+FQ179+GN179</f>
        <v>0</v>
      </c>
      <c r="P179" s="6">
        <f>AK179+BH179+CE179+DB179+DY179+EV179+FS179+GP179</f>
        <v>0</v>
      </c>
      <c r="Q179" s="6">
        <f>AM179+BJ179+CG179+DD179+EA179+EX179+FU179+GR179</f>
        <v>180</v>
      </c>
      <c r="R179" s="6">
        <f>AO179+BL179+CI179+DF179+EC179+EZ179+FW179+GT179</f>
        <v>0</v>
      </c>
      <c r="S179" s="7">
        <f>AR179+BO179+CL179+DI179+EF179+FC179+FZ179+GW179</f>
        <v>6</v>
      </c>
      <c r="T179" s="7">
        <f>AQ179+BN179+CK179+DH179+EE179+FB179+FY179+GV179</f>
        <v>6</v>
      </c>
      <c r="U179" s="7">
        <v>0</v>
      </c>
      <c r="V179" s="11"/>
      <c r="W179" s="10"/>
      <c r="X179" s="11"/>
      <c r="Y179" s="10"/>
      <c r="Z179" s="11"/>
      <c r="AA179" s="10"/>
      <c r="AB179" s="11"/>
      <c r="AC179" s="10"/>
      <c r="AD179" s="7"/>
      <c r="AE179" s="11"/>
      <c r="AF179" s="10"/>
      <c r="AG179" s="11"/>
      <c r="AH179" s="10"/>
      <c r="AI179" s="11"/>
      <c r="AJ179" s="10"/>
      <c r="AK179" s="11"/>
      <c r="AL179" s="10"/>
      <c r="AM179" s="11"/>
      <c r="AN179" s="10"/>
      <c r="AO179" s="11"/>
      <c r="AP179" s="10"/>
      <c r="AQ179" s="7"/>
      <c r="AR179" s="7">
        <f>AD179+AQ179</f>
        <v>0</v>
      </c>
      <c r="AS179" s="11"/>
      <c r="AT179" s="10"/>
      <c r="AU179" s="11"/>
      <c r="AV179" s="10"/>
      <c r="AW179" s="11"/>
      <c r="AX179" s="10"/>
      <c r="AY179" s="11"/>
      <c r="AZ179" s="10"/>
      <c r="BA179" s="7"/>
      <c r="BB179" s="11"/>
      <c r="BC179" s="10"/>
      <c r="BD179" s="11"/>
      <c r="BE179" s="10"/>
      <c r="BF179" s="11"/>
      <c r="BG179" s="10"/>
      <c r="BH179" s="11"/>
      <c r="BI179" s="10"/>
      <c r="BJ179" s="11"/>
      <c r="BK179" s="10"/>
      <c r="BL179" s="11"/>
      <c r="BM179" s="10"/>
      <c r="BN179" s="7"/>
      <c r="BO179" s="7">
        <f>BA179+BN179</f>
        <v>0</v>
      </c>
      <c r="BP179" s="11"/>
      <c r="BQ179" s="10"/>
      <c r="BR179" s="11"/>
      <c r="BS179" s="10"/>
      <c r="BT179" s="11"/>
      <c r="BU179" s="10"/>
      <c r="BV179" s="11"/>
      <c r="BW179" s="10"/>
      <c r="BX179" s="7"/>
      <c r="BY179" s="11"/>
      <c r="BZ179" s="10"/>
      <c r="CA179" s="11"/>
      <c r="CB179" s="10"/>
      <c r="CC179" s="11"/>
      <c r="CD179" s="10"/>
      <c r="CE179" s="11"/>
      <c r="CF179" s="10"/>
      <c r="CG179" s="11"/>
      <c r="CH179" s="10"/>
      <c r="CI179" s="11"/>
      <c r="CJ179" s="10"/>
      <c r="CK179" s="7"/>
      <c r="CL179" s="7">
        <f>BX179+CK179</f>
        <v>0</v>
      </c>
      <c r="CM179" s="11"/>
      <c r="CN179" s="10"/>
      <c r="CO179" s="11"/>
      <c r="CP179" s="10"/>
      <c r="CQ179" s="11"/>
      <c r="CR179" s="10"/>
      <c r="CS179" s="11"/>
      <c r="CT179" s="10"/>
      <c r="CU179" s="7"/>
      <c r="CV179" s="11"/>
      <c r="CW179" s="10"/>
      <c r="CX179" s="11"/>
      <c r="CY179" s="10"/>
      <c r="CZ179" s="11"/>
      <c r="DA179" s="10"/>
      <c r="DB179" s="11"/>
      <c r="DC179" s="10"/>
      <c r="DD179" s="11"/>
      <c r="DE179" s="10"/>
      <c r="DF179" s="11"/>
      <c r="DG179" s="10"/>
      <c r="DH179" s="7"/>
      <c r="DI179" s="7">
        <f>CU179+DH179</f>
        <v>0</v>
      </c>
      <c r="DJ179" s="11"/>
      <c r="DK179" s="10"/>
      <c r="DL179" s="11"/>
      <c r="DM179" s="10"/>
      <c r="DN179" s="11"/>
      <c r="DO179" s="10"/>
      <c r="DP179" s="11"/>
      <c r="DQ179" s="10"/>
      <c r="DR179" s="7"/>
      <c r="DS179" s="11"/>
      <c r="DT179" s="10"/>
      <c r="DU179" s="11"/>
      <c r="DV179" s="10"/>
      <c r="DW179" s="11"/>
      <c r="DX179" s="10"/>
      <c r="DY179" s="11"/>
      <c r="DZ179" s="10"/>
      <c r="EA179" s="11"/>
      <c r="EB179" s="10"/>
      <c r="EC179" s="11"/>
      <c r="ED179" s="10"/>
      <c r="EE179" s="7"/>
      <c r="EF179" s="7">
        <f>DR179+EE179</f>
        <v>0</v>
      </c>
      <c r="EG179" s="11"/>
      <c r="EH179" s="10"/>
      <c r="EI179" s="11"/>
      <c r="EJ179" s="10"/>
      <c r="EK179" s="11"/>
      <c r="EL179" s="10"/>
      <c r="EM179" s="11"/>
      <c r="EN179" s="10"/>
      <c r="EO179" s="7"/>
      <c r="EP179" s="11"/>
      <c r="EQ179" s="10"/>
      <c r="ER179" s="11"/>
      <c r="ES179" s="10"/>
      <c r="ET179" s="11"/>
      <c r="EU179" s="10"/>
      <c r="EV179" s="11"/>
      <c r="EW179" s="10"/>
      <c r="EX179" s="11">
        <v>180</v>
      </c>
      <c r="EY179" s="10" t="s">
        <v>69</v>
      </c>
      <c r="EZ179" s="11"/>
      <c r="FA179" s="10"/>
      <c r="FB179" s="7">
        <v>6</v>
      </c>
      <c r="FC179" s="7">
        <f>EO179+FB179</f>
        <v>6</v>
      </c>
      <c r="FD179" s="11"/>
      <c r="FE179" s="10"/>
      <c r="FF179" s="11"/>
      <c r="FG179" s="10"/>
      <c r="FH179" s="11"/>
      <c r="FI179" s="10"/>
      <c r="FJ179" s="11"/>
      <c r="FK179" s="10"/>
      <c r="FL179" s="7"/>
      <c r="FM179" s="11"/>
      <c r="FN179" s="10"/>
      <c r="FO179" s="11"/>
      <c r="FP179" s="10"/>
      <c r="FQ179" s="11"/>
      <c r="FR179" s="10"/>
      <c r="FS179" s="11"/>
      <c r="FT179" s="10"/>
      <c r="FU179" s="11"/>
      <c r="FV179" s="10"/>
      <c r="FW179" s="11"/>
      <c r="FX179" s="10"/>
      <c r="FY179" s="7"/>
      <c r="FZ179" s="7">
        <f>FL179+FY179</f>
        <v>0</v>
      </c>
      <c r="GA179" s="11"/>
      <c r="GB179" s="10"/>
      <c r="GC179" s="11"/>
      <c r="GD179" s="10"/>
      <c r="GE179" s="11"/>
      <c r="GF179" s="10"/>
      <c r="GG179" s="11"/>
      <c r="GH179" s="10"/>
      <c r="GI179" s="7"/>
      <c r="GJ179" s="11"/>
      <c r="GK179" s="10"/>
      <c r="GL179" s="11"/>
      <c r="GM179" s="10"/>
      <c r="GN179" s="11"/>
      <c r="GO179" s="10"/>
      <c r="GP179" s="11"/>
      <c r="GQ179" s="10"/>
      <c r="GR179" s="11"/>
      <c r="GS179" s="10"/>
      <c r="GT179" s="11"/>
      <c r="GU179" s="10"/>
      <c r="GV179" s="7"/>
      <c r="GW179" s="7">
        <f>GI179+GV179</f>
        <v>0</v>
      </c>
    </row>
    <row r="180" spans="1:205" ht="12.75">
      <c r="A180" s="6"/>
      <c r="B180" s="6"/>
      <c r="C180" s="6"/>
      <c r="D180" s="6" t="s">
        <v>359</v>
      </c>
      <c r="E180" s="3" t="s">
        <v>360</v>
      </c>
      <c r="F180" s="6">
        <f>COUNTIF(V180:GU180,"e")</f>
        <v>1</v>
      </c>
      <c r="G180" s="6">
        <f>COUNTIF(V180:GU180,"z")</f>
        <v>0</v>
      </c>
      <c r="H180" s="6">
        <f>SUM(I180:R180)</f>
        <v>180</v>
      </c>
      <c r="I180" s="6">
        <f>V180+AS180+BP180+CM180+DJ180+EG180+FD180+GA180</f>
        <v>0</v>
      </c>
      <c r="J180" s="6">
        <f>X180+AU180+BR180+CO180+DL180+EI180+FF180+GC180</f>
        <v>0</v>
      </c>
      <c r="K180" s="6">
        <f>Z180+AW180+BT180+CQ180+DN180+EK180+FH180+GE180</f>
        <v>0</v>
      </c>
      <c r="L180" s="6">
        <f>AB180+AY180+BV180+CS180+DP180+EM180+FJ180+GG180</f>
        <v>0</v>
      </c>
      <c r="M180" s="6">
        <f>AE180+BB180+BY180+CV180+DS180+EP180+FM180+GJ180</f>
        <v>0</v>
      </c>
      <c r="N180" s="6">
        <f>AG180+BD180+CA180+CX180+DU180+ER180+FO180+GL180</f>
        <v>0</v>
      </c>
      <c r="O180" s="6">
        <f>AI180+BF180+CC180+CZ180+DW180+ET180+FQ180+GN180</f>
        <v>0</v>
      </c>
      <c r="P180" s="6">
        <f>AK180+BH180+CE180+DB180+DY180+EV180+FS180+GP180</f>
        <v>0</v>
      </c>
      <c r="Q180" s="6">
        <f>AM180+BJ180+CG180+DD180+EA180+EX180+FU180+GR180</f>
        <v>180</v>
      </c>
      <c r="R180" s="6">
        <f>AO180+BL180+CI180+DF180+EC180+EZ180+FW180+GT180</f>
        <v>0</v>
      </c>
      <c r="S180" s="7">
        <f>AR180+BO180+CL180+DI180+EF180+FC180+FZ180+GW180</f>
        <v>6</v>
      </c>
      <c r="T180" s="7">
        <f>AQ180+BN180+CK180+DH180+EE180+FB180+FY180+GV180</f>
        <v>6</v>
      </c>
      <c r="U180" s="7">
        <v>0</v>
      </c>
      <c r="V180" s="11"/>
      <c r="W180" s="10"/>
      <c r="X180" s="11"/>
      <c r="Y180" s="10"/>
      <c r="Z180" s="11"/>
      <c r="AA180" s="10"/>
      <c r="AB180" s="11"/>
      <c r="AC180" s="10"/>
      <c r="AD180" s="7"/>
      <c r="AE180" s="11"/>
      <c r="AF180" s="10"/>
      <c r="AG180" s="11"/>
      <c r="AH180" s="10"/>
      <c r="AI180" s="11"/>
      <c r="AJ180" s="10"/>
      <c r="AK180" s="11"/>
      <c r="AL180" s="10"/>
      <c r="AM180" s="11"/>
      <c r="AN180" s="10"/>
      <c r="AO180" s="11"/>
      <c r="AP180" s="10"/>
      <c r="AQ180" s="7"/>
      <c r="AR180" s="7">
        <f>AD180+AQ180</f>
        <v>0</v>
      </c>
      <c r="AS180" s="11"/>
      <c r="AT180" s="10"/>
      <c r="AU180" s="11"/>
      <c r="AV180" s="10"/>
      <c r="AW180" s="11"/>
      <c r="AX180" s="10"/>
      <c r="AY180" s="11"/>
      <c r="AZ180" s="10"/>
      <c r="BA180" s="7"/>
      <c r="BB180" s="11"/>
      <c r="BC180" s="10"/>
      <c r="BD180" s="11"/>
      <c r="BE180" s="10"/>
      <c r="BF180" s="11"/>
      <c r="BG180" s="10"/>
      <c r="BH180" s="11"/>
      <c r="BI180" s="10"/>
      <c r="BJ180" s="11"/>
      <c r="BK180" s="10"/>
      <c r="BL180" s="11"/>
      <c r="BM180" s="10"/>
      <c r="BN180" s="7"/>
      <c r="BO180" s="7">
        <f>BA180+BN180</f>
        <v>0</v>
      </c>
      <c r="BP180" s="11"/>
      <c r="BQ180" s="10"/>
      <c r="BR180" s="11"/>
      <c r="BS180" s="10"/>
      <c r="BT180" s="11"/>
      <c r="BU180" s="10"/>
      <c r="BV180" s="11"/>
      <c r="BW180" s="10"/>
      <c r="BX180" s="7"/>
      <c r="BY180" s="11"/>
      <c r="BZ180" s="10"/>
      <c r="CA180" s="11"/>
      <c r="CB180" s="10"/>
      <c r="CC180" s="11"/>
      <c r="CD180" s="10"/>
      <c r="CE180" s="11"/>
      <c r="CF180" s="10"/>
      <c r="CG180" s="11"/>
      <c r="CH180" s="10"/>
      <c r="CI180" s="11"/>
      <c r="CJ180" s="10"/>
      <c r="CK180" s="7"/>
      <c r="CL180" s="7">
        <f>BX180+CK180</f>
        <v>0</v>
      </c>
      <c r="CM180" s="11"/>
      <c r="CN180" s="10"/>
      <c r="CO180" s="11"/>
      <c r="CP180" s="10"/>
      <c r="CQ180" s="11"/>
      <c r="CR180" s="10"/>
      <c r="CS180" s="11"/>
      <c r="CT180" s="10"/>
      <c r="CU180" s="7"/>
      <c r="CV180" s="11"/>
      <c r="CW180" s="10"/>
      <c r="CX180" s="11"/>
      <c r="CY180" s="10"/>
      <c r="CZ180" s="11"/>
      <c r="DA180" s="10"/>
      <c r="DB180" s="11"/>
      <c r="DC180" s="10"/>
      <c r="DD180" s="11"/>
      <c r="DE180" s="10"/>
      <c r="DF180" s="11"/>
      <c r="DG180" s="10"/>
      <c r="DH180" s="7"/>
      <c r="DI180" s="7">
        <f>CU180+DH180</f>
        <v>0</v>
      </c>
      <c r="DJ180" s="11"/>
      <c r="DK180" s="10"/>
      <c r="DL180" s="11"/>
      <c r="DM180" s="10"/>
      <c r="DN180" s="11"/>
      <c r="DO180" s="10"/>
      <c r="DP180" s="11"/>
      <c r="DQ180" s="10"/>
      <c r="DR180" s="7"/>
      <c r="DS180" s="11"/>
      <c r="DT180" s="10"/>
      <c r="DU180" s="11"/>
      <c r="DV180" s="10"/>
      <c r="DW180" s="11"/>
      <c r="DX180" s="10"/>
      <c r="DY180" s="11"/>
      <c r="DZ180" s="10"/>
      <c r="EA180" s="11"/>
      <c r="EB180" s="10"/>
      <c r="EC180" s="11"/>
      <c r="ED180" s="10"/>
      <c r="EE180" s="7"/>
      <c r="EF180" s="7">
        <f>DR180+EE180</f>
        <v>0</v>
      </c>
      <c r="EG180" s="11"/>
      <c r="EH180" s="10"/>
      <c r="EI180" s="11"/>
      <c r="EJ180" s="10"/>
      <c r="EK180" s="11"/>
      <c r="EL180" s="10"/>
      <c r="EM180" s="11"/>
      <c r="EN180" s="10"/>
      <c r="EO180" s="7"/>
      <c r="EP180" s="11"/>
      <c r="EQ180" s="10"/>
      <c r="ER180" s="11"/>
      <c r="ES180" s="10"/>
      <c r="ET180" s="11"/>
      <c r="EU180" s="10"/>
      <c r="EV180" s="11"/>
      <c r="EW180" s="10"/>
      <c r="EX180" s="11">
        <v>180</v>
      </c>
      <c r="EY180" s="10" t="s">
        <v>69</v>
      </c>
      <c r="EZ180" s="11"/>
      <c r="FA180" s="10"/>
      <c r="FB180" s="7">
        <v>6</v>
      </c>
      <c r="FC180" s="7">
        <f>EO180+FB180</f>
        <v>6</v>
      </c>
      <c r="FD180" s="11"/>
      <c r="FE180" s="10"/>
      <c r="FF180" s="11"/>
      <c r="FG180" s="10"/>
      <c r="FH180" s="11"/>
      <c r="FI180" s="10"/>
      <c r="FJ180" s="11"/>
      <c r="FK180" s="10"/>
      <c r="FL180" s="7"/>
      <c r="FM180" s="11"/>
      <c r="FN180" s="10"/>
      <c r="FO180" s="11"/>
      <c r="FP180" s="10"/>
      <c r="FQ180" s="11"/>
      <c r="FR180" s="10"/>
      <c r="FS180" s="11"/>
      <c r="FT180" s="10"/>
      <c r="FU180" s="11"/>
      <c r="FV180" s="10"/>
      <c r="FW180" s="11"/>
      <c r="FX180" s="10"/>
      <c r="FY180" s="7"/>
      <c r="FZ180" s="7">
        <f>FL180+FY180</f>
        <v>0</v>
      </c>
      <c r="GA180" s="11"/>
      <c r="GB180" s="10"/>
      <c r="GC180" s="11"/>
      <c r="GD180" s="10"/>
      <c r="GE180" s="11"/>
      <c r="GF180" s="10"/>
      <c r="GG180" s="11"/>
      <c r="GH180" s="10"/>
      <c r="GI180" s="7"/>
      <c r="GJ180" s="11"/>
      <c r="GK180" s="10"/>
      <c r="GL180" s="11"/>
      <c r="GM180" s="10"/>
      <c r="GN180" s="11"/>
      <c r="GO180" s="10"/>
      <c r="GP180" s="11"/>
      <c r="GQ180" s="10"/>
      <c r="GR180" s="11"/>
      <c r="GS180" s="10"/>
      <c r="GT180" s="11"/>
      <c r="GU180" s="10"/>
      <c r="GV180" s="7"/>
      <c r="GW180" s="7">
        <f>GI180+GV180</f>
        <v>0</v>
      </c>
    </row>
    <row r="181" spans="1:205" ht="15.75" customHeight="1">
      <c r="A181" s="6"/>
      <c r="B181" s="6"/>
      <c r="C181" s="6"/>
      <c r="D181" s="6"/>
      <c r="E181" s="6" t="s">
        <v>77</v>
      </c>
      <c r="F181" s="6">
        <f aca="true" t="shared" si="163" ref="F181:AK181">SUM(F176:F180)</f>
        <v>5</v>
      </c>
      <c r="G181" s="6">
        <f t="shared" si="163"/>
        <v>0</v>
      </c>
      <c r="H181" s="6">
        <f t="shared" si="163"/>
        <v>900</v>
      </c>
      <c r="I181" s="6">
        <f t="shared" si="163"/>
        <v>0</v>
      </c>
      <c r="J181" s="6">
        <f t="shared" si="163"/>
        <v>0</v>
      </c>
      <c r="K181" s="6">
        <f t="shared" si="163"/>
        <v>0</v>
      </c>
      <c r="L181" s="6">
        <f t="shared" si="163"/>
        <v>0</v>
      </c>
      <c r="M181" s="6">
        <f t="shared" si="163"/>
        <v>0</v>
      </c>
      <c r="N181" s="6">
        <f t="shared" si="163"/>
        <v>0</v>
      </c>
      <c r="O181" s="6">
        <f t="shared" si="163"/>
        <v>0</v>
      </c>
      <c r="P181" s="6">
        <f t="shared" si="163"/>
        <v>0</v>
      </c>
      <c r="Q181" s="6">
        <f t="shared" si="163"/>
        <v>900</v>
      </c>
      <c r="R181" s="6">
        <f t="shared" si="163"/>
        <v>0</v>
      </c>
      <c r="S181" s="7">
        <f t="shared" si="163"/>
        <v>30</v>
      </c>
      <c r="T181" s="7">
        <f t="shared" si="163"/>
        <v>30</v>
      </c>
      <c r="U181" s="7">
        <f t="shared" si="163"/>
        <v>0</v>
      </c>
      <c r="V181" s="11">
        <f t="shared" si="163"/>
        <v>0</v>
      </c>
      <c r="W181" s="10">
        <f t="shared" si="163"/>
        <v>0</v>
      </c>
      <c r="X181" s="11">
        <f t="shared" si="163"/>
        <v>0</v>
      </c>
      <c r="Y181" s="10">
        <f t="shared" si="163"/>
        <v>0</v>
      </c>
      <c r="Z181" s="11">
        <f t="shared" si="163"/>
        <v>0</v>
      </c>
      <c r="AA181" s="10">
        <f t="shared" si="163"/>
        <v>0</v>
      </c>
      <c r="AB181" s="11">
        <f t="shared" si="163"/>
        <v>0</v>
      </c>
      <c r="AC181" s="10">
        <f t="shared" si="163"/>
        <v>0</v>
      </c>
      <c r="AD181" s="7">
        <f t="shared" si="163"/>
        <v>0</v>
      </c>
      <c r="AE181" s="11">
        <f t="shared" si="163"/>
        <v>0</v>
      </c>
      <c r="AF181" s="10">
        <f t="shared" si="163"/>
        <v>0</v>
      </c>
      <c r="AG181" s="11">
        <f t="shared" si="163"/>
        <v>0</v>
      </c>
      <c r="AH181" s="10">
        <f t="shared" si="163"/>
        <v>0</v>
      </c>
      <c r="AI181" s="11">
        <f t="shared" si="163"/>
        <v>0</v>
      </c>
      <c r="AJ181" s="10">
        <f t="shared" si="163"/>
        <v>0</v>
      </c>
      <c r="AK181" s="11">
        <f t="shared" si="163"/>
        <v>0</v>
      </c>
      <c r="AL181" s="10">
        <f aca="true" t="shared" si="164" ref="AL181:BQ181">SUM(AL176:AL180)</f>
        <v>0</v>
      </c>
      <c r="AM181" s="11">
        <f t="shared" si="164"/>
        <v>0</v>
      </c>
      <c r="AN181" s="10">
        <f t="shared" si="164"/>
        <v>0</v>
      </c>
      <c r="AO181" s="11">
        <f t="shared" si="164"/>
        <v>0</v>
      </c>
      <c r="AP181" s="10">
        <f t="shared" si="164"/>
        <v>0</v>
      </c>
      <c r="AQ181" s="7">
        <f t="shared" si="164"/>
        <v>0</v>
      </c>
      <c r="AR181" s="7">
        <f t="shared" si="164"/>
        <v>0</v>
      </c>
      <c r="AS181" s="11">
        <f t="shared" si="164"/>
        <v>0</v>
      </c>
      <c r="AT181" s="10">
        <f t="shared" si="164"/>
        <v>0</v>
      </c>
      <c r="AU181" s="11">
        <f t="shared" si="164"/>
        <v>0</v>
      </c>
      <c r="AV181" s="10">
        <f t="shared" si="164"/>
        <v>0</v>
      </c>
      <c r="AW181" s="11">
        <f t="shared" si="164"/>
        <v>0</v>
      </c>
      <c r="AX181" s="10">
        <f t="shared" si="164"/>
        <v>0</v>
      </c>
      <c r="AY181" s="11">
        <f t="shared" si="164"/>
        <v>0</v>
      </c>
      <c r="AZ181" s="10">
        <f t="shared" si="164"/>
        <v>0</v>
      </c>
      <c r="BA181" s="7">
        <f t="shared" si="164"/>
        <v>0</v>
      </c>
      <c r="BB181" s="11">
        <f t="shared" si="164"/>
        <v>0</v>
      </c>
      <c r="BC181" s="10">
        <f t="shared" si="164"/>
        <v>0</v>
      </c>
      <c r="BD181" s="11">
        <f t="shared" si="164"/>
        <v>0</v>
      </c>
      <c r="BE181" s="10">
        <f t="shared" si="164"/>
        <v>0</v>
      </c>
      <c r="BF181" s="11">
        <f t="shared" si="164"/>
        <v>0</v>
      </c>
      <c r="BG181" s="10">
        <f t="shared" si="164"/>
        <v>0</v>
      </c>
      <c r="BH181" s="11">
        <f t="shared" si="164"/>
        <v>0</v>
      </c>
      <c r="BI181" s="10">
        <f t="shared" si="164"/>
        <v>0</v>
      </c>
      <c r="BJ181" s="11">
        <f t="shared" si="164"/>
        <v>0</v>
      </c>
      <c r="BK181" s="10">
        <f t="shared" si="164"/>
        <v>0</v>
      </c>
      <c r="BL181" s="11">
        <f t="shared" si="164"/>
        <v>0</v>
      </c>
      <c r="BM181" s="10">
        <f t="shared" si="164"/>
        <v>0</v>
      </c>
      <c r="BN181" s="7">
        <f t="shared" si="164"/>
        <v>0</v>
      </c>
      <c r="BO181" s="7">
        <f t="shared" si="164"/>
        <v>0</v>
      </c>
      <c r="BP181" s="11">
        <f t="shared" si="164"/>
        <v>0</v>
      </c>
      <c r="BQ181" s="10">
        <f t="shared" si="164"/>
        <v>0</v>
      </c>
      <c r="BR181" s="11">
        <f aca="true" t="shared" si="165" ref="BR181:CW181">SUM(BR176:BR180)</f>
        <v>0</v>
      </c>
      <c r="BS181" s="10">
        <f t="shared" si="165"/>
        <v>0</v>
      </c>
      <c r="BT181" s="11">
        <f t="shared" si="165"/>
        <v>0</v>
      </c>
      <c r="BU181" s="10">
        <f t="shared" si="165"/>
        <v>0</v>
      </c>
      <c r="BV181" s="11">
        <f t="shared" si="165"/>
        <v>0</v>
      </c>
      <c r="BW181" s="10">
        <f t="shared" si="165"/>
        <v>0</v>
      </c>
      <c r="BX181" s="7">
        <f t="shared" si="165"/>
        <v>0</v>
      </c>
      <c r="BY181" s="11">
        <f t="shared" si="165"/>
        <v>0</v>
      </c>
      <c r="BZ181" s="10">
        <f t="shared" si="165"/>
        <v>0</v>
      </c>
      <c r="CA181" s="11">
        <f t="shared" si="165"/>
        <v>0</v>
      </c>
      <c r="CB181" s="10">
        <f t="shared" si="165"/>
        <v>0</v>
      </c>
      <c r="CC181" s="11">
        <f t="shared" si="165"/>
        <v>0</v>
      </c>
      <c r="CD181" s="10">
        <f t="shared" si="165"/>
        <v>0</v>
      </c>
      <c r="CE181" s="11">
        <f t="shared" si="165"/>
        <v>0</v>
      </c>
      <c r="CF181" s="10">
        <f t="shared" si="165"/>
        <v>0</v>
      </c>
      <c r="CG181" s="11">
        <f t="shared" si="165"/>
        <v>0</v>
      </c>
      <c r="CH181" s="10">
        <f t="shared" si="165"/>
        <v>0</v>
      </c>
      <c r="CI181" s="11">
        <f t="shared" si="165"/>
        <v>0</v>
      </c>
      <c r="CJ181" s="10">
        <f t="shared" si="165"/>
        <v>0</v>
      </c>
      <c r="CK181" s="7">
        <f t="shared" si="165"/>
        <v>0</v>
      </c>
      <c r="CL181" s="7">
        <f t="shared" si="165"/>
        <v>0</v>
      </c>
      <c r="CM181" s="11">
        <f t="shared" si="165"/>
        <v>0</v>
      </c>
      <c r="CN181" s="10">
        <f t="shared" si="165"/>
        <v>0</v>
      </c>
      <c r="CO181" s="11">
        <f t="shared" si="165"/>
        <v>0</v>
      </c>
      <c r="CP181" s="10">
        <f t="shared" si="165"/>
        <v>0</v>
      </c>
      <c r="CQ181" s="11">
        <f t="shared" si="165"/>
        <v>0</v>
      </c>
      <c r="CR181" s="10">
        <f t="shared" si="165"/>
        <v>0</v>
      </c>
      <c r="CS181" s="11">
        <f t="shared" si="165"/>
        <v>0</v>
      </c>
      <c r="CT181" s="10">
        <f t="shared" si="165"/>
        <v>0</v>
      </c>
      <c r="CU181" s="7">
        <f t="shared" si="165"/>
        <v>0</v>
      </c>
      <c r="CV181" s="11">
        <f t="shared" si="165"/>
        <v>0</v>
      </c>
      <c r="CW181" s="10">
        <f t="shared" si="165"/>
        <v>0</v>
      </c>
      <c r="CX181" s="11">
        <f aca="true" t="shared" si="166" ref="CX181:EC181">SUM(CX176:CX180)</f>
        <v>0</v>
      </c>
      <c r="CY181" s="10">
        <f t="shared" si="166"/>
        <v>0</v>
      </c>
      <c r="CZ181" s="11">
        <f t="shared" si="166"/>
        <v>0</v>
      </c>
      <c r="DA181" s="10">
        <f t="shared" si="166"/>
        <v>0</v>
      </c>
      <c r="DB181" s="11">
        <f t="shared" si="166"/>
        <v>0</v>
      </c>
      <c r="DC181" s="10">
        <f t="shared" si="166"/>
        <v>0</v>
      </c>
      <c r="DD181" s="11">
        <f t="shared" si="166"/>
        <v>0</v>
      </c>
      <c r="DE181" s="10">
        <f t="shared" si="166"/>
        <v>0</v>
      </c>
      <c r="DF181" s="11">
        <f t="shared" si="166"/>
        <v>0</v>
      </c>
      <c r="DG181" s="10">
        <f t="shared" si="166"/>
        <v>0</v>
      </c>
      <c r="DH181" s="7">
        <f t="shared" si="166"/>
        <v>0</v>
      </c>
      <c r="DI181" s="7">
        <f t="shared" si="166"/>
        <v>0</v>
      </c>
      <c r="DJ181" s="11">
        <f t="shared" si="166"/>
        <v>0</v>
      </c>
      <c r="DK181" s="10">
        <f t="shared" si="166"/>
        <v>0</v>
      </c>
      <c r="DL181" s="11">
        <f t="shared" si="166"/>
        <v>0</v>
      </c>
      <c r="DM181" s="10">
        <f t="shared" si="166"/>
        <v>0</v>
      </c>
      <c r="DN181" s="11">
        <f t="shared" si="166"/>
        <v>0</v>
      </c>
      <c r="DO181" s="10">
        <f t="shared" si="166"/>
        <v>0</v>
      </c>
      <c r="DP181" s="11">
        <f t="shared" si="166"/>
        <v>0</v>
      </c>
      <c r="DQ181" s="10">
        <f t="shared" si="166"/>
        <v>0</v>
      </c>
      <c r="DR181" s="7">
        <f t="shared" si="166"/>
        <v>0</v>
      </c>
      <c r="DS181" s="11">
        <f t="shared" si="166"/>
        <v>0</v>
      </c>
      <c r="DT181" s="10">
        <f t="shared" si="166"/>
        <v>0</v>
      </c>
      <c r="DU181" s="11">
        <f t="shared" si="166"/>
        <v>0</v>
      </c>
      <c r="DV181" s="10">
        <f t="shared" si="166"/>
        <v>0</v>
      </c>
      <c r="DW181" s="11">
        <f t="shared" si="166"/>
        <v>0</v>
      </c>
      <c r="DX181" s="10">
        <f t="shared" si="166"/>
        <v>0</v>
      </c>
      <c r="DY181" s="11">
        <f t="shared" si="166"/>
        <v>0</v>
      </c>
      <c r="DZ181" s="10">
        <f t="shared" si="166"/>
        <v>0</v>
      </c>
      <c r="EA181" s="11">
        <f t="shared" si="166"/>
        <v>0</v>
      </c>
      <c r="EB181" s="10">
        <f t="shared" si="166"/>
        <v>0</v>
      </c>
      <c r="EC181" s="11">
        <f t="shared" si="166"/>
        <v>0</v>
      </c>
      <c r="ED181" s="10">
        <f aca="true" t="shared" si="167" ref="ED181:FI181">SUM(ED176:ED180)</f>
        <v>0</v>
      </c>
      <c r="EE181" s="7">
        <f t="shared" si="167"/>
        <v>0</v>
      </c>
      <c r="EF181" s="7">
        <f t="shared" si="167"/>
        <v>0</v>
      </c>
      <c r="EG181" s="11">
        <f t="shared" si="167"/>
        <v>0</v>
      </c>
      <c r="EH181" s="10">
        <f t="shared" si="167"/>
        <v>0</v>
      </c>
      <c r="EI181" s="11">
        <f t="shared" si="167"/>
        <v>0</v>
      </c>
      <c r="EJ181" s="10">
        <f t="shared" si="167"/>
        <v>0</v>
      </c>
      <c r="EK181" s="11">
        <f t="shared" si="167"/>
        <v>0</v>
      </c>
      <c r="EL181" s="10">
        <f t="shared" si="167"/>
        <v>0</v>
      </c>
      <c r="EM181" s="11">
        <f t="shared" si="167"/>
        <v>0</v>
      </c>
      <c r="EN181" s="10">
        <f t="shared" si="167"/>
        <v>0</v>
      </c>
      <c r="EO181" s="7">
        <f t="shared" si="167"/>
        <v>0</v>
      </c>
      <c r="EP181" s="11">
        <f t="shared" si="167"/>
        <v>0</v>
      </c>
      <c r="EQ181" s="10">
        <f t="shared" si="167"/>
        <v>0</v>
      </c>
      <c r="ER181" s="11">
        <f t="shared" si="167"/>
        <v>0</v>
      </c>
      <c r="ES181" s="10">
        <f t="shared" si="167"/>
        <v>0</v>
      </c>
      <c r="ET181" s="11">
        <f t="shared" si="167"/>
        <v>0</v>
      </c>
      <c r="EU181" s="10">
        <f t="shared" si="167"/>
        <v>0</v>
      </c>
      <c r="EV181" s="11">
        <f t="shared" si="167"/>
        <v>0</v>
      </c>
      <c r="EW181" s="10">
        <f t="shared" si="167"/>
        <v>0</v>
      </c>
      <c r="EX181" s="11">
        <f t="shared" si="167"/>
        <v>900</v>
      </c>
      <c r="EY181" s="10">
        <f t="shared" si="167"/>
        <v>0</v>
      </c>
      <c r="EZ181" s="11">
        <f t="shared" si="167"/>
        <v>0</v>
      </c>
      <c r="FA181" s="10">
        <f t="shared" si="167"/>
        <v>0</v>
      </c>
      <c r="FB181" s="7">
        <f t="shared" si="167"/>
        <v>30</v>
      </c>
      <c r="FC181" s="7">
        <f t="shared" si="167"/>
        <v>30</v>
      </c>
      <c r="FD181" s="11">
        <f t="shared" si="167"/>
        <v>0</v>
      </c>
      <c r="FE181" s="10">
        <f t="shared" si="167"/>
        <v>0</v>
      </c>
      <c r="FF181" s="11">
        <f t="shared" si="167"/>
        <v>0</v>
      </c>
      <c r="FG181" s="10">
        <f t="shared" si="167"/>
        <v>0</v>
      </c>
      <c r="FH181" s="11">
        <f t="shared" si="167"/>
        <v>0</v>
      </c>
      <c r="FI181" s="10">
        <f t="shared" si="167"/>
        <v>0</v>
      </c>
      <c r="FJ181" s="11">
        <f aca="true" t="shared" si="168" ref="FJ181:GO181">SUM(FJ176:FJ180)</f>
        <v>0</v>
      </c>
      <c r="FK181" s="10">
        <f t="shared" si="168"/>
        <v>0</v>
      </c>
      <c r="FL181" s="7">
        <f t="shared" si="168"/>
        <v>0</v>
      </c>
      <c r="FM181" s="11">
        <f t="shared" si="168"/>
        <v>0</v>
      </c>
      <c r="FN181" s="10">
        <f t="shared" si="168"/>
        <v>0</v>
      </c>
      <c r="FO181" s="11">
        <f t="shared" si="168"/>
        <v>0</v>
      </c>
      <c r="FP181" s="10">
        <f t="shared" si="168"/>
        <v>0</v>
      </c>
      <c r="FQ181" s="11">
        <f t="shared" si="168"/>
        <v>0</v>
      </c>
      <c r="FR181" s="10">
        <f t="shared" si="168"/>
        <v>0</v>
      </c>
      <c r="FS181" s="11">
        <f t="shared" si="168"/>
        <v>0</v>
      </c>
      <c r="FT181" s="10">
        <f t="shared" si="168"/>
        <v>0</v>
      </c>
      <c r="FU181" s="11">
        <f t="shared" si="168"/>
        <v>0</v>
      </c>
      <c r="FV181" s="10">
        <f t="shared" si="168"/>
        <v>0</v>
      </c>
      <c r="FW181" s="11">
        <f t="shared" si="168"/>
        <v>0</v>
      </c>
      <c r="FX181" s="10">
        <f t="shared" si="168"/>
        <v>0</v>
      </c>
      <c r="FY181" s="7">
        <f t="shared" si="168"/>
        <v>0</v>
      </c>
      <c r="FZ181" s="7">
        <f t="shared" si="168"/>
        <v>0</v>
      </c>
      <c r="GA181" s="11">
        <f t="shared" si="168"/>
        <v>0</v>
      </c>
      <c r="GB181" s="10">
        <f t="shared" si="168"/>
        <v>0</v>
      </c>
      <c r="GC181" s="11">
        <f t="shared" si="168"/>
        <v>0</v>
      </c>
      <c r="GD181" s="10">
        <f t="shared" si="168"/>
        <v>0</v>
      </c>
      <c r="GE181" s="11">
        <f t="shared" si="168"/>
        <v>0</v>
      </c>
      <c r="GF181" s="10">
        <f t="shared" si="168"/>
        <v>0</v>
      </c>
      <c r="GG181" s="11">
        <f t="shared" si="168"/>
        <v>0</v>
      </c>
      <c r="GH181" s="10">
        <f t="shared" si="168"/>
        <v>0</v>
      </c>
      <c r="GI181" s="7">
        <f t="shared" si="168"/>
        <v>0</v>
      </c>
      <c r="GJ181" s="11">
        <f t="shared" si="168"/>
        <v>0</v>
      </c>
      <c r="GK181" s="10">
        <f t="shared" si="168"/>
        <v>0</v>
      </c>
      <c r="GL181" s="11">
        <f t="shared" si="168"/>
        <v>0</v>
      </c>
      <c r="GM181" s="10">
        <f t="shared" si="168"/>
        <v>0</v>
      </c>
      <c r="GN181" s="11">
        <f t="shared" si="168"/>
        <v>0</v>
      </c>
      <c r="GO181" s="10">
        <f t="shared" si="168"/>
        <v>0</v>
      </c>
      <c r="GP181" s="11">
        <f aca="true" t="shared" si="169" ref="GP181:GW181">SUM(GP176:GP180)</f>
        <v>0</v>
      </c>
      <c r="GQ181" s="10">
        <f t="shared" si="169"/>
        <v>0</v>
      </c>
      <c r="GR181" s="11">
        <f t="shared" si="169"/>
        <v>0</v>
      </c>
      <c r="GS181" s="10">
        <f t="shared" si="169"/>
        <v>0</v>
      </c>
      <c r="GT181" s="11">
        <f t="shared" si="169"/>
        <v>0</v>
      </c>
      <c r="GU181" s="10">
        <f t="shared" si="169"/>
        <v>0</v>
      </c>
      <c r="GV181" s="7">
        <f t="shared" si="169"/>
        <v>0</v>
      </c>
      <c r="GW181" s="7">
        <f t="shared" si="169"/>
        <v>0</v>
      </c>
    </row>
    <row r="182" spans="1:205" ht="19.5" customHeight="1">
      <c r="A182" s="12" t="s">
        <v>361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2"/>
      <c r="GW182" s="13"/>
    </row>
    <row r="183" spans="1:205" ht="12.75">
      <c r="A183" s="6"/>
      <c r="B183" s="6"/>
      <c r="C183" s="6"/>
      <c r="D183" s="6" t="s">
        <v>362</v>
      </c>
      <c r="E183" s="3" t="s">
        <v>363</v>
      </c>
      <c r="F183" s="6">
        <f>COUNTIF(V183:GU183,"e")</f>
        <v>0</v>
      </c>
      <c r="G183" s="6">
        <f>COUNTIF(V183:GU183,"z")</f>
        <v>1</v>
      </c>
      <c r="H183" s="6">
        <f>SUM(I183:R183)</f>
        <v>0</v>
      </c>
      <c r="I183" s="6">
        <f>V183+AS183+BP183+CM183+DJ183+EG183+FD183+GA183</f>
        <v>0</v>
      </c>
      <c r="J183" s="6">
        <f>X183+AU183+BR183+CO183+DL183+EI183+FF183+GC183</f>
        <v>0</v>
      </c>
      <c r="K183" s="6">
        <f>Z183+AW183+BT183+CQ183+DN183+EK183+FH183+GE183</f>
        <v>0</v>
      </c>
      <c r="L183" s="6">
        <f>AB183+AY183+BV183+CS183+DP183+EM183+FJ183+GG183</f>
        <v>0</v>
      </c>
      <c r="M183" s="6">
        <f>AE183+BB183+BY183+CV183+DS183+EP183+FM183+GJ183</f>
        <v>0</v>
      </c>
      <c r="N183" s="6">
        <f>AG183+BD183+CA183+CX183+DU183+ER183+FO183+GL183</f>
        <v>0</v>
      </c>
      <c r="O183" s="6">
        <f>AI183+BF183+CC183+CZ183+DW183+ET183+FQ183+GN183</f>
        <v>0</v>
      </c>
      <c r="P183" s="6">
        <f>AK183+BH183+CE183+DB183+DY183+EV183+FS183+GP183</f>
        <v>0</v>
      </c>
      <c r="Q183" s="6">
        <f>AM183+BJ183+CG183+DD183+EA183+EX183+FU183+GR183</f>
        <v>0</v>
      </c>
      <c r="R183" s="6">
        <f>AO183+BL183+CI183+DF183+EC183+EZ183+FW183+GT183</f>
        <v>0</v>
      </c>
      <c r="S183" s="7">
        <f>AR183+BO183+CL183+DI183+EF183+FC183+FZ183+GW183</f>
        <v>0</v>
      </c>
      <c r="T183" s="7">
        <f>AQ183+BN183+CK183+DH183+EE183+FB183+FY183+GV183</f>
        <v>0</v>
      </c>
      <c r="U183" s="7">
        <v>0</v>
      </c>
      <c r="V183" s="11"/>
      <c r="W183" s="10"/>
      <c r="X183" s="11"/>
      <c r="Y183" s="10"/>
      <c r="Z183" s="11"/>
      <c r="AA183" s="10"/>
      <c r="AB183" s="11"/>
      <c r="AC183" s="10"/>
      <c r="AD183" s="7"/>
      <c r="AE183" s="11">
        <v>0</v>
      </c>
      <c r="AF183" s="10" t="s">
        <v>60</v>
      </c>
      <c r="AG183" s="11"/>
      <c r="AH183" s="10"/>
      <c r="AI183" s="11"/>
      <c r="AJ183" s="10"/>
      <c r="AK183" s="11"/>
      <c r="AL183" s="10"/>
      <c r="AM183" s="11"/>
      <c r="AN183" s="10"/>
      <c r="AO183" s="11"/>
      <c r="AP183" s="10"/>
      <c r="AQ183" s="7">
        <v>0</v>
      </c>
      <c r="AR183" s="7">
        <f>AD183+AQ183</f>
        <v>0</v>
      </c>
      <c r="AS183" s="11"/>
      <c r="AT183" s="10"/>
      <c r="AU183" s="11"/>
      <c r="AV183" s="10"/>
      <c r="AW183" s="11"/>
      <c r="AX183" s="10"/>
      <c r="AY183" s="11"/>
      <c r="AZ183" s="10"/>
      <c r="BA183" s="7"/>
      <c r="BB183" s="11"/>
      <c r="BC183" s="10"/>
      <c r="BD183" s="11"/>
      <c r="BE183" s="10"/>
      <c r="BF183" s="11"/>
      <c r="BG183" s="10"/>
      <c r="BH183" s="11"/>
      <c r="BI183" s="10"/>
      <c r="BJ183" s="11"/>
      <c r="BK183" s="10"/>
      <c r="BL183" s="11"/>
      <c r="BM183" s="10"/>
      <c r="BN183" s="7"/>
      <c r="BO183" s="7">
        <f>BA183+BN183</f>
        <v>0</v>
      </c>
      <c r="BP183" s="11"/>
      <c r="BQ183" s="10"/>
      <c r="BR183" s="11"/>
      <c r="BS183" s="10"/>
      <c r="BT183" s="11"/>
      <c r="BU183" s="10"/>
      <c r="BV183" s="11"/>
      <c r="BW183" s="10"/>
      <c r="BX183" s="7"/>
      <c r="BY183" s="11"/>
      <c r="BZ183" s="10"/>
      <c r="CA183" s="11"/>
      <c r="CB183" s="10"/>
      <c r="CC183" s="11"/>
      <c r="CD183" s="10"/>
      <c r="CE183" s="11"/>
      <c r="CF183" s="10"/>
      <c r="CG183" s="11"/>
      <c r="CH183" s="10"/>
      <c r="CI183" s="11"/>
      <c r="CJ183" s="10"/>
      <c r="CK183" s="7"/>
      <c r="CL183" s="7">
        <f>BX183+CK183</f>
        <v>0</v>
      </c>
      <c r="CM183" s="11"/>
      <c r="CN183" s="10"/>
      <c r="CO183" s="11"/>
      <c r="CP183" s="10"/>
      <c r="CQ183" s="11"/>
      <c r="CR183" s="10"/>
      <c r="CS183" s="11"/>
      <c r="CT183" s="10"/>
      <c r="CU183" s="7"/>
      <c r="CV183" s="11"/>
      <c r="CW183" s="10"/>
      <c r="CX183" s="11"/>
      <c r="CY183" s="10"/>
      <c r="CZ183" s="11"/>
      <c r="DA183" s="10"/>
      <c r="DB183" s="11"/>
      <c r="DC183" s="10"/>
      <c r="DD183" s="11"/>
      <c r="DE183" s="10"/>
      <c r="DF183" s="11"/>
      <c r="DG183" s="10"/>
      <c r="DH183" s="7"/>
      <c r="DI183" s="7">
        <f>CU183+DH183</f>
        <v>0</v>
      </c>
      <c r="DJ183" s="11"/>
      <c r="DK183" s="10"/>
      <c r="DL183" s="11"/>
      <c r="DM183" s="10"/>
      <c r="DN183" s="11"/>
      <c r="DO183" s="10"/>
      <c r="DP183" s="11"/>
      <c r="DQ183" s="10"/>
      <c r="DR183" s="7"/>
      <c r="DS183" s="11"/>
      <c r="DT183" s="10"/>
      <c r="DU183" s="11"/>
      <c r="DV183" s="10"/>
      <c r="DW183" s="11"/>
      <c r="DX183" s="10"/>
      <c r="DY183" s="11"/>
      <c r="DZ183" s="10"/>
      <c r="EA183" s="11"/>
      <c r="EB183" s="10"/>
      <c r="EC183" s="11"/>
      <c r="ED183" s="10"/>
      <c r="EE183" s="7"/>
      <c r="EF183" s="7">
        <f>DR183+EE183</f>
        <v>0</v>
      </c>
      <c r="EG183" s="11"/>
      <c r="EH183" s="10"/>
      <c r="EI183" s="11"/>
      <c r="EJ183" s="10"/>
      <c r="EK183" s="11"/>
      <c r="EL183" s="10"/>
      <c r="EM183" s="11"/>
      <c r="EN183" s="10"/>
      <c r="EO183" s="7"/>
      <c r="EP183" s="11"/>
      <c r="EQ183" s="10"/>
      <c r="ER183" s="11"/>
      <c r="ES183" s="10"/>
      <c r="ET183" s="11"/>
      <c r="EU183" s="10"/>
      <c r="EV183" s="11"/>
      <c r="EW183" s="10"/>
      <c r="EX183" s="11"/>
      <c r="EY183" s="10"/>
      <c r="EZ183" s="11"/>
      <c r="FA183" s="10"/>
      <c r="FB183" s="7"/>
      <c r="FC183" s="7">
        <f>EO183+FB183</f>
        <v>0</v>
      </c>
      <c r="FD183" s="11"/>
      <c r="FE183" s="10"/>
      <c r="FF183" s="11"/>
      <c r="FG183" s="10"/>
      <c r="FH183" s="11"/>
      <c r="FI183" s="10"/>
      <c r="FJ183" s="11"/>
      <c r="FK183" s="10"/>
      <c r="FL183" s="7"/>
      <c r="FM183" s="11"/>
      <c r="FN183" s="10"/>
      <c r="FO183" s="11"/>
      <c r="FP183" s="10"/>
      <c r="FQ183" s="11"/>
      <c r="FR183" s="10"/>
      <c r="FS183" s="11"/>
      <c r="FT183" s="10"/>
      <c r="FU183" s="11"/>
      <c r="FV183" s="10"/>
      <c r="FW183" s="11"/>
      <c r="FX183" s="10"/>
      <c r="FY183" s="7"/>
      <c r="FZ183" s="7">
        <f>FL183+FY183</f>
        <v>0</v>
      </c>
      <c r="GA183" s="11"/>
      <c r="GB183" s="10"/>
      <c r="GC183" s="11"/>
      <c r="GD183" s="10"/>
      <c r="GE183" s="11"/>
      <c r="GF183" s="10"/>
      <c r="GG183" s="11"/>
      <c r="GH183" s="10"/>
      <c r="GI183" s="7"/>
      <c r="GJ183" s="11"/>
      <c r="GK183" s="10"/>
      <c r="GL183" s="11"/>
      <c r="GM183" s="10"/>
      <c r="GN183" s="11"/>
      <c r="GO183" s="10"/>
      <c r="GP183" s="11"/>
      <c r="GQ183" s="10"/>
      <c r="GR183" s="11"/>
      <c r="GS183" s="10"/>
      <c r="GT183" s="11"/>
      <c r="GU183" s="10"/>
      <c r="GV183" s="7"/>
      <c r="GW183" s="7">
        <f>GI183+GV183</f>
        <v>0</v>
      </c>
    </row>
    <row r="184" spans="1:205" ht="15.75" customHeight="1">
      <c r="A184" s="6"/>
      <c r="B184" s="6"/>
      <c r="C184" s="6"/>
      <c r="D184" s="6"/>
      <c r="E184" s="6" t="s">
        <v>77</v>
      </c>
      <c r="F184" s="6">
        <f aca="true" t="shared" si="170" ref="F184:AK184">SUM(F183:F183)</f>
        <v>0</v>
      </c>
      <c r="G184" s="6">
        <f t="shared" si="170"/>
        <v>1</v>
      </c>
      <c r="H184" s="6">
        <f t="shared" si="170"/>
        <v>0</v>
      </c>
      <c r="I184" s="6">
        <f t="shared" si="170"/>
        <v>0</v>
      </c>
      <c r="J184" s="6">
        <f t="shared" si="170"/>
        <v>0</v>
      </c>
      <c r="K184" s="6">
        <f t="shared" si="170"/>
        <v>0</v>
      </c>
      <c r="L184" s="6">
        <f t="shared" si="170"/>
        <v>0</v>
      </c>
      <c r="M184" s="6">
        <f t="shared" si="170"/>
        <v>0</v>
      </c>
      <c r="N184" s="6">
        <f t="shared" si="170"/>
        <v>0</v>
      </c>
      <c r="O184" s="6">
        <f t="shared" si="170"/>
        <v>0</v>
      </c>
      <c r="P184" s="6">
        <f t="shared" si="170"/>
        <v>0</v>
      </c>
      <c r="Q184" s="6">
        <f t="shared" si="170"/>
        <v>0</v>
      </c>
      <c r="R184" s="6">
        <f t="shared" si="170"/>
        <v>0</v>
      </c>
      <c r="S184" s="7">
        <f t="shared" si="170"/>
        <v>0</v>
      </c>
      <c r="T184" s="7">
        <f t="shared" si="170"/>
        <v>0</v>
      </c>
      <c r="U184" s="7">
        <f t="shared" si="170"/>
        <v>0</v>
      </c>
      <c r="V184" s="11">
        <f t="shared" si="170"/>
        <v>0</v>
      </c>
      <c r="W184" s="10">
        <f t="shared" si="170"/>
        <v>0</v>
      </c>
      <c r="X184" s="11">
        <f t="shared" si="170"/>
        <v>0</v>
      </c>
      <c r="Y184" s="10">
        <f t="shared" si="170"/>
        <v>0</v>
      </c>
      <c r="Z184" s="11">
        <f t="shared" si="170"/>
        <v>0</v>
      </c>
      <c r="AA184" s="10">
        <f t="shared" si="170"/>
        <v>0</v>
      </c>
      <c r="AB184" s="11">
        <f t="shared" si="170"/>
        <v>0</v>
      </c>
      <c r="AC184" s="10">
        <f t="shared" si="170"/>
        <v>0</v>
      </c>
      <c r="AD184" s="7">
        <f t="shared" si="170"/>
        <v>0</v>
      </c>
      <c r="AE184" s="11">
        <f t="shared" si="170"/>
        <v>0</v>
      </c>
      <c r="AF184" s="10">
        <f t="shared" si="170"/>
        <v>0</v>
      </c>
      <c r="AG184" s="11">
        <f t="shared" si="170"/>
        <v>0</v>
      </c>
      <c r="AH184" s="10">
        <f t="shared" si="170"/>
        <v>0</v>
      </c>
      <c r="AI184" s="11">
        <f t="shared" si="170"/>
        <v>0</v>
      </c>
      <c r="AJ184" s="10">
        <f t="shared" si="170"/>
        <v>0</v>
      </c>
      <c r="AK184" s="11">
        <f t="shared" si="170"/>
        <v>0</v>
      </c>
      <c r="AL184" s="10">
        <f aca="true" t="shared" si="171" ref="AL184:BQ184">SUM(AL183:AL183)</f>
        <v>0</v>
      </c>
      <c r="AM184" s="11">
        <f t="shared" si="171"/>
        <v>0</v>
      </c>
      <c r="AN184" s="10">
        <f t="shared" si="171"/>
        <v>0</v>
      </c>
      <c r="AO184" s="11">
        <f t="shared" si="171"/>
        <v>0</v>
      </c>
      <c r="AP184" s="10">
        <f t="shared" si="171"/>
        <v>0</v>
      </c>
      <c r="AQ184" s="7">
        <f t="shared" si="171"/>
        <v>0</v>
      </c>
      <c r="AR184" s="7">
        <f t="shared" si="171"/>
        <v>0</v>
      </c>
      <c r="AS184" s="11">
        <f t="shared" si="171"/>
        <v>0</v>
      </c>
      <c r="AT184" s="10">
        <f t="shared" si="171"/>
        <v>0</v>
      </c>
      <c r="AU184" s="11">
        <f t="shared" si="171"/>
        <v>0</v>
      </c>
      <c r="AV184" s="10">
        <f t="shared" si="171"/>
        <v>0</v>
      </c>
      <c r="AW184" s="11">
        <f t="shared" si="171"/>
        <v>0</v>
      </c>
      <c r="AX184" s="10">
        <f t="shared" si="171"/>
        <v>0</v>
      </c>
      <c r="AY184" s="11">
        <f t="shared" si="171"/>
        <v>0</v>
      </c>
      <c r="AZ184" s="10">
        <f t="shared" si="171"/>
        <v>0</v>
      </c>
      <c r="BA184" s="7">
        <f t="shared" si="171"/>
        <v>0</v>
      </c>
      <c r="BB184" s="11">
        <f t="shared" si="171"/>
        <v>0</v>
      </c>
      <c r="BC184" s="10">
        <f t="shared" si="171"/>
        <v>0</v>
      </c>
      <c r="BD184" s="11">
        <f t="shared" si="171"/>
        <v>0</v>
      </c>
      <c r="BE184" s="10">
        <f t="shared" si="171"/>
        <v>0</v>
      </c>
      <c r="BF184" s="11">
        <f t="shared" si="171"/>
        <v>0</v>
      </c>
      <c r="BG184" s="10">
        <f t="shared" si="171"/>
        <v>0</v>
      </c>
      <c r="BH184" s="11">
        <f t="shared" si="171"/>
        <v>0</v>
      </c>
      <c r="BI184" s="10">
        <f t="shared" si="171"/>
        <v>0</v>
      </c>
      <c r="BJ184" s="11">
        <f t="shared" si="171"/>
        <v>0</v>
      </c>
      <c r="BK184" s="10">
        <f t="shared" si="171"/>
        <v>0</v>
      </c>
      <c r="BL184" s="11">
        <f t="shared" si="171"/>
        <v>0</v>
      </c>
      <c r="BM184" s="10">
        <f t="shared" si="171"/>
        <v>0</v>
      </c>
      <c r="BN184" s="7">
        <f t="shared" si="171"/>
        <v>0</v>
      </c>
      <c r="BO184" s="7">
        <f t="shared" si="171"/>
        <v>0</v>
      </c>
      <c r="BP184" s="11">
        <f t="shared" si="171"/>
        <v>0</v>
      </c>
      <c r="BQ184" s="10">
        <f t="shared" si="171"/>
        <v>0</v>
      </c>
      <c r="BR184" s="11">
        <f aca="true" t="shared" si="172" ref="BR184:CW184">SUM(BR183:BR183)</f>
        <v>0</v>
      </c>
      <c r="BS184" s="10">
        <f t="shared" si="172"/>
        <v>0</v>
      </c>
      <c r="BT184" s="11">
        <f t="shared" si="172"/>
        <v>0</v>
      </c>
      <c r="BU184" s="10">
        <f t="shared" si="172"/>
        <v>0</v>
      </c>
      <c r="BV184" s="11">
        <f t="shared" si="172"/>
        <v>0</v>
      </c>
      <c r="BW184" s="10">
        <f t="shared" si="172"/>
        <v>0</v>
      </c>
      <c r="BX184" s="7">
        <f t="shared" si="172"/>
        <v>0</v>
      </c>
      <c r="BY184" s="11">
        <f t="shared" si="172"/>
        <v>0</v>
      </c>
      <c r="BZ184" s="10">
        <f t="shared" si="172"/>
        <v>0</v>
      </c>
      <c r="CA184" s="11">
        <f t="shared" si="172"/>
        <v>0</v>
      </c>
      <c r="CB184" s="10">
        <f t="shared" si="172"/>
        <v>0</v>
      </c>
      <c r="CC184" s="11">
        <f t="shared" si="172"/>
        <v>0</v>
      </c>
      <c r="CD184" s="10">
        <f t="shared" si="172"/>
        <v>0</v>
      </c>
      <c r="CE184" s="11">
        <f t="shared" si="172"/>
        <v>0</v>
      </c>
      <c r="CF184" s="10">
        <f t="shared" si="172"/>
        <v>0</v>
      </c>
      <c r="CG184" s="11">
        <f t="shared" si="172"/>
        <v>0</v>
      </c>
      <c r="CH184" s="10">
        <f t="shared" si="172"/>
        <v>0</v>
      </c>
      <c r="CI184" s="11">
        <f t="shared" si="172"/>
        <v>0</v>
      </c>
      <c r="CJ184" s="10">
        <f t="shared" si="172"/>
        <v>0</v>
      </c>
      <c r="CK184" s="7">
        <f t="shared" si="172"/>
        <v>0</v>
      </c>
      <c r="CL184" s="7">
        <f t="shared" si="172"/>
        <v>0</v>
      </c>
      <c r="CM184" s="11">
        <f t="shared" si="172"/>
        <v>0</v>
      </c>
      <c r="CN184" s="10">
        <f t="shared" si="172"/>
        <v>0</v>
      </c>
      <c r="CO184" s="11">
        <f t="shared" si="172"/>
        <v>0</v>
      </c>
      <c r="CP184" s="10">
        <f t="shared" si="172"/>
        <v>0</v>
      </c>
      <c r="CQ184" s="11">
        <f t="shared" si="172"/>
        <v>0</v>
      </c>
      <c r="CR184" s="10">
        <f t="shared" si="172"/>
        <v>0</v>
      </c>
      <c r="CS184" s="11">
        <f t="shared" si="172"/>
        <v>0</v>
      </c>
      <c r="CT184" s="10">
        <f t="shared" si="172"/>
        <v>0</v>
      </c>
      <c r="CU184" s="7">
        <f t="shared" si="172"/>
        <v>0</v>
      </c>
      <c r="CV184" s="11">
        <f t="shared" si="172"/>
        <v>0</v>
      </c>
      <c r="CW184" s="10">
        <f t="shared" si="172"/>
        <v>0</v>
      </c>
      <c r="CX184" s="11">
        <f aca="true" t="shared" si="173" ref="CX184:EC184">SUM(CX183:CX183)</f>
        <v>0</v>
      </c>
      <c r="CY184" s="10">
        <f t="shared" si="173"/>
        <v>0</v>
      </c>
      <c r="CZ184" s="11">
        <f t="shared" si="173"/>
        <v>0</v>
      </c>
      <c r="DA184" s="10">
        <f t="shared" si="173"/>
        <v>0</v>
      </c>
      <c r="DB184" s="11">
        <f t="shared" si="173"/>
        <v>0</v>
      </c>
      <c r="DC184" s="10">
        <f t="shared" si="173"/>
        <v>0</v>
      </c>
      <c r="DD184" s="11">
        <f t="shared" si="173"/>
        <v>0</v>
      </c>
      <c r="DE184" s="10">
        <f t="shared" si="173"/>
        <v>0</v>
      </c>
      <c r="DF184" s="11">
        <f t="shared" si="173"/>
        <v>0</v>
      </c>
      <c r="DG184" s="10">
        <f t="shared" si="173"/>
        <v>0</v>
      </c>
      <c r="DH184" s="7">
        <f t="shared" si="173"/>
        <v>0</v>
      </c>
      <c r="DI184" s="7">
        <f t="shared" si="173"/>
        <v>0</v>
      </c>
      <c r="DJ184" s="11">
        <f t="shared" si="173"/>
        <v>0</v>
      </c>
      <c r="DK184" s="10">
        <f t="shared" si="173"/>
        <v>0</v>
      </c>
      <c r="DL184" s="11">
        <f t="shared" si="173"/>
        <v>0</v>
      </c>
      <c r="DM184" s="10">
        <f t="shared" si="173"/>
        <v>0</v>
      </c>
      <c r="DN184" s="11">
        <f t="shared" si="173"/>
        <v>0</v>
      </c>
      <c r="DO184" s="10">
        <f t="shared" si="173"/>
        <v>0</v>
      </c>
      <c r="DP184" s="11">
        <f t="shared" si="173"/>
        <v>0</v>
      </c>
      <c r="DQ184" s="10">
        <f t="shared" si="173"/>
        <v>0</v>
      </c>
      <c r="DR184" s="7">
        <f t="shared" si="173"/>
        <v>0</v>
      </c>
      <c r="DS184" s="11">
        <f t="shared" si="173"/>
        <v>0</v>
      </c>
      <c r="DT184" s="10">
        <f t="shared" si="173"/>
        <v>0</v>
      </c>
      <c r="DU184" s="11">
        <f t="shared" si="173"/>
        <v>0</v>
      </c>
      <c r="DV184" s="10">
        <f t="shared" si="173"/>
        <v>0</v>
      </c>
      <c r="DW184" s="11">
        <f t="shared" si="173"/>
        <v>0</v>
      </c>
      <c r="DX184" s="10">
        <f t="shared" si="173"/>
        <v>0</v>
      </c>
      <c r="DY184" s="11">
        <f t="shared" si="173"/>
        <v>0</v>
      </c>
      <c r="DZ184" s="10">
        <f t="shared" si="173"/>
        <v>0</v>
      </c>
      <c r="EA184" s="11">
        <f t="shared" si="173"/>
        <v>0</v>
      </c>
      <c r="EB184" s="10">
        <f t="shared" si="173"/>
        <v>0</v>
      </c>
      <c r="EC184" s="11">
        <f t="shared" si="173"/>
        <v>0</v>
      </c>
      <c r="ED184" s="10">
        <f aca="true" t="shared" si="174" ref="ED184:FI184">SUM(ED183:ED183)</f>
        <v>0</v>
      </c>
      <c r="EE184" s="7">
        <f t="shared" si="174"/>
        <v>0</v>
      </c>
      <c r="EF184" s="7">
        <f t="shared" si="174"/>
        <v>0</v>
      </c>
      <c r="EG184" s="11">
        <f t="shared" si="174"/>
        <v>0</v>
      </c>
      <c r="EH184" s="10">
        <f t="shared" si="174"/>
        <v>0</v>
      </c>
      <c r="EI184" s="11">
        <f t="shared" si="174"/>
        <v>0</v>
      </c>
      <c r="EJ184" s="10">
        <f t="shared" si="174"/>
        <v>0</v>
      </c>
      <c r="EK184" s="11">
        <f t="shared" si="174"/>
        <v>0</v>
      </c>
      <c r="EL184" s="10">
        <f t="shared" si="174"/>
        <v>0</v>
      </c>
      <c r="EM184" s="11">
        <f t="shared" si="174"/>
        <v>0</v>
      </c>
      <c r="EN184" s="10">
        <f t="shared" si="174"/>
        <v>0</v>
      </c>
      <c r="EO184" s="7">
        <f t="shared" si="174"/>
        <v>0</v>
      </c>
      <c r="EP184" s="11">
        <f t="shared" si="174"/>
        <v>0</v>
      </c>
      <c r="EQ184" s="10">
        <f t="shared" si="174"/>
        <v>0</v>
      </c>
      <c r="ER184" s="11">
        <f t="shared" si="174"/>
        <v>0</v>
      </c>
      <c r="ES184" s="10">
        <f t="shared" si="174"/>
        <v>0</v>
      </c>
      <c r="ET184" s="11">
        <f t="shared" si="174"/>
        <v>0</v>
      </c>
      <c r="EU184" s="10">
        <f t="shared" si="174"/>
        <v>0</v>
      </c>
      <c r="EV184" s="11">
        <f t="shared" si="174"/>
        <v>0</v>
      </c>
      <c r="EW184" s="10">
        <f t="shared" si="174"/>
        <v>0</v>
      </c>
      <c r="EX184" s="11">
        <f t="shared" si="174"/>
        <v>0</v>
      </c>
      <c r="EY184" s="10">
        <f t="shared" si="174"/>
        <v>0</v>
      </c>
      <c r="EZ184" s="11">
        <f t="shared" si="174"/>
        <v>0</v>
      </c>
      <c r="FA184" s="10">
        <f t="shared" si="174"/>
        <v>0</v>
      </c>
      <c r="FB184" s="7">
        <f t="shared" si="174"/>
        <v>0</v>
      </c>
      <c r="FC184" s="7">
        <f t="shared" si="174"/>
        <v>0</v>
      </c>
      <c r="FD184" s="11">
        <f t="shared" si="174"/>
        <v>0</v>
      </c>
      <c r="FE184" s="10">
        <f t="shared" si="174"/>
        <v>0</v>
      </c>
      <c r="FF184" s="11">
        <f t="shared" si="174"/>
        <v>0</v>
      </c>
      <c r="FG184" s="10">
        <f t="shared" si="174"/>
        <v>0</v>
      </c>
      <c r="FH184" s="11">
        <f t="shared" si="174"/>
        <v>0</v>
      </c>
      <c r="FI184" s="10">
        <f t="shared" si="174"/>
        <v>0</v>
      </c>
      <c r="FJ184" s="11">
        <f aca="true" t="shared" si="175" ref="FJ184:GO184">SUM(FJ183:FJ183)</f>
        <v>0</v>
      </c>
      <c r="FK184" s="10">
        <f t="shared" si="175"/>
        <v>0</v>
      </c>
      <c r="FL184" s="7">
        <f t="shared" si="175"/>
        <v>0</v>
      </c>
      <c r="FM184" s="11">
        <f t="shared" si="175"/>
        <v>0</v>
      </c>
      <c r="FN184" s="10">
        <f t="shared" si="175"/>
        <v>0</v>
      </c>
      <c r="FO184" s="11">
        <f t="shared" si="175"/>
        <v>0</v>
      </c>
      <c r="FP184" s="10">
        <f t="shared" si="175"/>
        <v>0</v>
      </c>
      <c r="FQ184" s="11">
        <f t="shared" si="175"/>
        <v>0</v>
      </c>
      <c r="FR184" s="10">
        <f t="shared" si="175"/>
        <v>0</v>
      </c>
      <c r="FS184" s="11">
        <f t="shared" si="175"/>
        <v>0</v>
      </c>
      <c r="FT184" s="10">
        <f t="shared" si="175"/>
        <v>0</v>
      </c>
      <c r="FU184" s="11">
        <f t="shared" si="175"/>
        <v>0</v>
      </c>
      <c r="FV184" s="10">
        <f t="shared" si="175"/>
        <v>0</v>
      </c>
      <c r="FW184" s="11">
        <f t="shared" si="175"/>
        <v>0</v>
      </c>
      <c r="FX184" s="10">
        <f t="shared" si="175"/>
        <v>0</v>
      </c>
      <c r="FY184" s="7">
        <f t="shared" si="175"/>
        <v>0</v>
      </c>
      <c r="FZ184" s="7">
        <f t="shared" si="175"/>
        <v>0</v>
      </c>
      <c r="GA184" s="11">
        <f t="shared" si="175"/>
        <v>0</v>
      </c>
      <c r="GB184" s="10">
        <f t="shared" si="175"/>
        <v>0</v>
      </c>
      <c r="GC184" s="11">
        <f t="shared" si="175"/>
        <v>0</v>
      </c>
      <c r="GD184" s="10">
        <f t="shared" si="175"/>
        <v>0</v>
      </c>
      <c r="GE184" s="11">
        <f t="shared" si="175"/>
        <v>0</v>
      </c>
      <c r="GF184" s="10">
        <f t="shared" si="175"/>
        <v>0</v>
      </c>
      <c r="GG184" s="11">
        <f t="shared" si="175"/>
        <v>0</v>
      </c>
      <c r="GH184" s="10">
        <f t="shared" si="175"/>
        <v>0</v>
      </c>
      <c r="GI184" s="7">
        <f t="shared" si="175"/>
        <v>0</v>
      </c>
      <c r="GJ184" s="11">
        <f t="shared" si="175"/>
        <v>0</v>
      </c>
      <c r="GK184" s="10">
        <f t="shared" si="175"/>
        <v>0</v>
      </c>
      <c r="GL184" s="11">
        <f t="shared" si="175"/>
        <v>0</v>
      </c>
      <c r="GM184" s="10">
        <f t="shared" si="175"/>
        <v>0</v>
      </c>
      <c r="GN184" s="11">
        <f t="shared" si="175"/>
        <v>0</v>
      </c>
      <c r="GO184" s="10">
        <f t="shared" si="175"/>
        <v>0</v>
      </c>
      <c r="GP184" s="11">
        <f aca="true" t="shared" si="176" ref="GP184:GW184">SUM(GP183:GP183)</f>
        <v>0</v>
      </c>
      <c r="GQ184" s="10">
        <f t="shared" si="176"/>
        <v>0</v>
      </c>
      <c r="GR184" s="11">
        <f t="shared" si="176"/>
        <v>0</v>
      </c>
      <c r="GS184" s="10">
        <f t="shared" si="176"/>
        <v>0</v>
      </c>
      <c r="GT184" s="11">
        <f t="shared" si="176"/>
        <v>0</v>
      </c>
      <c r="GU184" s="10">
        <f t="shared" si="176"/>
        <v>0</v>
      </c>
      <c r="GV184" s="7">
        <f t="shared" si="176"/>
        <v>0</v>
      </c>
      <c r="GW184" s="7">
        <f t="shared" si="176"/>
        <v>0</v>
      </c>
    </row>
    <row r="185" spans="1:205" ht="19.5" customHeight="1">
      <c r="A185" s="6"/>
      <c r="B185" s="6"/>
      <c r="C185" s="6"/>
      <c r="D185" s="6"/>
      <c r="E185" s="8" t="s">
        <v>364</v>
      </c>
      <c r="F185" s="6">
        <f>F26+F59+F99+F181</f>
        <v>17</v>
      </c>
      <c r="G185" s="6">
        <f>G26+G59+G99+G181</f>
        <v>147</v>
      </c>
      <c r="H185" s="6">
        <f aca="true" t="shared" si="177" ref="H185:R185">H26+H59+H99</f>
        <v>2404</v>
      </c>
      <c r="I185" s="6">
        <f t="shared" si="177"/>
        <v>862</v>
      </c>
      <c r="J185" s="6">
        <f t="shared" si="177"/>
        <v>201</v>
      </c>
      <c r="K185" s="6">
        <f t="shared" si="177"/>
        <v>0</v>
      </c>
      <c r="L185" s="6">
        <f t="shared" si="177"/>
        <v>30</v>
      </c>
      <c r="M185" s="6">
        <f t="shared" si="177"/>
        <v>0</v>
      </c>
      <c r="N185" s="6">
        <f t="shared" si="177"/>
        <v>1027</v>
      </c>
      <c r="O185" s="6">
        <f t="shared" si="177"/>
        <v>150</v>
      </c>
      <c r="P185" s="6">
        <f t="shared" si="177"/>
        <v>0</v>
      </c>
      <c r="Q185" s="6">
        <f t="shared" si="177"/>
        <v>0</v>
      </c>
      <c r="R185" s="6">
        <f t="shared" si="177"/>
        <v>134</v>
      </c>
      <c r="S185" s="7">
        <f>S26+S59+S99+S181</f>
        <v>210</v>
      </c>
      <c r="T185" s="7">
        <f>T26+T59+T99+T181</f>
        <v>137.2</v>
      </c>
      <c r="U185" s="7">
        <f>U26+U59+U99+U181</f>
        <v>105.55</v>
      </c>
      <c r="V185" s="11">
        <f aca="true" t="shared" si="178" ref="V185:AC185">V26+V59+V99</f>
        <v>194</v>
      </c>
      <c r="W185" s="10">
        <f t="shared" si="178"/>
        <v>0</v>
      </c>
      <c r="X185" s="11">
        <f t="shared" si="178"/>
        <v>12</v>
      </c>
      <c r="Y185" s="10">
        <f t="shared" si="178"/>
        <v>0</v>
      </c>
      <c r="Z185" s="11">
        <f t="shared" si="178"/>
        <v>0</v>
      </c>
      <c r="AA185" s="10">
        <f t="shared" si="178"/>
        <v>0</v>
      </c>
      <c r="AB185" s="11">
        <f t="shared" si="178"/>
        <v>0</v>
      </c>
      <c r="AC185" s="10">
        <f t="shared" si="178"/>
        <v>0</v>
      </c>
      <c r="AD185" s="7">
        <f>AD26+AD59+AD99+AD181</f>
        <v>13.2</v>
      </c>
      <c r="AE185" s="11">
        <f aca="true" t="shared" si="179" ref="AE185:AP185">AE26+AE59+AE99</f>
        <v>0</v>
      </c>
      <c r="AF185" s="10">
        <f t="shared" si="179"/>
        <v>0</v>
      </c>
      <c r="AG185" s="11">
        <f t="shared" si="179"/>
        <v>196</v>
      </c>
      <c r="AH185" s="10">
        <f t="shared" si="179"/>
        <v>0</v>
      </c>
      <c r="AI185" s="11">
        <f t="shared" si="179"/>
        <v>0</v>
      </c>
      <c r="AJ185" s="10">
        <f t="shared" si="179"/>
        <v>0</v>
      </c>
      <c r="AK185" s="11">
        <f t="shared" si="179"/>
        <v>0</v>
      </c>
      <c r="AL185" s="10">
        <f t="shared" si="179"/>
        <v>0</v>
      </c>
      <c r="AM185" s="11">
        <f t="shared" si="179"/>
        <v>0</v>
      </c>
      <c r="AN185" s="10">
        <f t="shared" si="179"/>
        <v>0</v>
      </c>
      <c r="AO185" s="11">
        <f t="shared" si="179"/>
        <v>0</v>
      </c>
      <c r="AP185" s="10">
        <f t="shared" si="179"/>
        <v>0</v>
      </c>
      <c r="AQ185" s="7">
        <f>AQ26+AQ59+AQ99+AQ181</f>
        <v>16.8</v>
      </c>
      <c r="AR185" s="7">
        <f>AR26+AR59+AR99+AR181</f>
        <v>30</v>
      </c>
      <c r="AS185" s="11">
        <f aca="true" t="shared" si="180" ref="AS185:AZ185">AS26+AS59+AS99</f>
        <v>161</v>
      </c>
      <c r="AT185" s="10">
        <f t="shared" si="180"/>
        <v>0</v>
      </c>
      <c r="AU185" s="11">
        <f t="shared" si="180"/>
        <v>25</v>
      </c>
      <c r="AV185" s="10">
        <f t="shared" si="180"/>
        <v>0</v>
      </c>
      <c r="AW185" s="11">
        <f t="shared" si="180"/>
        <v>0</v>
      </c>
      <c r="AX185" s="10">
        <f t="shared" si="180"/>
        <v>0</v>
      </c>
      <c r="AY185" s="11">
        <f t="shared" si="180"/>
        <v>0</v>
      </c>
      <c r="AZ185" s="10">
        <f t="shared" si="180"/>
        <v>0</v>
      </c>
      <c r="BA185" s="7">
        <f>BA26+BA59+BA99+BA181</f>
        <v>12.3</v>
      </c>
      <c r="BB185" s="11">
        <f aca="true" t="shared" si="181" ref="BB185:BM185">BB26+BB59+BB99</f>
        <v>0</v>
      </c>
      <c r="BC185" s="10">
        <f t="shared" si="181"/>
        <v>0</v>
      </c>
      <c r="BD185" s="11">
        <f t="shared" si="181"/>
        <v>199</v>
      </c>
      <c r="BE185" s="10">
        <f t="shared" si="181"/>
        <v>0</v>
      </c>
      <c r="BF185" s="11">
        <f t="shared" si="181"/>
        <v>0</v>
      </c>
      <c r="BG185" s="10">
        <f t="shared" si="181"/>
        <v>0</v>
      </c>
      <c r="BH185" s="11">
        <f t="shared" si="181"/>
        <v>0</v>
      </c>
      <c r="BI185" s="10">
        <f t="shared" si="181"/>
        <v>0</v>
      </c>
      <c r="BJ185" s="11">
        <f t="shared" si="181"/>
        <v>0</v>
      </c>
      <c r="BK185" s="10">
        <f t="shared" si="181"/>
        <v>0</v>
      </c>
      <c r="BL185" s="11">
        <f t="shared" si="181"/>
        <v>0</v>
      </c>
      <c r="BM185" s="10">
        <f t="shared" si="181"/>
        <v>0</v>
      </c>
      <c r="BN185" s="7">
        <f>BN26+BN59+BN99+BN181</f>
        <v>17.7</v>
      </c>
      <c r="BO185" s="7">
        <f>BO26+BO59+BO99+BO181</f>
        <v>30</v>
      </c>
      <c r="BP185" s="11">
        <f aca="true" t="shared" si="182" ref="BP185:BW185">BP26+BP59+BP99</f>
        <v>139</v>
      </c>
      <c r="BQ185" s="10">
        <f t="shared" si="182"/>
        <v>0</v>
      </c>
      <c r="BR185" s="11">
        <f t="shared" si="182"/>
        <v>10</v>
      </c>
      <c r="BS185" s="10">
        <f t="shared" si="182"/>
        <v>0</v>
      </c>
      <c r="BT185" s="11">
        <f t="shared" si="182"/>
        <v>0</v>
      </c>
      <c r="BU185" s="10">
        <f t="shared" si="182"/>
        <v>0</v>
      </c>
      <c r="BV185" s="11">
        <f t="shared" si="182"/>
        <v>0</v>
      </c>
      <c r="BW185" s="10">
        <f t="shared" si="182"/>
        <v>0</v>
      </c>
      <c r="BX185" s="7">
        <f>BX26+BX59+BX99+BX181</f>
        <v>9.6</v>
      </c>
      <c r="BY185" s="11">
        <f aca="true" t="shared" si="183" ref="BY185:CJ185">BY26+BY59+BY99</f>
        <v>0</v>
      </c>
      <c r="BZ185" s="10">
        <f t="shared" si="183"/>
        <v>0</v>
      </c>
      <c r="CA185" s="11">
        <f t="shared" si="183"/>
        <v>216</v>
      </c>
      <c r="CB185" s="10">
        <f t="shared" si="183"/>
        <v>0</v>
      </c>
      <c r="CC185" s="11">
        <f t="shared" si="183"/>
        <v>30</v>
      </c>
      <c r="CD185" s="10">
        <f t="shared" si="183"/>
        <v>0</v>
      </c>
      <c r="CE185" s="11">
        <f t="shared" si="183"/>
        <v>0</v>
      </c>
      <c r="CF185" s="10">
        <f t="shared" si="183"/>
        <v>0</v>
      </c>
      <c r="CG185" s="11">
        <f t="shared" si="183"/>
        <v>0</v>
      </c>
      <c r="CH185" s="10">
        <f t="shared" si="183"/>
        <v>0</v>
      </c>
      <c r="CI185" s="11">
        <f t="shared" si="183"/>
        <v>0</v>
      </c>
      <c r="CJ185" s="10">
        <f t="shared" si="183"/>
        <v>0</v>
      </c>
      <c r="CK185" s="7">
        <f>CK26+CK59+CK99+CK181</f>
        <v>20.4</v>
      </c>
      <c r="CL185" s="7">
        <f>CL26+CL59+CL99+CL181</f>
        <v>30</v>
      </c>
      <c r="CM185" s="11">
        <f aca="true" t="shared" si="184" ref="CM185:CT185">CM26+CM59+CM99</f>
        <v>138</v>
      </c>
      <c r="CN185" s="10">
        <f t="shared" si="184"/>
        <v>0</v>
      </c>
      <c r="CO185" s="11">
        <f t="shared" si="184"/>
        <v>72</v>
      </c>
      <c r="CP185" s="10">
        <f t="shared" si="184"/>
        <v>0</v>
      </c>
      <c r="CQ185" s="11">
        <f t="shared" si="184"/>
        <v>0</v>
      </c>
      <c r="CR185" s="10">
        <f t="shared" si="184"/>
        <v>0</v>
      </c>
      <c r="CS185" s="11">
        <f t="shared" si="184"/>
        <v>0</v>
      </c>
      <c r="CT185" s="10">
        <f t="shared" si="184"/>
        <v>0</v>
      </c>
      <c r="CU185" s="7">
        <f>CU26+CU59+CU99+CU181</f>
        <v>14.8</v>
      </c>
      <c r="CV185" s="11">
        <f aca="true" t="shared" si="185" ref="CV185:DG185">CV26+CV59+CV99</f>
        <v>0</v>
      </c>
      <c r="CW185" s="10">
        <f t="shared" si="185"/>
        <v>0</v>
      </c>
      <c r="CX185" s="11">
        <f t="shared" si="185"/>
        <v>160</v>
      </c>
      <c r="CY185" s="10">
        <f t="shared" si="185"/>
        <v>0</v>
      </c>
      <c r="CZ185" s="11">
        <f t="shared" si="185"/>
        <v>60</v>
      </c>
      <c r="DA185" s="10">
        <f t="shared" si="185"/>
        <v>0</v>
      </c>
      <c r="DB185" s="11">
        <f t="shared" si="185"/>
        <v>0</v>
      </c>
      <c r="DC185" s="10">
        <f t="shared" si="185"/>
        <v>0</v>
      </c>
      <c r="DD185" s="11">
        <f t="shared" si="185"/>
        <v>0</v>
      </c>
      <c r="DE185" s="10">
        <f t="shared" si="185"/>
        <v>0</v>
      </c>
      <c r="DF185" s="11">
        <f t="shared" si="185"/>
        <v>34</v>
      </c>
      <c r="DG185" s="10">
        <f t="shared" si="185"/>
        <v>0</v>
      </c>
      <c r="DH185" s="7">
        <f>DH26+DH59+DH99+DH181</f>
        <v>15.2</v>
      </c>
      <c r="DI185" s="7">
        <f>DI26+DI59+DI99+DI181</f>
        <v>30</v>
      </c>
      <c r="DJ185" s="11">
        <f aca="true" t="shared" si="186" ref="DJ185:DQ185">DJ26+DJ59+DJ99</f>
        <v>126</v>
      </c>
      <c r="DK185" s="10">
        <f t="shared" si="186"/>
        <v>0</v>
      </c>
      <c r="DL185" s="11">
        <f t="shared" si="186"/>
        <v>36</v>
      </c>
      <c r="DM185" s="10">
        <f t="shared" si="186"/>
        <v>0</v>
      </c>
      <c r="DN185" s="11">
        <f t="shared" si="186"/>
        <v>0</v>
      </c>
      <c r="DO185" s="10">
        <f t="shared" si="186"/>
        <v>0</v>
      </c>
      <c r="DP185" s="11">
        <f t="shared" si="186"/>
        <v>0</v>
      </c>
      <c r="DQ185" s="10">
        <f t="shared" si="186"/>
        <v>0</v>
      </c>
      <c r="DR185" s="7">
        <f>DR26+DR59+DR99+DR181</f>
        <v>11</v>
      </c>
      <c r="DS185" s="11">
        <f aca="true" t="shared" si="187" ref="DS185:ED185">DS26+DS59+DS99</f>
        <v>0</v>
      </c>
      <c r="DT185" s="10">
        <f t="shared" si="187"/>
        <v>0</v>
      </c>
      <c r="DU185" s="11">
        <f t="shared" si="187"/>
        <v>196</v>
      </c>
      <c r="DV185" s="10">
        <f t="shared" si="187"/>
        <v>0</v>
      </c>
      <c r="DW185" s="11">
        <f t="shared" si="187"/>
        <v>60</v>
      </c>
      <c r="DX185" s="10">
        <f t="shared" si="187"/>
        <v>0</v>
      </c>
      <c r="DY185" s="11">
        <f t="shared" si="187"/>
        <v>0</v>
      </c>
      <c r="DZ185" s="10">
        <f t="shared" si="187"/>
        <v>0</v>
      </c>
      <c r="EA185" s="11">
        <f t="shared" si="187"/>
        <v>0</v>
      </c>
      <c r="EB185" s="10">
        <f t="shared" si="187"/>
        <v>0</v>
      </c>
      <c r="EC185" s="11">
        <f t="shared" si="187"/>
        <v>0</v>
      </c>
      <c r="ED185" s="10">
        <f t="shared" si="187"/>
        <v>0</v>
      </c>
      <c r="EE185" s="7">
        <f>EE26+EE59+EE99+EE181</f>
        <v>19</v>
      </c>
      <c r="EF185" s="7">
        <f>EF26+EF59+EF99+EF181</f>
        <v>30</v>
      </c>
      <c r="EG185" s="11">
        <f aca="true" t="shared" si="188" ref="EG185:EN185">EG26+EG59+EG99</f>
        <v>0</v>
      </c>
      <c r="EH185" s="10">
        <f t="shared" si="188"/>
        <v>0</v>
      </c>
      <c r="EI185" s="11">
        <f t="shared" si="188"/>
        <v>0</v>
      </c>
      <c r="EJ185" s="10">
        <f t="shared" si="188"/>
        <v>0</v>
      </c>
      <c r="EK185" s="11">
        <f t="shared" si="188"/>
        <v>0</v>
      </c>
      <c r="EL185" s="10">
        <f t="shared" si="188"/>
        <v>0</v>
      </c>
      <c r="EM185" s="11">
        <f t="shared" si="188"/>
        <v>0</v>
      </c>
      <c r="EN185" s="10">
        <f t="shared" si="188"/>
        <v>0</v>
      </c>
      <c r="EO185" s="7">
        <f>EO26+EO59+EO99+EO181</f>
        <v>0</v>
      </c>
      <c r="EP185" s="11">
        <f aca="true" t="shared" si="189" ref="EP185:FA185">EP26+EP59+EP99</f>
        <v>0</v>
      </c>
      <c r="EQ185" s="10">
        <f t="shared" si="189"/>
        <v>0</v>
      </c>
      <c r="ER185" s="11">
        <f t="shared" si="189"/>
        <v>0</v>
      </c>
      <c r="ES185" s="10">
        <f t="shared" si="189"/>
        <v>0</v>
      </c>
      <c r="ET185" s="11">
        <f t="shared" si="189"/>
        <v>0</v>
      </c>
      <c r="EU185" s="10">
        <f t="shared" si="189"/>
        <v>0</v>
      </c>
      <c r="EV185" s="11">
        <f t="shared" si="189"/>
        <v>0</v>
      </c>
      <c r="EW185" s="10">
        <f t="shared" si="189"/>
        <v>0</v>
      </c>
      <c r="EX185" s="11">
        <f t="shared" si="189"/>
        <v>0</v>
      </c>
      <c r="EY185" s="10">
        <f t="shared" si="189"/>
        <v>0</v>
      </c>
      <c r="EZ185" s="11">
        <f t="shared" si="189"/>
        <v>0</v>
      </c>
      <c r="FA185" s="10">
        <f t="shared" si="189"/>
        <v>0</v>
      </c>
      <c r="FB185" s="7">
        <f>FB26+FB59+FB99+FB181</f>
        <v>30</v>
      </c>
      <c r="FC185" s="7">
        <f>FC26+FC59+FC99+FC181</f>
        <v>30</v>
      </c>
      <c r="FD185" s="11">
        <f aca="true" t="shared" si="190" ref="FD185:FK185">FD26+FD59+FD99</f>
        <v>104</v>
      </c>
      <c r="FE185" s="10">
        <f t="shared" si="190"/>
        <v>0</v>
      </c>
      <c r="FF185" s="11">
        <f t="shared" si="190"/>
        <v>46</v>
      </c>
      <c r="FG185" s="10">
        <f t="shared" si="190"/>
        <v>0</v>
      </c>
      <c r="FH185" s="11">
        <f t="shared" si="190"/>
        <v>0</v>
      </c>
      <c r="FI185" s="10">
        <f t="shared" si="190"/>
        <v>0</v>
      </c>
      <c r="FJ185" s="11">
        <f t="shared" si="190"/>
        <v>30</v>
      </c>
      <c r="FK185" s="10">
        <f t="shared" si="190"/>
        <v>0</v>
      </c>
      <c r="FL185" s="7">
        <f>FL26+FL59+FL99+FL181</f>
        <v>11.9</v>
      </c>
      <c r="FM185" s="11">
        <f aca="true" t="shared" si="191" ref="FM185:FX185">FM26+FM59+FM99</f>
        <v>0</v>
      </c>
      <c r="FN185" s="10">
        <f t="shared" si="191"/>
        <v>0</v>
      </c>
      <c r="FO185" s="11">
        <f t="shared" si="191"/>
        <v>60</v>
      </c>
      <c r="FP185" s="10">
        <f t="shared" si="191"/>
        <v>0</v>
      </c>
      <c r="FQ185" s="11">
        <f t="shared" si="191"/>
        <v>0</v>
      </c>
      <c r="FR185" s="10">
        <f t="shared" si="191"/>
        <v>0</v>
      </c>
      <c r="FS185" s="11">
        <f t="shared" si="191"/>
        <v>0</v>
      </c>
      <c r="FT185" s="10">
        <f t="shared" si="191"/>
        <v>0</v>
      </c>
      <c r="FU185" s="11">
        <f t="shared" si="191"/>
        <v>0</v>
      </c>
      <c r="FV185" s="10">
        <f t="shared" si="191"/>
        <v>0</v>
      </c>
      <c r="FW185" s="11">
        <f t="shared" si="191"/>
        <v>100</v>
      </c>
      <c r="FX185" s="10">
        <f t="shared" si="191"/>
        <v>0</v>
      </c>
      <c r="FY185" s="7">
        <f>FY26+FY59+FY99+FY181</f>
        <v>18.1</v>
      </c>
      <c r="FZ185" s="7">
        <f>FZ26+FZ59+FZ99+FZ181</f>
        <v>30</v>
      </c>
      <c r="GA185" s="11">
        <f aca="true" t="shared" si="192" ref="GA185:GH185">GA26+GA59+GA99</f>
        <v>0</v>
      </c>
      <c r="GB185" s="10">
        <f t="shared" si="192"/>
        <v>0</v>
      </c>
      <c r="GC185" s="11">
        <f t="shared" si="192"/>
        <v>0</v>
      </c>
      <c r="GD185" s="10">
        <f t="shared" si="192"/>
        <v>0</v>
      </c>
      <c r="GE185" s="11">
        <f t="shared" si="192"/>
        <v>0</v>
      </c>
      <c r="GF185" s="10">
        <f t="shared" si="192"/>
        <v>0</v>
      </c>
      <c r="GG185" s="11">
        <f t="shared" si="192"/>
        <v>0</v>
      </c>
      <c r="GH185" s="10">
        <f t="shared" si="192"/>
        <v>0</v>
      </c>
      <c r="GI185" s="7">
        <f>GI26+GI59+GI99+GI181</f>
        <v>0</v>
      </c>
      <c r="GJ185" s="11">
        <f aca="true" t="shared" si="193" ref="GJ185:GU185">GJ26+GJ59+GJ99</f>
        <v>0</v>
      </c>
      <c r="GK185" s="10">
        <f t="shared" si="193"/>
        <v>0</v>
      </c>
      <c r="GL185" s="11">
        <f t="shared" si="193"/>
        <v>0</v>
      </c>
      <c r="GM185" s="10">
        <f t="shared" si="193"/>
        <v>0</v>
      </c>
      <c r="GN185" s="11">
        <f t="shared" si="193"/>
        <v>0</v>
      </c>
      <c r="GO185" s="10">
        <f t="shared" si="193"/>
        <v>0</v>
      </c>
      <c r="GP185" s="11">
        <f t="shared" si="193"/>
        <v>0</v>
      </c>
      <c r="GQ185" s="10">
        <f t="shared" si="193"/>
        <v>0</v>
      </c>
      <c r="GR185" s="11">
        <f t="shared" si="193"/>
        <v>0</v>
      </c>
      <c r="GS185" s="10">
        <f t="shared" si="193"/>
        <v>0</v>
      </c>
      <c r="GT185" s="11">
        <f t="shared" si="193"/>
        <v>0</v>
      </c>
      <c r="GU185" s="10">
        <f t="shared" si="193"/>
        <v>0</v>
      </c>
      <c r="GV185" s="7">
        <f>GV26+GV59+GV99+GV181</f>
        <v>0</v>
      </c>
      <c r="GW185" s="7">
        <f>GW26+GW59+GW99+GW181</f>
        <v>0</v>
      </c>
    </row>
    <row r="187" spans="4:5" ht="12.75">
      <c r="D187" s="3" t="s">
        <v>22</v>
      </c>
      <c r="E187" s="3" t="s">
        <v>365</v>
      </c>
    </row>
    <row r="188" spans="4:5" ht="12.75">
      <c r="D188" s="3" t="s">
        <v>26</v>
      </c>
      <c r="E188" s="3" t="s">
        <v>366</v>
      </c>
    </row>
    <row r="189" spans="4:5" ht="12.75">
      <c r="D189" s="14" t="s">
        <v>32</v>
      </c>
      <c r="E189" s="14"/>
    </row>
    <row r="190" spans="4:5" ht="12.75">
      <c r="D190" s="3" t="s">
        <v>34</v>
      </c>
      <c r="E190" s="3" t="s">
        <v>367</v>
      </c>
    </row>
    <row r="191" spans="4:5" ht="12.75">
      <c r="D191" s="3" t="s">
        <v>35</v>
      </c>
      <c r="E191" s="3" t="s">
        <v>368</v>
      </c>
    </row>
    <row r="192" spans="4:5" ht="12.75">
      <c r="D192" s="3" t="s">
        <v>36</v>
      </c>
      <c r="E192" s="3" t="s">
        <v>369</v>
      </c>
    </row>
    <row r="193" spans="4:29" ht="12.75">
      <c r="D193" s="3" t="s">
        <v>37</v>
      </c>
      <c r="E193" s="3" t="s">
        <v>370</v>
      </c>
      <c r="M193" s="9"/>
      <c r="U193" s="9"/>
      <c r="AC193" s="9"/>
    </row>
    <row r="194" spans="4:5" ht="12.75">
      <c r="D194" s="14" t="s">
        <v>33</v>
      </c>
      <c r="E194" s="14"/>
    </row>
    <row r="195" spans="4:5" ht="12.75">
      <c r="D195" s="3" t="s">
        <v>34</v>
      </c>
      <c r="E195" s="3" t="s">
        <v>367</v>
      </c>
    </row>
    <row r="196" spans="4:5" ht="12.75">
      <c r="D196" s="3" t="s">
        <v>36</v>
      </c>
      <c r="E196" s="3" t="s">
        <v>369</v>
      </c>
    </row>
    <row r="197" spans="4:5" ht="12.75">
      <c r="D197" s="3" t="s">
        <v>38</v>
      </c>
      <c r="E197" s="3" t="s">
        <v>371</v>
      </c>
    </row>
    <row r="198" spans="4:5" ht="12.75">
      <c r="D198" s="3" t="s">
        <v>39</v>
      </c>
      <c r="E198" s="3" t="s">
        <v>372</v>
      </c>
    </row>
    <row r="199" spans="4:5" ht="12.75">
      <c r="D199" s="3" t="s">
        <v>40</v>
      </c>
      <c r="E199" s="3" t="s">
        <v>373</v>
      </c>
    </row>
    <row r="200" spans="4:5" ht="12.75">
      <c r="D200" s="3" t="s">
        <v>41</v>
      </c>
      <c r="E200" s="3" t="s">
        <v>374</v>
      </c>
    </row>
  </sheetData>
  <sheetProtection/>
  <mergeCells count="215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L14"/>
    <mergeCell ref="M14:R14"/>
    <mergeCell ref="S12:S15"/>
    <mergeCell ref="T12:T15"/>
    <mergeCell ref="U12:U15"/>
    <mergeCell ref="V12:BO12"/>
    <mergeCell ref="V13:AR13"/>
    <mergeCell ref="V14:AC14"/>
    <mergeCell ref="V15:W15"/>
    <mergeCell ref="X15:Y15"/>
    <mergeCell ref="Z15:AA15"/>
    <mergeCell ref="AB15:AC15"/>
    <mergeCell ref="AD14:AD15"/>
    <mergeCell ref="AE14:AP14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Z14"/>
    <mergeCell ref="AS15:AT15"/>
    <mergeCell ref="AU15:AV15"/>
    <mergeCell ref="AW15:AX15"/>
    <mergeCell ref="AY15:AZ15"/>
    <mergeCell ref="BA14:BA15"/>
    <mergeCell ref="BB14:BM14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W14"/>
    <mergeCell ref="BP15:BQ15"/>
    <mergeCell ref="BR15:BS15"/>
    <mergeCell ref="BT15:BU15"/>
    <mergeCell ref="BV15:BW15"/>
    <mergeCell ref="BX14:BX15"/>
    <mergeCell ref="BY14:CJ14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T14"/>
    <mergeCell ref="CM15:CN15"/>
    <mergeCell ref="CO15:CP15"/>
    <mergeCell ref="CQ15:CR15"/>
    <mergeCell ref="CS15:CT15"/>
    <mergeCell ref="CU14:CU15"/>
    <mergeCell ref="CV14:DG14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Q14"/>
    <mergeCell ref="DJ15:DK15"/>
    <mergeCell ref="DL15:DM15"/>
    <mergeCell ref="DN15:DO15"/>
    <mergeCell ref="DP15:DQ15"/>
    <mergeCell ref="DR14:DR15"/>
    <mergeCell ref="DS14:ED14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N14"/>
    <mergeCell ref="EG15:EH15"/>
    <mergeCell ref="EI15:EJ15"/>
    <mergeCell ref="EK15:EL15"/>
    <mergeCell ref="EM15:EN15"/>
    <mergeCell ref="EO14:EO15"/>
    <mergeCell ref="EP14:FA14"/>
    <mergeCell ref="EP15:EQ15"/>
    <mergeCell ref="ER15:ES15"/>
    <mergeCell ref="ET15:EU15"/>
    <mergeCell ref="EV15:EW15"/>
    <mergeCell ref="EX15:EY15"/>
    <mergeCell ref="EZ15:FA15"/>
    <mergeCell ref="FB14:FB15"/>
    <mergeCell ref="FC14:FC15"/>
    <mergeCell ref="FD12:GW12"/>
    <mergeCell ref="FD13:FZ13"/>
    <mergeCell ref="FD14:FK14"/>
    <mergeCell ref="FD15:FE15"/>
    <mergeCell ref="FF15:FG15"/>
    <mergeCell ref="FH15:FI15"/>
    <mergeCell ref="FJ15:FK15"/>
    <mergeCell ref="FL14:FL15"/>
    <mergeCell ref="GI14:GI15"/>
    <mergeCell ref="GJ14:GU14"/>
    <mergeCell ref="FM14:FX14"/>
    <mergeCell ref="FM15:FN15"/>
    <mergeCell ref="FO15:FP15"/>
    <mergeCell ref="FQ15:FR15"/>
    <mergeCell ref="FS15:FT15"/>
    <mergeCell ref="FU15:FV15"/>
    <mergeCell ref="FW15:FX15"/>
    <mergeCell ref="GR15:GS15"/>
    <mergeCell ref="GT15:GU15"/>
    <mergeCell ref="FY14:FY15"/>
    <mergeCell ref="FZ14:FZ15"/>
    <mergeCell ref="GA13:GW13"/>
    <mergeCell ref="GA14:GH14"/>
    <mergeCell ref="GA15:GB15"/>
    <mergeCell ref="GC15:GD15"/>
    <mergeCell ref="GE15:GF15"/>
    <mergeCell ref="GG15:GH15"/>
    <mergeCell ref="GV14:GV15"/>
    <mergeCell ref="GW14:GW15"/>
    <mergeCell ref="A16:GW16"/>
    <mergeCell ref="A27:GW27"/>
    <mergeCell ref="A60:GW60"/>
    <mergeCell ref="A100:GW100"/>
    <mergeCell ref="GJ15:GK15"/>
    <mergeCell ref="GL15:GM15"/>
    <mergeCell ref="GN15:GO15"/>
    <mergeCell ref="GP15:GQ15"/>
    <mergeCell ref="C101:C102"/>
    <mergeCell ref="A101:A102"/>
    <mergeCell ref="B101:B102"/>
    <mergeCell ref="C103:C104"/>
    <mergeCell ref="A103:A104"/>
    <mergeCell ref="B103:B104"/>
    <mergeCell ref="C105:C106"/>
    <mergeCell ref="A105:A106"/>
    <mergeCell ref="B105:B106"/>
    <mergeCell ref="C107:C112"/>
    <mergeCell ref="A107:A112"/>
    <mergeCell ref="B107:B112"/>
    <mergeCell ref="C113:C115"/>
    <mergeCell ref="A113:A115"/>
    <mergeCell ref="B113:B115"/>
    <mergeCell ref="C116:C118"/>
    <mergeCell ref="A116:A118"/>
    <mergeCell ref="B116:B118"/>
    <mergeCell ref="C119:C121"/>
    <mergeCell ref="A119:A121"/>
    <mergeCell ref="B119:B121"/>
    <mergeCell ref="C122:C125"/>
    <mergeCell ref="A122:A125"/>
    <mergeCell ref="B122:B125"/>
    <mergeCell ref="C126:C131"/>
    <mergeCell ref="A126:A131"/>
    <mergeCell ref="B126:B131"/>
    <mergeCell ref="C132:C135"/>
    <mergeCell ref="A132:A135"/>
    <mergeCell ref="B132:B135"/>
    <mergeCell ref="C136:C138"/>
    <mergeCell ref="A136:A138"/>
    <mergeCell ref="B136:B138"/>
    <mergeCell ref="C139:C141"/>
    <mergeCell ref="A139:A141"/>
    <mergeCell ref="B139:B141"/>
    <mergeCell ref="C142:C144"/>
    <mergeCell ref="A142:A144"/>
    <mergeCell ref="B142:B144"/>
    <mergeCell ref="C145:C148"/>
    <mergeCell ref="A145:A148"/>
    <mergeCell ref="B145:B148"/>
    <mergeCell ref="C149:C152"/>
    <mergeCell ref="A149:A152"/>
    <mergeCell ref="B149:B152"/>
    <mergeCell ref="C153:C157"/>
    <mergeCell ref="A153:A157"/>
    <mergeCell ref="B153:B157"/>
    <mergeCell ref="C158:C162"/>
    <mergeCell ref="A158:A162"/>
    <mergeCell ref="B158:B162"/>
    <mergeCell ref="C163:C167"/>
    <mergeCell ref="A163:A167"/>
    <mergeCell ref="B163:B167"/>
    <mergeCell ref="A175:GW175"/>
    <mergeCell ref="A182:GW182"/>
    <mergeCell ref="D189:E189"/>
    <mergeCell ref="D194:E194"/>
    <mergeCell ref="C168:C171"/>
    <mergeCell ref="A168:A171"/>
    <mergeCell ref="B168:B171"/>
    <mergeCell ref="C172:C174"/>
    <mergeCell ref="A172:A174"/>
    <mergeCell ref="B172:B174"/>
  </mergeCells>
  <printOptions/>
  <pageMargins left="0.75" right="0.75" top="1" bottom="1" header="0.5" footer="0.5"/>
  <pageSetup fitToHeight="1" fitToWidth="1" horizontalDpi="600" verticalDpi="600" orientation="landscape" paperSize="8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cp:lastPrinted>2022-06-01T06:40:35Z</cp:lastPrinted>
  <dcterms:modified xsi:type="dcterms:W3CDTF">2022-06-01T06:40:57Z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2022-06-01T06:40:06Z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7c53b43d-9ca4-4b5a-b215-25062cd0e74c</vt:lpwstr>
  </property>
  <property fmtid="{D5CDD505-2E9C-101B-9397-08002B2CF9AE}" pid="8" name="MSIP_Label_50945193-57ff-457d-9504-518e9bfb59a9_ContentBits">
    <vt:lpwstr>0</vt:lpwstr>
  </property>
</Properties>
</file>