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620B3D0D-151D-4864-A355-3C093B010E39}" xr6:coauthVersionLast="45" xr6:coauthVersionMax="45" xr10:uidLastSave="{00000000-0000-0000-0000-000000000000}"/>
  <bookViews>
    <workbookView xWindow="-120" yWindow="-120" windowWidth="38640" windowHeight="15840"/>
  </bookViews>
  <sheets>
    <sheet name="Systemy elektroenergetyczne" sheetId="1" r:id="rId1"/>
    <sheet name="Urządzenia i instalacje elekt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S17" i="1"/>
  <c r="AC17" i="1"/>
  <c r="AK17" i="1"/>
  <c r="BE17" i="1"/>
  <c r="BX17" i="1"/>
  <c r="CQ17" i="1"/>
  <c r="I18" i="1"/>
  <c r="J18" i="1"/>
  <c r="K18" i="1"/>
  <c r="L18" i="1"/>
  <c r="M18" i="1"/>
  <c r="N18" i="1"/>
  <c r="O18" i="1"/>
  <c r="P18" i="1"/>
  <c r="R18" i="1"/>
  <c r="AL18" i="1"/>
  <c r="BE18" i="1"/>
  <c r="BX18" i="1"/>
  <c r="BX24" i="1"/>
  <c r="CQ18" i="1"/>
  <c r="F19" i="1"/>
  <c r="I19" i="1"/>
  <c r="J19" i="1"/>
  <c r="H19" i="1"/>
  <c r="K19" i="1"/>
  <c r="L19" i="1"/>
  <c r="M19" i="1"/>
  <c r="N19" i="1"/>
  <c r="O19" i="1"/>
  <c r="P19" i="1"/>
  <c r="R19" i="1"/>
  <c r="AL19" i="1"/>
  <c r="BE19" i="1"/>
  <c r="BX19" i="1"/>
  <c r="CQ19" i="1"/>
  <c r="J20" i="1"/>
  <c r="K20" i="1"/>
  <c r="L20" i="1"/>
  <c r="M20" i="1"/>
  <c r="N20" i="1"/>
  <c r="O20" i="1"/>
  <c r="P20" i="1"/>
  <c r="R20" i="1"/>
  <c r="S20" i="1"/>
  <c r="AL20" i="1"/>
  <c r="BE20" i="1"/>
  <c r="BX20" i="1"/>
  <c r="BY20" i="1"/>
  <c r="BY24" i="1"/>
  <c r="CE20" i="1"/>
  <c r="CQ20" i="1"/>
  <c r="I21" i="1"/>
  <c r="J21" i="1"/>
  <c r="K21" i="1"/>
  <c r="L21" i="1"/>
  <c r="M21" i="1"/>
  <c r="N21" i="1"/>
  <c r="O21" i="1"/>
  <c r="P21" i="1"/>
  <c r="R21" i="1"/>
  <c r="AL21" i="1"/>
  <c r="BE21" i="1"/>
  <c r="BX21" i="1"/>
  <c r="CQ21" i="1"/>
  <c r="F22" i="1"/>
  <c r="J22" i="1"/>
  <c r="K22" i="1"/>
  <c r="L22" i="1"/>
  <c r="L24" i="1"/>
  <c r="M22" i="1"/>
  <c r="N22" i="1"/>
  <c r="N24" i="1"/>
  <c r="O22" i="1"/>
  <c r="P22" i="1"/>
  <c r="P24" i="1"/>
  <c r="R22" i="1"/>
  <c r="S22" i="1"/>
  <c r="AL22" i="1"/>
  <c r="BE22" i="1"/>
  <c r="BX22" i="1"/>
  <c r="BY22" i="1"/>
  <c r="I22" i="1"/>
  <c r="H22" i="1"/>
  <c r="CE22" i="1"/>
  <c r="F23" i="1"/>
  <c r="J23" i="1"/>
  <c r="K23" i="1"/>
  <c r="L23" i="1"/>
  <c r="M23" i="1"/>
  <c r="N23" i="1"/>
  <c r="O23" i="1"/>
  <c r="P23" i="1"/>
  <c r="R23" i="1"/>
  <c r="S23" i="1"/>
  <c r="AL23" i="1"/>
  <c r="BE23" i="1"/>
  <c r="BX23" i="1"/>
  <c r="BY23" i="1"/>
  <c r="I23" i="1"/>
  <c r="H23" i="1"/>
  <c r="CE23" i="1"/>
  <c r="CQ23" i="1"/>
  <c r="J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M24" i="1"/>
  <c r="AN24" i="1"/>
  <c r="AN70" i="1"/>
  <c r="AO24" i="1"/>
  <c r="AP24" i="1"/>
  <c r="AP70" i="1"/>
  <c r="AQ24" i="1"/>
  <c r="AR24" i="1"/>
  <c r="AR70" i="1"/>
  <c r="AS24" i="1"/>
  <c r="AT24" i="1"/>
  <c r="AT70" i="1"/>
  <c r="AU24" i="1"/>
  <c r="AV24" i="1"/>
  <c r="AV70" i="1"/>
  <c r="AW24" i="1"/>
  <c r="AX24" i="1"/>
  <c r="AY24" i="1"/>
  <c r="AZ24" i="1"/>
  <c r="AZ70" i="1"/>
  <c r="BA24" i="1"/>
  <c r="BB24" i="1"/>
  <c r="BB70" i="1"/>
  <c r="BC24" i="1"/>
  <c r="BD24" i="1"/>
  <c r="BD70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Z24" i="1"/>
  <c r="BZ70" i="1"/>
  <c r="CA24" i="1"/>
  <c r="CB24" i="1"/>
  <c r="CB70" i="1"/>
  <c r="CC24" i="1"/>
  <c r="CD24" i="1"/>
  <c r="CD70" i="1"/>
  <c r="CF24" i="1"/>
  <c r="CG24" i="1"/>
  <c r="CH24" i="1"/>
  <c r="CI24" i="1"/>
  <c r="CJ24" i="1"/>
  <c r="CK24" i="1"/>
  <c r="CL24" i="1"/>
  <c r="CM24" i="1"/>
  <c r="CN24" i="1"/>
  <c r="CO24" i="1"/>
  <c r="CP24" i="1"/>
  <c r="I26" i="1"/>
  <c r="J26" i="1"/>
  <c r="K26" i="1"/>
  <c r="L26" i="1"/>
  <c r="M26" i="1"/>
  <c r="N26" i="1"/>
  <c r="O26" i="1"/>
  <c r="P26" i="1"/>
  <c r="R26" i="1"/>
  <c r="AL26" i="1"/>
  <c r="BE26" i="1"/>
  <c r="BX26" i="1"/>
  <c r="CQ26" i="1"/>
  <c r="I27" i="1"/>
  <c r="J27" i="1"/>
  <c r="K27" i="1"/>
  <c r="L27" i="1"/>
  <c r="M27" i="1"/>
  <c r="N27" i="1"/>
  <c r="O27" i="1"/>
  <c r="P27" i="1"/>
  <c r="R27" i="1"/>
  <c r="AL27" i="1"/>
  <c r="BE27" i="1"/>
  <c r="BX27" i="1"/>
  <c r="CQ27" i="1"/>
  <c r="I28" i="1"/>
  <c r="J28" i="1"/>
  <c r="H28" i="1"/>
  <c r="K28" i="1"/>
  <c r="L28" i="1"/>
  <c r="M28" i="1"/>
  <c r="N28" i="1"/>
  <c r="O28" i="1"/>
  <c r="P28" i="1"/>
  <c r="R28" i="1"/>
  <c r="AL28" i="1"/>
  <c r="BE28" i="1"/>
  <c r="F28" i="1"/>
  <c r="BX28" i="1"/>
  <c r="CQ28" i="1"/>
  <c r="I29" i="1"/>
  <c r="J29" i="1"/>
  <c r="K29" i="1"/>
  <c r="L29" i="1"/>
  <c r="M29" i="1"/>
  <c r="N29" i="1"/>
  <c r="O29" i="1"/>
  <c r="P29" i="1"/>
  <c r="R29" i="1"/>
  <c r="AL29" i="1"/>
  <c r="BE29" i="1"/>
  <c r="BX29" i="1"/>
  <c r="CQ29" i="1"/>
  <c r="I30" i="1"/>
  <c r="J30" i="1"/>
  <c r="H30" i="1"/>
  <c r="K30" i="1"/>
  <c r="L30" i="1"/>
  <c r="M30" i="1"/>
  <c r="N30" i="1"/>
  <c r="O30" i="1"/>
  <c r="P30" i="1"/>
  <c r="R30" i="1"/>
  <c r="AL30" i="1"/>
  <c r="BE30" i="1"/>
  <c r="F30" i="1"/>
  <c r="BX30" i="1"/>
  <c r="CQ30" i="1"/>
  <c r="I31" i="1"/>
  <c r="J31" i="1"/>
  <c r="K31" i="1"/>
  <c r="L31" i="1"/>
  <c r="M31" i="1"/>
  <c r="N31" i="1"/>
  <c r="O31" i="1"/>
  <c r="P31" i="1"/>
  <c r="R31" i="1"/>
  <c r="AL31" i="1"/>
  <c r="BE31" i="1"/>
  <c r="BX31" i="1"/>
  <c r="CQ31" i="1"/>
  <c r="I32" i="1"/>
  <c r="J32" i="1"/>
  <c r="H32" i="1"/>
  <c r="K32" i="1"/>
  <c r="L32" i="1"/>
  <c r="M32" i="1"/>
  <c r="N32" i="1"/>
  <c r="O32" i="1"/>
  <c r="P32" i="1"/>
  <c r="R32" i="1"/>
  <c r="AL32" i="1"/>
  <c r="BE32" i="1"/>
  <c r="F32" i="1"/>
  <c r="BX32" i="1"/>
  <c r="CQ32" i="1"/>
  <c r="I33" i="1"/>
  <c r="J33" i="1"/>
  <c r="K33" i="1"/>
  <c r="L33" i="1"/>
  <c r="M33" i="1"/>
  <c r="N33" i="1"/>
  <c r="O33" i="1"/>
  <c r="P33" i="1"/>
  <c r="R33" i="1"/>
  <c r="AL33" i="1"/>
  <c r="BE33" i="1"/>
  <c r="BX33" i="1"/>
  <c r="CQ33" i="1"/>
  <c r="I34" i="1"/>
  <c r="J34" i="1"/>
  <c r="H34" i="1"/>
  <c r="K34" i="1"/>
  <c r="L34" i="1"/>
  <c r="M34" i="1"/>
  <c r="N34" i="1"/>
  <c r="O34" i="1"/>
  <c r="P34" i="1"/>
  <c r="R34" i="1"/>
  <c r="AL34" i="1"/>
  <c r="BE34" i="1"/>
  <c r="F34" i="1"/>
  <c r="BX34" i="1"/>
  <c r="CQ34" i="1"/>
  <c r="I35" i="1"/>
  <c r="J35" i="1"/>
  <c r="K35" i="1"/>
  <c r="L35" i="1"/>
  <c r="M35" i="1"/>
  <c r="N35" i="1"/>
  <c r="O35" i="1"/>
  <c r="P35" i="1"/>
  <c r="R35" i="1"/>
  <c r="AL35" i="1"/>
  <c r="BE35" i="1"/>
  <c r="BX35" i="1"/>
  <c r="CQ35" i="1"/>
  <c r="I36" i="1"/>
  <c r="J36" i="1"/>
  <c r="H36" i="1"/>
  <c r="K36" i="1"/>
  <c r="L36" i="1"/>
  <c r="M36" i="1"/>
  <c r="N36" i="1"/>
  <c r="O36" i="1"/>
  <c r="P36" i="1"/>
  <c r="R36" i="1"/>
  <c r="AL36" i="1"/>
  <c r="BE36" i="1"/>
  <c r="F36" i="1"/>
  <c r="BX36" i="1"/>
  <c r="CQ36" i="1"/>
  <c r="J37" i="1"/>
  <c r="K37" i="1"/>
  <c r="L37" i="1"/>
  <c r="M37" i="1"/>
  <c r="O37" i="1"/>
  <c r="P37" i="1"/>
  <c r="S37" i="1"/>
  <c r="AL37" i="1"/>
  <c r="AM37" i="1"/>
  <c r="AS37" i="1"/>
  <c r="AX37" i="1"/>
  <c r="BD37" i="1"/>
  <c r="R37" i="1"/>
  <c r="BE37" i="1"/>
  <c r="BX37" i="1"/>
  <c r="CQ37" i="1"/>
  <c r="I38" i="1"/>
  <c r="J38" i="1"/>
  <c r="K38" i="1"/>
  <c r="L38" i="1"/>
  <c r="M38" i="1"/>
  <c r="N38" i="1"/>
  <c r="O38" i="1"/>
  <c r="P38" i="1"/>
  <c r="R38" i="1"/>
  <c r="AL38" i="1"/>
  <c r="BE38" i="1"/>
  <c r="BX38" i="1"/>
  <c r="CQ38" i="1"/>
  <c r="I39" i="1"/>
  <c r="J39" i="1"/>
  <c r="H39" i="1"/>
  <c r="K39" i="1"/>
  <c r="L39" i="1"/>
  <c r="M39" i="1"/>
  <c r="N39" i="1"/>
  <c r="O39" i="1"/>
  <c r="P39" i="1"/>
  <c r="R39" i="1"/>
  <c r="AL39" i="1"/>
  <c r="BE39" i="1"/>
  <c r="F39" i="1"/>
  <c r="BX39" i="1"/>
  <c r="CQ39" i="1"/>
  <c r="J40" i="1"/>
  <c r="K40" i="1"/>
  <c r="L40" i="1"/>
  <c r="M40" i="1"/>
  <c r="O40" i="1"/>
  <c r="P40" i="1"/>
  <c r="S40" i="1"/>
  <c r="AL40" i="1"/>
  <c r="BE40" i="1"/>
  <c r="BX40" i="1"/>
  <c r="BY40" i="1"/>
  <c r="I40" i="1"/>
  <c r="CE40" i="1"/>
  <c r="CJ40" i="1"/>
  <c r="CP40" i="1"/>
  <c r="R40" i="1"/>
  <c r="CQ40" i="1"/>
  <c r="M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M41" i="1"/>
  <c r="AN41" i="1"/>
  <c r="AO41" i="1"/>
  <c r="AO70" i="1"/>
  <c r="AP41" i="1"/>
  <c r="AQ41" i="1"/>
  <c r="AR41" i="1"/>
  <c r="AS41" i="1"/>
  <c r="AS70" i="1"/>
  <c r="AT41" i="1"/>
  <c r="AU41" i="1"/>
  <c r="AV41" i="1"/>
  <c r="AW41" i="1"/>
  <c r="AW70" i="1"/>
  <c r="AY41" i="1"/>
  <c r="AZ41" i="1"/>
  <c r="BA41" i="1"/>
  <c r="BB41" i="1"/>
  <c r="BC41" i="1"/>
  <c r="BD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Z41" i="1"/>
  <c r="CA41" i="1"/>
  <c r="CB41" i="1"/>
  <c r="CC41" i="1"/>
  <c r="CD41" i="1"/>
  <c r="CE41" i="1"/>
  <c r="CF41" i="1"/>
  <c r="CG41" i="1"/>
  <c r="CH41" i="1"/>
  <c r="CI41" i="1"/>
  <c r="CK41" i="1"/>
  <c r="CL41" i="1"/>
  <c r="CM41" i="1"/>
  <c r="CN41" i="1"/>
  <c r="CO41" i="1"/>
  <c r="CP41" i="1"/>
  <c r="G43" i="1"/>
  <c r="I43" i="1"/>
  <c r="J43" i="1"/>
  <c r="K43" i="1"/>
  <c r="L43" i="1"/>
  <c r="M43" i="1"/>
  <c r="N43" i="1"/>
  <c r="O43" i="1"/>
  <c r="P43" i="1"/>
  <c r="R43" i="1"/>
  <c r="AL43" i="1"/>
  <c r="BE43" i="1"/>
  <c r="BX43" i="1"/>
  <c r="CQ43" i="1"/>
  <c r="I44" i="1"/>
  <c r="J44" i="1"/>
  <c r="J46" i="1"/>
  <c r="K44" i="1"/>
  <c r="L44" i="1"/>
  <c r="L46" i="1"/>
  <c r="M44" i="1"/>
  <c r="N44" i="1"/>
  <c r="N46" i="1"/>
  <c r="O44" i="1"/>
  <c r="P44" i="1"/>
  <c r="P46" i="1"/>
  <c r="R44" i="1"/>
  <c r="AL44" i="1"/>
  <c r="G44" i="1"/>
  <c r="BE44" i="1"/>
  <c r="F44" i="1"/>
  <c r="BX44" i="1"/>
  <c r="CQ44" i="1"/>
  <c r="G45" i="1"/>
  <c r="I45" i="1"/>
  <c r="J45" i="1"/>
  <c r="K45" i="1"/>
  <c r="L45" i="1"/>
  <c r="M45" i="1"/>
  <c r="N45" i="1"/>
  <c r="O45" i="1"/>
  <c r="P45" i="1"/>
  <c r="R45" i="1"/>
  <c r="AL45" i="1"/>
  <c r="BE45" i="1"/>
  <c r="BX45" i="1"/>
  <c r="CQ45" i="1"/>
  <c r="K46" i="1"/>
  <c r="M46" i="1"/>
  <c r="O46" i="1"/>
  <c r="R46" i="1"/>
  <c r="S46" i="1"/>
  <c r="T46" i="1"/>
  <c r="U46" i="1"/>
  <c r="U70" i="1"/>
  <c r="V46" i="1"/>
  <c r="W46" i="1"/>
  <c r="W70" i="1"/>
  <c r="X46" i="1"/>
  <c r="Y46" i="1"/>
  <c r="Y70" i="1"/>
  <c r="Z46" i="1"/>
  <c r="AA46" i="1"/>
  <c r="AA70" i="1"/>
  <c r="AB46" i="1"/>
  <c r="AC46" i="1"/>
  <c r="AC70" i="1"/>
  <c r="AD46" i="1"/>
  <c r="AE46" i="1"/>
  <c r="AE70" i="1"/>
  <c r="AF46" i="1"/>
  <c r="AG46" i="1"/>
  <c r="AG70" i="1"/>
  <c r="AH46" i="1"/>
  <c r="AI46" i="1"/>
  <c r="AI70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A70" i="1"/>
  <c r="BB46" i="1"/>
  <c r="BC46" i="1"/>
  <c r="BD46" i="1"/>
  <c r="BE46" i="1"/>
  <c r="BF46" i="1"/>
  <c r="BG46" i="1"/>
  <c r="BG70" i="1"/>
  <c r="BH46" i="1"/>
  <c r="BI46" i="1"/>
  <c r="BI70" i="1"/>
  <c r="BJ46" i="1"/>
  <c r="BK46" i="1"/>
  <c r="BK70" i="1"/>
  <c r="BL46" i="1"/>
  <c r="BM46" i="1"/>
  <c r="BM70" i="1"/>
  <c r="BN46" i="1"/>
  <c r="BO46" i="1"/>
  <c r="BO70" i="1"/>
  <c r="BP46" i="1"/>
  <c r="BQ46" i="1"/>
  <c r="BQ70" i="1"/>
  <c r="BR46" i="1"/>
  <c r="BS46" i="1"/>
  <c r="BS70" i="1"/>
  <c r="BT46" i="1"/>
  <c r="BU46" i="1"/>
  <c r="BU70" i="1"/>
  <c r="BV46" i="1"/>
  <c r="BW46" i="1"/>
  <c r="BW70" i="1"/>
  <c r="BX46" i="1"/>
  <c r="BY46" i="1"/>
  <c r="BZ46" i="1"/>
  <c r="CA46" i="1"/>
  <c r="CA70" i="1"/>
  <c r="CB46" i="1"/>
  <c r="CC46" i="1"/>
  <c r="CD46" i="1"/>
  <c r="CE46" i="1"/>
  <c r="CF46" i="1"/>
  <c r="CG46" i="1"/>
  <c r="CG70" i="1"/>
  <c r="CH46" i="1"/>
  <c r="CI46" i="1"/>
  <c r="CI70" i="1"/>
  <c r="CJ46" i="1"/>
  <c r="CK46" i="1"/>
  <c r="CL46" i="1"/>
  <c r="CM46" i="1"/>
  <c r="CN46" i="1"/>
  <c r="CO46" i="1"/>
  <c r="CP46" i="1"/>
  <c r="CQ46" i="1"/>
  <c r="I48" i="1"/>
  <c r="J48" i="1"/>
  <c r="K48" i="1"/>
  <c r="L48" i="1"/>
  <c r="M48" i="1"/>
  <c r="N48" i="1"/>
  <c r="O48" i="1"/>
  <c r="P48" i="1"/>
  <c r="R48" i="1"/>
  <c r="AL48" i="1"/>
  <c r="BE48" i="1"/>
  <c r="BX48" i="1"/>
  <c r="CQ48" i="1"/>
  <c r="I49" i="1"/>
  <c r="J49" i="1"/>
  <c r="H49" i="1"/>
  <c r="K49" i="1"/>
  <c r="L49" i="1"/>
  <c r="M49" i="1"/>
  <c r="N49" i="1"/>
  <c r="O49" i="1"/>
  <c r="P49" i="1"/>
  <c r="R49" i="1"/>
  <c r="AL49" i="1"/>
  <c r="BE49" i="1"/>
  <c r="F49" i="1"/>
  <c r="BX49" i="1"/>
  <c r="CQ49" i="1"/>
  <c r="I50" i="1"/>
  <c r="J50" i="1"/>
  <c r="K50" i="1"/>
  <c r="L50" i="1"/>
  <c r="M50" i="1"/>
  <c r="N50" i="1"/>
  <c r="O50" i="1"/>
  <c r="P50" i="1"/>
  <c r="R50" i="1"/>
  <c r="AL50" i="1"/>
  <c r="BE50" i="1"/>
  <c r="BX50" i="1"/>
  <c r="CQ50" i="1"/>
  <c r="I51" i="1"/>
  <c r="J51" i="1"/>
  <c r="H51" i="1"/>
  <c r="K51" i="1"/>
  <c r="L51" i="1"/>
  <c r="M51" i="1"/>
  <c r="N51" i="1"/>
  <c r="O51" i="1"/>
  <c r="P51" i="1"/>
  <c r="R51" i="1"/>
  <c r="AL51" i="1"/>
  <c r="BE51" i="1"/>
  <c r="F51" i="1"/>
  <c r="BX51" i="1"/>
  <c r="CQ51" i="1"/>
  <c r="I52" i="1"/>
  <c r="J52" i="1"/>
  <c r="K52" i="1"/>
  <c r="L52" i="1"/>
  <c r="M52" i="1"/>
  <c r="N52" i="1"/>
  <c r="O52" i="1"/>
  <c r="P52" i="1"/>
  <c r="R52" i="1"/>
  <c r="AL52" i="1"/>
  <c r="BE52" i="1"/>
  <c r="BX52" i="1"/>
  <c r="CQ52" i="1"/>
  <c r="I53" i="1"/>
  <c r="J53" i="1"/>
  <c r="H53" i="1"/>
  <c r="K53" i="1"/>
  <c r="L53" i="1"/>
  <c r="M53" i="1"/>
  <c r="N53" i="1"/>
  <c r="O53" i="1"/>
  <c r="P53" i="1"/>
  <c r="R53" i="1"/>
  <c r="AL53" i="1"/>
  <c r="BE53" i="1"/>
  <c r="F53" i="1"/>
  <c r="BX53" i="1"/>
  <c r="CQ53" i="1"/>
  <c r="I54" i="1"/>
  <c r="J54" i="1"/>
  <c r="K54" i="1"/>
  <c r="L54" i="1"/>
  <c r="M54" i="1"/>
  <c r="N54" i="1"/>
  <c r="O54" i="1"/>
  <c r="P54" i="1"/>
  <c r="R54" i="1"/>
  <c r="AL54" i="1"/>
  <c r="BE54" i="1"/>
  <c r="BX54" i="1"/>
  <c r="CQ54" i="1"/>
  <c r="I55" i="1"/>
  <c r="J55" i="1"/>
  <c r="H55" i="1"/>
  <c r="K55" i="1"/>
  <c r="L55" i="1"/>
  <c r="M55" i="1"/>
  <c r="N55" i="1"/>
  <c r="O55" i="1"/>
  <c r="P55" i="1"/>
  <c r="R55" i="1"/>
  <c r="AL55" i="1"/>
  <c r="BE55" i="1"/>
  <c r="F55" i="1"/>
  <c r="BX55" i="1"/>
  <c r="CQ55" i="1"/>
  <c r="I56" i="1"/>
  <c r="J56" i="1"/>
  <c r="K56" i="1"/>
  <c r="L56" i="1"/>
  <c r="M56" i="1"/>
  <c r="N56" i="1"/>
  <c r="O56" i="1"/>
  <c r="P56" i="1"/>
  <c r="R56" i="1"/>
  <c r="AL56" i="1"/>
  <c r="BE56" i="1"/>
  <c r="BX56" i="1"/>
  <c r="CQ56" i="1"/>
  <c r="I57" i="1"/>
  <c r="J57" i="1"/>
  <c r="H57" i="1"/>
  <c r="K57" i="1"/>
  <c r="L57" i="1"/>
  <c r="M57" i="1"/>
  <c r="N57" i="1"/>
  <c r="O57" i="1"/>
  <c r="P57" i="1"/>
  <c r="R57" i="1"/>
  <c r="AL57" i="1"/>
  <c r="BE57" i="1"/>
  <c r="F57" i="1"/>
  <c r="BX57" i="1"/>
  <c r="CQ57" i="1"/>
  <c r="I58" i="1"/>
  <c r="J58" i="1"/>
  <c r="K58" i="1"/>
  <c r="L58" i="1"/>
  <c r="M58" i="1"/>
  <c r="N58" i="1"/>
  <c r="O58" i="1"/>
  <c r="P58" i="1"/>
  <c r="R58" i="1"/>
  <c r="AL58" i="1"/>
  <c r="BE58" i="1"/>
  <c r="BX58" i="1"/>
  <c r="CQ58" i="1"/>
  <c r="I59" i="1"/>
  <c r="J59" i="1"/>
  <c r="H59" i="1"/>
  <c r="K59" i="1"/>
  <c r="L59" i="1"/>
  <c r="M59" i="1"/>
  <c r="N59" i="1"/>
  <c r="O59" i="1"/>
  <c r="P59" i="1"/>
  <c r="R59" i="1"/>
  <c r="AL59" i="1"/>
  <c r="BE59" i="1"/>
  <c r="F59" i="1"/>
  <c r="BX59" i="1"/>
  <c r="CQ59" i="1"/>
  <c r="I60" i="1"/>
  <c r="J60" i="1"/>
  <c r="K60" i="1"/>
  <c r="L60" i="1"/>
  <c r="M60" i="1"/>
  <c r="N60" i="1"/>
  <c r="O60" i="1"/>
  <c r="P60" i="1"/>
  <c r="R60" i="1"/>
  <c r="AL60" i="1"/>
  <c r="BE60" i="1"/>
  <c r="BX60" i="1"/>
  <c r="CQ60" i="1"/>
  <c r="I61" i="1"/>
  <c r="J61" i="1"/>
  <c r="H61" i="1"/>
  <c r="K61" i="1"/>
  <c r="L61" i="1"/>
  <c r="M61" i="1"/>
  <c r="N61" i="1"/>
  <c r="O61" i="1"/>
  <c r="P61" i="1"/>
  <c r="R61" i="1"/>
  <c r="AL61" i="1"/>
  <c r="BE61" i="1"/>
  <c r="F61" i="1"/>
  <c r="BX61" i="1"/>
  <c r="CQ61" i="1"/>
  <c r="I62" i="1"/>
  <c r="J62" i="1"/>
  <c r="K62" i="1"/>
  <c r="L62" i="1"/>
  <c r="M62" i="1"/>
  <c r="N62" i="1"/>
  <c r="O62" i="1"/>
  <c r="P62" i="1"/>
  <c r="R62" i="1"/>
  <c r="AL62" i="1"/>
  <c r="BE62" i="1"/>
  <c r="BX62" i="1"/>
  <c r="CQ62" i="1"/>
  <c r="I64" i="1"/>
  <c r="J64" i="1"/>
  <c r="J65" i="1"/>
  <c r="K64" i="1"/>
  <c r="L64" i="1"/>
  <c r="L65" i="1"/>
  <c r="M64" i="1"/>
  <c r="N64" i="1"/>
  <c r="N65" i="1"/>
  <c r="O64" i="1"/>
  <c r="P64" i="1"/>
  <c r="P65" i="1"/>
  <c r="R64" i="1"/>
  <c r="R65" i="1"/>
  <c r="AL64" i="1"/>
  <c r="BE64" i="1"/>
  <c r="BE65" i="1"/>
  <c r="BX64" i="1"/>
  <c r="CQ64" i="1"/>
  <c r="CQ65" i="1"/>
  <c r="I65" i="1"/>
  <c r="K65" i="1"/>
  <c r="M65" i="1"/>
  <c r="O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G67" i="1"/>
  <c r="I67" i="1"/>
  <c r="J67" i="1"/>
  <c r="K67" i="1"/>
  <c r="L67" i="1"/>
  <c r="M67" i="1"/>
  <c r="N67" i="1"/>
  <c r="O67" i="1"/>
  <c r="P67" i="1"/>
  <c r="R67" i="1"/>
  <c r="AL67" i="1"/>
  <c r="BE67" i="1"/>
  <c r="BX67" i="1"/>
  <c r="BX69" i="1"/>
  <c r="CQ67" i="1"/>
  <c r="I68" i="1"/>
  <c r="J68" i="1"/>
  <c r="J69" i="1"/>
  <c r="K68" i="1"/>
  <c r="L68" i="1"/>
  <c r="L69" i="1"/>
  <c r="M68" i="1"/>
  <c r="N68" i="1"/>
  <c r="N69" i="1"/>
  <c r="O68" i="1"/>
  <c r="P68" i="1"/>
  <c r="P69" i="1"/>
  <c r="R68" i="1"/>
  <c r="R69" i="1"/>
  <c r="AL68" i="1"/>
  <c r="G68" i="1"/>
  <c r="BE68" i="1"/>
  <c r="F68" i="1"/>
  <c r="BX68" i="1"/>
  <c r="CQ68" i="1"/>
  <c r="G69" i="1"/>
  <c r="I69" i="1"/>
  <c r="K69" i="1"/>
  <c r="M69" i="1"/>
  <c r="O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T70" i="1"/>
  <c r="V70" i="1"/>
  <c r="X70" i="1"/>
  <c r="Z70" i="1"/>
  <c r="AB70" i="1"/>
  <c r="AD70" i="1"/>
  <c r="AF70" i="1"/>
  <c r="AH70" i="1"/>
  <c r="AJ70" i="1"/>
  <c r="AM70" i="1"/>
  <c r="AQ70" i="1"/>
  <c r="AU70" i="1"/>
  <c r="AY70" i="1"/>
  <c r="BC70" i="1"/>
  <c r="BF70" i="1"/>
  <c r="BH70" i="1"/>
  <c r="BJ70" i="1"/>
  <c r="BL70" i="1"/>
  <c r="BN70" i="1"/>
  <c r="BP70" i="1"/>
  <c r="BR70" i="1"/>
  <c r="BT70" i="1"/>
  <c r="BV70" i="1"/>
  <c r="CC70" i="1"/>
  <c r="CF70" i="1"/>
  <c r="CH70" i="1"/>
  <c r="CK70" i="1"/>
  <c r="CL70" i="1"/>
  <c r="CM70" i="1"/>
  <c r="CN70" i="1"/>
  <c r="CO70" i="1"/>
  <c r="CP70" i="1"/>
  <c r="I17" i="2"/>
  <c r="J17" i="2"/>
  <c r="K17" i="2"/>
  <c r="L17" i="2"/>
  <c r="M17" i="2"/>
  <c r="N17" i="2"/>
  <c r="O17" i="2"/>
  <c r="P17" i="2"/>
  <c r="S17" i="2"/>
  <c r="AC17" i="2"/>
  <c r="AK17" i="2"/>
  <c r="BE17" i="2"/>
  <c r="BX17" i="2"/>
  <c r="CQ17" i="2"/>
  <c r="I18" i="2"/>
  <c r="J18" i="2"/>
  <c r="K18" i="2"/>
  <c r="L18" i="2"/>
  <c r="M18" i="2"/>
  <c r="N18" i="2"/>
  <c r="O18" i="2"/>
  <c r="P18" i="2"/>
  <c r="R18" i="2"/>
  <c r="AL18" i="2"/>
  <c r="BE18" i="2"/>
  <c r="BX18" i="2"/>
  <c r="CQ18" i="2"/>
  <c r="I19" i="2"/>
  <c r="J19" i="2"/>
  <c r="H19" i="2"/>
  <c r="K19" i="2"/>
  <c r="L19" i="2"/>
  <c r="M19" i="2"/>
  <c r="N19" i="2"/>
  <c r="O19" i="2"/>
  <c r="P19" i="2"/>
  <c r="R19" i="2"/>
  <c r="AL19" i="2"/>
  <c r="BE19" i="2"/>
  <c r="F19" i="2"/>
  <c r="BX19" i="2"/>
  <c r="CQ19" i="2"/>
  <c r="J20" i="2"/>
  <c r="K20" i="2"/>
  <c r="L20" i="2"/>
  <c r="M20" i="2"/>
  <c r="N20" i="2"/>
  <c r="O20" i="2"/>
  <c r="P20" i="2"/>
  <c r="R20" i="2"/>
  <c r="S20" i="2"/>
  <c r="AL20" i="2"/>
  <c r="BE20" i="2"/>
  <c r="BX20" i="2"/>
  <c r="BY20" i="2"/>
  <c r="BY24" i="2"/>
  <c r="CE20" i="2"/>
  <c r="CQ20" i="2"/>
  <c r="I21" i="2"/>
  <c r="J21" i="2"/>
  <c r="K21" i="2"/>
  <c r="L21" i="2"/>
  <c r="M21" i="2"/>
  <c r="N21" i="2"/>
  <c r="O21" i="2"/>
  <c r="P21" i="2"/>
  <c r="R21" i="2"/>
  <c r="AL21" i="2"/>
  <c r="BE21" i="2"/>
  <c r="BX21" i="2"/>
  <c r="CQ21" i="2"/>
  <c r="F22" i="2"/>
  <c r="J22" i="2"/>
  <c r="K22" i="2"/>
  <c r="L22" i="2"/>
  <c r="M22" i="2"/>
  <c r="N22" i="2"/>
  <c r="O22" i="2"/>
  <c r="P22" i="2"/>
  <c r="R22" i="2"/>
  <c r="S22" i="2"/>
  <c r="AL22" i="2"/>
  <c r="BE22" i="2"/>
  <c r="BX22" i="2"/>
  <c r="BY22" i="2"/>
  <c r="I22" i="2"/>
  <c r="H22" i="2"/>
  <c r="CE22" i="2"/>
  <c r="F23" i="2"/>
  <c r="J23" i="2"/>
  <c r="J24" i="2"/>
  <c r="K23" i="2"/>
  <c r="L23" i="2"/>
  <c r="M23" i="2"/>
  <c r="N23" i="2"/>
  <c r="O23" i="2"/>
  <c r="P23" i="2"/>
  <c r="R23" i="2"/>
  <c r="S23" i="2"/>
  <c r="AL23" i="2"/>
  <c r="BE23" i="2"/>
  <c r="BX23" i="2"/>
  <c r="BY23" i="2"/>
  <c r="I23" i="2"/>
  <c r="H23" i="2"/>
  <c r="CE23" i="2"/>
  <c r="CQ23" i="2"/>
  <c r="N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Z24" i="2"/>
  <c r="CA24" i="2"/>
  <c r="CB24" i="2"/>
  <c r="CB70" i="2"/>
  <c r="CC24" i="2"/>
  <c r="CD24" i="2"/>
  <c r="CF24" i="2"/>
  <c r="CG24" i="2"/>
  <c r="CH24" i="2"/>
  <c r="CI24" i="2"/>
  <c r="CJ24" i="2"/>
  <c r="CK24" i="2"/>
  <c r="CL24" i="2"/>
  <c r="CM24" i="2"/>
  <c r="CN24" i="2"/>
  <c r="CO24" i="2"/>
  <c r="CP24" i="2"/>
  <c r="F26" i="2"/>
  <c r="I26" i="2"/>
  <c r="J26" i="2"/>
  <c r="H26" i="2"/>
  <c r="K26" i="2"/>
  <c r="L26" i="2"/>
  <c r="M26" i="2"/>
  <c r="N26" i="2"/>
  <c r="O26" i="2"/>
  <c r="P26" i="2"/>
  <c r="R26" i="2"/>
  <c r="AL26" i="2"/>
  <c r="BE26" i="2"/>
  <c r="BX26" i="2"/>
  <c r="CQ26" i="2"/>
  <c r="G27" i="2"/>
  <c r="I27" i="2"/>
  <c r="J27" i="2"/>
  <c r="K27" i="2"/>
  <c r="L27" i="2"/>
  <c r="M27" i="2"/>
  <c r="N27" i="2"/>
  <c r="O27" i="2"/>
  <c r="P27" i="2"/>
  <c r="R27" i="2"/>
  <c r="AL27" i="2"/>
  <c r="BE27" i="2"/>
  <c r="BX27" i="2"/>
  <c r="CQ27" i="2"/>
  <c r="I28" i="2"/>
  <c r="J28" i="2"/>
  <c r="K28" i="2"/>
  <c r="L28" i="2"/>
  <c r="M28" i="2"/>
  <c r="N28" i="2"/>
  <c r="O28" i="2"/>
  <c r="P28" i="2"/>
  <c r="R28" i="2"/>
  <c r="AL28" i="2"/>
  <c r="G28" i="2"/>
  <c r="BE28" i="2"/>
  <c r="F28" i="2"/>
  <c r="BX28" i="2"/>
  <c r="CQ28" i="2"/>
  <c r="G29" i="2"/>
  <c r="I29" i="2"/>
  <c r="J29" i="2"/>
  <c r="K29" i="2"/>
  <c r="L29" i="2"/>
  <c r="M29" i="2"/>
  <c r="N29" i="2"/>
  <c r="O29" i="2"/>
  <c r="P29" i="2"/>
  <c r="R29" i="2"/>
  <c r="AL29" i="2"/>
  <c r="BE29" i="2"/>
  <c r="BX29" i="2"/>
  <c r="CQ29" i="2"/>
  <c r="I30" i="2"/>
  <c r="J30" i="2"/>
  <c r="H30" i="2"/>
  <c r="K30" i="2"/>
  <c r="L30" i="2"/>
  <c r="M30" i="2"/>
  <c r="N30" i="2"/>
  <c r="O30" i="2"/>
  <c r="P30" i="2"/>
  <c r="R30" i="2"/>
  <c r="AL30" i="2"/>
  <c r="G30" i="2"/>
  <c r="BE30" i="2"/>
  <c r="F30" i="2"/>
  <c r="BX30" i="2"/>
  <c r="CQ30" i="2"/>
  <c r="G31" i="2"/>
  <c r="I31" i="2"/>
  <c r="J31" i="2"/>
  <c r="K31" i="2"/>
  <c r="L31" i="2"/>
  <c r="M31" i="2"/>
  <c r="N31" i="2"/>
  <c r="O31" i="2"/>
  <c r="P31" i="2"/>
  <c r="R31" i="2"/>
  <c r="AL31" i="2"/>
  <c r="BE31" i="2"/>
  <c r="BX31" i="2"/>
  <c r="CQ31" i="2"/>
  <c r="I32" i="2"/>
  <c r="J32" i="2"/>
  <c r="H32" i="2"/>
  <c r="K32" i="2"/>
  <c r="L32" i="2"/>
  <c r="M32" i="2"/>
  <c r="N32" i="2"/>
  <c r="O32" i="2"/>
  <c r="P32" i="2"/>
  <c r="R32" i="2"/>
  <c r="AL32" i="2"/>
  <c r="G32" i="2"/>
  <c r="BE32" i="2"/>
  <c r="F32" i="2"/>
  <c r="BX32" i="2"/>
  <c r="CQ32" i="2"/>
  <c r="G33" i="2"/>
  <c r="I33" i="2"/>
  <c r="J33" i="2"/>
  <c r="K33" i="2"/>
  <c r="L33" i="2"/>
  <c r="M33" i="2"/>
  <c r="N33" i="2"/>
  <c r="O33" i="2"/>
  <c r="P33" i="2"/>
  <c r="R33" i="2"/>
  <c r="AL33" i="2"/>
  <c r="BE33" i="2"/>
  <c r="BX33" i="2"/>
  <c r="CQ33" i="2"/>
  <c r="I34" i="2"/>
  <c r="J34" i="2"/>
  <c r="H34" i="2"/>
  <c r="K34" i="2"/>
  <c r="L34" i="2"/>
  <c r="M34" i="2"/>
  <c r="N34" i="2"/>
  <c r="O34" i="2"/>
  <c r="P34" i="2"/>
  <c r="R34" i="2"/>
  <c r="AL34" i="2"/>
  <c r="G34" i="2"/>
  <c r="BE34" i="2"/>
  <c r="F34" i="2"/>
  <c r="BX34" i="2"/>
  <c r="CQ34" i="2"/>
  <c r="G35" i="2"/>
  <c r="I35" i="2"/>
  <c r="J35" i="2"/>
  <c r="K35" i="2"/>
  <c r="L35" i="2"/>
  <c r="M35" i="2"/>
  <c r="N35" i="2"/>
  <c r="O35" i="2"/>
  <c r="P35" i="2"/>
  <c r="R35" i="2"/>
  <c r="AL35" i="2"/>
  <c r="BE35" i="2"/>
  <c r="BX35" i="2"/>
  <c r="CQ35" i="2"/>
  <c r="I36" i="2"/>
  <c r="J36" i="2"/>
  <c r="H36" i="2"/>
  <c r="K36" i="2"/>
  <c r="L36" i="2"/>
  <c r="M36" i="2"/>
  <c r="N36" i="2"/>
  <c r="O36" i="2"/>
  <c r="P36" i="2"/>
  <c r="R36" i="2"/>
  <c r="AL36" i="2"/>
  <c r="G36" i="2"/>
  <c r="BE36" i="2"/>
  <c r="F36" i="2"/>
  <c r="BX36" i="2"/>
  <c r="CQ36" i="2"/>
  <c r="G37" i="2"/>
  <c r="J37" i="2"/>
  <c r="K37" i="2"/>
  <c r="L37" i="2"/>
  <c r="M37" i="2"/>
  <c r="O37" i="2"/>
  <c r="P37" i="2"/>
  <c r="Q37" i="2"/>
  <c r="S37" i="2"/>
  <c r="AL37" i="2"/>
  <c r="F37" i="2"/>
  <c r="AM37" i="2"/>
  <c r="I37" i="2"/>
  <c r="AS37" i="2"/>
  <c r="AX37" i="2"/>
  <c r="BD37" i="2"/>
  <c r="R37" i="2"/>
  <c r="BE37" i="2"/>
  <c r="BX37" i="2"/>
  <c r="CQ37" i="2"/>
  <c r="G38" i="2"/>
  <c r="I38" i="2"/>
  <c r="J38" i="2"/>
  <c r="K38" i="2"/>
  <c r="L38" i="2"/>
  <c r="M38" i="2"/>
  <c r="N38" i="2"/>
  <c r="O38" i="2"/>
  <c r="P38" i="2"/>
  <c r="R38" i="2"/>
  <c r="AL38" i="2"/>
  <c r="BE38" i="2"/>
  <c r="BX38" i="2"/>
  <c r="CQ38" i="2"/>
  <c r="I39" i="2"/>
  <c r="J39" i="2"/>
  <c r="H39" i="2"/>
  <c r="K39" i="2"/>
  <c r="L39" i="2"/>
  <c r="M39" i="2"/>
  <c r="N39" i="2"/>
  <c r="O39" i="2"/>
  <c r="P39" i="2"/>
  <c r="R39" i="2"/>
  <c r="AL39" i="2"/>
  <c r="G39" i="2"/>
  <c r="BE39" i="2"/>
  <c r="F39" i="2"/>
  <c r="BX39" i="2"/>
  <c r="CQ39" i="2"/>
  <c r="G40" i="2"/>
  <c r="J40" i="2"/>
  <c r="K40" i="2"/>
  <c r="L40" i="2"/>
  <c r="M40" i="2"/>
  <c r="O40" i="2"/>
  <c r="P40" i="2"/>
  <c r="Q40" i="2"/>
  <c r="S40" i="2"/>
  <c r="AL40" i="2"/>
  <c r="F40" i="2"/>
  <c r="BE40" i="2"/>
  <c r="BX40" i="2"/>
  <c r="BY40" i="2"/>
  <c r="I40" i="2"/>
  <c r="CE40" i="2"/>
  <c r="CJ40" i="2"/>
  <c r="CP40" i="2"/>
  <c r="R40" i="2"/>
  <c r="CQ40" i="2"/>
  <c r="K41" i="2"/>
  <c r="M41" i="2"/>
  <c r="O41" i="2"/>
  <c r="S41" i="2"/>
  <c r="T41" i="2"/>
  <c r="U41" i="2"/>
  <c r="U70" i="2"/>
  <c r="V41" i="2"/>
  <c r="W41" i="2"/>
  <c r="W70" i="2"/>
  <c r="X41" i="2"/>
  <c r="Y41" i="2"/>
  <c r="Y70" i="2"/>
  <c r="Z41" i="2"/>
  <c r="AA41" i="2"/>
  <c r="AA70" i="2"/>
  <c r="AB41" i="2"/>
  <c r="AC41" i="2"/>
  <c r="AC70" i="2"/>
  <c r="AD41" i="2"/>
  <c r="AE41" i="2"/>
  <c r="AE70" i="2"/>
  <c r="AF41" i="2"/>
  <c r="AG41" i="2"/>
  <c r="AG70" i="2"/>
  <c r="AH41" i="2"/>
  <c r="AI41" i="2"/>
  <c r="AI70" i="2"/>
  <c r="AJ41" i="2"/>
  <c r="AK41" i="2"/>
  <c r="AM41" i="2"/>
  <c r="AM70" i="2"/>
  <c r="AN41" i="2"/>
  <c r="AO41" i="2"/>
  <c r="AO70" i="2"/>
  <c r="AP41" i="2"/>
  <c r="AQ41" i="2"/>
  <c r="AQ70" i="2"/>
  <c r="AR41" i="2"/>
  <c r="AS41" i="2"/>
  <c r="AS70" i="2"/>
  <c r="AT41" i="2"/>
  <c r="AU41" i="2"/>
  <c r="AU70" i="2"/>
  <c r="AV41" i="2"/>
  <c r="AW41" i="2"/>
  <c r="AW70" i="2"/>
  <c r="AY41" i="2"/>
  <c r="AY70" i="2"/>
  <c r="AZ41" i="2"/>
  <c r="BA41" i="2"/>
  <c r="BA70" i="2"/>
  <c r="BB41" i="2"/>
  <c r="BC41" i="2"/>
  <c r="BC70" i="2"/>
  <c r="BD41" i="2"/>
  <c r="BE41" i="2"/>
  <c r="BF41" i="2"/>
  <c r="BG41" i="2"/>
  <c r="BG70" i="2"/>
  <c r="BH41" i="2"/>
  <c r="BI41" i="2"/>
  <c r="BI70" i="2"/>
  <c r="BJ41" i="2"/>
  <c r="BK41" i="2"/>
  <c r="BK70" i="2"/>
  <c r="BL41" i="2"/>
  <c r="BM41" i="2"/>
  <c r="BM70" i="2"/>
  <c r="BN41" i="2"/>
  <c r="BO41" i="2"/>
  <c r="BO70" i="2"/>
  <c r="BP41" i="2"/>
  <c r="BQ41" i="2"/>
  <c r="BQ70" i="2"/>
  <c r="BR41" i="2"/>
  <c r="BS41" i="2"/>
  <c r="BS70" i="2"/>
  <c r="BT41" i="2"/>
  <c r="BU41" i="2"/>
  <c r="BU70" i="2"/>
  <c r="BV41" i="2"/>
  <c r="BW41" i="2"/>
  <c r="BW70" i="2"/>
  <c r="BY41" i="2"/>
  <c r="BZ41" i="2"/>
  <c r="CA41" i="2"/>
  <c r="CA70" i="2"/>
  <c r="CB41" i="2"/>
  <c r="CC41" i="2"/>
  <c r="CC70" i="2"/>
  <c r="CD41" i="2"/>
  <c r="CE41" i="2"/>
  <c r="CF41" i="2"/>
  <c r="CG41" i="2"/>
  <c r="CG70" i="2"/>
  <c r="CH41" i="2"/>
  <c r="CI41" i="2"/>
  <c r="CI70" i="2"/>
  <c r="CK41" i="2"/>
  <c r="CK70" i="2"/>
  <c r="CL41" i="2"/>
  <c r="CM41" i="2"/>
  <c r="CM70" i="2"/>
  <c r="CN41" i="2"/>
  <c r="CO41" i="2"/>
  <c r="CO70" i="2"/>
  <c r="CP41" i="2"/>
  <c r="CQ41" i="2"/>
  <c r="I43" i="2"/>
  <c r="J43" i="2"/>
  <c r="K43" i="2"/>
  <c r="L43" i="2"/>
  <c r="M43" i="2"/>
  <c r="N43" i="2"/>
  <c r="O43" i="2"/>
  <c r="P43" i="2"/>
  <c r="R43" i="2"/>
  <c r="AL43" i="2"/>
  <c r="BE43" i="2"/>
  <c r="BX43" i="2"/>
  <c r="BX46" i="2"/>
  <c r="CQ43" i="2"/>
  <c r="I44" i="2"/>
  <c r="J44" i="2"/>
  <c r="H44" i="2"/>
  <c r="K44" i="2"/>
  <c r="L44" i="2"/>
  <c r="M44" i="2"/>
  <c r="N44" i="2"/>
  <c r="O44" i="2"/>
  <c r="P44" i="2"/>
  <c r="R44" i="2"/>
  <c r="AL44" i="2"/>
  <c r="BE44" i="2"/>
  <c r="BE46" i="2"/>
  <c r="BX44" i="2"/>
  <c r="CQ44" i="2"/>
  <c r="CQ46" i="2"/>
  <c r="I45" i="2"/>
  <c r="J45" i="2"/>
  <c r="K45" i="2"/>
  <c r="L45" i="2"/>
  <c r="M45" i="2"/>
  <c r="N45" i="2"/>
  <c r="O45" i="2"/>
  <c r="P45" i="2"/>
  <c r="R45" i="2"/>
  <c r="AL45" i="2"/>
  <c r="BE45" i="2"/>
  <c r="BX45" i="2"/>
  <c r="CQ45" i="2"/>
  <c r="J46" i="2"/>
  <c r="L46" i="2"/>
  <c r="N46" i="2"/>
  <c r="P46" i="2"/>
  <c r="R46" i="2"/>
  <c r="S46" i="2"/>
  <c r="T46" i="2"/>
  <c r="T70" i="2"/>
  <c r="U46" i="2"/>
  <c r="V46" i="2"/>
  <c r="W46" i="2"/>
  <c r="X46" i="2"/>
  <c r="X70" i="2"/>
  <c r="Y46" i="2"/>
  <c r="Z46" i="2"/>
  <c r="AA46" i="2"/>
  <c r="AB46" i="2"/>
  <c r="AB70" i="2"/>
  <c r="AC46" i="2"/>
  <c r="AD46" i="2"/>
  <c r="AE46" i="2"/>
  <c r="AF46" i="2"/>
  <c r="AF70" i="2"/>
  <c r="AG46" i="2"/>
  <c r="AH46" i="2"/>
  <c r="AI46" i="2"/>
  <c r="AJ46" i="2"/>
  <c r="AJ70" i="2"/>
  <c r="AK46" i="2"/>
  <c r="AL46" i="2"/>
  <c r="AM46" i="2"/>
  <c r="AN46" i="2"/>
  <c r="AN70" i="2"/>
  <c r="AO46" i="2"/>
  <c r="AP46" i="2"/>
  <c r="AQ46" i="2"/>
  <c r="AR46" i="2"/>
  <c r="AR70" i="2"/>
  <c r="AS46" i="2"/>
  <c r="AT46" i="2"/>
  <c r="AU46" i="2"/>
  <c r="AV46" i="2"/>
  <c r="AV70" i="2"/>
  <c r="AW46" i="2"/>
  <c r="AX46" i="2"/>
  <c r="AY46" i="2"/>
  <c r="AZ46" i="2"/>
  <c r="AZ70" i="2"/>
  <c r="BA46" i="2"/>
  <c r="BB46" i="2"/>
  <c r="BC46" i="2"/>
  <c r="BD46" i="2"/>
  <c r="BD70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I48" i="2"/>
  <c r="J48" i="2"/>
  <c r="H48" i="2"/>
  <c r="K48" i="2"/>
  <c r="L48" i="2"/>
  <c r="M48" i="2"/>
  <c r="N48" i="2"/>
  <c r="O48" i="2"/>
  <c r="P48" i="2"/>
  <c r="R48" i="2"/>
  <c r="AL48" i="2"/>
  <c r="BE48" i="2"/>
  <c r="F48" i="2"/>
  <c r="BX48" i="2"/>
  <c r="CQ48" i="2"/>
  <c r="I49" i="2"/>
  <c r="J49" i="2"/>
  <c r="K49" i="2"/>
  <c r="L49" i="2"/>
  <c r="M49" i="2"/>
  <c r="N49" i="2"/>
  <c r="O49" i="2"/>
  <c r="P49" i="2"/>
  <c r="R49" i="2"/>
  <c r="AL49" i="2"/>
  <c r="BE49" i="2"/>
  <c r="BX49" i="2"/>
  <c r="CQ49" i="2"/>
  <c r="I50" i="2"/>
  <c r="J50" i="2"/>
  <c r="H50" i="2"/>
  <c r="K50" i="2"/>
  <c r="L50" i="2"/>
  <c r="M50" i="2"/>
  <c r="N50" i="2"/>
  <c r="O50" i="2"/>
  <c r="P50" i="2"/>
  <c r="R50" i="2"/>
  <c r="AL50" i="2"/>
  <c r="BE50" i="2"/>
  <c r="F50" i="2"/>
  <c r="BX50" i="2"/>
  <c r="CQ50" i="2"/>
  <c r="I51" i="2"/>
  <c r="J51" i="2"/>
  <c r="K51" i="2"/>
  <c r="L51" i="2"/>
  <c r="M51" i="2"/>
  <c r="N51" i="2"/>
  <c r="O51" i="2"/>
  <c r="P51" i="2"/>
  <c r="R51" i="2"/>
  <c r="AL51" i="2"/>
  <c r="BE51" i="2"/>
  <c r="BX51" i="2"/>
  <c r="CQ51" i="2"/>
  <c r="I52" i="2"/>
  <c r="J52" i="2"/>
  <c r="H52" i="2"/>
  <c r="K52" i="2"/>
  <c r="L52" i="2"/>
  <c r="M52" i="2"/>
  <c r="N52" i="2"/>
  <c r="O52" i="2"/>
  <c r="P52" i="2"/>
  <c r="R52" i="2"/>
  <c r="AL52" i="2"/>
  <c r="BE52" i="2"/>
  <c r="F52" i="2"/>
  <c r="BX52" i="2"/>
  <c r="CQ52" i="2"/>
  <c r="I53" i="2"/>
  <c r="J53" i="2"/>
  <c r="K53" i="2"/>
  <c r="L53" i="2"/>
  <c r="M53" i="2"/>
  <c r="N53" i="2"/>
  <c r="O53" i="2"/>
  <c r="P53" i="2"/>
  <c r="R53" i="2"/>
  <c r="AL53" i="2"/>
  <c r="BE53" i="2"/>
  <c r="BX53" i="2"/>
  <c r="CQ53" i="2"/>
  <c r="I54" i="2"/>
  <c r="J54" i="2"/>
  <c r="H54" i="2"/>
  <c r="K54" i="2"/>
  <c r="L54" i="2"/>
  <c r="M54" i="2"/>
  <c r="N54" i="2"/>
  <c r="O54" i="2"/>
  <c r="P54" i="2"/>
  <c r="R54" i="2"/>
  <c r="AL54" i="2"/>
  <c r="BE54" i="2"/>
  <c r="F54" i="2"/>
  <c r="BX54" i="2"/>
  <c r="CQ54" i="2"/>
  <c r="I55" i="2"/>
  <c r="J55" i="2"/>
  <c r="K55" i="2"/>
  <c r="L55" i="2"/>
  <c r="M55" i="2"/>
  <c r="N55" i="2"/>
  <c r="O55" i="2"/>
  <c r="P55" i="2"/>
  <c r="R55" i="2"/>
  <c r="AL55" i="2"/>
  <c r="BE55" i="2"/>
  <c r="BX55" i="2"/>
  <c r="CQ55" i="2"/>
  <c r="I56" i="2"/>
  <c r="J56" i="2"/>
  <c r="H56" i="2"/>
  <c r="K56" i="2"/>
  <c r="L56" i="2"/>
  <c r="M56" i="2"/>
  <c r="N56" i="2"/>
  <c r="O56" i="2"/>
  <c r="P56" i="2"/>
  <c r="R56" i="2"/>
  <c r="AL56" i="2"/>
  <c r="BE56" i="2"/>
  <c r="F56" i="2"/>
  <c r="BX56" i="2"/>
  <c r="CQ56" i="2"/>
  <c r="I57" i="2"/>
  <c r="J57" i="2"/>
  <c r="K57" i="2"/>
  <c r="L57" i="2"/>
  <c r="M57" i="2"/>
  <c r="N57" i="2"/>
  <c r="O57" i="2"/>
  <c r="P57" i="2"/>
  <c r="R57" i="2"/>
  <c r="AL57" i="2"/>
  <c r="BE57" i="2"/>
  <c r="BX57" i="2"/>
  <c r="CQ57" i="2"/>
  <c r="I58" i="2"/>
  <c r="J58" i="2"/>
  <c r="H58" i="2"/>
  <c r="K58" i="2"/>
  <c r="L58" i="2"/>
  <c r="M58" i="2"/>
  <c r="N58" i="2"/>
  <c r="O58" i="2"/>
  <c r="P58" i="2"/>
  <c r="R58" i="2"/>
  <c r="AL58" i="2"/>
  <c r="BE58" i="2"/>
  <c r="F58" i="2"/>
  <c r="BX58" i="2"/>
  <c r="CQ58" i="2"/>
  <c r="I59" i="2"/>
  <c r="J59" i="2"/>
  <c r="K59" i="2"/>
  <c r="L59" i="2"/>
  <c r="M59" i="2"/>
  <c r="N59" i="2"/>
  <c r="O59" i="2"/>
  <c r="P59" i="2"/>
  <c r="R59" i="2"/>
  <c r="AL59" i="2"/>
  <c r="BE59" i="2"/>
  <c r="BX59" i="2"/>
  <c r="CQ59" i="2"/>
  <c r="I60" i="2"/>
  <c r="J60" i="2"/>
  <c r="H60" i="2"/>
  <c r="K60" i="2"/>
  <c r="L60" i="2"/>
  <c r="M60" i="2"/>
  <c r="N60" i="2"/>
  <c r="O60" i="2"/>
  <c r="P60" i="2"/>
  <c r="R60" i="2"/>
  <c r="AL60" i="2"/>
  <c r="BE60" i="2"/>
  <c r="F60" i="2"/>
  <c r="BX60" i="2"/>
  <c r="CQ60" i="2"/>
  <c r="I61" i="2"/>
  <c r="J61" i="2"/>
  <c r="K61" i="2"/>
  <c r="L61" i="2"/>
  <c r="M61" i="2"/>
  <c r="N61" i="2"/>
  <c r="O61" i="2"/>
  <c r="P61" i="2"/>
  <c r="R61" i="2"/>
  <c r="AL61" i="2"/>
  <c r="BE61" i="2"/>
  <c r="BX61" i="2"/>
  <c r="CQ61" i="2"/>
  <c r="I62" i="2"/>
  <c r="J62" i="2"/>
  <c r="H62" i="2"/>
  <c r="K62" i="2"/>
  <c r="L62" i="2"/>
  <c r="M62" i="2"/>
  <c r="N62" i="2"/>
  <c r="O62" i="2"/>
  <c r="P62" i="2"/>
  <c r="R62" i="2"/>
  <c r="AL62" i="2"/>
  <c r="BE62" i="2"/>
  <c r="F62" i="2"/>
  <c r="BX62" i="2"/>
  <c r="CQ62" i="2"/>
  <c r="I64" i="2"/>
  <c r="J64" i="2"/>
  <c r="K64" i="2"/>
  <c r="K65" i="2"/>
  <c r="L64" i="2"/>
  <c r="M64" i="2"/>
  <c r="M65" i="2"/>
  <c r="N64" i="2"/>
  <c r="O64" i="2"/>
  <c r="O65" i="2"/>
  <c r="P64" i="2"/>
  <c r="R64" i="2"/>
  <c r="AL64" i="2"/>
  <c r="BE64" i="2"/>
  <c r="BX64" i="2"/>
  <c r="CQ64" i="2"/>
  <c r="J65" i="2"/>
  <c r="L65" i="2"/>
  <c r="N65" i="2"/>
  <c r="P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L70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I67" i="2"/>
  <c r="J67" i="2"/>
  <c r="H67" i="2"/>
  <c r="K67" i="2"/>
  <c r="L67" i="2"/>
  <c r="M67" i="2"/>
  <c r="N67" i="2"/>
  <c r="O67" i="2"/>
  <c r="P67" i="2"/>
  <c r="R67" i="2"/>
  <c r="AL67" i="2"/>
  <c r="BE67" i="2"/>
  <c r="BE69" i="2"/>
  <c r="BX67" i="2"/>
  <c r="CQ67" i="2"/>
  <c r="CQ69" i="2"/>
  <c r="I68" i="2"/>
  <c r="J68" i="2"/>
  <c r="K68" i="2"/>
  <c r="K69" i="2"/>
  <c r="L68" i="2"/>
  <c r="M68" i="2"/>
  <c r="M69" i="2"/>
  <c r="N68" i="2"/>
  <c r="O68" i="2"/>
  <c r="O69" i="2"/>
  <c r="P68" i="2"/>
  <c r="R68" i="2"/>
  <c r="AL68" i="2"/>
  <c r="BE68" i="2"/>
  <c r="BX68" i="2"/>
  <c r="BX69" i="2"/>
  <c r="CQ68" i="2"/>
  <c r="J69" i="2"/>
  <c r="L69" i="2"/>
  <c r="N69" i="2"/>
  <c r="P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V70" i="2"/>
  <c r="Z70" i="2"/>
  <c r="AD70" i="2"/>
  <c r="AH70" i="2"/>
  <c r="AP70" i="2"/>
  <c r="AT70" i="2"/>
  <c r="BB70" i="2"/>
  <c r="BF70" i="2"/>
  <c r="BH70" i="2"/>
  <c r="BJ70" i="2"/>
  <c r="BN70" i="2"/>
  <c r="BP70" i="2"/>
  <c r="BR70" i="2"/>
  <c r="BT70" i="2"/>
  <c r="BV70" i="2"/>
  <c r="BZ70" i="2"/>
  <c r="CD70" i="2"/>
  <c r="CF70" i="2"/>
  <c r="CH70" i="2"/>
  <c r="CL70" i="2"/>
  <c r="CN70" i="2"/>
  <c r="CP70" i="2"/>
  <c r="I41" i="2"/>
  <c r="F68" i="2"/>
  <c r="Q68" i="2"/>
  <c r="H68" i="2"/>
  <c r="H69" i="2"/>
  <c r="I69" i="2"/>
  <c r="F67" i="2"/>
  <c r="F69" i="2"/>
  <c r="F64" i="2"/>
  <c r="F65" i="2"/>
  <c r="Q64" i="2"/>
  <c r="Q65" i="2"/>
  <c r="H64" i="2"/>
  <c r="H65" i="2"/>
  <c r="I65" i="2"/>
  <c r="F61" i="2"/>
  <c r="Q61" i="2"/>
  <c r="H61" i="2"/>
  <c r="F59" i="2"/>
  <c r="Q59" i="2"/>
  <c r="H59" i="2"/>
  <c r="F57" i="2"/>
  <c r="Q57" i="2"/>
  <c r="H57" i="2"/>
  <c r="F55" i="2"/>
  <c r="Q55" i="2"/>
  <c r="H55" i="2"/>
  <c r="F53" i="2"/>
  <c r="Q53" i="2"/>
  <c r="H53" i="2"/>
  <c r="F51" i="2"/>
  <c r="Q51" i="2"/>
  <c r="H51" i="2"/>
  <c r="F49" i="2"/>
  <c r="Q49" i="2"/>
  <c r="H49" i="2"/>
  <c r="F45" i="2"/>
  <c r="Q45" i="2"/>
  <c r="H45" i="2"/>
  <c r="F44" i="2"/>
  <c r="F43" i="2"/>
  <c r="F46" i="2"/>
  <c r="Q43" i="2"/>
  <c r="O46" i="2"/>
  <c r="M46" i="2"/>
  <c r="K46" i="2"/>
  <c r="H43" i="2"/>
  <c r="I46" i="2"/>
  <c r="P41" i="2"/>
  <c r="L41" i="2"/>
  <c r="J41" i="2"/>
  <c r="J70" i="2"/>
  <c r="H28" i="2"/>
  <c r="F21" i="2"/>
  <c r="G21" i="2"/>
  <c r="Q21" i="2"/>
  <c r="H21" i="2"/>
  <c r="H40" i="1"/>
  <c r="G68" i="2"/>
  <c r="G67" i="2"/>
  <c r="G69" i="2"/>
  <c r="G64" i="2"/>
  <c r="G65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5" i="2"/>
  <c r="G44" i="2"/>
  <c r="G43" i="2"/>
  <c r="N40" i="2"/>
  <c r="H40" i="2"/>
  <c r="CJ41" i="2"/>
  <c r="CJ70" i="2"/>
  <c r="F38" i="2"/>
  <c r="Q38" i="2"/>
  <c r="H38" i="2"/>
  <c r="N37" i="2"/>
  <c r="H37" i="2"/>
  <c r="AX41" i="2"/>
  <c r="AX70" i="2"/>
  <c r="F35" i="2"/>
  <c r="Q35" i="2"/>
  <c r="H35" i="2"/>
  <c r="F33" i="2"/>
  <c r="Q33" i="2"/>
  <c r="H33" i="2"/>
  <c r="F31" i="2"/>
  <c r="Q31" i="2"/>
  <c r="H31" i="2"/>
  <c r="F29" i="2"/>
  <c r="Q29" i="2"/>
  <c r="H29" i="2"/>
  <c r="BX41" i="2"/>
  <c r="F27" i="2"/>
  <c r="F41" i="2"/>
  <c r="AL41" i="2"/>
  <c r="Q27" i="2"/>
  <c r="H27" i="2"/>
  <c r="R41" i="2"/>
  <c r="P24" i="2"/>
  <c r="P70" i="2"/>
  <c r="L24" i="2"/>
  <c r="L70" i="2"/>
  <c r="BY70" i="2"/>
  <c r="G20" i="2"/>
  <c r="Q20" i="2"/>
  <c r="I20" i="2"/>
  <c r="H20" i="2"/>
  <c r="BX24" i="2"/>
  <c r="BX70" i="2"/>
  <c r="F18" i="2"/>
  <c r="G18" i="2"/>
  <c r="Q18" i="2"/>
  <c r="H18" i="2"/>
  <c r="BE24" i="2"/>
  <c r="BE70" i="2"/>
  <c r="O24" i="2"/>
  <c r="O70" i="2"/>
  <c r="M24" i="2"/>
  <c r="M70" i="2"/>
  <c r="K24" i="2"/>
  <c r="K70" i="2"/>
  <c r="H17" i="2"/>
  <c r="I24" i="2"/>
  <c r="I70" i="2"/>
  <c r="H68" i="1"/>
  <c r="F64" i="1"/>
  <c r="F65" i="1"/>
  <c r="F62" i="1"/>
  <c r="Q62" i="1"/>
  <c r="H62" i="1"/>
  <c r="F60" i="1"/>
  <c r="Q60" i="1"/>
  <c r="H60" i="1"/>
  <c r="F58" i="1"/>
  <c r="Q58" i="1"/>
  <c r="H58" i="1"/>
  <c r="F56" i="1"/>
  <c r="Q56" i="1"/>
  <c r="H56" i="1"/>
  <c r="F54" i="1"/>
  <c r="Q54" i="1"/>
  <c r="H54" i="1"/>
  <c r="F52" i="1"/>
  <c r="Q52" i="1"/>
  <c r="H52" i="1"/>
  <c r="F50" i="1"/>
  <c r="Q50" i="1"/>
  <c r="H50" i="1"/>
  <c r="F48" i="1"/>
  <c r="Q48" i="1"/>
  <c r="H48" i="1"/>
  <c r="H44" i="1"/>
  <c r="G46" i="1"/>
  <c r="N40" i="1"/>
  <c r="CJ41" i="1"/>
  <c r="CJ70" i="1"/>
  <c r="G40" i="1"/>
  <c r="Q40" i="1"/>
  <c r="Q37" i="1"/>
  <c r="N37" i="1"/>
  <c r="N41" i="1"/>
  <c r="N70" i="1"/>
  <c r="AX41" i="1"/>
  <c r="G37" i="1"/>
  <c r="S41" i="1"/>
  <c r="CQ41" i="1"/>
  <c r="BE41" i="1"/>
  <c r="R41" i="1"/>
  <c r="AX70" i="1"/>
  <c r="J70" i="1"/>
  <c r="G20" i="1"/>
  <c r="Q20" i="1"/>
  <c r="I20" i="1"/>
  <c r="H20" i="1"/>
  <c r="BX70" i="1"/>
  <c r="F18" i="1"/>
  <c r="G18" i="1"/>
  <c r="Q18" i="1"/>
  <c r="H18" i="1"/>
  <c r="Q67" i="2"/>
  <c r="Q69" i="2"/>
  <c r="Q62" i="2"/>
  <c r="Q60" i="2"/>
  <c r="Q58" i="2"/>
  <c r="Q56" i="2"/>
  <c r="Q54" i="2"/>
  <c r="Q52" i="2"/>
  <c r="Q50" i="2"/>
  <c r="Q48" i="2"/>
  <c r="Q44" i="2"/>
  <c r="Q39" i="2"/>
  <c r="Q36" i="2"/>
  <c r="Q34" i="2"/>
  <c r="Q32" i="2"/>
  <c r="Q30" i="2"/>
  <c r="Q28" i="2"/>
  <c r="G26" i="2"/>
  <c r="G41" i="2"/>
  <c r="Q26" i="2"/>
  <c r="Q41" i="2"/>
  <c r="G23" i="2"/>
  <c r="Q23" i="2"/>
  <c r="CQ22" i="2"/>
  <c r="CQ24" i="2"/>
  <c r="CQ70" i="2"/>
  <c r="CE24" i="2"/>
  <c r="CE70" i="2"/>
  <c r="G22" i="2"/>
  <c r="Q22" i="2"/>
  <c r="F20" i="2"/>
  <c r="G19" i="2"/>
  <c r="R17" i="2"/>
  <c r="R24" i="2"/>
  <c r="AL17" i="2"/>
  <c r="AK24" i="2"/>
  <c r="AK70" i="2"/>
  <c r="S24" i="2"/>
  <c r="S70" i="2"/>
  <c r="F67" i="1"/>
  <c r="F69" i="1"/>
  <c r="AL69" i="1"/>
  <c r="Q67" i="1"/>
  <c r="Q69" i="1"/>
  <c r="H67" i="1"/>
  <c r="H69" i="1"/>
  <c r="G64" i="1"/>
  <c r="G65" i="1"/>
  <c r="H64" i="1"/>
  <c r="H65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BY41" i="1"/>
  <c r="BY70" i="1"/>
  <c r="F38" i="1"/>
  <c r="G38" i="1"/>
  <c r="Q38" i="1"/>
  <c r="H38" i="1"/>
  <c r="I37" i="1"/>
  <c r="F35" i="1"/>
  <c r="G35" i="1"/>
  <c r="Q35" i="1"/>
  <c r="H35" i="1"/>
  <c r="F33" i="1"/>
  <c r="G33" i="1"/>
  <c r="Q33" i="1"/>
  <c r="H33" i="1"/>
  <c r="F31" i="1"/>
  <c r="G31" i="1"/>
  <c r="Q31" i="1"/>
  <c r="H31" i="1"/>
  <c r="F29" i="1"/>
  <c r="G29" i="1"/>
  <c r="Q29" i="1"/>
  <c r="H29" i="1"/>
  <c r="BX41" i="1"/>
  <c r="F27" i="1"/>
  <c r="AL41" i="1"/>
  <c r="G27" i="1"/>
  <c r="Q27" i="1"/>
  <c r="O41" i="1"/>
  <c r="K41" i="1"/>
  <c r="H27" i="1"/>
  <c r="F26" i="1"/>
  <c r="F21" i="1"/>
  <c r="G21" i="1"/>
  <c r="Q21" i="1"/>
  <c r="H21" i="1"/>
  <c r="CQ24" i="1"/>
  <c r="CQ70" i="1"/>
  <c r="BE24" i="1"/>
  <c r="BE70" i="1"/>
  <c r="O24" i="1"/>
  <c r="M24" i="1"/>
  <c r="M70" i="1"/>
  <c r="K24" i="1"/>
  <c r="K70" i="1"/>
  <c r="H17" i="1"/>
  <c r="H24" i="1"/>
  <c r="I24" i="1"/>
  <c r="Q19" i="2"/>
  <c r="Q68" i="1"/>
  <c r="Q64" i="1"/>
  <c r="Q65" i="1"/>
  <c r="Q61" i="1"/>
  <c r="Q59" i="1"/>
  <c r="Q57" i="1"/>
  <c r="Q55" i="1"/>
  <c r="Q53" i="1"/>
  <c r="Q51" i="1"/>
  <c r="Q49" i="1"/>
  <c r="F45" i="1"/>
  <c r="Q45" i="1"/>
  <c r="H45" i="1"/>
  <c r="F43" i="1"/>
  <c r="Q43" i="1"/>
  <c r="H43" i="1"/>
  <c r="I46" i="1"/>
  <c r="F40" i="1"/>
  <c r="G39" i="1"/>
  <c r="F37" i="1"/>
  <c r="G36" i="1"/>
  <c r="G34" i="1"/>
  <c r="G32" i="1"/>
  <c r="G30" i="1"/>
  <c r="G28" i="1"/>
  <c r="G26" i="1"/>
  <c r="P41" i="1"/>
  <c r="P70" i="1"/>
  <c r="L41" i="1"/>
  <c r="L70" i="1"/>
  <c r="J41" i="1"/>
  <c r="H26" i="1"/>
  <c r="G23" i="1"/>
  <c r="Q23" i="1"/>
  <c r="CQ22" i="1"/>
  <c r="CE24" i="1"/>
  <c r="CE70" i="1"/>
  <c r="G22" i="1"/>
  <c r="Q22" i="1"/>
  <c r="F20" i="1"/>
  <c r="G19" i="1"/>
  <c r="R17" i="1"/>
  <c r="R24" i="1"/>
  <c r="AL17" i="1"/>
  <c r="AK24" i="1"/>
  <c r="AK70" i="1"/>
  <c r="S24" i="1"/>
  <c r="S70" i="1"/>
  <c r="Q44" i="1"/>
  <c r="Q39" i="1"/>
  <c r="Q36" i="1"/>
  <c r="Q34" i="1"/>
  <c r="Q32" i="1"/>
  <c r="Q30" i="1"/>
  <c r="Q28" i="1"/>
  <c r="Q26" i="1"/>
  <c r="Q19" i="1"/>
  <c r="H41" i="2"/>
  <c r="Q17" i="1"/>
  <c r="Q24" i="1"/>
  <c r="Q70" i="1"/>
  <c r="AL24" i="1"/>
  <c r="AL70" i="1"/>
  <c r="Q46" i="1"/>
  <c r="F17" i="1"/>
  <c r="F24" i="1"/>
  <c r="H37" i="1"/>
  <c r="H41" i="1"/>
  <c r="H70" i="1"/>
  <c r="I41" i="1"/>
  <c r="Q17" i="2"/>
  <c r="Q24" i="2"/>
  <c r="AL24" i="2"/>
  <c r="AL70" i="2"/>
  <c r="N41" i="2"/>
  <c r="N70" i="2"/>
  <c r="Q41" i="1"/>
  <c r="G17" i="1"/>
  <c r="G24" i="1"/>
  <c r="R70" i="1"/>
  <c r="G41" i="1"/>
  <c r="H46" i="1"/>
  <c r="F46" i="1"/>
  <c r="I70" i="1"/>
  <c r="O70" i="1"/>
  <c r="F41" i="1"/>
  <c r="G17" i="2"/>
  <c r="G24" i="2"/>
  <c r="R70" i="2"/>
  <c r="H24" i="2"/>
  <c r="H70" i="2"/>
  <c r="F17" i="2"/>
  <c r="F24" i="2"/>
  <c r="F70" i="2"/>
  <c r="G46" i="2"/>
  <c r="H46" i="2"/>
  <c r="Q46" i="2"/>
  <c r="G70" i="2"/>
  <c r="G70" i="1"/>
  <c r="Q70" i="2"/>
  <c r="F70" i="1"/>
</calcChain>
</file>

<file path=xl/sharedStrings.xml><?xml version="1.0" encoding="utf-8"?>
<sst xmlns="http://schemas.openxmlformats.org/spreadsheetml/2006/main" count="579" uniqueCount="166">
  <si>
    <t>Wydział Elektryczny</t>
  </si>
  <si>
    <t>Nazwa kierunku studiów</t>
  </si>
  <si>
    <t>Elektrotechnika</t>
  </si>
  <si>
    <t>Dziedziny nauki</t>
  </si>
  <si>
    <t>dziedzina nauk inżynieryjno-technicznych</t>
  </si>
  <si>
    <t>Dyscypliny naukowe</t>
  </si>
  <si>
    <t>automatyka, elektronika i elektrotechnika (100%)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</si>
  <si>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</si>
  <si>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</si>
  <si>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</si>
  <si>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</si>
  <si>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</si>
  <si>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</si>
  <si>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2021/2022</t>
  </si>
  <si>
    <t>Specjalność/specjalizacja</t>
  </si>
  <si>
    <t>Systemy elektroenergetyczne</t>
  </si>
  <si>
    <t>Obowiązuje od 2021-10-01</t>
  </si>
  <si>
    <t>Kod planu studiów</t>
  </si>
  <si>
    <t>EL_2A_N_2021_2022_Z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</si>
  <si>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</si>
  <si>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</si>
  <si>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</si>
  <si>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</si>
  <si>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</si>
  <si>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</si>
  <si>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</si>
  <si>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</si>
  <si>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</si>
  <si>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</si>
  <si>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</si>
  <si>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</si>
  <si>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</si>
  <si>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</si>
  <si>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</si>
  <si>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</si>
  <si>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</si>
  <si>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</si>
  <si>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</si>
  <si>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</si>
  <si>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</si>
  <si>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</si>
  <si>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</si>
  <si>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</si>
  <si>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</si>
  <si>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</si>
  <si>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</si>
  <si>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</si>
  <si>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</si>
  <si>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</si>
  <si>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</si>
  <si>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</si>
  <si>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</si>
  <si>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</si>
  <si>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</si>
  <si>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</si>
  <si>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</si>
  <si>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</si>
  <si>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</si>
  <si>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Procedury ochrony własności przemysłowej</t>
  </si>
  <si>
    <t>A03</t>
  </si>
  <si>
    <t>Bezpieczeństwo prac elektrycznych</t>
  </si>
  <si>
    <t>Blok obieralny 2</t>
  </si>
  <si>
    <t>A05</t>
  </si>
  <si>
    <t>Zintegrowane systemy zarządzania przedsiębiorstwem</t>
  </si>
  <si>
    <t>Blok obieralny 3</t>
  </si>
  <si>
    <t>Blok obieralny 4</t>
  </si>
  <si>
    <t>Razem</t>
  </si>
  <si>
    <t>Moduły/Przedmioty kształcenia kierunkowego</t>
  </si>
  <si>
    <t>C01</t>
  </si>
  <si>
    <t>Analiza i projektowanie obwodów elektrycznych</t>
  </si>
  <si>
    <t>C02</t>
  </si>
  <si>
    <t>Badania nieniszczące metodami elektromagnetycznymi</t>
  </si>
  <si>
    <t>C03</t>
  </si>
  <si>
    <t>Instalacje zintegrowane</t>
  </si>
  <si>
    <t>C04</t>
  </si>
  <si>
    <t>Urządzenia elektroenergetyczne niskiego napięcia</t>
  </si>
  <si>
    <t>C05</t>
  </si>
  <si>
    <t>Metody obliczeniowe i optymalizacyjne</t>
  </si>
  <si>
    <t>C06</t>
  </si>
  <si>
    <t>Zaawansowane metody matematyczne</t>
  </si>
  <si>
    <t>C07</t>
  </si>
  <si>
    <t>Modelowanie i pomiary pól elektromagnetycznych</t>
  </si>
  <si>
    <t>C08</t>
  </si>
  <si>
    <t>Inteligentne algorytmy analizy w elektrotechnice</t>
  </si>
  <si>
    <t>C09</t>
  </si>
  <si>
    <t>Zastosowania fotoniki w elektrotechnice</t>
  </si>
  <si>
    <t>C10</t>
  </si>
  <si>
    <t>Wysokonapięciowe urządzenia elektroenergetyczne</t>
  </si>
  <si>
    <t>C11</t>
  </si>
  <si>
    <t>Eksploatacja i diagnostyka wysokonapięciowa</t>
  </si>
  <si>
    <t>Blok obieralny 5</t>
  </si>
  <si>
    <t>C13</t>
  </si>
  <si>
    <t>Praca dyplomowa magisterska</t>
  </si>
  <si>
    <t>C14</t>
  </si>
  <si>
    <t>Seminarium dyplomowe</t>
  </si>
  <si>
    <t>Blok obieralny 6</t>
  </si>
  <si>
    <t>Moduły/Przedmioty specjalnościowe</t>
  </si>
  <si>
    <t>Urządzenia i instalacje elektryczne</t>
  </si>
  <si>
    <t>D01-SE</t>
  </si>
  <si>
    <t>Zaawansowane techniki projektowania elementów systemów elektroenergetycznych</t>
  </si>
  <si>
    <t>D02-SE</t>
  </si>
  <si>
    <t>Systemy elektroenergetyczne wysokiego napięcia</t>
  </si>
  <si>
    <t>D03-SE</t>
  </si>
  <si>
    <t>Energoelektronika w elektroenergetyce</t>
  </si>
  <si>
    <t>Moduły/Przedmioty obieralne</t>
  </si>
  <si>
    <t>A01.1</t>
  </si>
  <si>
    <t>Język angielski</t>
  </si>
  <si>
    <t>A01.2</t>
  </si>
  <si>
    <t>Język niemiecki</t>
  </si>
  <si>
    <t>A04.1</t>
  </si>
  <si>
    <t>Etyka biznesu</t>
  </si>
  <si>
    <t>A04.2</t>
  </si>
  <si>
    <t>Etyka zawodowa</t>
  </si>
  <si>
    <t>A06.1</t>
  </si>
  <si>
    <t>Lobbing w życiu publicznym</t>
  </si>
  <si>
    <t>A06.2</t>
  </si>
  <si>
    <t>Instytucje i mechanizmy funkcjonowania Unii Europejskiej</t>
  </si>
  <si>
    <t>A07.1</t>
  </si>
  <si>
    <t>Komunikacja społeczna i techniki negocjacji</t>
  </si>
  <si>
    <t>A07.2</t>
  </si>
  <si>
    <t>Socjologia społeczeństwa informacyjnego</t>
  </si>
  <si>
    <t>C12.1</t>
  </si>
  <si>
    <t>Projektowanie elektrycznych systemów napędowych</t>
  </si>
  <si>
    <t>C12.2</t>
  </si>
  <si>
    <t>Projektowanie elektromechanicznych przetworników energii</t>
  </si>
  <si>
    <t>C15.1</t>
  </si>
  <si>
    <t>Mobilne technologie diagnostyczne urządzeń wysokonapięciowych</t>
  </si>
  <si>
    <t>C15.2</t>
  </si>
  <si>
    <t>Projektowanie układów kompatybilnych elektromagnetycznie</t>
  </si>
  <si>
    <t>C15.3</t>
  </si>
  <si>
    <t>Modelowanie 2D/3D urządzeń elektrycznych</t>
  </si>
  <si>
    <t>C15.4</t>
  </si>
  <si>
    <t>Symulacje i projektowanie układów energoelektronicznych</t>
  </si>
  <si>
    <t>C15.5</t>
  </si>
  <si>
    <t>Inteligentne systemy wbudowane</t>
  </si>
  <si>
    <t>Praktyki zawodowe</t>
  </si>
  <si>
    <t>P01</t>
  </si>
  <si>
    <t>Praktyka zawodowa</t>
  </si>
  <si>
    <t>Przedmioty jednorazowe</t>
  </si>
  <si>
    <t>A08</t>
  </si>
  <si>
    <t>Podstawy informacji naukowej</t>
  </si>
  <si>
    <t>A09</t>
  </si>
  <si>
    <t>Szkolenie BHP i przeciwpożarowe</t>
  </si>
  <si>
    <t>SUMA</t>
  </si>
  <si>
    <t>Sporządził</t>
  </si>
  <si>
    <t>Dziekan</t>
  </si>
  <si>
    <t>Stwierdzenie zgodności</t>
  </si>
  <si>
    <t>Prorektor ds. kształcenia</t>
  </si>
  <si>
    <t>(data, podpis)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</si>
  <si>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</si>
  <si>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</si>
  <si>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</si>
  <si>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</si>
  <si>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</si>
  <si>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</si>
  <si>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</si>
  <si>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</si>
  <si>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praca dyplomowa</t>
  </si>
  <si>
    <t>praktyki</t>
  </si>
  <si>
    <t>D01-UiIE</t>
  </si>
  <si>
    <t>Zaawansowane techniki projektowania instalacji elektrycznych</t>
  </si>
  <si>
    <t>D02-UiIE</t>
  </si>
  <si>
    <t>Systemy elektroenergetyczne niskiego napięcia</t>
  </si>
  <si>
    <t>D03-UiIE</t>
  </si>
  <si>
    <t>Przemysłowe systemy sterowania</t>
  </si>
  <si>
    <t>Załącznik nr 5 do Uchwały nr 73 z dnia 26 kwietnia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</si>
</sst>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id="{B4CD4F9B-BB39-46A3-8160-58529162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054" name="Picture 2">
          <a:extLst>
            <a:ext uri="{FF2B5EF4-FFF2-40B4-BE49-F238E27FC236}">
              <a16:creationId xmlns:a16="http://schemas.microsoft.com/office/drawing/2014/main" id="{39445F04-A06D-4993-996C-18C4BCF3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80C8A8FD-A84D-4375-B4A0-D6BA91DC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5CB6DDB0-E8F0-4125-8BDE-D0A53974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3"/>
  <sheetViews>
    <sheetView tabSelected="1" workbookViewId="0">
      <selection activeCell="AM9" sqref="AM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18</v>
      </c>
      <c r="AM9" t="s">
        <v>165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42</v>
      </c>
      <c r="R12" s="20" t="s">
        <v>43</v>
      </c>
      <c r="S12" s="20" t="s">
        <v>44</v>
      </c>
      <c r="T12" s="19" t="s">
        <v>45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50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46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49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51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52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47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47</v>
      </c>
      <c r="AL14" s="16" t="s">
        <v>48</v>
      </c>
      <c r="AM14" s="17" t="s">
        <v>32</v>
      </c>
      <c r="AN14" s="17"/>
      <c r="AO14" s="17"/>
      <c r="AP14" s="17"/>
      <c r="AQ14" s="17"/>
      <c r="AR14" s="17"/>
      <c r="AS14" s="16" t="s">
        <v>47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47</v>
      </c>
      <c r="BE14" s="16" t="s">
        <v>48</v>
      </c>
      <c r="BF14" s="17" t="s">
        <v>32</v>
      </c>
      <c r="BG14" s="17"/>
      <c r="BH14" s="17"/>
      <c r="BI14" s="17"/>
      <c r="BJ14" s="17"/>
      <c r="BK14" s="17"/>
      <c r="BL14" s="16" t="s">
        <v>47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47</v>
      </c>
      <c r="BX14" s="16" t="s">
        <v>48</v>
      </c>
      <c r="BY14" s="17" t="s">
        <v>32</v>
      </c>
      <c r="BZ14" s="17"/>
      <c r="CA14" s="17"/>
      <c r="CB14" s="17"/>
      <c r="CC14" s="17"/>
      <c r="CD14" s="17"/>
      <c r="CE14" s="16" t="s">
        <v>47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47</v>
      </c>
      <c r="CQ14" s="16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39</v>
      </c>
      <c r="AF15" s="18"/>
      <c r="AG15" s="18" t="s">
        <v>40</v>
      </c>
      <c r="AH15" s="18"/>
      <c r="AI15" s="18" t="s">
        <v>41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39</v>
      </c>
      <c r="AY15" s="18"/>
      <c r="AZ15" s="18" t="s">
        <v>40</v>
      </c>
      <c r="BA15" s="18"/>
      <c r="BB15" s="18" t="s">
        <v>41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39</v>
      </c>
      <c r="BR15" s="18"/>
      <c r="BS15" s="18" t="s">
        <v>40</v>
      </c>
      <c r="BT15" s="18"/>
      <c r="BU15" s="18" t="s">
        <v>41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39</v>
      </c>
      <c r="CK15" s="18"/>
      <c r="CL15" s="18" t="s">
        <v>40</v>
      </c>
      <c r="CM15" s="18"/>
      <c r="CN15" s="18" t="s">
        <v>41</v>
      </c>
      <c r="CO15" s="18"/>
      <c r="CP15" s="16"/>
      <c r="CQ15" s="16"/>
    </row>
    <row r="16" spans="1:95" ht="20.100000000000001" customHeight="1" x14ac:dyDescent="0.2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>
        <v>1</v>
      </c>
      <c r="B17" s="6">
        <v>1</v>
      </c>
      <c r="C17" s="6"/>
      <c r="D17" s="6"/>
      <c r="E17" s="3" t="s">
        <v>54</v>
      </c>
      <c r="F17" s="6">
        <f>$B$17*COUNTIF(T17:CO17,"e")</f>
        <v>1</v>
      </c>
      <c r="G17" s="6">
        <f>$B$17*COUNTIF(T17:CO17,"z")</f>
        <v>0</v>
      </c>
      <c r="H17" s="6">
        <f t="shared" ref="H17:H23" si="0">SUM(I17:P17)</f>
        <v>20</v>
      </c>
      <c r="I17" s="6">
        <f t="shared" ref="I17:I23" si="1">T17+AM17+BF17+BY17</f>
        <v>0</v>
      </c>
      <c r="J17" s="6">
        <f t="shared" ref="J17:J23" si="2">V17+AO17+BH17+CA17</f>
        <v>0</v>
      </c>
      <c r="K17" s="6">
        <f t="shared" ref="K17:K23" si="3">X17+AQ17+BJ17+CC17</f>
        <v>0</v>
      </c>
      <c r="L17" s="6">
        <f t="shared" ref="L17:L23" si="4">AA17+AT17+BM17+CF17</f>
        <v>0</v>
      </c>
      <c r="M17" s="6">
        <f t="shared" ref="M17:M23" si="5">AC17+AV17+BO17+CH17</f>
        <v>20</v>
      </c>
      <c r="N17" s="6">
        <f t="shared" ref="N17:N23" si="6">AE17+AX17+BQ17+CJ17</f>
        <v>0</v>
      </c>
      <c r="O17" s="6">
        <f t="shared" ref="O17:O23" si="7">AG17+AZ17+BS17+CL17</f>
        <v>0</v>
      </c>
      <c r="P17" s="6">
        <f t="shared" ref="P17:P23" si="8">AI17+BB17+BU17+CN17</f>
        <v>0</v>
      </c>
      <c r="Q17" s="7">
        <f t="shared" ref="Q17:Q23" si="9">AL17+BE17+BX17+CQ17</f>
        <v>3</v>
      </c>
      <c r="R17" s="7">
        <f t="shared" ref="R17:R23" si="10">AK17+BD17+BW17+CP17</f>
        <v>3</v>
      </c>
      <c r="S17" s="7">
        <f>$B$17*1</f>
        <v>1</v>
      </c>
      <c r="T17" s="11"/>
      <c r="U17" s="10"/>
      <c r="V17" s="11"/>
      <c r="W17" s="10"/>
      <c r="X17" s="11"/>
      <c r="Y17" s="10"/>
      <c r="Z17" s="7"/>
      <c r="AA17" s="11"/>
      <c r="AB17" s="10"/>
      <c r="AC17" s="11">
        <f>$B$17*20</f>
        <v>20</v>
      </c>
      <c r="AD17" s="10" t="s">
        <v>55</v>
      </c>
      <c r="AE17" s="11"/>
      <c r="AF17" s="10"/>
      <c r="AG17" s="11"/>
      <c r="AH17" s="10"/>
      <c r="AI17" s="11"/>
      <c r="AJ17" s="10"/>
      <c r="AK17" s="7">
        <f>$B$17*3</f>
        <v>3</v>
      </c>
      <c r="AL17" s="7">
        <f t="shared" ref="AL17:AL23" si="11">Z17+AK17</f>
        <v>3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3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3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3" si="14">CE17+CP17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1</v>
      </c>
      <c r="H18" s="6">
        <f t="shared" si="0"/>
        <v>4</v>
      </c>
      <c r="I18" s="6">
        <f t="shared" si="1"/>
        <v>4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0</v>
      </c>
      <c r="R18" s="7">
        <f t="shared" si="10"/>
        <v>0</v>
      </c>
      <c r="S18" s="7">
        <v>0</v>
      </c>
      <c r="T18" s="11">
        <v>4</v>
      </c>
      <c r="U18" s="10" t="s">
        <v>56</v>
      </c>
      <c r="V18" s="11"/>
      <c r="W18" s="10"/>
      <c r="X18" s="11"/>
      <c r="Y18" s="10"/>
      <c r="Z18" s="7">
        <v>0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/>
      <c r="B19" s="6"/>
      <c r="C19" s="6"/>
      <c r="D19" s="6" t="s">
        <v>59</v>
      </c>
      <c r="E19" s="3" t="s">
        <v>60</v>
      </c>
      <c r="F19" s="6">
        <f>COUNTIF(T19:CO19,"e")</f>
        <v>0</v>
      </c>
      <c r="G19" s="6">
        <f>COUNTIF(T19:CO19,"z")</f>
        <v>2</v>
      </c>
      <c r="H19" s="6">
        <f t="shared" si="0"/>
        <v>18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9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1</v>
      </c>
      <c r="S19" s="7">
        <v>0.76</v>
      </c>
      <c r="T19" s="11">
        <v>9</v>
      </c>
      <c r="U19" s="10" t="s">
        <v>56</v>
      </c>
      <c r="V19" s="11"/>
      <c r="W19" s="10"/>
      <c r="X19" s="11"/>
      <c r="Y19" s="10"/>
      <c r="Z19" s="7">
        <v>1</v>
      </c>
      <c r="AA19" s="11">
        <v>9</v>
      </c>
      <c r="AB19" s="10" t="s">
        <v>56</v>
      </c>
      <c r="AC19" s="11"/>
      <c r="AD19" s="10"/>
      <c r="AE19" s="11"/>
      <c r="AF19" s="10"/>
      <c r="AG19" s="11"/>
      <c r="AH19" s="10"/>
      <c r="AI19" s="11"/>
      <c r="AJ19" s="10"/>
      <c r="AK19" s="7">
        <v>1</v>
      </c>
      <c r="AL19" s="7">
        <f t="shared" si="11"/>
        <v>2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2</v>
      </c>
      <c r="B20" s="6">
        <v>1</v>
      </c>
      <c r="C20" s="6"/>
      <c r="D20" s="6"/>
      <c r="E20" s="3" t="s">
        <v>61</v>
      </c>
      <c r="F20" s="6">
        <f>$B$20*COUNTIF(T20:CO20,"e")</f>
        <v>0</v>
      </c>
      <c r="G20" s="6">
        <f>$B$20*COUNTIF(T20:CO20,"z")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$B$20*0.4</f>
        <v>0.4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>
        <f>$B$20*9</f>
        <v>9</v>
      </c>
      <c r="BZ20" s="10" t="s">
        <v>56</v>
      </c>
      <c r="CA20" s="11"/>
      <c r="CB20" s="10"/>
      <c r="CC20" s="11"/>
      <c r="CD20" s="10"/>
      <c r="CE20" s="7">
        <f>$B$20*1</f>
        <v>1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1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>COUNTIF(T21:CO21,"e")</f>
        <v>0</v>
      </c>
      <c r="G21" s="6">
        <f>COUNTIF(T21:CO21,"z")</f>
        <v>1</v>
      </c>
      <c r="H21" s="6">
        <f t="shared" si="0"/>
        <v>18</v>
      </c>
      <c r="I21" s="6">
        <f t="shared" si="1"/>
        <v>18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0.7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18</v>
      </c>
      <c r="BZ21" s="10" t="s">
        <v>56</v>
      </c>
      <c r="CA21" s="11"/>
      <c r="CB21" s="10"/>
      <c r="CC21" s="11"/>
      <c r="CD21" s="10"/>
      <c r="CE21" s="7">
        <v>2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2</v>
      </c>
    </row>
    <row r="22" spans="1:95" x14ac:dyDescent="0.2">
      <c r="A22" s="6">
        <v>3</v>
      </c>
      <c r="B22" s="6">
        <v>1</v>
      </c>
      <c r="C22" s="6"/>
      <c r="D22" s="6"/>
      <c r="E22" s="3" t="s">
        <v>64</v>
      </c>
      <c r="F22" s="6">
        <f>$B$22*COUNTIF(T22:CO22,"e")</f>
        <v>0</v>
      </c>
      <c r="G22" s="6">
        <f>$B$22*COUNTIF(T22:CO22,"z")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$B$22*0.4</f>
        <v>0.4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>
        <f>$B$22*9</f>
        <v>9</v>
      </c>
      <c r="BZ22" s="10" t="s">
        <v>56</v>
      </c>
      <c r="CA22" s="11"/>
      <c r="CB22" s="10"/>
      <c r="CC22" s="11"/>
      <c r="CD22" s="10"/>
      <c r="CE22" s="7">
        <f>$B$22*1</f>
        <v>1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1</v>
      </c>
    </row>
    <row r="23" spans="1:95" x14ac:dyDescent="0.2">
      <c r="A23" s="6">
        <v>4</v>
      </c>
      <c r="B23" s="6">
        <v>1</v>
      </c>
      <c r="C23" s="6"/>
      <c r="D23" s="6"/>
      <c r="E23" s="3" t="s">
        <v>65</v>
      </c>
      <c r="F23" s="6">
        <f>$B$23*COUNTIF(T23:CO23,"e")</f>
        <v>0</v>
      </c>
      <c r="G23" s="6">
        <f>$B$23*COUNTIF(T23:CO23,"z")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f>$B$23*0.4</f>
        <v>0.4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f>$B$23*9</f>
        <v>9</v>
      </c>
      <c r="BZ23" s="10" t="s">
        <v>56</v>
      </c>
      <c r="CA23" s="11"/>
      <c r="CB23" s="10"/>
      <c r="CC23" s="11"/>
      <c r="CD23" s="10"/>
      <c r="CE23" s="7">
        <f>$B$23*1</f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ht="15.95" customHeight="1" x14ac:dyDescent="0.2">
      <c r="A24" s="6"/>
      <c r="B24" s="6"/>
      <c r="C24" s="6"/>
      <c r="D24" s="6"/>
      <c r="E24" s="6" t="s">
        <v>66</v>
      </c>
      <c r="F24" s="6">
        <f t="shared" ref="F24:AK24" si="15">SUM(F17:F23)</f>
        <v>1</v>
      </c>
      <c r="G24" s="6">
        <f t="shared" si="15"/>
        <v>7</v>
      </c>
      <c r="H24" s="6">
        <f t="shared" si="15"/>
        <v>87</v>
      </c>
      <c r="I24" s="6">
        <f t="shared" si="15"/>
        <v>58</v>
      </c>
      <c r="J24" s="6">
        <f t="shared" si="15"/>
        <v>0</v>
      </c>
      <c r="K24" s="6">
        <f t="shared" si="15"/>
        <v>0</v>
      </c>
      <c r="L24" s="6">
        <f t="shared" si="15"/>
        <v>9</v>
      </c>
      <c r="M24" s="6">
        <f t="shared" si="15"/>
        <v>20</v>
      </c>
      <c r="N24" s="6">
        <f t="shared" si="15"/>
        <v>0</v>
      </c>
      <c r="O24" s="6">
        <f t="shared" si="15"/>
        <v>0</v>
      </c>
      <c r="P24" s="6">
        <f t="shared" si="15"/>
        <v>0</v>
      </c>
      <c r="Q24" s="7">
        <f t="shared" si="15"/>
        <v>10</v>
      </c>
      <c r="R24" s="7">
        <f t="shared" si="15"/>
        <v>4</v>
      </c>
      <c r="S24" s="7">
        <f t="shared" si="15"/>
        <v>3.66</v>
      </c>
      <c r="T24" s="11">
        <f t="shared" si="15"/>
        <v>13</v>
      </c>
      <c r="U24" s="10">
        <f t="shared" si="15"/>
        <v>0</v>
      </c>
      <c r="V24" s="11">
        <f t="shared" si="15"/>
        <v>0</v>
      </c>
      <c r="W24" s="10">
        <f t="shared" si="15"/>
        <v>0</v>
      </c>
      <c r="X24" s="11">
        <f t="shared" si="15"/>
        <v>0</v>
      </c>
      <c r="Y24" s="10">
        <f t="shared" si="15"/>
        <v>0</v>
      </c>
      <c r="Z24" s="7">
        <f t="shared" si="15"/>
        <v>1</v>
      </c>
      <c r="AA24" s="11">
        <f t="shared" si="15"/>
        <v>9</v>
      </c>
      <c r="AB24" s="10">
        <f t="shared" si="15"/>
        <v>0</v>
      </c>
      <c r="AC24" s="11">
        <f t="shared" si="15"/>
        <v>20</v>
      </c>
      <c r="AD24" s="10">
        <f t="shared" si="15"/>
        <v>0</v>
      </c>
      <c r="AE24" s="11">
        <f t="shared" si="15"/>
        <v>0</v>
      </c>
      <c r="AF24" s="10">
        <f t="shared" si="15"/>
        <v>0</v>
      </c>
      <c r="AG24" s="11">
        <f t="shared" si="15"/>
        <v>0</v>
      </c>
      <c r="AH24" s="10">
        <f t="shared" si="15"/>
        <v>0</v>
      </c>
      <c r="AI24" s="11">
        <f t="shared" si="15"/>
        <v>0</v>
      </c>
      <c r="AJ24" s="10">
        <f t="shared" si="15"/>
        <v>0</v>
      </c>
      <c r="AK24" s="7">
        <f t="shared" si="15"/>
        <v>4</v>
      </c>
      <c r="AL24" s="7">
        <f t="shared" ref="AL24:BQ24" si="16">SUM(AL17:AL23)</f>
        <v>5</v>
      </c>
      <c r="AM24" s="11">
        <f t="shared" si="16"/>
        <v>0</v>
      </c>
      <c r="AN24" s="10">
        <f t="shared" si="16"/>
        <v>0</v>
      </c>
      <c r="AO24" s="11">
        <f t="shared" si="16"/>
        <v>0</v>
      </c>
      <c r="AP24" s="10">
        <f t="shared" si="16"/>
        <v>0</v>
      </c>
      <c r="AQ24" s="11">
        <f t="shared" si="16"/>
        <v>0</v>
      </c>
      <c r="AR24" s="10">
        <f t="shared" si="16"/>
        <v>0</v>
      </c>
      <c r="AS24" s="7">
        <f t="shared" si="16"/>
        <v>0</v>
      </c>
      <c r="AT24" s="11">
        <f t="shared" si="16"/>
        <v>0</v>
      </c>
      <c r="AU24" s="10">
        <f t="shared" si="16"/>
        <v>0</v>
      </c>
      <c r="AV24" s="11">
        <f t="shared" si="16"/>
        <v>0</v>
      </c>
      <c r="AW24" s="10">
        <f t="shared" si="16"/>
        <v>0</v>
      </c>
      <c r="AX24" s="11">
        <f t="shared" si="16"/>
        <v>0</v>
      </c>
      <c r="AY24" s="10">
        <f t="shared" si="16"/>
        <v>0</v>
      </c>
      <c r="AZ24" s="11">
        <f t="shared" si="16"/>
        <v>0</v>
      </c>
      <c r="BA24" s="10">
        <f t="shared" si="16"/>
        <v>0</v>
      </c>
      <c r="BB24" s="11">
        <f t="shared" si="16"/>
        <v>0</v>
      </c>
      <c r="BC24" s="10">
        <f t="shared" si="16"/>
        <v>0</v>
      </c>
      <c r="BD24" s="7">
        <f t="shared" si="16"/>
        <v>0</v>
      </c>
      <c r="BE24" s="7">
        <f t="shared" si="16"/>
        <v>0</v>
      </c>
      <c r="BF24" s="11">
        <f t="shared" si="16"/>
        <v>0</v>
      </c>
      <c r="BG24" s="10">
        <f t="shared" si="16"/>
        <v>0</v>
      </c>
      <c r="BH24" s="11">
        <f t="shared" si="16"/>
        <v>0</v>
      </c>
      <c r="BI24" s="10">
        <f t="shared" si="16"/>
        <v>0</v>
      </c>
      <c r="BJ24" s="11">
        <f t="shared" si="16"/>
        <v>0</v>
      </c>
      <c r="BK24" s="10">
        <f t="shared" si="16"/>
        <v>0</v>
      </c>
      <c r="BL24" s="7">
        <f t="shared" si="16"/>
        <v>0</v>
      </c>
      <c r="BM24" s="11">
        <f t="shared" si="16"/>
        <v>0</v>
      </c>
      <c r="BN24" s="10">
        <f t="shared" si="16"/>
        <v>0</v>
      </c>
      <c r="BO24" s="11">
        <f t="shared" si="16"/>
        <v>0</v>
      </c>
      <c r="BP24" s="10">
        <f t="shared" si="16"/>
        <v>0</v>
      </c>
      <c r="BQ24" s="11">
        <f t="shared" si="16"/>
        <v>0</v>
      </c>
      <c r="BR24" s="10">
        <f t="shared" ref="BR24:CQ24" si="17">SUM(BR17:BR23)</f>
        <v>0</v>
      </c>
      <c r="BS24" s="11">
        <f t="shared" si="17"/>
        <v>0</v>
      </c>
      <c r="BT24" s="10">
        <f t="shared" si="17"/>
        <v>0</v>
      </c>
      <c r="BU24" s="11">
        <f t="shared" si="17"/>
        <v>0</v>
      </c>
      <c r="BV24" s="10">
        <f t="shared" si="17"/>
        <v>0</v>
      </c>
      <c r="BW24" s="7">
        <f t="shared" si="17"/>
        <v>0</v>
      </c>
      <c r="BX24" s="7">
        <f t="shared" si="17"/>
        <v>0</v>
      </c>
      <c r="BY24" s="11">
        <f t="shared" si="17"/>
        <v>45</v>
      </c>
      <c r="BZ24" s="10">
        <f t="shared" si="17"/>
        <v>0</v>
      </c>
      <c r="CA24" s="11">
        <f t="shared" si="17"/>
        <v>0</v>
      </c>
      <c r="CB24" s="10">
        <f t="shared" si="17"/>
        <v>0</v>
      </c>
      <c r="CC24" s="11">
        <f t="shared" si="17"/>
        <v>0</v>
      </c>
      <c r="CD24" s="10">
        <f t="shared" si="17"/>
        <v>0</v>
      </c>
      <c r="CE24" s="7">
        <f t="shared" si="17"/>
        <v>5</v>
      </c>
      <c r="CF24" s="11">
        <f t="shared" si="17"/>
        <v>0</v>
      </c>
      <c r="CG24" s="10">
        <f t="shared" si="17"/>
        <v>0</v>
      </c>
      <c r="CH24" s="11">
        <f t="shared" si="17"/>
        <v>0</v>
      </c>
      <c r="CI24" s="10">
        <f t="shared" si="17"/>
        <v>0</v>
      </c>
      <c r="CJ24" s="11">
        <f t="shared" si="17"/>
        <v>0</v>
      </c>
      <c r="CK24" s="10">
        <f t="shared" si="17"/>
        <v>0</v>
      </c>
      <c r="CL24" s="11">
        <f t="shared" si="17"/>
        <v>0</v>
      </c>
      <c r="CM24" s="10">
        <f t="shared" si="17"/>
        <v>0</v>
      </c>
      <c r="CN24" s="11">
        <f t="shared" si="17"/>
        <v>0</v>
      </c>
      <c r="CO24" s="10">
        <f t="shared" si="17"/>
        <v>0</v>
      </c>
      <c r="CP24" s="7">
        <f t="shared" si="17"/>
        <v>0</v>
      </c>
      <c r="CQ24" s="7">
        <f t="shared" si="17"/>
        <v>5</v>
      </c>
    </row>
    <row r="25" spans="1:95" ht="20.100000000000001" customHeight="1" x14ac:dyDescent="0.2">
      <c r="A25" s="12" t="s">
        <v>67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2"/>
      <c r="CQ25" s="13"/>
    </row>
    <row r="26" spans="1:95" x14ac:dyDescent="0.2">
      <c r="A26" s="6"/>
      <c r="B26" s="6"/>
      <c r="C26" s="6"/>
      <c r="D26" s="6" t="s">
        <v>68</v>
      </c>
      <c r="E26" s="3" t="s">
        <v>69</v>
      </c>
      <c r="F26" s="6">
        <f t="shared" ref="F26:F36" si="18">COUNTIF(T26:CO26,"e")</f>
        <v>0</v>
      </c>
      <c r="G26" s="6">
        <f t="shared" ref="G26:G36" si="19">COUNTIF(T26:CO26,"z")</f>
        <v>3</v>
      </c>
      <c r="H26" s="6">
        <f t="shared" ref="H26:H40" si="20">SUM(I26:P26)</f>
        <v>54</v>
      </c>
      <c r="I26" s="6">
        <f t="shared" ref="I26:I40" si="21">T26+AM26+BF26+BY26</f>
        <v>18</v>
      </c>
      <c r="J26" s="6">
        <f t="shared" ref="J26:J40" si="22">V26+AO26+BH26+CA26</f>
        <v>0</v>
      </c>
      <c r="K26" s="6">
        <f t="shared" ref="K26:K40" si="23">X26+AQ26+BJ26+CC26</f>
        <v>0</v>
      </c>
      <c r="L26" s="6">
        <f t="shared" ref="L26:L40" si="24">AA26+AT26+BM26+CF26</f>
        <v>18</v>
      </c>
      <c r="M26" s="6">
        <f t="shared" ref="M26:M40" si="25">AC26+AV26+BO26+CH26</f>
        <v>0</v>
      </c>
      <c r="N26" s="6">
        <f t="shared" ref="N26:N40" si="26">AE26+AX26+BQ26+CJ26</f>
        <v>18</v>
      </c>
      <c r="O26" s="6">
        <f t="shared" ref="O26:O40" si="27">AG26+AZ26+BS26+CL26</f>
        <v>0</v>
      </c>
      <c r="P26" s="6">
        <f t="shared" ref="P26:P40" si="28">AI26+BB26+BU26+CN26</f>
        <v>0</v>
      </c>
      <c r="Q26" s="7">
        <f t="shared" ref="Q26:Q40" si="29">AL26+BE26+BX26+CQ26</f>
        <v>6</v>
      </c>
      <c r="R26" s="7">
        <f t="shared" ref="R26:R40" si="30">AK26+BD26+BW26+CP26</f>
        <v>4</v>
      </c>
      <c r="S26" s="7">
        <v>2.12</v>
      </c>
      <c r="T26" s="11">
        <v>18</v>
      </c>
      <c r="U26" s="10" t="s">
        <v>56</v>
      </c>
      <c r="V26" s="11"/>
      <c r="W26" s="10"/>
      <c r="X26" s="11"/>
      <c r="Y26" s="10"/>
      <c r="Z26" s="7">
        <v>2</v>
      </c>
      <c r="AA26" s="11">
        <v>18</v>
      </c>
      <c r="AB26" s="10" t="s">
        <v>56</v>
      </c>
      <c r="AC26" s="11"/>
      <c r="AD26" s="10"/>
      <c r="AE26" s="11">
        <v>18</v>
      </c>
      <c r="AF26" s="10" t="s">
        <v>56</v>
      </c>
      <c r="AG26" s="11"/>
      <c r="AH26" s="10"/>
      <c r="AI26" s="11"/>
      <c r="AJ26" s="10"/>
      <c r="AK26" s="7">
        <v>4</v>
      </c>
      <c r="AL26" s="7">
        <f t="shared" ref="AL26:AL40" si="31">Z26+AK26</f>
        <v>6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ref="BE26:BE40" si="32">AS26+BD26</f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ref="BX26:BX40" si="33">BL26+BW26</f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ref="CQ26:CQ40" si="34">CE26+CP26</f>
        <v>0</v>
      </c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 t="shared" si="18"/>
        <v>1</v>
      </c>
      <c r="G27" s="6">
        <f t="shared" si="19"/>
        <v>1</v>
      </c>
      <c r="H27" s="6">
        <f t="shared" si="20"/>
        <v>36</v>
      </c>
      <c r="I27" s="6">
        <f t="shared" si="21"/>
        <v>18</v>
      </c>
      <c r="J27" s="6">
        <f t="shared" si="22"/>
        <v>0</v>
      </c>
      <c r="K27" s="6">
        <f t="shared" si="23"/>
        <v>0</v>
      </c>
      <c r="L27" s="6">
        <f t="shared" si="24"/>
        <v>18</v>
      </c>
      <c r="M27" s="6">
        <f t="shared" si="25"/>
        <v>0</v>
      </c>
      <c r="N27" s="6">
        <f t="shared" si="26"/>
        <v>0</v>
      </c>
      <c r="O27" s="6">
        <f t="shared" si="27"/>
        <v>0</v>
      </c>
      <c r="P27" s="6">
        <f t="shared" si="28"/>
        <v>0</v>
      </c>
      <c r="Q27" s="7">
        <f t="shared" si="29"/>
        <v>5</v>
      </c>
      <c r="R27" s="7">
        <f t="shared" si="30"/>
        <v>3</v>
      </c>
      <c r="S27" s="7">
        <v>1.6</v>
      </c>
      <c r="T27" s="11">
        <v>18</v>
      </c>
      <c r="U27" s="10" t="s">
        <v>55</v>
      </c>
      <c r="V27" s="11"/>
      <c r="W27" s="10"/>
      <c r="X27" s="11"/>
      <c r="Y27" s="10"/>
      <c r="Z27" s="7">
        <v>2</v>
      </c>
      <c r="AA27" s="11">
        <v>18</v>
      </c>
      <c r="AB27" s="10" t="s">
        <v>56</v>
      </c>
      <c r="AC27" s="11"/>
      <c r="AD27" s="10"/>
      <c r="AE27" s="11"/>
      <c r="AF27" s="10"/>
      <c r="AG27" s="11"/>
      <c r="AH27" s="10"/>
      <c r="AI27" s="11"/>
      <c r="AJ27" s="10"/>
      <c r="AK27" s="7">
        <v>3</v>
      </c>
      <c r="AL27" s="7">
        <f t="shared" si="31"/>
        <v>5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2"/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3"/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4"/>
        <v>0</v>
      </c>
    </row>
    <row r="28" spans="1:95" x14ac:dyDescent="0.2">
      <c r="A28" s="6"/>
      <c r="B28" s="6"/>
      <c r="C28" s="6"/>
      <c r="D28" s="6" t="s">
        <v>72</v>
      </c>
      <c r="E28" s="3" t="s">
        <v>73</v>
      </c>
      <c r="F28" s="6">
        <f t="shared" si="18"/>
        <v>0</v>
      </c>
      <c r="G28" s="6">
        <f t="shared" si="19"/>
        <v>2</v>
      </c>
      <c r="H28" s="6">
        <f t="shared" si="20"/>
        <v>36</v>
      </c>
      <c r="I28" s="6">
        <f t="shared" si="21"/>
        <v>15</v>
      </c>
      <c r="J28" s="6">
        <f t="shared" si="22"/>
        <v>0</v>
      </c>
      <c r="K28" s="6">
        <f t="shared" si="23"/>
        <v>0</v>
      </c>
      <c r="L28" s="6">
        <f t="shared" si="24"/>
        <v>21</v>
      </c>
      <c r="M28" s="6">
        <f t="shared" si="25"/>
        <v>0</v>
      </c>
      <c r="N28" s="6">
        <f t="shared" si="26"/>
        <v>0</v>
      </c>
      <c r="O28" s="6">
        <f t="shared" si="27"/>
        <v>0</v>
      </c>
      <c r="P28" s="6">
        <f t="shared" si="28"/>
        <v>0</v>
      </c>
      <c r="Q28" s="7">
        <f t="shared" si="29"/>
        <v>3</v>
      </c>
      <c r="R28" s="7">
        <f t="shared" si="30"/>
        <v>2</v>
      </c>
      <c r="S28" s="7">
        <v>1.4</v>
      </c>
      <c r="T28" s="11"/>
      <c r="U28" s="10"/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31"/>
        <v>0</v>
      </c>
      <c r="AM28" s="11">
        <v>15</v>
      </c>
      <c r="AN28" s="10" t="s">
        <v>56</v>
      </c>
      <c r="AO28" s="11"/>
      <c r="AP28" s="10"/>
      <c r="AQ28" s="11"/>
      <c r="AR28" s="10"/>
      <c r="AS28" s="7">
        <v>1</v>
      </c>
      <c r="AT28" s="11">
        <v>21</v>
      </c>
      <c r="AU28" s="10" t="s">
        <v>56</v>
      </c>
      <c r="AV28" s="11"/>
      <c r="AW28" s="10"/>
      <c r="AX28" s="11"/>
      <c r="AY28" s="10"/>
      <c r="AZ28" s="11"/>
      <c r="BA28" s="10"/>
      <c r="BB28" s="11"/>
      <c r="BC28" s="10"/>
      <c r="BD28" s="7">
        <v>2</v>
      </c>
      <c r="BE28" s="7">
        <f t="shared" si="32"/>
        <v>3</v>
      </c>
      <c r="BF28" s="11"/>
      <c r="BG28" s="10"/>
      <c r="BH28" s="11"/>
      <c r="BI28" s="10"/>
      <c r="BJ28" s="11"/>
      <c r="BK28" s="10"/>
      <c r="BL28" s="7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3"/>
        <v>0</v>
      </c>
      <c r="BY28" s="11"/>
      <c r="BZ28" s="10"/>
      <c r="CA28" s="11"/>
      <c r="CB28" s="10"/>
      <c r="CC28" s="11"/>
      <c r="CD28" s="10"/>
      <c r="CE28" s="7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4"/>
        <v>0</v>
      </c>
    </row>
    <row r="29" spans="1:95" x14ac:dyDescent="0.2">
      <c r="A29" s="6"/>
      <c r="B29" s="6"/>
      <c r="C29" s="6"/>
      <c r="D29" s="6" t="s">
        <v>74</v>
      </c>
      <c r="E29" s="3" t="s">
        <v>75</v>
      </c>
      <c r="F29" s="6">
        <f t="shared" si="18"/>
        <v>0</v>
      </c>
      <c r="G29" s="6">
        <f t="shared" si="19"/>
        <v>2</v>
      </c>
      <c r="H29" s="6">
        <f t="shared" si="20"/>
        <v>36</v>
      </c>
      <c r="I29" s="6">
        <f t="shared" si="21"/>
        <v>15</v>
      </c>
      <c r="J29" s="6">
        <f t="shared" si="22"/>
        <v>0</v>
      </c>
      <c r="K29" s="6">
        <f t="shared" si="23"/>
        <v>0</v>
      </c>
      <c r="L29" s="6">
        <f t="shared" si="24"/>
        <v>0</v>
      </c>
      <c r="M29" s="6">
        <f t="shared" si="25"/>
        <v>0</v>
      </c>
      <c r="N29" s="6">
        <f t="shared" si="26"/>
        <v>21</v>
      </c>
      <c r="O29" s="6">
        <f t="shared" si="27"/>
        <v>0</v>
      </c>
      <c r="P29" s="6">
        <f t="shared" si="28"/>
        <v>0</v>
      </c>
      <c r="Q29" s="7">
        <f t="shared" si="29"/>
        <v>3</v>
      </c>
      <c r="R29" s="7">
        <f t="shared" si="30"/>
        <v>2</v>
      </c>
      <c r="S29" s="7">
        <v>1.44</v>
      </c>
      <c r="T29" s="11"/>
      <c r="U29" s="10"/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1"/>
        <v>0</v>
      </c>
      <c r="AM29" s="11">
        <v>15</v>
      </c>
      <c r="AN29" s="10" t="s">
        <v>56</v>
      </c>
      <c r="AO29" s="11"/>
      <c r="AP29" s="10"/>
      <c r="AQ29" s="11"/>
      <c r="AR29" s="10"/>
      <c r="AS29" s="7">
        <v>1</v>
      </c>
      <c r="AT29" s="11"/>
      <c r="AU29" s="10"/>
      <c r="AV29" s="11"/>
      <c r="AW29" s="10"/>
      <c r="AX29" s="11">
        <v>21</v>
      </c>
      <c r="AY29" s="10" t="s">
        <v>56</v>
      </c>
      <c r="AZ29" s="11"/>
      <c r="BA29" s="10"/>
      <c r="BB29" s="11"/>
      <c r="BC29" s="10"/>
      <c r="BD29" s="7">
        <v>2</v>
      </c>
      <c r="BE29" s="7">
        <f t="shared" si="32"/>
        <v>3</v>
      </c>
      <c r="BF29" s="11"/>
      <c r="BG29" s="10"/>
      <c r="BH29" s="11"/>
      <c r="BI29" s="10"/>
      <c r="BJ29" s="11"/>
      <c r="BK29" s="10"/>
      <c r="BL29" s="7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3"/>
        <v>0</v>
      </c>
      <c r="BY29" s="11"/>
      <c r="BZ29" s="10"/>
      <c r="CA29" s="11"/>
      <c r="CB29" s="10"/>
      <c r="CC29" s="11"/>
      <c r="CD29" s="10"/>
      <c r="CE29" s="7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4"/>
        <v>0</v>
      </c>
    </row>
    <row r="30" spans="1:95" x14ac:dyDescent="0.2">
      <c r="A30" s="6"/>
      <c r="B30" s="6"/>
      <c r="C30" s="6"/>
      <c r="D30" s="6" t="s">
        <v>76</v>
      </c>
      <c r="E30" s="3" t="s">
        <v>77</v>
      </c>
      <c r="F30" s="6">
        <f t="shared" si="18"/>
        <v>1</v>
      </c>
      <c r="G30" s="6">
        <f t="shared" si="19"/>
        <v>1</v>
      </c>
      <c r="H30" s="6">
        <f t="shared" si="20"/>
        <v>45</v>
      </c>
      <c r="I30" s="6">
        <f t="shared" si="21"/>
        <v>18</v>
      </c>
      <c r="J30" s="6">
        <f t="shared" si="22"/>
        <v>0</v>
      </c>
      <c r="K30" s="6">
        <f t="shared" si="23"/>
        <v>0</v>
      </c>
      <c r="L30" s="6">
        <f t="shared" si="24"/>
        <v>27</v>
      </c>
      <c r="M30" s="6">
        <f t="shared" si="25"/>
        <v>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7">
        <f t="shared" si="29"/>
        <v>5</v>
      </c>
      <c r="R30" s="7">
        <f t="shared" si="30"/>
        <v>3</v>
      </c>
      <c r="S30" s="7">
        <v>2</v>
      </c>
      <c r="T30" s="11">
        <v>18</v>
      </c>
      <c r="U30" s="10" t="s">
        <v>55</v>
      </c>
      <c r="V30" s="11"/>
      <c r="W30" s="10"/>
      <c r="X30" s="11"/>
      <c r="Y30" s="10"/>
      <c r="Z30" s="7">
        <v>2</v>
      </c>
      <c r="AA30" s="11">
        <v>27</v>
      </c>
      <c r="AB30" s="10" t="s">
        <v>56</v>
      </c>
      <c r="AC30" s="11"/>
      <c r="AD30" s="10"/>
      <c r="AE30" s="11"/>
      <c r="AF30" s="10"/>
      <c r="AG30" s="11"/>
      <c r="AH30" s="10"/>
      <c r="AI30" s="11"/>
      <c r="AJ30" s="10"/>
      <c r="AK30" s="7">
        <v>3</v>
      </c>
      <c r="AL30" s="7">
        <f t="shared" si="31"/>
        <v>5</v>
      </c>
      <c r="AM30" s="11"/>
      <c r="AN30" s="10"/>
      <c r="AO30" s="11"/>
      <c r="AP30" s="10"/>
      <c r="AQ30" s="11"/>
      <c r="AR30" s="10"/>
      <c r="AS30" s="7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2"/>
        <v>0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3"/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4"/>
        <v>0</v>
      </c>
    </row>
    <row r="31" spans="1:95" x14ac:dyDescent="0.2">
      <c r="A31" s="6"/>
      <c r="B31" s="6"/>
      <c r="C31" s="6"/>
      <c r="D31" s="6" t="s">
        <v>78</v>
      </c>
      <c r="E31" s="3" t="s">
        <v>79</v>
      </c>
      <c r="F31" s="6">
        <f t="shared" si="18"/>
        <v>0</v>
      </c>
      <c r="G31" s="6">
        <f t="shared" si="19"/>
        <v>2</v>
      </c>
      <c r="H31" s="6">
        <f t="shared" si="20"/>
        <v>15</v>
      </c>
      <c r="I31" s="6">
        <f t="shared" si="21"/>
        <v>9</v>
      </c>
      <c r="J31" s="6">
        <f t="shared" si="22"/>
        <v>0</v>
      </c>
      <c r="K31" s="6">
        <f t="shared" si="23"/>
        <v>0</v>
      </c>
      <c r="L31" s="6">
        <f t="shared" si="24"/>
        <v>6</v>
      </c>
      <c r="M31" s="6">
        <f t="shared" si="25"/>
        <v>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7">
        <f t="shared" si="29"/>
        <v>1</v>
      </c>
      <c r="R31" s="7">
        <f t="shared" si="30"/>
        <v>0.6</v>
      </c>
      <c r="S31" s="7">
        <v>0.56000000000000005</v>
      </c>
      <c r="T31" s="11">
        <v>9</v>
      </c>
      <c r="U31" s="10" t="s">
        <v>56</v>
      </c>
      <c r="V31" s="11"/>
      <c r="W31" s="10"/>
      <c r="X31" s="11"/>
      <c r="Y31" s="10"/>
      <c r="Z31" s="7">
        <v>0.4</v>
      </c>
      <c r="AA31" s="11">
        <v>6</v>
      </c>
      <c r="AB31" s="10" t="s">
        <v>56</v>
      </c>
      <c r="AC31" s="11"/>
      <c r="AD31" s="10"/>
      <c r="AE31" s="11"/>
      <c r="AF31" s="10"/>
      <c r="AG31" s="11"/>
      <c r="AH31" s="10"/>
      <c r="AI31" s="11"/>
      <c r="AJ31" s="10"/>
      <c r="AK31" s="7">
        <v>0.6</v>
      </c>
      <c r="AL31" s="7">
        <f t="shared" si="31"/>
        <v>1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2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3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4"/>
        <v>0</v>
      </c>
    </row>
    <row r="32" spans="1:95" x14ac:dyDescent="0.2">
      <c r="A32" s="6"/>
      <c r="B32" s="6"/>
      <c r="C32" s="6"/>
      <c r="D32" s="6" t="s">
        <v>80</v>
      </c>
      <c r="E32" s="3" t="s">
        <v>81</v>
      </c>
      <c r="F32" s="6">
        <f t="shared" si="18"/>
        <v>0</v>
      </c>
      <c r="G32" s="6">
        <f t="shared" si="19"/>
        <v>2</v>
      </c>
      <c r="H32" s="6">
        <f t="shared" si="20"/>
        <v>24</v>
      </c>
      <c r="I32" s="6">
        <f t="shared" si="21"/>
        <v>9</v>
      </c>
      <c r="J32" s="6">
        <f t="shared" si="22"/>
        <v>0</v>
      </c>
      <c r="K32" s="6">
        <f t="shared" si="23"/>
        <v>0</v>
      </c>
      <c r="L32" s="6">
        <f t="shared" si="24"/>
        <v>15</v>
      </c>
      <c r="M32" s="6">
        <f t="shared" si="25"/>
        <v>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7">
        <f t="shared" si="29"/>
        <v>2</v>
      </c>
      <c r="R32" s="7">
        <f t="shared" si="30"/>
        <v>1</v>
      </c>
      <c r="S32" s="7">
        <v>0.96</v>
      </c>
      <c r="T32" s="11">
        <v>9</v>
      </c>
      <c r="U32" s="10" t="s">
        <v>56</v>
      </c>
      <c r="V32" s="11"/>
      <c r="W32" s="10"/>
      <c r="X32" s="11"/>
      <c r="Y32" s="10"/>
      <c r="Z32" s="7">
        <v>1</v>
      </c>
      <c r="AA32" s="11">
        <v>15</v>
      </c>
      <c r="AB32" s="10" t="s">
        <v>56</v>
      </c>
      <c r="AC32" s="11"/>
      <c r="AD32" s="10"/>
      <c r="AE32" s="11"/>
      <c r="AF32" s="10"/>
      <c r="AG32" s="11"/>
      <c r="AH32" s="10"/>
      <c r="AI32" s="11"/>
      <c r="AJ32" s="10"/>
      <c r="AK32" s="7">
        <v>1</v>
      </c>
      <c r="AL32" s="7">
        <f t="shared" si="31"/>
        <v>2</v>
      </c>
      <c r="AM32" s="11"/>
      <c r="AN32" s="10"/>
      <c r="AO32" s="11"/>
      <c r="AP32" s="10"/>
      <c r="AQ32" s="11"/>
      <c r="AR32" s="10"/>
      <c r="AS32" s="7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2"/>
        <v>0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3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4"/>
        <v>0</v>
      </c>
    </row>
    <row r="33" spans="1:95" x14ac:dyDescent="0.2">
      <c r="A33" s="6"/>
      <c r="B33" s="6"/>
      <c r="C33" s="6"/>
      <c r="D33" s="6" t="s">
        <v>82</v>
      </c>
      <c r="E33" s="3" t="s">
        <v>83</v>
      </c>
      <c r="F33" s="6">
        <f t="shared" si="18"/>
        <v>0</v>
      </c>
      <c r="G33" s="6">
        <f t="shared" si="19"/>
        <v>2</v>
      </c>
      <c r="H33" s="6">
        <f t="shared" si="20"/>
        <v>18</v>
      </c>
      <c r="I33" s="6">
        <f t="shared" si="21"/>
        <v>9</v>
      </c>
      <c r="J33" s="6">
        <f t="shared" si="22"/>
        <v>0</v>
      </c>
      <c r="K33" s="6">
        <f t="shared" si="23"/>
        <v>0</v>
      </c>
      <c r="L33" s="6">
        <f t="shared" si="24"/>
        <v>0</v>
      </c>
      <c r="M33" s="6">
        <f t="shared" si="25"/>
        <v>0</v>
      </c>
      <c r="N33" s="6">
        <f t="shared" si="26"/>
        <v>9</v>
      </c>
      <c r="O33" s="6">
        <f t="shared" si="27"/>
        <v>0</v>
      </c>
      <c r="P33" s="6">
        <f t="shared" si="28"/>
        <v>0</v>
      </c>
      <c r="Q33" s="7">
        <f t="shared" si="29"/>
        <v>2</v>
      </c>
      <c r="R33" s="7">
        <f t="shared" si="30"/>
        <v>1</v>
      </c>
      <c r="S33" s="7">
        <v>0.76</v>
      </c>
      <c r="T33" s="11"/>
      <c r="U33" s="10"/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1"/>
        <v>0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2"/>
        <v>0</v>
      </c>
      <c r="BF33" s="11">
        <v>9</v>
      </c>
      <c r="BG33" s="10" t="s">
        <v>56</v>
      </c>
      <c r="BH33" s="11"/>
      <c r="BI33" s="10"/>
      <c r="BJ33" s="11"/>
      <c r="BK33" s="10"/>
      <c r="BL33" s="7">
        <v>1</v>
      </c>
      <c r="BM33" s="11"/>
      <c r="BN33" s="10"/>
      <c r="BO33" s="11"/>
      <c r="BP33" s="10"/>
      <c r="BQ33" s="11">
        <v>9</v>
      </c>
      <c r="BR33" s="10" t="s">
        <v>56</v>
      </c>
      <c r="BS33" s="11"/>
      <c r="BT33" s="10"/>
      <c r="BU33" s="11"/>
      <c r="BV33" s="10"/>
      <c r="BW33" s="7">
        <v>1</v>
      </c>
      <c r="BX33" s="7">
        <f t="shared" si="33"/>
        <v>2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4"/>
        <v>0</v>
      </c>
    </row>
    <row r="34" spans="1:95" x14ac:dyDescent="0.2">
      <c r="A34" s="6"/>
      <c r="B34" s="6"/>
      <c r="C34" s="6"/>
      <c r="D34" s="6" t="s">
        <v>84</v>
      </c>
      <c r="E34" s="3" t="s">
        <v>85</v>
      </c>
      <c r="F34" s="6">
        <f t="shared" si="18"/>
        <v>0</v>
      </c>
      <c r="G34" s="6">
        <f t="shared" si="19"/>
        <v>1</v>
      </c>
      <c r="H34" s="6">
        <f t="shared" si="20"/>
        <v>10</v>
      </c>
      <c r="I34" s="6">
        <f t="shared" si="21"/>
        <v>10</v>
      </c>
      <c r="J34" s="6">
        <f t="shared" si="22"/>
        <v>0</v>
      </c>
      <c r="K34" s="6">
        <f t="shared" si="23"/>
        <v>0</v>
      </c>
      <c r="L34" s="6">
        <f t="shared" si="24"/>
        <v>0</v>
      </c>
      <c r="M34" s="6">
        <f t="shared" si="25"/>
        <v>0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7">
        <f t="shared" si="29"/>
        <v>1</v>
      </c>
      <c r="R34" s="7">
        <f t="shared" si="30"/>
        <v>0</v>
      </c>
      <c r="S34" s="7">
        <v>0.4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1"/>
        <v>0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2"/>
        <v>0</v>
      </c>
      <c r="BF34" s="11">
        <v>10</v>
      </c>
      <c r="BG34" s="10" t="s">
        <v>56</v>
      </c>
      <c r="BH34" s="11"/>
      <c r="BI34" s="10"/>
      <c r="BJ34" s="11"/>
      <c r="BK34" s="10"/>
      <c r="BL34" s="7">
        <v>1</v>
      </c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3"/>
        <v>1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4"/>
        <v>0</v>
      </c>
    </row>
    <row r="35" spans="1:95" x14ac:dyDescent="0.2">
      <c r="A35" s="6"/>
      <c r="B35" s="6"/>
      <c r="C35" s="6"/>
      <c r="D35" s="6" t="s">
        <v>86</v>
      </c>
      <c r="E35" s="3" t="s">
        <v>87</v>
      </c>
      <c r="F35" s="6">
        <f t="shared" si="18"/>
        <v>0</v>
      </c>
      <c r="G35" s="6">
        <f t="shared" si="19"/>
        <v>2</v>
      </c>
      <c r="H35" s="6">
        <f t="shared" si="20"/>
        <v>45</v>
      </c>
      <c r="I35" s="6">
        <f t="shared" si="21"/>
        <v>18</v>
      </c>
      <c r="J35" s="6">
        <f t="shared" si="22"/>
        <v>0</v>
      </c>
      <c r="K35" s="6">
        <f t="shared" si="23"/>
        <v>0</v>
      </c>
      <c r="L35" s="6">
        <f t="shared" si="24"/>
        <v>27</v>
      </c>
      <c r="M35" s="6">
        <f t="shared" si="25"/>
        <v>0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7">
        <f t="shared" si="29"/>
        <v>4</v>
      </c>
      <c r="R35" s="7">
        <f t="shared" si="30"/>
        <v>2</v>
      </c>
      <c r="S35" s="7">
        <v>1.82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1"/>
        <v>0</v>
      </c>
      <c r="AM35" s="11">
        <v>18</v>
      </c>
      <c r="AN35" s="10" t="s">
        <v>56</v>
      </c>
      <c r="AO35" s="11"/>
      <c r="AP35" s="10"/>
      <c r="AQ35" s="11"/>
      <c r="AR35" s="10"/>
      <c r="AS35" s="7">
        <v>2</v>
      </c>
      <c r="AT35" s="11">
        <v>27</v>
      </c>
      <c r="AU35" s="10" t="s">
        <v>56</v>
      </c>
      <c r="AV35" s="11"/>
      <c r="AW35" s="10"/>
      <c r="AX35" s="11"/>
      <c r="AY35" s="10"/>
      <c r="AZ35" s="11"/>
      <c r="BA35" s="10"/>
      <c r="BB35" s="11"/>
      <c r="BC35" s="10"/>
      <c r="BD35" s="7">
        <v>2</v>
      </c>
      <c r="BE35" s="7">
        <f t="shared" si="32"/>
        <v>4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3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4"/>
        <v>0</v>
      </c>
    </row>
    <row r="36" spans="1:95" x14ac:dyDescent="0.2">
      <c r="A36" s="6"/>
      <c r="B36" s="6"/>
      <c r="C36" s="6"/>
      <c r="D36" s="6" t="s">
        <v>88</v>
      </c>
      <c r="E36" s="3" t="s">
        <v>89</v>
      </c>
      <c r="F36" s="6">
        <f t="shared" si="18"/>
        <v>1</v>
      </c>
      <c r="G36" s="6">
        <f t="shared" si="19"/>
        <v>1</v>
      </c>
      <c r="H36" s="6">
        <f t="shared" si="20"/>
        <v>36</v>
      </c>
      <c r="I36" s="6">
        <f t="shared" si="21"/>
        <v>18</v>
      </c>
      <c r="J36" s="6">
        <f t="shared" si="22"/>
        <v>0</v>
      </c>
      <c r="K36" s="6">
        <f t="shared" si="23"/>
        <v>0</v>
      </c>
      <c r="L36" s="6">
        <f t="shared" si="24"/>
        <v>18</v>
      </c>
      <c r="M36" s="6">
        <f t="shared" si="25"/>
        <v>0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7">
        <f t="shared" si="29"/>
        <v>3</v>
      </c>
      <c r="R36" s="7">
        <f t="shared" si="30"/>
        <v>1.6</v>
      </c>
      <c r="S36" s="7">
        <v>1.6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1"/>
        <v>0</v>
      </c>
      <c r="AM36" s="11">
        <v>18</v>
      </c>
      <c r="AN36" s="10" t="s">
        <v>55</v>
      </c>
      <c r="AO36" s="11"/>
      <c r="AP36" s="10"/>
      <c r="AQ36" s="11"/>
      <c r="AR36" s="10"/>
      <c r="AS36" s="7">
        <v>1.4</v>
      </c>
      <c r="AT36" s="11">
        <v>18</v>
      </c>
      <c r="AU36" s="10" t="s">
        <v>56</v>
      </c>
      <c r="AV36" s="11"/>
      <c r="AW36" s="10"/>
      <c r="AX36" s="11"/>
      <c r="AY36" s="10"/>
      <c r="AZ36" s="11"/>
      <c r="BA36" s="10"/>
      <c r="BB36" s="11"/>
      <c r="BC36" s="10"/>
      <c r="BD36" s="7">
        <v>1.6</v>
      </c>
      <c r="BE36" s="7">
        <f t="shared" si="32"/>
        <v>3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3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4"/>
        <v>0</v>
      </c>
    </row>
    <row r="37" spans="1:95" x14ac:dyDescent="0.2">
      <c r="A37" s="6">
        <v>5</v>
      </c>
      <c r="B37" s="6">
        <v>1</v>
      </c>
      <c r="C37" s="6"/>
      <c r="D37" s="6"/>
      <c r="E37" s="3" t="s">
        <v>90</v>
      </c>
      <c r="F37" s="6">
        <f>$B$37*COUNTIF(T37:CO37,"e")</f>
        <v>1</v>
      </c>
      <c r="G37" s="6">
        <f>$B$37*COUNTIF(T37:CO37,"z")</f>
        <v>1</v>
      </c>
      <c r="H37" s="6">
        <f t="shared" si="20"/>
        <v>42</v>
      </c>
      <c r="I37" s="6">
        <f t="shared" si="21"/>
        <v>15</v>
      </c>
      <c r="J37" s="6">
        <f t="shared" si="22"/>
        <v>0</v>
      </c>
      <c r="K37" s="6">
        <f t="shared" si="23"/>
        <v>0</v>
      </c>
      <c r="L37" s="6">
        <f t="shared" si="24"/>
        <v>0</v>
      </c>
      <c r="M37" s="6">
        <f t="shared" si="25"/>
        <v>0</v>
      </c>
      <c r="N37" s="6">
        <f t="shared" si="26"/>
        <v>27</v>
      </c>
      <c r="O37" s="6">
        <f t="shared" si="27"/>
        <v>0</v>
      </c>
      <c r="P37" s="6">
        <f t="shared" si="28"/>
        <v>0</v>
      </c>
      <c r="Q37" s="7">
        <f t="shared" si="29"/>
        <v>4</v>
      </c>
      <c r="R37" s="7">
        <f t="shared" si="30"/>
        <v>2</v>
      </c>
      <c r="S37" s="7">
        <f>$B$37*1.9</f>
        <v>1.9</v>
      </c>
      <c r="T37" s="11"/>
      <c r="U37" s="10"/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1"/>
        <v>0</v>
      </c>
      <c r="AM37" s="11">
        <f>$B$37*15</f>
        <v>15</v>
      </c>
      <c r="AN37" s="10" t="s">
        <v>55</v>
      </c>
      <c r="AO37" s="11"/>
      <c r="AP37" s="10"/>
      <c r="AQ37" s="11"/>
      <c r="AR37" s="10"/>
      <c r="AS37" s="7">
        <f>$B$37*2</f>
        <v>2</v>
      </c>
      <c r="AT37" s="11"/>
      <c r="AU37" s="10"/>
      <c r="AV37" s="11"/>
      <c r="AW37" s="10"/>
      <c r="AX37" s="11">
        <f>$B$37*27</f>
        <v>27</v>
      </c>
      <c r="AY37" s="10" t="s">
        <v>56</v>
      </c>
      <c r="AZ37" s="11"/>
      <c r="BA37" s="10"/>
      <c r="BB37" s="11"/>
      <c r="BC37" s="10"/>
      <c r="BD37" s="7">
        <f>$B$37*2</f>
        <v>2</v>
      </c>
      <c r="BE37" s="7">
        <f t="shared" si="32"/>
        <v>4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3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4"/>
        <v>0</v>
      </c>
    </row>
    <row r="38" spans="1:95" x14ac:dyDescent="0.2">
      <c r="A38" s="6"/>
      <c r="B38" s="6"/>
      <c r="C38" s="6"/>
      <c r="D38" s="6" t="s">
        <v>91</v>
      </c>
      <c r="E38" s="3" t="s">
        <v>92</v>
      </c>
      <c r="F38" s="6">
        <f>COUNTIF(T38:CO38,"e")</f>
        <v>1</v>
      </c>
      <c r="G38" s="6">
        <f>COUNTIF(T38:CO38,"z")</f>
        <v>0</v>
      </c>
      <c r="H38" s="6">
        <f t="shared" si="20"/>
        <v>0</v>
      </c>
      <c r="I38" s="6">
        <f t="shared" si="21"/>
        <v>0</v>
      </c>
      <c r="J38" s="6">
        <f t="shared" si="22"/>
        <v>0</v>
      </c>
      <c r="K38" s="6">
        <f t="shared" si="23"/>
        <v>0</v>
      </c>
      <c r="L38" s="6">
        <f t="shared" si="24"/>
        <v>0</v>
      </c>
      <c r="M38" s="6">
        <f t="shared" si="25"/>
        <v>0</v>
      </c>
      <c r="N38" s="6">
        <f t="shared" si="26"/>
        <v>0</v>
      </c>
      <c r="O38" s="6">
        <f t="shared" si="27"/>
        <v>0</v>
      </c>
      <c r="P38" s="6">
        <f t="shared" si="28"/>
        <v>0</v>
      </c>
      <c r="Q38" s="7">
        <f t="shared" si="29"/>
        <v>20</v>
      </c>
      <c r="R38" s="7">
        <f t="shared" si="30"/>
        <v>20</v>
      </c>
      <c r="S38" s="7">
        <v>5</v>
      </c>
      <c r="T38" s="11"/>
      <c r="U38" s="10"/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1"/>
        <v>0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2"/>
        <v>0</v>
      </c>
      <c r="BF38" s="11"/>
      <c r="BG38" s="10"/>
      <c r="BH38" s="11"/>
      <c r="BI38" s="10"/>
      <c r="BJ38" s="11"/>
      <c r="BK38" s="10"/>
      <c r="BL38" s="7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3"/>
        <v>0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>
        <v>0</v>
      </c>
      <c r="CM38" s="10" t="s">
        <v>55</v>
      </c>
      <c r="CN38" s="11"/>
      <c r="CO38" s="10"/>
      <c r="CP38" s="7">
        <v>20</v>
      </c>
      <c r="CQ38" s="7">
        <f t="shared" si="34"/>
        <v>20</v>
      </c>
    </row>
    <row r="39" spans="1:95" x14ac:dyDescent="0.2">
      <c r="A39" s="6"/>
      <c r="B39" s="6"/>
      <c r="C39" s="6"/>
      <c r="D39" s="6" t="s">
        <v>93</v>
      </c>
      <c r="E39" s="3" t="s">
        <v>94</v>
      </c>
      <c r="F39" s="6">
        <f>COUNTIF(T39:CO39,"e")</f>
        <v>0</v>
      </c>
      <c r="G39" s="6">
        <f>COUNTIF(T39:CO39,"z")</f>
        <v>1</v>
      </c>
      <c r="H39" s="6">
        <f t="shared" si="20"/>
        <v>10</v>
      </c>
      <c r="I39" s="6">
        <f t="shared" si="21"/>
        <v>0</v>
      </c>
      <c r="J39" s="6">
        <f t="shared" si="22"/>
        <v>0</v>
      </c>
      <c r="K39" s="6">
        <f t="shared" si="23"/>
        <v>10</v>
      </c>
      <c r="L39" s="6">
        <f t="shared" si="24"/>
        <v>0</v>
      </c>
      <c r="M39" s="6">
        <f t="shared" si="25"/>
        <v>0</v>
      </c>
      <c r="N39" s="6">
        <f t="shared" si="26"/>
        <v>0</v>
      </c>
      <c r="O39" s="6">
        <f t="shared" si="27"/>
        <v>0</v>
      </c>
      <c r="P39" s="6">
        <f t="shared" si="28"/>
        <v>0</v>
      </c>
      <c r="Q39" s="7">
        <f t="shared" si="29"/>
        <v>2</v>
      </c>
      <c r="R39" s="7">
        <f t="shared" si="30"/>
        <v>0</v>
      </c>
      <c r="S39" s="7">
        <v>0.4</v>
      </c>
      <c r="T39" s="11"/>
      <c r="U39" s="10"/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1"/>
        <v>0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2"/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3"/>
        <v>0</v>
      </c>
      <c r="BY39" s="11"/>
      <c r="BZ39" s="10"/>
      <c r="CA39" s="11"/>
      <c r="CB39" s="10"/>
      <c r="CC39" s="11">
        <v>10</v>
      </c>
      <c r="CD39" s="10" t="s">
        <v>56</v>
      </c>
      <c r="CE39" s="7">
        <v>2</v>
      </c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4"/>
        <v>2</v>
      </c>
    </row>
    <row r="40" spans="1:95" x14ac:dyDescent="0.2">
      <c r="A40" s="6">
        <v>6</v>
      </c>
      <c r="B40" s="6">
        <v>3</v>
      </c>
      <c r="C40" s="6"/>
      <c r="D40" s="6"/>
      <c r="E40" s="3" t="s">
        <v>95</v>
      </c>
      <c r="F40" s="6">
        <f>$B$40*COUNTIF(T40:CO40,"e")</f>
        <v>0</v>
      </c>
      <c r="G40" s="6">
        <f>$B$40*COUNTIF(T40:CO40,"z")</f>
        <v>6</v>
      </c>
      <c r="H40" s="6">
        <f t="shared" si="20"/>
        <v>45</v>
      </c>
      <c r="I40" s="6">
        <f t="shared" si="21"/>
        <v>18</v>
      </c>
      <c r="J40" s="6">
        <f t="shared" si="22"/>
        <v>0</v>
      </c>
      <c r="K40" s="6">
        <f t="shared" si="23"/>
        <v>0</v>
      </c>
      <c r="L40" s="6">
        <f t="shared" si="24"/>
        <v>0</v>
      </c>
      <c r="M40" s="6">
        <f t="shared" si="25"/>
        <v>0</v>
      </c>
      <c r="N40" s="6">
        <f t="shared" si="26"/>
        <v>27</v>
      </c>
      <c r="O40" s="6">
        <f t="shared" si="27"/>
        <v>0</v>
      </c>
      <c r="P40" s="6">
        <f t="shared" si="28"/>
        <v>0</v>
      </c>
      <c r="Q40" s="7">
        <f t="shared" si="29"/>
        <v>3</v>
      </c>
      <c r="R40" s="7">
        <f t="shared" si="30"/>
        <v>1.7999999999999998</v>
      </c>
      <c r="S40" s="7">
        <f>$B$40*0.64</f>
        <v>1.92</v>
      </c>
      <c r="T40" s="11"/>
      <c r="U40" s="10"/>
      <c r="V40" s="11"/>
      <c r="W40" s="10"/>
      <c r="X40" s="11"/>
      <c r="Y40" s="10"/>
      <c r="Z40" s="7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31"/>
        <v>0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32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3"/>
        <v>0</v>
      </c>
      <c r="BY40" s="11">
        <f>$B$40*6</f>
        <v>18</v>
      </c>
      <c r="BZ40" s="10" t="s">
        <v>56</v>
      </c>
      <c r="CA40" s="11"/>
      <c r="CB40" s="10"/>
      <c r="CC40" s="11"/>
      <c r="CD40" s="10"/>
      <c r="CE40" s="7">
        <f>$B$40*0.4</f>
        <v>1.2000000000000002</v>
      </c>
      <c r="CF40" s="11"/>
      <c r="CG40" s="10"/>
      <c r="CH40" s="11"/>
      <c r="CI40" s="10"/>
      <c r="CJ40" s="11">
        <f>$B$40*9</f>
        <v>27</v>
      </c>
      <c r="CK40" s="10" t="s">
        <v>56</v>
      </c>
      <c r="CL40" s="11"/>
      <c r="CM40" s="10"/>
      <c r="CN40" s="11"/>
      <c r="CO40" s="10"/>
      <c r="CP40" s="7">
        <f>$B$40*0.6</f>
        <v>1.7999999999999998</v>
      </c>
      <c r="CQ40" s="7">
        <f t="shared" si="34"/>
        <v>3</v>
      </c>
    </row>
    <row r="41" spans="1:95" ht="15.95" customHeight="1" x14ac:dyDescent="0.2">
      <c r="A41" s="6"/>
      <c r="B41" s="6"/>
      <c r="C41" s="6"/>
      <c r="D41" s="6"/>
      <c r="E41" s="6" t="s">
        <v>66</v>
      </c>
      <c r="F41" s="6">
        <f t="shared" ref="F41:AK41" si="35">SUM(F26:F40)</f>
        <v>5</v>
      </c>
      <c r="G41" s="6">
        <f t="shared" si="35"/>
        <v>27</v>
      </c>
      <c r="H41" s="6">
        <f t="shared" si="35"/>
        <v>452</v>
      </c>
      <c r="I41" s="6">
        <f t="shared" si="35"/>
        <v>190</v>
      </c>
      <c r="J41" s="6">
        <f t="shared" si="35"/>
        <v>0</v>
      </c>
      <c r="K41" s="6">
        <f t="shared" si="35"/>
        <v>10</v>
      </c>
      <c r="L41" s="6">
        <f t="shared" si="35"/>
        <v>150</v>
      </c>
      <c r="M41" s="6">
        <f t="shared" si="35"/>
        <v>0</v>
      </c>
      <c r="N41" s="6">
        <f t="shared" si="35"/>
        <v>102</v>
      </c>
      <c r="O41" s="6">
        <f t="shared" si="35"/>
        <v>0</v>
      </c>
      <c r="P41" s="6">
        <f t="shared" si="35"/>
        <v>0</v>
      </c>
      <c r="Q41" s="7">
        <f t="shared" si="35"/>
        <v>64</v>
      </c>
      <c r="R41" s="7">
        <f t="shared" si="35"/>
        <v>44</v>
      </c>
      <c r="S41" s="7">
        <f t="shared" si="35"/>
        <v>23.880000000000003</v>
      </c>
      <c r="T41" s="11">
        <f t="shared" si="35"/>
        <v>72</v>
      </c>
      <c r="U41" s="10">
        <f t="shared" si="35"/>
        <v>0</v>
      </c>
      <c r="V41" s="11">
        <f t="shared" si="35"/>
        <v>0</v>
      </c>
      <c r="W41" s="10">
        <f t="shared" si="35"/>
        <v>0</v>
      </c>
      <c r="X41" s="11">
        <f t="shared" si="35"/>
        <v>0</v>
      </c>
      <c r="Y41" s="10">
        <f t="shared" si="35"/>
        <v>0</v>
      </c>
      <c r="Z41" s="7">
        <f t="shared" si="35"/>
        <v>7.4</v>
      </c>
      <c r="AA41" s="11">
        <f t="shared" si="35"/>
        <v>84</v>
      </c>
      <c r="AB41" s="10">
        <f t="shared" si="35"/>
        <v>0</v>
      </c>
      <c r="AC41" s="11">
        <f t="shared" si="35"/>
        <v>0</v>
      </c>
      <c r="AD41" s="10">
        <f t="shared" si="35"/>
        <v>0</v>
      </c>
      <c r="AE41" s="11">
        <f t="shared" si="35"/>
        <v>18</v>
      </c>
      <c r="AF41" s="10">
        <f t="shared" si="35"/>
        <v>0</v>
      </c>
      <c r="AG41" s="11">
        <f t="shared" si="35"/>
        <v>0</v>
      </c>
      <c r="AH41" s="10">
        <f t="shared" si="35"/>
        <v>0</v>
      </c>
      <c r="AI41" s="11">
        <f t="shared" si="35"/>
        <v>0</v>
      </c>
      <c r="AJ41" s="10">
        <f t="shared" si="35"/>
        <v>0</v>
      </c>
      <c r="AK41" s="7">
        <f t="shared" si="35"/>
        <v>11.6</v>
      </c>
      <c r="AL41" s="7">
        <f t="shared" ref="AL41:BQ41" si="36">SUM(AL26:AL40)</f>
        <v>19</v>
      </c>
      <c r="AM41" s="11">
        <f t="shared" si="36"/>
        <v>81</v>
      </c>
      <c r="AN41" s="10">
        <f t="shared" si="36"/>
        <v>0</v>
      </c>
      <c r="AO41" s="11">
        <f t="shared" si="36"/>
        <v>0</v>
      </c>
      <c r="AP41" s="10">
        <f t="shared" si="36"/>
        <v>0</v>
      </c>
      <c r="AQ41" s="11">
        <f t="shared" si="36"/>
        <v>0</v>
      </c>
      <c r="AR41" s="10">
        <f t="shared" si="36"/>
        <v>0</v>
      </c>
      <c r="AS41" s="7">
        <f t="shared" si="36"/>
        <v>7.4</v>
      </c>
      <c r="AT41" s="11">
        <f t="shared" si="36"/>
        <v>66</v>
      </c>
      <c r="AU41" s="10">
        <f t="shared" si="36"/>
        <v>0</v>
      </c>
      <c r="AV41" s="11">
        <f t="shared" si="36"/>
        <v>0</v>
      </c>
      <c r="AW41" s="10">
        <f t="shared" si="36"/>
        <v>0</v>
      </c>
      <c r="AX41" s="11">
        <f t="shared" si="36"/>
        <v>48</v>
      </c>
      <c r="AY41" s="10">
        <f t="shared" si="36"/>
        <v>0</v>
      </c>
      <c r="AZ41" s="11">
        <f t="shared" si="36"/>
        <v>0</v>
      </c>
      <c r="BA41" s="10">
        <f t="shared" si="36"/>
        <v>0</v>
      </c>
      <c r="BB41" s="11">
        <f t="shared" si="36"/>
        <v>0</v>
      </c>
      <c r="BC41" s="10">
        <f t="shared" si="36"/>
        <v>0</v>
      </c>
      <c r="BD41" s="7">
        <f t="shared" si="36"/>
        <v>9.6</v>
      </c>
      <c r="BE41" s="7">
        <f t="shared" si="36"/>
        <v>17</v>
      </c>
      <c r="BF41" s="11">
        <f t="shared" si="36"/>
        <v>19</v>
      </c>
      <c r="BG41" s="10">
        <f t="shared" si="36"/>
        <v>0</v>
      </c>
      <c r="BH41" s="11">
        <f t="shared" si="36"/>
        <v>0</v>
      </c>
      <c r="BI41" s="10">
        <f t="shared" si="36"/>
        <v>0</v>
      </c>
      <c r="BJ41" s="11">
        <f t="shared" si="36"/>
        <v>0</v>
      </c>
      <c r="BK41" s="10">
        <f t="shared" si="36"/>
        <v>0</v>
      </c>
      <c r="BL41" s="7">
        <f t="shared" si="36"/>
        <v>2</v>
      </c>
      <c r="BM41" s="11">
        <f t="shared" si="36"/>
        <v>0</v>
      </c>
      <c r="BN41" s="10">
        <f t="shared" si="36"/>
        <v>0</v>
      </c>
      <c r="BO41" s="11">
        <f t="shared" si="36"/>
        <v>0</v>
      </c>
      <c r="BP41" s="10">
        <f t="shared" si="36"/>
        <v>0</v>
      </c>
      <c r="BQ41" s="11">
        <f t="shared" si="36"/>
        <v>9</v>
      </c>
      <c r="BR41" s="10">
        <f t="shared" ref="BR41:CQ41" si="37">SUM(BR26:BR40)</f>
        <v>0</v>
      </c>
      <c r="BS41" s="11">
        <f t="shared" si="37"/>
        <v>0</v>
      </c>
      <c r="BT41" s="10">
        <f t="shared" si="37"/>
        <v>0</v>
      </c>
      <c r="BU41" s="11">
        <f t="shared" si="37"/>
        <v>0</v>
      </c>
      <c r="BV41" s="10">
        <f t="shared" si="37"/>
        <v>0</v>
      </c>
      <c r="BW41" s="7">
        <f t="shared" si="37"/>
        <v>1</v>
      </c>
      <c r="BX41" s="7">
        <f t="shared" si="37"/>
        <v>3</v>
      </c>
      <c r="BY41" s="11">
        <f t="shared" si="37"/>
        <v>18</v>
      </c>
      <c r="BZ41" s="10">
        <f t="shared" si="37"/>
        <v>0</v>
      </c>
      <c r="CA41" s="11">
        <f t="shared" si="37"/>
        <v>0</v>
      </c>
      <c r="CB41" s="10">
        <f t="shared" si="37"/>
        <v>0</v>
      </c>
      <c r="CC41" s="11">
        <f t="shared" si="37"/>
        <v>10</v>
      </c>
      <c r="CD41" s="10">
        <f t="shared" si="37"/>
        <v>0</v>
      </c>
      <c r="CE41" s="7">
        <f t="shared" si="37"/>
        <v>3.2</v>
      </c>
      <c r="CF41" s="11">
        <f t="shared" si="37"/>
        <v>0</v>
      </c>
      <c r="CG41" s="10">
        <f t="shared" si="37"/>
        <v>0</v>
      </c>
      <c r="CH41" s="11">
        <f t="shared" si="37"/>
        <v>0</v>
      </c>
      <c r="CI41" s="10">
        <f t="shared" si="37"/>
        <v>0</v>
      </c>
      <c r="CJ41" s="11">
        <f t="shared" si="37"/>
        <v>27</v>
      </c>
      <c r="CK41" s="10">
        <f t="shared" si="37"/>
        <v>0</v>
      </c>
      <c r="CL41" s="11">
        <f t="shared" si="37"/>
        <v>0</v>
      </c>
      <c r="CM41" s="10">
        <f t="shared" si="37"/>
        <v>0</v>
      </c>
      <c r="CN41" s="11">
        <f t="shared" si="37"/>
        <v>0</v>
      </c>
      <c r="CO41" s="10">
        <f t="shared" si="37"/>
        <v>0</v>
      </c>
      <c r="CP41" s="7">
        <f t="shared" si="37"/>
        <v>21.8</v>
      </c>
      <c r="CQ41" s="7">
        <f t="shared" si="37"/>
        <v>25</v>
      </c>
    </row>
    <row r="42" spans="1:95" ht="20.100000000000001" customHeight="1" x14ac:dyDescent="0.2">
      <c r="A42" s="12" t="s">
        <v>96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2"/>
      <c r="CQ42" s="13"/>
    </row>
    <row r="43" spans="1:95" x14ac:dyDescent="0.2">
      <c r="A43" s="6"/>
      <c r="B43" s="6"/>
      <c r="C43" s="6"/>
      <c r="D43" s="6" t="s">
        <v>98</v>
      </c>
      <c r="E43" s="3" t="s">
        <v>99</v>
      </c>
      <c r="F43" s="6">
        <f>COUNTIF(T43:CO43,"e")</f>
        <v>0</v>
      </c>
      <c r="G43" s="6">
        <f>COUNTIF(T43:CO43,"z")</f>
        <v>2</v>
      </c>
      <c r="H43" s="6">
        <f>SUM(I43:P43)</f>
        <v>54</v>
      </c>
      <c r="I43" s="6">
        <f>T43+AM43+BF43+BY43</f>
        <v>18</v>
      </c>
      <c r="J43" s="6">
        <f>V43+AO43+BH43+CA43</f>
        <v>0</v>
      </c>
      <c r="K43" s="6">
        <f>X43+AQ43+BJ43+CC43</f>
        <v>0</v>
      </c>
      <c r="L43" s="6">
        <f>AA43+AT43+BM43+CF43</f>
        <v>0</v>
      </c>
      <c r="M43" s="6">
        <f>AC43+AV43+BO43+CH43</f>
        <v>0</v>
      </c>
      <c r="N43" s="6">
        <f>AE43+AX43+BQ43+CJ43</f>
        <v>36</v>
      </c>
      <c r="O43" s="6">
        <f>AG43+AZ43+BS43+CL43</f>
        <v>0</v>
      </c>
      <c r="P43" s="6">
        <f>AI43+BB43+BU43+CN43</f>
        <v>0</v>
      </c>
      <c r="Q43" s="7">
        <f>AL43+BE43+BX43+CQ43</f>
        <v>4</v>
      </c>
      <c r="R43" s="7">
        <f>AK43+BD43+BW43+CP43</f>
        <v>2</v>
      </c>
      <c r="S43" s="7">
        <v>2.12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>Z43+AK43</f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>AS43+BD43</f>
        <v>0</v>
      </c>
      <c r="BF43" s="11">
        <v>18</v>
      </c>
      <c r="BG43" s="10" t="s">
        <v>56</v>
      </c>
      <c r="BH43" s="11"/>
      <c r="BI43" s="10"/>
      <c r="BJ43" s="11"/>
      <c r="BK43" s="10"/>
      <c r="BL43" s="7">
        <v>2</v>
      </c>
      <c r="BM43" s="11"/>
      <c r="BN43" s="10"/>
      <c r="BO43" s="11"/>
      <c r="BP43" s="10"/>
      <c r="BQ43" s="11">
        <v>36</v>
      </c>
      <c r="BR43" s="10" t="s">
        <v>56</v>
      </c>
      <c r="BS43" s="11"/>
      <c r="BT43" s="10"/>
      <c r="BU43" s="11"/>
      <c r="BV43" s="10"/>
      <c r="BW43" s="7">
        <v>2</v>
      </c>
      <c r="BX43" s="7">
        <f>BL43+BW43</f>
        <v>4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>CE43+CP43</f>
        <v>0</v>
      </c>
    </row>
    <row r="44" spans="1:95" x14ac:dyDescent="0.2">
      <c r="A44" s="6"/>
      <c r="B44" s="6"/>
      <c r="C44" s="6"/>
      <c r="D44" s="6" t="s">
        <v>100</v>
      </c>
      <c r="E44" s="3" t="s">
        <v>101</v>
      </c>
      <c r="F44" s="6">
        <f>COUNTIF(T44:CO44,"e")</f>
        <v>0</v>
      </c>
      <c r="G44" s="6">
        <f>COUNTIF(T44:CO44,"z")</f>
        <v>3</v>
      </c>
      <c r="H44" s="6">
        <f>SUM(I44:P44)</f>
        <v>49</v>
      </c>
      <c r="I44" s="6">
        <f>T44+AM44+BF44+BY44</f>
        <v>18</v>
      </c>
      <c r="J44" s="6">
        <f>V44+AO44+BH44+CA44</f>
        <v>13</v>
      </c>
      <c r="K44" s="6">
        <f>X44+AQ44+BJ44+CC44</f>
        <v>0</v>
      </c>
      <c r="L44" s="6">
        <f>AA44+AT44+BM44+CF44</f>
        <v>0</v>
      </c>
      <c r="M44" s="6">
        <f>AC44+AV44+BO44+CH44</f>
        <v>0</v>
      </c>
      <c r="N44" s="6">
        <f>AE44+AX44+BQ44+CJ44</f>
        <v>18</v>
      </c>
      <c r="O44" s="6">
        <f>AG44+AZ44+BS44+CL44</f>
        <v>0</v>
      </c>
      <c r="P44" s="6">
        <f>AI44+BB44+BU44+CN44</f>
        <v>0</v>
      </c>
      <c r="Q44" s="7">
        <f>AL44+BE44+BX44+CQ44</f>
        <v>4</v>
      </c>
      <c r="R44" s="7">
        <f>AK44+BD44+BW44+CP44</f>
        <v>1.6</v>
      </c>
      <c r="S44" s="7">
        <v>1.96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>Z44+AK44</f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>AS44+BD44</f>
        <v>0</v>
      </c>
      <c r="BF44" s="11">
        <v>18</v>
      </c>
      <c r="BG44" s="10" t="s">
        <v>56</v>
      </c>
      <c r="BH44" s="11">
        <v>13</v>
      </c>
      <c r="BI44" s="10" t="s">
        <v>56</v>
      </c>
      <c r="BJ44" s="11"/>
      <c r="BK44" s="10"/>
      <c r="BL44" s="7">
        <v>2.4</v>
      </c>
      <c r="BM44" s="11"/>
      <c r="BN44" s="10"/>
      <c r="BO44" s="11"/>
      <c r="BP44" s="10"/>
      <c r="BQ44" s="11">
        <v>18</v>
      </c>
      <c r="BR44" s="10" t="s">
        <v>56</v>
      </c>
      <c r="BS44" s="11"/>
      <c r="BT44" s="10"/>
      <c r="BU44" s="11"/>
      <c r="BV44" s="10"/>
      <c r="BW44" s="7">
        <v>1.6</v>
      </c>
      <c r="BX44" s="7">
        <f>BL44+BW44</f>
        <v>4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>CE44+CP44</f>
        <v>0</v>
      </c>
    </row>
    <row r="45" spans="1:95" x14ac:dyDescent="0.2">
      <c r="A45" s="6"/>
      <c r="B45" s="6"/>
      <c r="C45" s="6"/>
      <c r="D45" s="6" t="s">
        <v>102</v>
      </c>
      <c r="E45" s="3" t="s">
        <v>103</v>
      </c>
      <c r="F45" s="6">
        <f>COUNTIF(T45:CO45,"e")</f>
        <v>0</v>
      </c>
      <c r="G45" s="6">
        <f>COUNTIF(T45:CO45,"z")</f>
        <v>2</v>
      </c>
      <c r="H45" s="6">
        <f>SUM(I45:P45)</f>
        <v>27</v>
      </c>
      <c r="I45" s="6">
        <f>T45+AM45+BF45+BY45</f>
        <v>9</v>
      </c>
      <c r="J45" s="6">
        <f>V45+AO45+BH45+CA45</f>
        <v>0</v>
      </c>
      <c r="K45" s="6">
        <f>X45+AQ45+BJ45+CC45</f>
        <v>0</v>
      </c>
      <c r="L45" s="6">
        <f>AA45+AT45+BM45+CF45</f>
        <v>0</v>
      </c>
      <c r="M45" s="6">
        <f>AC45+AV45+BO45+CH45</f>
        <v>0</v>
      </c>
      <c r="N45" s="6">
        <f>AE45+AX45+BQ45+CJ45</f>
        <v>18</v>
      </c>
      <c r="O45" s="6">
        <f>AG45+AZ45+BS45+CL45</f>
        <v>0</v>
      </c>
      <c r="P45" s="6">
        <f>AI45+BB45+BU45+CN45</f>
        <v>0</v>
      </c>
      <c r="Q45" s="7">
        <f>AL45+BE45+BX45+CQ45</f>
        <v>2</v>
      </c>
      <c r="R45" s="7">
        <f>AK45+BD45+BW45+CP45</f>
        <v>1.4</v>
      </c>
      <c r="S45" s="7">
        <v>1.06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>Z45+AK45</f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>AS45+BD45</f>
        <v>0</v>
      </c>
      <c r="BF45" s="11">
        <v>9</v>
      </c>
      <c r="BG45" s="10" t="s">
        <v>56</v>
      </c>
      <c r="BH45" s="11"/>
      <c r="BI45" s="10"/>
      <c r="BJ45" s="11"/>
      <c r="BK45" s="10"/>
      <c r="BL45" s="7">
        <v>0.6</v>
      </c>
      <c r="BM45" s="11"/>
      <c r="BN45" s="10"/>
      <c r="BO45" s="11"/>
      <c r="BP45" s="10"/>
      <c r="BQ45" s="11">
        <v>18</v>
      </c>
      <c r="BR45" s="10" t="s">
        <v>56</v>
      </c>
      <c r="BS45" s="11"/>
      <c r="BT45" s="10"/>
      <c r="BU45" s="11"/>
      <c r="BV45" s="10"/>
      <c r="BW45" s="7">
        <v>1.4</v>
      </c>
      <c r="BX45" s="7">
        <f>BL45+BW45</f>
        <v>2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>CE45+CP45</f>
        <v>0</v>
      </c>
    </row>
    <row r="46" spans="1:95" ht="15.95" customHeight="1" x14ac:dyDescent="0.2">
      <c r="A46" s="6"/>
      <c r="B46" s="6"/>
      <c r="C46" s="6"/>
      <c r="D46" s="6"/>
      <c r="E46" s="6" t="s">
        <v>66</v>
      </c>
      <c r="F46" s="6">
        <f t="shared" ref="F46:AK46" si="38">SUM(F43:F45)</f>
        <v>0</v>
      </c>
      <c r="G46" s="6">
        <f t="shared" si="38"/>
        <v>7</v>
      </c>
      <c r="H46" s="6">
        <f t="shared" si="38"/>
        <v>130</v>
      </c>
      <c r="I46" s="6">
        <f t="shared" si="38"/>
        <v>45</v>
      </c>
      <c r="J46" s="6">
        <f t="shared" si="38"/>
        <v>13</v>
      </c>
      <c r="K46" s="6">
        <f t="shared" si="38"/>
        <v>0</v>
      </c>
      <c r="L46" s="6">
        <f t="shared" si="38"/>
        <v>0</v>
      </c>
      <c r="M46" s="6">
        <f t="shared" si="38"/>
        <v>0</v>
      </c>
      <c r="N46" s="6">
        <f t="shared" si="38"/>
        <v>72</v>
      </c>
      <c r="O46" s="6">
        <f t="shared" si="38"/>
        <v>0</v>
      </c>
      <c r="P46" s="6">
        <f t="shared" si="38"/>
        <v>0</v>
      </c>
      <c r="Q46" s="7">
        <f t="shared" si="38"/>
        <v>10</v>
      </c>
      <c r="R46" s="7">
        <f t="shared" si="38"/>
        <v>5</v>
      </c>
      <c r="S46" s="7">
        <f t="shared" si="38"/>
        <v>5.1400000000000006</v>
      </c>
      <c r="T46" s="11">
        <f t="shared" si="38"/>
        <v>0</v>
      </c>
      <c r="U46" s="10">
        <f t="shared" si="38"/>
        <v>0</v>
      </c>
      <c r="V46" s="11">
        <f t="shared" si="38"/>
        <v>0</v>
      </c>
      <c r="W46" s="10">
        <f t="shared" si="38"/>
        <v>0</v>
      </c>
      <c r="X46" s="11">
        <f t="shared" si="38"/>
        <v>0</v>
      </c>
      <c r="Y46" s="10">
        <f t="shared" si="38"/>
        <v>0</v>
      </c>
      <c r="Z46" s="7">
        <f t="shared" si="38"/>
        <v>0</v>
      </c>
      <c r="AA46" s="11">
        <f t="shared" si="38"/>
        <v>0</v>
      </c>
      <c r="AB46" s="10">
        <f t="shared" si="38"/>
        <v>0</v>
      </c>
      <c r="AC46" s="11">
        <f t="shared" si="38"/>
        <v>0</v>
      </c>
      <c r="AD46" s="10">
        <f t="shared" si="38"/>
        <v>0</v>
      </c>
      <c r="AE46" s="11">
        <f t="shared" si="38"/>
        <v>0</v>
      </c>
      <c r="AF46" s="10">
        <f t="shared" si="38"/>
        <v>0</v>
      </c>
      <c r="AG46" s="11">
        <f t="shared" si="38"/>
        <v>0</v>
      </c>
      <c r="AH46" s="10">
        <f t="shared" si="38"/>
        <v>0</v>
      </c>
      <c r="AI46" s="11">
        <f t="shared" si="38"/>
        <v>0</v>
      </c>
      <c r="AJ46" s="10">
        <f t="shared" si="38"/>
        <v>0</v>
      </c>
      <c r="AK46" s="7">
        <f t="shared" si="38"/>
        <v>0</v>
      </c>
      <c r="AL46" s="7">
        <f t="shared" ref="AL46:BQ46" si="39">SUM(AL43:AL45)</f>
        <v>0</v>
      </c>
      <c r="AM46" s="11">
        <f t="shared" si="39"/>
        <v>0</v>
      </c>
      <c r="AN46" s="10">
        <f t="shared" si="39"/>
        <v>0</v>
      </c>
      <c r="AO46" s="11">
        <f t="shared" si="39"/>
        <v>0</v>
      </c>
      <c r="AP46" s="10">
        <f t="shared" si="39"/>
        <v>0</v>
      </c>
      <c r="AQ46" s="11">
        <f t="shared" si="39"/>
        <v>0</v>
      </c>
      <c r="AR46" s="10">
        <f t="shared" si="39"/>
        <v>0</v>
      </c>
      <c r="AS46" s="7">
        <f t="shared" si="39"/>
        <v>0</v>
      </c>
      <c r="AT46" s="11">
        <f t="shared" si="39"/>
        <v>0</v>
      </c>
      <c r="AU46" s="10">
        <f t="shared" si="39"/>
        <v>0</v>
      </c>
      <c r="AV46" s="11">
        <f t="shared" si="39"/>
        <v>0</v>
      </c>
      <c r="AW46" s="10">
        <f t="shared" si="39"/>
        <v>0</v>
      </c>
      <c r="AX46" s="11">
        <f t="shared" si="39"/>
        <v>0</v>
      </c>
      <c r="AY46" s="10">
        <f t="shared" si="39"/>
        <v>0</v>
      </c>
      <c r="AZ46" s="11">
        <f t="shared" si="39"/>
        <v>0</v>
      </c>
      <c r="BA46" s="10">
        <f t="shared" si="39"/>
        <v>0</v>
      </c>
      <c r="BB46" s="11">
        <f t="shared" si="39"/>
        <v>0</v>
      </c>
      <c r="BC46" s="10">
        <f t="shared" si="39"/>
        <v>0</v>
      </c>
      <c r="BD46" s="7">
        <f t="shared" si="39"/>
        <v>0</v>
      </c>
      <c r="BE46" s="7">
        <f t="shared" si="39"/>
        <v>0</v>
      </c>
      <c r="BF46" s="11">
        <f t="shared" si="39"/>
        <v>45</v>
      </c>
      <c r="BG46" s="10">
        <f t="shared" si="39"/>
        <v>0</v>
      </c>
      <c r="BH46" s="11">
        <f t="shared" si="39"/>
        <v>13</v>
      </c>
      <c r="BI46" s="10">
        <f t="shared" si="39"/>
        <v>0</v>
      </c>
      <c r="BJ46" s="11">
        <f t="shared" si="39"/>
        <v>0</v>
      </c>
      <c r="BK46" s="10">
        <f t="shared" si="39"/>
        <v>0</v>
      </c>
      <c r="BL46" s="7">
        <f t="shared" si="39"/>
        <v>5</v>
      </c>
      <c r="BM46" s="11">
        <f t="shared" si="39"/>
        <v>0</v>
      </c>
      <c r="BN46" s="10">
        <f t="shared" si="39"/>
        <v>0</v>
      </c>
      <c r="BO46" s="11">
        <f t="shared" si="39"/>
        <v>0</v>
      </c>
      <c r="BP46" s="10">
        <f t="shared" si="39"/>
        <v>0</v>
      </c>
      <c r="BQ46" s="11">
        <f t="shared" si="39"/>
        <v>72</v>
      </c>
      <c r="BR46" s="10">
        <f t="shared" ref="BR46:CQ46" si="40">SUM(BR43:BR45)</f>
        <v>0</v>
      </c>
      <c r="BS46" s="11">
        <f t="shared" si="40"/>
        <v>0</v>
      </c>
      <c r="BT46" s="10">
        <f t="shared" si="40"/>
        <v>0</v>
      </c>
      <c r="BU46" s="11">
        <f t="shared" si="40"/>
        <v>0</v>
      </c>
      <c r="BV46" s="10">
        <f t="shared" si="40"/>
        <v>0</v>
      </c>
      <c r="BW46" s="7">
        <f t="shared" si="40"/>
        <v>5</v>
      </c>
      <c r="BX46" s="7">
        <f t="shared" si="40"/>
        <v>10</v>
      </c>
      <c r="BY46" s="11">
        <f t="shared" si="40"/>
        <v>0</v>
      </c>
      <c r="BZ46" s="10">
        <f t="shared" si="40"/>
        <v>0</v>
      </c>
      <c r="CA46" s="11">
        <f t="shared" si="40"/>
        <v>0</v>
      </c>
      <c r="CB46" s="10">
        <f t="shared" si="40"/>
        <v>0</v>
      </c>
      <c r="CC46" s="11">
        <f t="shared" si="40"/>
        <v>0</v>
      </c>
      <c r="CD46" s="10">
        <f t="shared" si="40"/>
        <v>0</v>
      </c>
      <c r="CE46" s="7">
        <f t="shared" si="40"/>
        <v>0</v>
      </c>
      <c r="CF46" s="11">
        <f t="shared" si="40"/>
        <v>0</v>
      </c>
      <c r="CG46" s="10">
        <f t="shared" si="40"/>
        <v>0</v>
      </c>
      <c r="CH46" s="11">
        <f t="shared" si="40"/>
        <v>0</v>
      </c>
      <c r="CI46" s="10">
        <f t="shared" si="40"/>
        <v>0</v>
      </c>
      <c r="CJ46" s="11">
        <f t="shared" si="40"/>
        <v>0</v>
      </c>
      <c r="CK46" s="10">
        <f t="shared" si="40"/>
        <v>0</v>
      </c>
      <c r="CL46" s="11">
        <f t="shared" si="40"/>
        <v>0</v>
      </c>
      <c r="CM46" s="10">
        <f t="shared" si="40"/>
        <v>0</v>
      </c>
      <c r="CN46" s="11">
        <f t="shared" si="40"/>
        <v>0</v>
      </c>
      <c r="CO46" s="10">
        <f t="shared" si="40"/>
        <v>0</v>
      </c>
      <c r="CP46" s="7">
        <f t="shared" si="40"/>
        <v>0</v>
      </c>
      <c r="CQ46" s="7">
        <f t="shared" si="40"/>
        <v>0</v>
      </c>
    </row>
    <row r="47" spans="1:95" ht="20.100000000000001" customHeight="1" x14ac:dyDescent="0.2">
      <c r="A47" s="12" t="s">
        <v>104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2"/>
      <c r="CQ47" s="13"/>
    </row>
    <row r="48" spans="1:95" x14ac:dyDescent="0.2">
      <c r="A48" s="15">
        <v>1</v>
      </c>
      <c r="B48" s="15">
        <v>1</v>
      </c>
      <c r="C48" s="15"/>
      <c r="D48" s="6" t="s">
        <v>105</v>
      </c>
      <c r="E48" s="3" t="s">
        <v>106</v>
      </c>
      <c r="F48" s="6">
        <f t="shared" ref="F48:F62" si="41">COUNTIF(T48:CO48,"e")</f>
        <v>1</v>
      </c>
      <c r="G48" s="6">
        <f t="shared" ref="G48:G62" si="42">COUNTIF(T48:CO48,"z")</f>
        <v>0</v>
      </c>
      <c r="H48" s="6">
        <f t="shared" ref="H48:H62" si="43">SUM(I48:P48)</f>
        <v>20</v>
      </c>
      <c r="I48" s="6">
        <f t="shared" ref="I48:I62" si="44">T48+AM48+BF48+BY48</f>
        <v>0</v>
      </c>
      <c r="J48" s="6">
        <f t="shared" ref="J48:J62" si="45">V48+AO48+BH48+CA48</f>
        <v>0</v>
      </c>
      <c r="K48" s="6">
        <f t="shared" ref="K48:K62" si="46">X48+AQ48+BJ48+CC48</f>
        <v>0</v>
      </c>
      <c r="L48" s="6">
        <f t="shared" ref="L48:L62" si="47">AA48+AT48+BM48+CF48</f>
        <v>0</v>
      </c>
      <c r="M48" s="6">
        <f t="shared" ref="M48:M62" si="48">AC48+AV48+BO48+CH48</f>
        <v>20</v>
      </c>
      <c r="N48" s="6">
        <f t="shared" ref="N48:N62" si="49">AE48+AX48+BQ48+CJ48</f>
        <v>0</v>
      </c>
      <c r="O48" s="6">
        <f t="shared" ref="O48:O62" si="50">AG48+AZ48+BS48+CL48</f>
        <v>0</v>
      </c>
      <c r="P48" s="6">
        <f t="shared" ref="P48:P62" si="51">AI48+BB48+BU48+CN48</f>
        <v>0</v>
      </c>
      <c r="Q48" s="7">
        <f t="shared" ref="Q48:Q62" si="52">AL48+BE48+BX48+CQ48</f>
        <v>3</v>
      </c>
      <c r="R48" s="7">
        <f t="shared" ref="R48:R62" si="53">AK48+BD48+BW48+CP48</f>
        <v>3</v>
      </c>
      <c r="S48" s="7">
        <v>1</v>
      </c>
      <c r="T48" s="11"/>
      <c r="U48" s="10"/>
      <c r="V48" s="11"/>
      <c r="W48" s="10"/>
      <c r="X48" s="11"/>
      <c r="Y48" s="10"/>
      <c r="Z48" s="7"/>
      <c r="AA48" s="11"/>
      <c r="AB48" s="10"/>
      <c r="AC48" s="11">
        <v>20</v>
      </c>
      <c r="AD48" s="10" t="s">
        <v>55</v>
      </c>
      <c r="AE48" s="11"/>
      <c r="AF48" s="10"/>
      <c r="AG48" s="11"/>
      <c r="AH48" s="10"/>
      <c r="AI48" s="11"/>
      <c r="AJ48" s="10"/>
      <c r="AK48" s="7">
        <v>3</v>
      </c>
      <c r="AL48" s="7">
        <f t="shared" ref="AL48:AL62" si="54">Z48+AK48</f>
        <v>3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ref="BE48:BE62" si="55">AS48+BD48</f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ref="BX48:BX62" si="56">BL48+BW48</f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ref="CQ48:CQ62" si="57">CE48+CP48</f>
        <v>0</v>
      </c>
    </row>
    <row r="49" spans="1:95" x14ac:dyDescent="0.2">
      <c r="A49" s="15">
        <v>1</v>
      </c>
      <c r="B49" s="15">
        <v>1</v>
      </c>
      <c r="C49" s="15"/>
      <c r="D49" s="6" t="s">
        <v>107</v>
      </c>
      <c r="E49" s="3" t="s">
        <v>108</v>
      </c>
      <c r="F49" s="6">
        <f t="shared" si="41"/>
        <v>1</v>
      </c>
      <c r="G49" s="6">
        <f t="shared" si="42"/>
        <v>0</v>
      </c>
      <c r="H49" s="6">
        <f t="shared" si="43"/>
        <v>20</v>
      </c>
      <c r="I49" s="6">
        <f t="shared" si="44"/>
        <v>0</v>
      </c>
      <c r="J49" s="6">
        <f t="shared" si="45"/>
        <v>0</v>
      </c>
      <c r="K49" s="6">
        <f t="shared" si="46"/>
        <v>0</v>
      </c>
      <c r="L49" s="6">
        <f t="shared" si="47"/>
        <v>0</v>
      </c>
      <c r="M49" s="6">
        <f t="shared" si="48"/>
        <v>20</v>
      </c>
      <c r="N49" s="6">
        <f t="shared" si="49"/>
        <v>0</v>
      </c>
      <c r="O49" s="6">
        <f t="shared" si="50"/>
        <v>0</v>
      </c>
      <c r="P49" s="6">
        <f t="shared" si="51"/>
        <v>0</v>
      </c>
      <c r="Q49" s="7">
        <f t="shared" si="52"/>
        <v>3</v>
      </c>
      <c r="R49" s="7">
        <f t="shared" si="53"/>
        <v>3</v>
      </c>
      <c r="S49" s="7">
        <v>1</v>
      </c>
      <c r="T49" s="11"/>
      <c r="U49" s="10"/>
      <c r="V49" s="11"/>
      <c r="W49" s="10"/>
      <c r="X49" s="11"/>
      <c r="Y49" s="10"/>
      <c r="Z49" s="7"/>
      <c r="AA49" s="11"/>
      <c r="AB49" s="10"/>
      <c r="AC49" s="11">
        <v>20</v>
      </c>
      <c r="AD49" s="10" t="s">
        <v>55</v>
      </c>
      <c r="AE49" s="11"/>
      <c r="AF49" s="10"/>
      <c r="AG49" s="11"/>
      <c r="AH49" s="10"/>
      <c r="AI49" s="11"/>
      <c r="AJ49" s="10"/>
      <c r="AK49" s="7">
        <v>3</v>
      </c>
      <c r="AL49" s="7">
        <f t="shared" si="54"/>
        <v>3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5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6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7"/>
        <v>0</v>
      </c>
    </row>
    <row r="50" spans="1:95" x14ac:dyDescent="0.2">
      <c r="A50" s="15">
        <v>2</v>
      </c>
      <c r="B50" s="15">
        <v>1</v>
      </c>
      <c r="C50" s="15"/>
      <c r="D50" s="6" t="s">
        <v>109</v>
      </c>
      <c r="E50" s="3" t="s">
        <v>110</v>
      </c>
      <c r="F50" s="6">
        <f t="shared" si="41"/>
        <v>0</v>
      </c>
      <c r="G50" s="6">
        <f t="shared" si="42"/>
        <v>1</v>
      </c>
      <c r="H50" s="6">
        <f t="shared" si="43"/>
        <v>9</v>
      </c>
      <c r="I50" s="6">
        <f t="shared" si="44"/>
        <v>9</v>
      </c>
      <c r="J50" s="6">
        <f t="shared" si="45"/>
        <v>0</v>
      </c>
      <c r="K50" s="6">
        <f t="shared" si="46"/>
        <v>0</v>
      </c>
      <c r="L50" s="6">
        <f t="shared" si="47"/>
        <v>0</v>
      </c>
      <c r="M50" s="6">
        <f t="shared" si="48"/>
        <v>0</v>
      </c>
      <c r="N50" s="6">
        <f t="shared" si="49"/>
        <v>0</v>
      </c>
      <c r="O50" s="6">
        <f t="shared" si="50"/>
        <v>0</v>
      </c>
      <c r="P50" s="6">
        <f t="shared" si="51"/>
        <v>0</v>
      </c>
      <c r="Q50" s="7">
        <f t="shared" si="52"/>
        <v>1</v>
      </c>
      <c r="R50" s="7">
        <f t="shared" si="53"/>
        <v>0</v>
      </c>
      <c r="S50" s="7">
        <v>0.4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4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55"/>
        <v>0</v>
      </c>
      <c r="BF50" s="11"/>
      <c r="BG50" s="10"/>
      <c r="BH50" s="11"/>
      <c r="BI50" s="10"/>
      <c r="BJ50" s="11"/>
      <c r="BK50" s="10"/>
      <c r="BL50" s="7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56"/>
        <v>0</v>
      </c>
      <c r="BY50" s="11">
        <v>9</v>
      </c>
      <c r="BZ50" s="10" t="s">
        <v>56</v>
      </c>
      <c r="CA50" s="11"/>
      <c r="CB50" s="10"/>
      <c r="CC50" s="11"/>
      <c r="CD50" s="10"/>
      <c r="CE50" s="7">
        <v>1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7"/>
        <v>1</v>
      </c>
    </row>
    <row r="51" spans="1:95" x14ac:dyDescent="0.2">
      <c r="A51" s="15">
        <v>2</v>
      </c>
      <c r="B51" s="15">
        <v>1</v>
      </c>
      <c r="C51" s="15"/>
      <c r="D51" s="6" t="s">
        <v>111</v>
      </c>
      <c r="E51" s="3" t="s">
        <v>112</v>
      </c>
      <c r="F51" s="6">
        <f t="shared" si="41"/>
        <v>0</v>
      </c>
      <c r="G51" s="6">
        <f t="shared" si="42"/>
        <v>1</v>
      </c>
      <c r="H51" s="6">
        <f t="shared" si="43"/>
        <v>9</v>
      </c>
      <c r="I51" s="6">
        <f t="shared" si="44"/>
        <v>9</v>
      </c>
      <c r="J51" s="6">
        <f t="shared" si="45"/>
        <v>0</v>
      </c>
      <c r="K51" s="6">
        <f t="shared" si="46"/>
        <v>0</v>
      </c>
      <c r="L51" s="6">
        <f t="shared" si="47"/>
        <v>0</v>
      </c>
      <c r="M51" s="6">
        <f t="shared" si="48"/>
        <v>0</v>
      </c>
      <c r="N51" s="6">
        <f t="shared" si="49"/>
        <v>0</v>
      </c>
      <c r="O51" s="6">
        <f t="shared" si="50"/>
        <v>0</v>
      </c>
      <c r="P51" s="6">
        <f t="shared" si="51"/>
        <v>0</v>
      </c>
      <c r="Q51" s="7">
        <f t="shared" si="52"/>
        <v>1</v>
      </c>
      <c r="R51" s="7">
        <f t="shared" si="53"/>
        <v>0</v>
      </c>
      <c r="S51" s="7">
        <v>0.4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4"/>
        <v>0</v>
      </c>
      <c r="AM51" s="11"/>
      <c r="AN51" s="10"/>
      <c r="AO51" s="11"/>
      <c r="AP51" s="10"/>
      <c r="AQ51" s="11"/>
      <c r="AR51" s="10"/>
      <c r="AS51" s="7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5"/>
        <v>0</v>
      </c>
      <c r="BF51" s="11"/>
      <c r="BG51" s="10"/>
      <c r="BH51" s="11"/>
      <c r="BI51" s="10"/>
      <c r="BJ51" s="11"/>
      <c r="BK51" s="10"/>
      <c r="BL51" s="7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56"/>
        <v>0</v>
      </c>
      <c r="BY51" s="11">
        <v>9</v>
      </c>
      <c r="BZ51" s="10" t="s">
        <v>56</v>
      </c>
      <c r="CA51" s="11"/>
      <c r="CB51" s="10"/>
      <c r="CC51" s="11"/>
      <c r="CD51" s="10"/>
      <c r="CE51" s="7">
        <v>1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7"/>
        <v>1</v>
      </c>
    </row>
    <row r="52" spans="1:95" x14ac:dyDescent="0.2">
      <c r="A52" s="15">
        <v>3</v>
      </c>
      <c r="B52" s="15">
        <v>1</v>
      </c>
      <c r="C52" s="15"/>
      <c r="D52" s="6" t="s">
        <v>113</v>
      </c>
      <c r="E52" s="3" t="s">
        <v>114</v>
      </c>
      <c r="F52" s="6">
        <f t="shared" si="41"/>
        <v>0</v>
      </c>
      <c r="G52" s="6">
        <f t="shared" si="42"/>
        <v>1</v>
      </c>
      <c r="H52" s="6">
        <f t="shared" si="43"/>
        <v>9</v>
      </c>
      <c r="I52" s="6">
        <f t="shared" si="44"/>
        <v>9</v>
      </c>
      <c r="J52" s="6">
        <f t="shared" si="45"/>
        <v>0</v>
      </c>
      <c r="K52" s="6">
        <f t="shared" si="46"/>
        <v>0</v>
      </c>
      <c r="L52" s="6">
        <f t="shared" si="47"/>
        <v>0</v>
      </c>
      <c r="M52" s="6">
        <f t="shared" si="48"/>
        <v>0</v>
      </c>
      <c r="N52" s="6">
        <f t="shared" si="49"/>
        <v>0</v>
      </c>
      <c r="O52" s="6">
        <f t="shared" si="50"/>
        <v>0</v>
      </c>
      <c r="P52" s="6">
        <f t="shared" si="51"/>
        <v>0</v>
      </c>
      <c r="Q52" s="7">
        <f t="shared" si="52"/>
        <v>1</v>
      </c>
      <c r="R52" s="7">
        <f t="shared" si="53"/>
        <v>0</v>
      </c>
      <c r="S52" s="7">
        <v>0.4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54"/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55"/>
        <v>0</v>
      </c>
      <c r="BF52" s="11"/>
      <c r="BG52" s="10"/>
      <c r="BH52" s="11"/>
      <c r="BI52" s="10"/>
      <c r="BJ52" s="11"/>
      <c r="BK52" s="10"/>
      <c r="BL52" s="7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56"/>
        <v>0</v>
      </c>
      <c r="BY52" s="11">
        <v>9</v>
      </c>
      <c r="BZ52" s="10" t="s">
        <v>56</v>
      </c>
      <c r="CA52" s="11"/>
      <c r="CB52" s="10"/>
      <c r="CC52" s="11"/>
      <c r="CD52" s="10"/>
      <c r="CE52" s="7">
        <v>1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57"/>
        <v>1</v>
      </c>
    </row>
    <row r="53" spans="1:95" x14ac:dyDescent="0.2">
      <c r="A53" s="15">
        <v>3</v>
      </c>
      <c r="B53" s="15">
        <v>1</v>
      </c>
      <c r="C53" s="15"/>
      <c r="D53" s="6" t="s">
        <v>115</v>
      </c>
      <c r="E53" s="3" t="s">
        <v>116</v>
      </c>
      <c r="F53" s="6">
        <f t="shared" si="41"/>
        <v>0</v>
      </c>
      <c r="G53" s="6">
        <f t="shared" si="42"/>
        <v>1</v>
      </c>
      <c r="H53" s="6">
        <f t="shared" si="43"/>
        <v>9</v>
      </c>
      <c r="I53" s="6">
        <f t="shared" si="44"/>
        <v>9</v>
      </c>
      <c r="J53" s="6">
        <f t="shared" si="45"/>
        <v>0</v>
      </c>
      <c r="K53" s="6">
        <f t="shared" si="46"/>
        <v>0</v>
      </c>
      <c r="L53" s="6">
        <f t="shared" si="47"/>
        <v>0</v>
      </c>
      <c r="M53" s="6">
        <f t="shared" si="48"/>
        <v>0</v>
      </c>
      <c r="N53" s="6">
        <f t="shared" si="49"/>
        <v>0</v>
      </c>
      <c r="O53" s="6">
        <f t="shared" si="50"/>
        <v>0</v>
      </c>
      <c r="P53" s="6">
        <f t="shared" si="51"/>
        <v>0</v>
      </c>
      <c r="Q53" s="7">
        <f t="shared" si="52"/>
        <v>1</v>
      </c>
      <c r="R53" s="7">
        <f t="shared" si="53"/>
        <v>0</v>
      </c>
      <c r="S53" s="7">
        <v>0.4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54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55"/>
        <v>0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56"/>
        <v>0</v>
      </c>
      <c r="BY53" s="11">
        <v>9</v>
      </c>
      <c r="BZ53" s="10" t="s">
        <v>56</v>
      </c>
      <c r="CA53" s="11"/>
      <c r="CB53" s="10"/>
      <c r="CC53" s="11"/>
      <c r="CD53" s="10"/>
      <c r="CE53" s="7">
        <v>1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57"/>
        <v>1</v>
      </c>
    </row>
    <row r="54" spans="1:95" x14ac:dyDescent="0.2">
      <c r="A54" s="15">
        <v>4</v>
      </c>
      <c r="B54" s="15">
        <v>1</v>
      </c>
      <c r="C54" s="15"/>
      <c r="D54" s="6" t="s">
        <v>117</v>
      </c>
      <c r="E54" s="3" t="s">
        <v>118</v>
      </c>
      <c r="F54" s="6">
        <f t="shared" si="41"/>
        <v>0</v>
      </c>
      <c r="G54" s="6">
        <f t="shared" si="42"/>
        <v>1</v>
      </c>
      <c r="H54" s="6">
        <f t="shared" si="43"/>
        <v>9</v>
      </c>
      <c r="I54" s="6">
        <f t="shared" si="44"/>
        <v>9</v>
      </c>
      <c r="J54" s="6">
        <f t="shared" si="45"/>
        <v>0</v>
      </c>
      <c r="K54" s="6">
        <f t="shared" si="46"/>
        <v>0</v>
      </c>
      <c r="L54" s="6">
        <f t="shared" si="47"/>
        <v>0</v>
      </c>
      <c r="M54" s="6">
        <f t="shared" si="48"/>
        <v>0</v>
      </c>
      <c r="N54" s="6">
        <f t="shared" si="49"/>
        <v>0</v>
      </c>
      <c r="O54" s="6">
        <f t="shared" si="50"/>
        <v>0</v>
      </c>
      <c r="P54" s="6">
        <f t="shared" si="51"/>
        <v>0</v>
      </c>
      <c r="Q54" s="7">
        <f t="shared" si="52"/>
        <v>1</v>
      </c>
      <c r="R54" s="7">
        <f t="shared" si="53"/>
        <v>0</v>
      </c>
      <c r="S54" s="7">
        <v>0.4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54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55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56"/>
        <v>0</v>
      </c>
      <c r="BY54" s="11">
        <v>9</v>
      </c>
      <c r="BZ54" s="10" t="s">
        <v>56</v>
      </c>
      <c r="CA54" s="11"/>
      <c r="CB54" s="10"/>
      <c r="CC54" s="11"/>
      <c r="CD54" s="10"/>
      <c r="CE54" s="7">
        <v>1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57"/>
        <v>1</v>
      </c>
    </row>
    <row r="55" spans="1:95" x14ac:dyDescent="0.2">
      <c r="A55" s="15">
        <v>4</v>
      </c>
      <c r="B55" s="15">
        <v>1</v>
      </c>
      <c r="C55" s="15"/>
      <c r="D55" s="6" t="s">
        <v>119</v>
      </c>
      <c r="E55" s="3" t="s">
        <v>120</v>
      </c>
      <c r="F55" s="6">
        <f t="shared" si="41"/>
        <v>0</v>
      </c>
      <c r="G55" s="6">
        <f t="shared" si="42"/>
        <v>1</v>
      </c>
      <c r="H55" s="6">
        <f t="shared" si="43"/>
        <v>9</v>
      </c>
      <c r="I55" s="6">
        <f t="shared" si="44"/>
        <v>9</v>
      </c>
      <c r="J55" s="6">
        <f t="shared" si="45"/>
        <v>0</v>
      </c>
      <c r="K55" s="6">
        <f t="shared" si="46"/>
        <v>0</v>
      </c>
      <c r="L55" s="6">
        <f t="shared" si="47"/>
        <v>0</v>
      </c>
      <c r="M55" s="6">
        <f t="shared" si="48"/>
        <v>0</v>
      </c>
      <c r="N55" s="6">
        <f t="shared" si="49"/>
        <v>0</v>
      </c>
      <c r="O55" s="6">
        <f t="shared" si="50"/>
        <v>0</v>
      </c>
      <c r="P55" s="6">
        <f t="shared" si="51"/>
        <v>0</v>
      </c>
      <c r="Q55" s="7">
        <f t="shared" si="52"/>
        <v>1</v>
      </c>
      <c r="R55" s="7">
        <f t="shared" si="53"/>
        <v>0</v>
      </c>
      <c r="S55" s="7">
        <v>0.4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4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5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56"/>
        <v>0</v>
      </c>
      <c r="BY55" s="11">
        <v>9</v>
      </c>
      <c r="BZ55" s="10" t="s">
        <v>56</v>
      </c>
      <c r="CA55" s="11"/>
      <c r="CB55" s="10"/>
      <c r="CC55" s="11"/>
      <c r="CD55" s="10"/>
      <c r="CE55" s="7">
        <v>1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57"/>
        <v>1</v>
      </c>
    </row>
    <row r="56" spans="1:95" x14ac:dyDescent="0.2">
      <c r="A56" s="15">
        <v>5</v>
      </c>
      <c r="B56" s="15">
        <v>1</v>
      </c>
      <c r="C56" s="15"/>
      <c r="D56" s="6" t="s">
        <v>121</v>
      </c>
      <c r="E56" s="3" t="s">
        <v>122</v>
      </c>
      <c r="F56" s="6">
        <f t="shared" si="41"/>
        <v>1</v>
      </c>
      <c r="G56" s="6">
        <f t="shared" si="42"/>
        <v>1</v>
      </c>
      <c r="H56" s="6">
        <f t="shared" si="43"/>
        <v>42</v>
      </c>
      <c r="I56" s="6">
        <f t="shared" si="44"/>
        <v>15</v>
      </c>
      <c r="J56" s="6">
        <f t="shared" si="45"/>
        <v>0</v>
      </c>
      <c r="K56" s="6">
        <f t="shared" si="46"/>
        <v>0</v>
      </c>
      <c r="L56" s="6">
        <f t="shared" si="47"/>
        <v>0</v>
      </c>
      <c r="M56" s="6">
        <f t="shared" si="48"/>
        <v>0</v>
      </c>
      <c r="N56" s="6">
        <f t="shared" si="49"/>
        <v>27</v>
      </c>
      <c r="O56" s="6">
        <f t="shared" si="50"/>
        <v>0</v>
      </c>
      <c r="P56" s="6">
        <f t="shared" si="51"/>
        <v>0</v>
      </c>
      <c r="Q56" s="7">
        <f t="shared" si="52"/>
        <v>4</v>
      </c>
      <c r="R56" s="7">
        <f t="shared" si="53"/>
        <v>2</v>
      </c>
      <c r="S56" s="7">
        <v>1.9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4"/>
        <v>0</v>
      </c>
      <c r="AM56" s="11">
        <v>15</v>
      </c>
      <c r="AN56" s="10" t="s">
        <v>55</v>
      </c>
      <c r="AO56" s="11"/>
      <c r="AP56" s="10"/>
      <c r="AQ56" s="11"/>
      <c r="AR56" s="10"/>
      <c r="AS56" s="7">
        <v>2</v>
      </c>
      <c r="AT56" s="11"/>
      <c r="AU56" s="10"/>
      <c r="AV56" s="11"/>
      <c r="AW56" s="10"/>
      <c r="AX56" s="11">
        <v>27</v>
      </c>
      <c r="AY56" s="10" t="s">
        <v>56</v>
      </c>
      <c r="AZ56" s="11"/>
      <c r="BA56" s="10"/>
      <c r="BB56" s="11"/>
      <c r="BC56" s="10"/>
      <c r="BD56" s="7">
        <v>2</v>
      </c>
      <c r="BE56" s="7">
        <f t="shared" si="55"/>
        <v>4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56"/>
        <v>0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57"/>
        <v>0</v>
      </c>
    </row>
    <row r="57" spans="1:95" x14ac:dyDescent="0.2">
      <c r="A57" s="15">
        <v>5</v>
      </c>
      <c r="B57" s="15">
        <v>1</v>
      </c>
      <c r="C57" s="15"/>
      <c r="D57" s="6" t="s">
        <v>123</v>
      </c>
      <c r="E57" s="3" t="s">
        <v>124</v>
      </c>
      <c r="F57" s="6">
        <f t="shared" si="41"/>
        <v>1</v>
      </c>
      <c r="G57" s="6">
        <f t="shared" si="42"/>
        <v>1</v>
      </c>
      <c r="H57" s="6">
        <f t="shared" si="43"/>
        <v>42</v>
      </c>
      <c r="I57" s="6">
        <f t="shared" si="44"/>
        <v>15</v>
      </c>
      <c r="J57" s="6">
        <f t="shared" si="45"/>
        <v>0</v>
      </c>
      <c r="K57" s="6">
        <f t="shared" si="46"/>
        <v>0</v>
      </c>
      <c r="L57" s="6">
        <f t="shared" si="47"/>
        <v>0</v>
      </c>
      <c r="M57" s="6">
        <f t="shared" si="48"/>
        <v>0</v>
      </c>
      <c r="N57" s="6">
        <f t="shared" si="49"/>
        <v>27</v>
      </c>
      <c r="O57" s="6">
        <f t="shared" si="50"/>
        <v>0</v>
      </c>
      <c r="P57" s="6">
        <f t="shared" si="51"/>
        <v>0</v>
      </c>
      <c r="Q57" s="7">
        <f t="shared" si="52"/>
        <v>4</v>
      </c>
      <c r="R57" s="7">
        <f t="shared" si="53"/>
        <v>2</v>
      </c>
      <c r="S57" s="7">
        <v>1.9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4"/>
        <v>0</v>
      </c>
      <c r="AM57" s="11">
        <v>15</v>
      </c>
      <c r="AN57" s="10" t="s">
        <v>55</v>
      </c>
      <c r="AO57" s="11"/>
      <c r="AP57" s="10"/>
      <c r="AQ57" s="11"/>
      <c r="AR57" s="10"/>
      <c r="AS57" s="7">
        <v>2</v>
      </c>
      <c r="AT57" s="11"/>
      <c r="AU57" s="10"/>
      <c r="AV57" s="11"/>
      <c r="AW57" s="10"/>
      <c r="AX57" s="11">
        <v>27</v>
      </c>
      <c r="AY57" s="10" t="s">
        <v>56</v>
      </c>
      <c r="AZ57" s="11"/>
      <c r="BA57" s="10"/>
      <c r="BB57" s="11"/>
      <c r="BC57" s="10"/>
      <c r="BD57" s="7">
        <v>2</v>
      </c>
      <c r="BE57" s="7">
        <f t="shared" si="55"/>
        <v>4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6"/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57"/>
        <v>0</v>
      </c>
    </row>
    <row r="58" spans="1:95" x14ac:dyDescent="0.2">
      <c r="A58" s="15">
        <v>6</v>
      </c>
      <c r="B58" s="15">
        <v>3</v>
      </c>
      <c r="C58" s="15"/>
      <c r="D58" s="6" t="s">
        <v>125</v>
      </c>
      <c r="E58" s="3" t="s">
        <v>126</v>
      </c>
      <c r="F58" s="6">
        <f t="shared" si="41"/>
        <v>0</v>
      </c>
      <c r="G58" s="6">
        <f t="shared" si="42"/>
        <v>2</v>
      </c>
      <c r="H58" s="6">
        <f t="shared" si="43"/>
        <v>15</v>
      </c>
      <c r="I58" s="6">
        <f t="shared" si="44"/>
        <v>6</v>
      </c>
      <c r="J58" s="6">
        <f t="shared" si="45"/>
        <v>0</v>
      </c>
      <c r="K58" s="6">
        <f t="shared" si="46"/>
        <v>0</v>
      </c>
      <c r="L58" s="6">
        <f t="shared" si="47"/>
        <v>0</v>
      </c>
      <c r="M58" s="6">
        <f t="shared" si="48"/>
        <v>0</v>
      </c>
      <c r="N58" s="6">
        <f t="shared" si="49"/>
        <v>9</v>
      </c>
      <c r="O58" s="6">
        <f t="shared" si="50"/>
        <v>0</v>
      </c>
      <c r="P58" s="6">
        <f t="shared" si="51"/>
        <v>0</v>
      </c>
      <c r="Q58" s="7">
        <f t="shared" si="52"/>
        <v>1</v>
      </c>
      <c r="R58" s="7">
        <f t="shared" si="53"/>
        <v>0.6</v>
      </c>
      <c r="S58" s="7">
        <v>0.64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54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5"/>
        <v>0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6"/>
        <v>0</v>
      </c>
      <c r="BY58" s="11">
        <v>6</v>
      </c>
      <c r="BZ58" s="10" t="s">
        <v>56</v>
      </c>
      <c r="CA58" s="11"/>
      <c r="CB58" s="10"/>
      <c r="CC58" s="11"/>
      <c r="CD58" s="10"/>
      <c r="CE58" s="7">
        <v>0.4</v>
      </c>
      <c r="CF58" s="11"/>
      <c r="CG58" s="10"/>
      <c r="CH58" s="11"/>
      <c r="CI58" s="10"/>
      <c r="CJ58" s="11">
        <v>9</v>
      </c>
      <c r="CK58" s="10" t="s">
        <v>56</v>
      </c>
      <c r="CL58" s="11"/>
      <c r="CM58" s="10"/>
      <c r="CN58" s="11"/>
      <c r="CO58" s="10"/>
      <c r="CP58" s="7">
        <v>0.6</v>
      </c>
      <c r="CQ58" s="7">
        <f t="shared" si="57"/>
        <v>1</v>
      </c>
    </row>
    <row r="59" spans="1:95" x14ac:dyDescent="0.2">
      <c r="A59" s="15">
        <v>6</v>
      </c>
      <c r="B59" s="15">
        <v>3</v>
      </c>
      <c r="C59" s="15"/>
      <c r="D59" s="6" t="s">
        <v>127</v>
      </c>
      <c r="E59" s="3" t="s">
        <v>128</v>
      </c>
      <c r="F59" s="6">
        <f t="shared" si="41"/>
        <v>0</v>
      </c>
      <c r="G59" s="6">
        <f t="shared" si="42"/>
        <v>2</v>
      </c>
      <c r="H59" s="6">
        <f t="shared" si="43"/>
        <v>15</v>
      </c>
      <c r="I59" s="6">
        <f t="shared" si="44"/>
        <v>6</v>
      </c>
      <c r="J59" s="6">
        <f t="shared" si="45"/>
        <v>0</v>
      </c>
      <c r="K59" s="6">
        <f t="shared" si="46"/>
        <v>0</v>
      </c>
      <c r="L59" s="6">
        <f t="shared" si="47"/>
        <v>0</v>
      </c>
      <c r="M59" s="6">
        <f t="shared" si="48"/>
        <v>0</v>
      </c>
      <c r="N59" s="6">
        <f t="shared" si="49"/>
        <v>9</v>
      </c>
      <c r="O59" s="6">
        <f t="shared" si="50"/>
        <v>0</v>
      </c>
      <c r="P59" s="6">
        <f t="shared" si="51"/>
        <v>0</v>
      </c>
      <c r="Q59" s="7">
        <f t="shared" si="52"/>
        <v>1</v>
      </c>
      <c r="R59" s="7">
        <f t="shared" si="53"/>
        <v>0.6</v>
      </c>
      <c r="S59" s="7">
        <v>0.64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54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5"/>
        <v>0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56"/>
        <v>0</v>
      </c>
      <c r="BY59" s="11">
        <v>6</v>
      </c>
      <c r="BZ59" s="10" t="s">
        <v>56</v>
      </c>
      <c r="CA59" s="11"/>
      <c r="CB59" s="10"/>
      <c r="CC59" s="11"/>
      <c r="CD59" s="10"/>
      <c r="CE59" s="7">
        <v>0.4</v>
      </c>
      <c r="CF59" s="11"/>
      <c r="CG59" s="10"/>
      <c r="CH59" s="11"/>
      <c r="CI59" s="10"/>
      <c r="CJ59" s="11">
        <v>9</v>
      </c>
      <c r="CK59" s="10" t="s">
        <v>56</v>
      </c>
      <c r="CL59" s="11"/>
      <c r="CM59" s="10"/>
      <c r="CN59" s="11"/>
      <c r="CO59" s="10"/>
      <c r="CP59" s="7">
        <v>0.6</v>
      </c>
      <c r="CQ59" s="7">
        <f t="shared" si="57"/>
        <v>1</v>
      </c>
    </row>
    <row r="60" spans="1:95" x14ac:dyDescent="0.2">
      <c r="A60" s="15">
        <v>6</v>
      </c>
      <c r="B60" s="15">
        <v>3</v>
      </c>
      <c r="C60" s="15"/>
      <c r="D60" s="6" t="s">
        <v>129</v>
      </c>
      <c r="E60" s="3" t="s">
        <v>130</v>
      </c>
      <c r="F60" s="6">
        <f t="shared" si="41"/>
        <v>0</v>
      </c>
      <c r="G60" s="6">
        <f t="shared" si="42"/>
        <v>2</v>
      </c>
      <c r="H60" s="6">
        <f t="shared" si="43"/>
        <v>15</v>
      </c>
      <c r="I60" s="6">
        <f t="shared" si="44"/>
        <v>6</v>
      </c>
      <c r="J60" s="6">
        <f t="shared" si="45"/>
        <v>0</v>
      </c>
      <c r="K60" s="6">
        <f t="shared" si="46"/>
        <v>0</v>
      </c>
      <c r="L60" s="6">
        <f t="shared" si="47"/>
        <v>0</v>
      </c>
      <c r="M60" s="6">
        <f t="shared" si="48"/>
        <v>0</v>
      </c>
      <c r="N60" s="6">
        <f t="shared" si="49"/>
        <v>9</v>
      </c>
      <c r="O60" s="6">
        <f t="shared" si="50"/>
        <v>0</v>
      </c>
      <c r="P60" s="6">
        <f t="shared" si="51"/>
        <v>0</v>
      </c>
      <c r="Q60" s="7">
        <f t="shared" si="52"/>
        <v>1</v>
      </c>
      <c r="R60" s="7">
        <f t="shared" si="53"/>
        <v>0.6</v>
      </c>
      <c r="S60" s="7">
        <v>0.64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4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5"/>
        <v>0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6"/>
        <v>0</v>
      </c>
      <c r="BY60" s="11">
        <v>6</v>
      </c>
      <c r="BZ60" s="10" t="s">
        <v>56</v>
      </c>
      <c r="CA60" s="11"/>
      <c r="CB60" s="10"/>
      <c r="CC60" s="11"/>
      <c r="CD60" s="10"/>
      <c r="CE60" s="7">
        <v>0.4</v>
      </c>
      <c r="CF60" s="11"/>
      <c r="CG60" s="10"/>
      <c r="CH60" s="11"/>
      <c r="CI60" s="10"/>
      <c r="CJ60" s="11">
        <v>9</v>
      </c>
      <c r="CK60" s="10" t="s">
        <v>56</v>
      </c>
      <c r="CL60" s="11"/>
      <c r="CM60" s="10"/>
      <c r="CN60" s="11"/>
      <c r="CO60" s="10"/>
      <c r="CP60" s="7">
        <v>0.6</v>
      </c>
      <c r="CQ60" s="7">
        <f t="shared" si="57"/>
        <v>1</v>
      </c>
    </row>
    <row r="61" spans="1:95" x14ac:dyDescent="0.2">
      <c r="A61" s="15">
        <v>6</v>
      </c>
      <c r="B61" s="15">
        <v>3</v>
      </c>
      <c r="C61" s="15"/>
      <c r="D61" s="6" t="s">
        <v>131</v>
      </c>
      <c r="E61" s="3" t="s">
        <v>132</v>
      </c>
      <c r="F61" s="6">
        <f t="shared" si="41"/>
        <v>0</v>
      </c>
      <c r="G61" s="6">
        <f t="shared" si="42"/>
        <v>2</v>
      </c>
      <c r="H61" s="6">
        <f t="shared" si="43"/>
        <v>15</v>
      </c>
      <c r="I61" s="6">
        <f t="shared" si="44"/>
        <v>6</v>
      </c>
      <c r="J61" s="6">
        <f t="shared" si="45"/>
        <v>0</v>
      </c>
      <c r="K61" s="6">
        <f t="shared" si="46"/>
        <v>0</v>
      </c>
      <c r="L61" s="6">
        <f t="shared" si="47"/>
        <v>0</v>
      </c>
      <c r="M61" s="6">
        <f t="shared" si="48"/>
        <v>0</v>
      </c>
      <c r="N61" s="6">
        <f t="shared" si="49"/>
        <v>9</v>
      </c>
      <c r="O61" s="6">
        <f t="shared" si="50"/>
        <v>0</v>
      </c>
      <c r="P61" s="6">
        <f t="shared" si="51"/>
        <v>0</v>
      </c>
      <c r="Q61" s="7">
        <f t="shared" si="52"/>
        <v>1</v>
      </c>
      <c r="R61" s="7">
        <f t="shared" si="53"/>
        <v>0.6</v>
      </c>
      <c r="S61" s="7">
        <v>0.64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4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5"/>
        <v>0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6"/>
        <v>0</v>
      </c>
      <c r="BY61" s="11">
        <v>6</v>
      </c>
      <c r="BZ61" s="10" t="s">
        <v>56</v>
      </c>
      <c r="CA61" s="11"/>
      <c r="CB61" s="10"/>
      <c r="CC61" s="11"/>
      <c r="CD61" s="10"/>
      <c r="CE61" s="7">
        <v>0.4</v>
      </c>
      <c r="CF61" s="11"/>
      <c r="CG61" s="10"/>
      <c r="CH61" s="11"/>
      <c r="CI61" s="10"/>
      <c r="CJ61" s="11">
        <v>9</v>
      </c>
      <c r="CK61" s="10" t="s">
        <v>56</v>
      </c>
      <c r="CL61" s="11"/>
      <c r="CM61" s="10"/>
      <c r="CN61" s="11"/>
      <c r="CO61" s="10"/>
      <c r="CP61" s="7">
        <v>0.6</v>
      </c>
      <c r="CQ61" s="7">
        <f t="shared" si="57"/>
        <v>1</v>
      </c>
    </row>
    <row r="62" spans="1:95" x14ac:dyDescent="0.2">
      <c r="A62" s="15">
        <v>6</v>
      </c>
      <c r="B62" s="15">
        <v>3</v>
      </c>
      <c r="C62" s="15"/>
      <c r="D62" s="6" t="s">
        <v>133</v>
      </c>
      <c r="E62" s="3" t="s">
        <v>134</v>
      </c>
      <c r="F62" s="6">
        <f t="shared" si="41"/>
        <v>0</v>
      </c>
      <c r="G62" s="6">
        <f t="shared" si="42"/>
        <v>2</v>
      </c>
      <c r="H62" s="6">
        <f t="shared" si="43"/>
        <v>15</v>
      </c>
      <c r="I62" s="6">
        <f t="shared" si="44"/>
        <v>6</v>
      </c>
      <c r="J62" s="6">
        <f t="shared" si="45"/>
        <v>0</v>
      </c>
      <c r="K62" s="6">
        <f t="shared" si="46"/>
        <v>0</v>
      </c>
      <c r="L62" s="6">
        <f t="shared" si="47"/>
        <v>0</v>
      </c>
      <c r="M62" s="6">
        <f t="shared" si="48"/>
        <v>0</v>
      </c>
      <c r="N62" s="6">
        <f t="shared" si="49"/>
        <v>9</v>
      </c>
      <c r="O62" s="6">
        <f t="shared" si="50"/>
        <v>0</v>
      </c>
      <c r="P62" s="6">
        <f t="shared" si="51"/>
        <v>0</v>
      </c>
      <c r="Q62" s="7">
        <f t="shared" si="52"/>
        <v>1</v>
      </c>
      <c r="R62" s="7">
        <f t="shared" si="53"/>
        <v>0.6</v>
      </c>
      <c r="S62" s="7">
        <v>0.64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4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5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6"/>
        <v>0</v>
      </c>
      <c r="BY62" s="11">
        <v>6</v>
      </c>
      <c r="BZ62" s="10" t="s">
        <v>56</v>
      </c>
      <c r="CA62" s="11"/>
      <c r="CB62" s="10"/>
      <c r="CC62" s="11"/>
      <c r="CD62" s="10"/>
      <c r="CE62" s="7">
        <v>0.4</v>
      </c>
      <c r="CF62" s="11"/>
      <c r="CG62" s="10"/>
      <c r="CH62" s="11"/>
      <c r="CI62" s="10"/>
      <c r="CJ62" s="11">
        <v>9</v>
      </c>
      <c r="CK62" s="10" t="s">
        <v>56</v>
      </c>
      <c r="CL62" s="11"/>
      <c r="CM62" s="10"/>
      <c r="CN62" s="11"/>
      <c r="CO62" s="10"/>
      <c r="CP62" s="7">
        <v>0.6</v>
      </c>
      <c r="CQ62" s="7">
        <f t="shared" si="57"/>
        <v>1</v>
      </c>
    </row>
    <row r="63" spans="1:95" ht="20.100000000000001" customHeight="1" x14ac:dyDescent="0.2">
      <c r="A63" s="12" t="s">
        <v>135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2"/>
      <c r="CQ63" s="13"/>
    </row>
    <row r="64" spans="1:95" x14ac:dyDescent="0.2">
      <c r="A64" s="6"/>
      <c r="B64" s="6"/>
      <c r="C64" s="6"/>
      <c r="D64" s="6" t="s">
        <v>136</v>
      </c>
      <c r="E64" s="3" t="s">
        <v>137</v>
      </c>
      <c r="F64" s="6">
        <f>COUNTIF(T64:CO64,"e")</f>
        <v>0</v>
      </c>
      <c r="G64" s="6">
        <f>COUNTIF(T64:CO64,"z")</f>
        <v>1</v>
      </c>
      <c r="H64" s="6">
        <f>SUM(I64:P64)</f>
        <v>4</v>
      </c>
      <c r="I64" s="6">
        <f>T64+AM64+BF64+BY64</f>
        <v>0</v>
      </c>
      <c r="J64" s="6">
        <f>V64+AO64+BH64+CA64</f>
        <v>0</v>
      </c>
      <c r="K64" s="6">
        <f>X64+AQ64+BJ64+CC64</f>
        <v>0</v>
      </c>
      <c r="L64" s="6">
        <f>AA64+AT64+BM64+CF64</f>
        <v>0</v>
      </c>
      <c r="M64" s="6">
        <f>AC64+AV64+BO64+CH64</f>
        <v>0</v>
      </c>
      <c r="N64" s="6">
        <f>AE64+AX64+BQ64+CJ64</f>
        <v>0</v>
      </c>
      <c r="O64" s="6">
        <f>AG64+AZ64+BS64+CL64</f>
        <v>0</v>
      </c>
      <c r="P64" s="6">
        <f>AI64+BB64+BU64+CN64</f>
        <v>4</v>
      </c>
      <c r="Q64" s="7">
        <f>AL64+BE64+BX64+CQ64</f>
        <v>6</v>
      </c>
      <c r="R64" s="7">
        <f>AK64+BD64+BW64+CP64</f>
        <v>6</v>
      </c>
      <c r="S64" s="7">
        <v>0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>Z64+AK64</f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>
        <v>4</v>
      </c>
      <c r="BC64" s="10" t="s">
        <v>56</v>
      </c>
      <c r="BD64" s="7">
        <v>6</v>
      </c>
      <c r="BE64" s="7">
        <f>AS64+BD64</f>
        <v>6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>BL64+BW64</f>
        <v>0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>CE64+CP64</f>
        <v>0</v>
      </c>
    </row>
    <row r="65" spans="1:95" ht="15.95" customHeight="1" x14ac:dyDescent="0.2">
      <c r="A65" s="6"/>
      <c r="B65" s="6"/>
      <c r="C65" s="6"/>
      <c r="D65" s="6"/>
      <c r="E65" s="6" t="s">
        <v>66</v>
      </c>
      <c r="F65" s="6">
        <f t="shared" ref="F65:AK65" si="58">SUM(F64:F64)</f>
        <v>0</v>
      </c>
      <c r="G65" s="6">
        <f t="shared" si="58"/>
        <v>1</v>
      </c>
      <c r="H65" s="6">
        <f t="shared" si="58"/>
        <v>4</v>
      </c>
      <c r="I65" s="6">
        <f t="shared" si="58"/>
        <v>0</v>
      </c>
      <c r="J65" s="6">
        <f t="shared" si="58"/>
        <v>0</v>
      </c>
      <c r="K65" s="6">
        <f t="shared" si="58"/>
        <v>0</v>
      </c>
      <c r="L65" s="6">
        <f t="shared" si="58"/>
        <v>0</v>
      </c>
      <c r="M65" s="6">
        <f t="shared" si="58"/>
        <v>0</v>
      </c>
      <c r="N65" s="6">
        <f t="shared" si="58"/>
        <v>0</v>
      </c>
      <c r="O65" s="6">
        <f t="shared" si="58"/>
        <v>0</v>
      </c>
      <c r="P65" s="6">
        <f t="shared" si="58"/>
        <v>4</v>
      </c>
      <c r="Q65" s="7">
        <f t="shared" si="58"/>
        <v>6</v>
      </c>
      <c r="R65" s="7">
        <f t="shared" si="58"/>
        <v>6</v>
      </c>
      <c r="S65" s="7">
        <f t="shared" si="58"/>
        <v>0</v>
      </c>
      <c r="T65" s="11">
        <f t="shared" si="58"/>
        <v>0</v>
      </c>
      <c r="U65" s="10">
        <f t="shared" si="58"/>
        <v>0</v>
      </c>
      <c r="V65" s="11">
        <f t="shared" si="58"/>
        <v>0</v>
      </c>
      <c r="W65" s="10">
        <f t="shared" si="58"/>
        <v>0</v>
      </c>
      <c r="X65" s="11">
        <f t="shared" si="58"/>
        <v>0</v>
      </c>
      <c r="Y65" s="10">
        <f t="shared" si="58"/>
        <v>0</v>
      </c>
      <c r="Z65" s="7">
        <f t="shared" si="58"/>
        <v>0</v>
      </c>
      <c r="AA65" s="11">
        <f t="shared" si="58"/>
        <v>0</v>
      </c>
      <c r="AB65" s="10">
        <f t="shared" si="58"/>
        <v>0</v>
      </c>
      <c r="AC65" s="11">
        <f t="shared" si="58"/>
        <v>0</v>
      </c>
      <c r="AD65" s="10">
        <f t="shared" si="58"/>
        <v>0</v>
      </c>
      <c r="AE65" s="11">
        <f t="shared" si="58"/>
        <v>0</v>
      </c>
      <c r="AF65" s="10">
        <f t="shared" si="58"/>
        <v>0</v>
      </c>
      <c r="AG65" s="11">
        <f t="shared" si="58"/>
        <v>0</v>
      </c>
      <c r="AH65" s="10">
        <f t="shared" si="58"/>
        <v>0</v>
      </c>
      <c r="AI65" s="11">
        <f t="shared" si="58"/>
        <v>0</v>
      </c>
      <c r="AJ65" s="10">
        <f t="shared" si="58"/>
        <v>0</v>
      </c>
      <c r="AK65" s="7">
        <f t="shared" si="58"/>
        <v>0</v>
      </c>
      <c r="AL65" s="7">
        <f t="shared" ref="AL65:BQ65" si="59">SUM(AL64:AL64)</f>
        <v>0</v>
      </c>
      <c r="AM65" s="11">
        <f t="shared" si="59"/>
        <v>0</v>
      </c>
      <c r="AN65" s="10">
        <f t="shared" si="59"/>
        <v>0</v>
      </c>
      <c r="AO65" s="11">
        <f t="shared" si="59"/>
        <v>0</v>
      </c>
      <c r="AP65" s="10">
        <f t="shared" si="59"/>
        <v>0</v>
      </c>
      <c r="AQ65" s="11">
        <f t="shared" si="59"/>
        <v>0</v>
      </c>
      <c r="AR65" s="10">
        <f t="shared" si="59"/>
        <v>0</v>
      </c>
      <c r="AS65" s="7">
        <f t="shared" si="59"/>
        <v>0</v>
      </c>
      <c r="AT65" s="11">
        <f t="shared" si="59"/>
        <v>0</v>
      </c>
      <c r="AU65" s="10">
        <f t="shared" si="59"/>
        <v>0</v>
      </c>
      <c r="AV65" s="11">
        <f t="shared" si="59"/>
        <v>0</v>
      </c>
      <c r="AW65" s="10">
        <f t="shared" si="59"/>
        <v>0</v>
      </c>
      <c r="AX65" s="11">
        <f t="shared" si="59"/>
        <v>0</v>
      </c>
      <c r="AY65" s="10">
        <f t="shared" si="59"/>
        <v>0</v>
      </c>
      <c r="AZ65" s="11">
        <f t="shared" si="59"/>
        <v>0</v>
      </c>
      <c r="BA65" s="10">
        <f t="shared" si="59"/>
        <v>0</v>
      </c>
      <c r="BB65" s="11">
        <f t="shared" si="59"/>
        <v>4</v>
      </c>
      <c r="BC65" s="10">
        <f t="shared" si="59"/>
        <v>0</v>
      </c>
      <c r="BD65" s="7">
        <f t="shared" si="59"/>
        <v>6</v>
      </c>
      <c r="BE65" s="7">
        <f t="shared" si="59"/>
        <v>6</v>
      </c>
      <c r="BF65" s="11">
        <f t="shared" si="59"/>
        <v>0</v>
      </c>
      <c r="BG65" s="10">
        <f t="shared" si="59"/>
        <v>0</v>
      </c>
      <c r="BH65" s="11">
        <f t="shared" si="59"/>
        <v>0</v>
      </c>
      <c r="BI65" s="10">
        <f t="shared" si="59"/>
        <v>0</v>
      </c>
      <c r="BJ65" s="11">
        <f t="shared" si="59"/>
        <v>0</v>
      </c>
      <c r="BK65" s="10">
        <f t="shared" si="59"/>
        <v>0</v>
      </c>
      <c r="BL65" s="7">
        <f t="shared" si="59"/>
        <v>0</v>
      </c>
      <c r="BM65" s="11">
        <f t="shared" si="59"/>
        <v>0</v>
      </c>
      <c r="BN65" s="10">
        <f t="shared" si="59"/>
        <v>0</v>
      </c>
      <c r="BO65" s="11">
        <f t="shared" si="59"/>
        <v>0</v>
      </c>
      <c r="BP65" s="10">
        <f t="shared" si="59"/>
        <v>0</v>
      </c>
      <c r="BQ65" s="11">
        <f t="shared" si="59"/>
        <v>0</v>
      </c>
      <c r="BR65" s="10">
        <f t="shared" ref="BR65:CQ65" si="60">SUM(BR64:BR64)</f>
        <v>0</v>
      </c>
      <c r="BS65" s="11">
        <f t="shared" si="60"/>
        <v>0</v>
      </c>
      <c r="BT65" s="10">
        <f t="shared" si="60"/>
        <v>0</v>
      </c>
      <c r="BU65" s="11">
        <f t="shared" si="60"/>
        <v>0</v>
      </c>
      <c r="BV65" s="10">
        <f t="shared" si="60"/>
        <v>0</v>
      </c>
      <c r="BW65" s="7">
        <f t="shared" si="60"/>
        <v>0</v>
      </c>
      <c r="BX65" s="7">
        <f t="shared" si="60"/>
        <v>0</v>
      </c>
      <c r="BY65" s="11">
        <f t="shared" si="60"/>
        <v>0</v>
      </c>
      <c r="BZ65" s="10">
        <f t="shared" si="60"/>
        <v>0</v>
      </c>
      <c r="CA65" s="11">
        <f t="shared" si="60"/>
        <v>0</v>
      </c>
      <c r="CB65" s="10">
        <f t="shared" si="60"/>
        <v>0</v>
      </c>
      <c r="CC65" s="11">
        <f t="shared" si="60"/>
        <v>0</v>
      </c>
      <c r="CD65" s="10">
        <f t="shared" si="60"/>
        <v>0</v>
      </c>
      <c r="CE65" s="7">
        <f t="shared" si="60"/>
        <v>0</v>
      </c>
      <c r="CF65" s="11">
        <f t="shared" si="60"/>
        <v>0</v>
      </c>
      <c r="CG65" s="10">
        <f t="shared" si="60"/>
        <v>0</v>
      </c>
      <c r="CH65" s="11">
        <f t="shared" si="60"/>
        <v>0</v>
      </c>
      <c r="CI65" s="10">
        <f t="shared" si="60"/>
        <v>0</v>
      </c>
      <c r="CJ65" s="11">
        <f t="shared" si="60"/>
        <v>0</v>
      </c>
      <c r="CK65" s="10">
        <f t="shared" si="60"/>
        <v>0</v>
      </c>
      <c r="CL65" s="11">
        <f t="shared" si="60"/>
        <v>0</v>
      </c>
      <c r="CM65" s="10">
        <f t="shared" si="60"/>
        <v>0</v>
      </c>
      <c r="CN65" s="11">
        <f t="shared" si="60"/>
        <v>0</v>
      </c>
      <c r="CO65" s="10">
        <f t="shared" si="60"/>
        <v>0</v>
      </c>
      <c r="CP65" s="7">
        <f t="shared" si="60"/>
        <v>0</v>
      </c>
      <c r="CQ65" s="7">
        <f t="shared" si="60"/>
        <v>0</v>
      </c>
    </row>
    <row r="66" spans="1:95" ht="20.100000000000001" customHeight="1" x14ac:dyDescent="0.2">
      <c r="A66" s="12" t="s">
        <v>138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2"/>
      <c r="CQ66" s="13"/>
    </row>
    <row r="67" spans="1:95" x14ac:dyDescent="0.2">
      <c r="A67" s="6"/>
      <c r="B67" s="6"/>
      <c r="C67" s="6"/>
      <c r="D67" s="6" t="s">
        <v>139</v>
      </c>
      <c r="E67" s="3" t="s">
        <v>140</v>
      </c>
      <c r="F67" s="6">
        <f>COUNTIF(T67:CO67,"e")</f>
        <v>0</v>
      </c>
      <c r="G67" s="6">
        <f>COUNTIF(T67:CO67,"z")</f>
        <v>1</v>
      </c>
      <c r="H67" s="6">
        <f>SUM(I67:P67)</f>
        <v>2</v>
      </c>
      <c r="I67" s="6">
        <f>T67+AM67+BF67+BY67</f>
        <v>2</v>
      </c>
      <c r="J67" s="6">
        <f>V67+AO67+BH67+CA67</f>
        <v>0</v>
      </c>
      <c r="K67" s="6">
        <f>X67+AQ67+BJ67+CC67</f>
        <v>0</v>
      </c>
      <c r="L67" s="6">
        <f>AA67+AT67+BM67+CF67</f>
        <v>0</v>
      </c>
      <c r="M67" s="6">
        <f>AC67+AV67+BO67+CH67</f>
        <v>0</v>
      </c>
      <c r="N67" s="6">
        <f>AE67+AX67+BQ67+CJ67</f>
        <v>0</v>
      </c>
      <c r="O67" s="6">
        <f>AG67+AZ67+BS67+CL67</f>
        <v>0</v>
      </c>
      <c r="P67" s="6">
        <f>AI67+BB67+BU67+CN67</f>
        <v>0</v>
      </c>
      <c r="Q67" s="7">
        <f>AL67+BE67+BX67+CQ67</f>
        <v>0</v>
      </c>
      <c r="R67" s="7">
        <f>AK67+BD67+BW67+CP67</f>
        <v>0</v>
      </c>
      <c r="S67" s="7">
        <v>0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>Z67+AK67</f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>AS67+BD67</f>
        <v>0</v>
      </c>
      <c r="BF67" s="11">
        <v>2</v>
      </c>
      <c r="BG67" s="10" t="s">
        <v>56</v>
      </c>
      <c r="BH67" s="11"/>
      <c r="BI67" s="10"/>
      <c r="BJ67" s="11"/>
      <c r="BK67" s="10"/>
      <c r="BL67" s="7">
        <v>0</v>
      </c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>BL67+BW67</f>
        <v>0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>CE67+CP67</f>
        <v>0</v>
      </c>
    </row>
    <row r="68" spans="1:95" x14ac:dyDescent="0.2">
      <c r="A68" s="6"/>
      <c r="B68" s="6"/>
      <c r="C68" s="6"/>
      <c r="D68" s="6" t="s">
        <v>141</v>
      </c>
      <c r="E68" s="3" t="s">
        <v>142</v>
      </c>
      <c r="F68" s="6">
        <f>COUNTIF(T68:CO68,"e")</f>
        <v>0</v>
      </c>
      <c r="G68" s="6">
        <f>COUNTIF(T68:CO68,"z")</f>
        <v>1</v>
      </c>
      <c r="H68" s="6">
        <f>SUM(I68:P68)</f>
        <v>4</v>
      </c>
      <c r="I68" s="6">
        <f>T68+AM68+BF68+BY68</f>
        <v>4</v>
      </c>
      <c r="J68" s="6">
        <f>V68+AO68+BH68+CA68</f>
        <v>0</v>
      </c>
      <c r="K68" s="6">
        <f>X68+AQ68+BJ68+CC68</f>
        <v>0</v>
      </c>
      <c r="L68" s="6">
        <f>AA68+AT68+BM68+CF68</f>
        <v>0</v>
      </c>
      <c r="M68" s="6">
        <f>AC68+AV68+BO68+CH68</f>
        <v>0</v>
      </c>
      <c r="N68" s="6">
        <f>AE68+AX68+BQ68+CJ68</f>
        <v>0</v>
      </c>
      <c r="O68" s="6">
        <f>AG68+AZ68+BS68+CL68</f>
        <v>0</v>
      </c>
      <c r="P68" s="6">
        <f>AI68+BB68+BU68+CN68</f>
        <v>0</v>
      </c>
      <c r="Q68" s="7">
        <f>AL68+BE68+BX68+CQ68</f>
        <v>0</v>
      </c>
      <c r="R68" s="7">
        <f>AK68+BD68+BW68+CP68</f>
        <v>0</v>
      </c>
      <c r="S68" s="7">
        <v>0</v>
      </c>
      <c r="T68" s="11">
        <v>4</v>
      </c>
      <c r="U68" s="10" t="s">
        <v>56</v>
      </c>
      <c r="V68" s="11"/>
      <c r="W68" s="10"/>
      <c r="X68" s="11"/>
      <c r="Y68" s="10"/>
      <c r="Z68" s="7">
        <v>0</v>
      </c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>Z68+AK68</f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>AS68+BD68</f>
        <v>0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>BL68+BW68</f>
        <v>0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>CE68+CP68</f>
        <v>0</v>
      </c>
    </row>
    <row r="69" spans="1:95" ht="15.95" customHeight="1" x14ac:dyDescent="0.2">
      <c r="A69" s="6"/>
      <c r="B69" s="6"/>
      <c r="C69" s="6"/>
      <c r="D69" s="6"/>
      <c r="E69" s="6" t="s">
        <v>66</v>
      </c>
      <c r="F69" s="6">
        <f t="shared" ref="F69:AK69" si="61">SUM(F67:F68)</f>
        <v>0</v>
      </c>
      <c r="G69" s="6">
        <f t="shared" si="61"/>
        <v>2</v>
      </c>
      <c r="H69" s="6">
        <f t="shared" si="61"/>
        <v>6</v>
      </c>
      <c r="I69" s="6">
        <f t="shared" si="61"/>
        <v>6</v>
      </c>
      <c r="J69" s="6">
        <f t="shared" si="61"/>
        <v>0</v>
      </c>
      <c r="K69" s="6">
        <f t="shared" si="61"/>
        <v>0</v>
      </c>
      <c r="L69" s="6">
        <f t="shared" si="61"/>
        <v>0</v>
      </c>
      <c r="M69" s="6">
        <f t="shared" si="61"/>
        <v>0</v>
      </c>
      <c r="N69" s="6">
        <f t="shared" si="61"/>
        <v>0</v>
      </c>
      <c r="O69" s="6">
        <f t="shared" si="61"/>
        <v>0</v>
      </c>
      <c r="P69" s="6">
        <f t="shared" si="61"/>
        <v>0</v>
      </c>
      <c r="Q69" s="7">
        <f t="shared" si="61"/>
        <v>0</v>
      </c>
      <c r="R69" s="7">
        <f t="shared" si="61"/>
        <v>0</v>
      </c>
      <c r="S69" s="7">
        <f t="shared" si="61"/>
        <v>0</v>
      </c>
      <c r="T69" s="11">
        <f t="shared" si="61"/>
        <v>4</v>
      </c>
      <c r="U69" s="10">
        <f t="shared" si="61"/>
        <v>0</v>
      </c>
      <c r="V69" s="11">
        <f t="shared" si="61"/>
        <v>0</v>
      </c>
      <c r="W69" s="10">
        <f t="shared" si="61"/>
        <v>0</v>
      </c>
      <c r="X69" s="11">
        <f t="shared" si="61"/>
        <v>0</v>
      </c>
      <c r="Y69" s="10">
        <f t="shared" si="61"/>
        <v>0</v>
      </c>
      <c r="Z69" s="7">
        <f t="shared" si="61"/>
        <v>0</v>
      </c>
      <c r="AA69" s="11">
        <f t="shared" si="61"/>
        <v>0</v>
      </c>
      <c r="AB69" s="10">
        <f t="shared" si="61"/>
        <v>0</v>
      </c>
      <c r="AC69" s="11">
        <f t="shared" si="61"/>
        <v>0</v>
      </c>
      <c r="AD69" s="10">
        <f t="shared" si="61"/>
        <v>0</v>
      </c>
      <c r="AE69" s="11">
        <f t="shared" si="61"/>
        <v>0</v>
      </c>
      <c r="AF69" s="10">
        <f t="shared" si="61"/>
        <v>0</v>
      </c>
      <c r="AG69" s="11">
        <f t="shared" si="61"/>
        <v>0</v>
      </c>
      <c r="AH69" s="10">
        <f t="shared" si="61"/>
        <v>0</v>
      </c>
      <c r="AI69" s="11">
        <f t="shared" si="61"/>
        <v>0</v>
      </c>
      <c r="AJ69" s="10">
        <f t="shared" si="61"/>
        <v>0</v>
      </c>
      <c r="AK69" s="7">
        <f t="shared" si="61"/>
        <v>0</v>
      </c>
      <c r="AL69" s="7">
        <f t="shared" ref="AL69:BQ69" si="62">SUM(AL67:AL68)</f>
        <v>0</v>
      </c>
      <c r="AM69" s="11">
        <f t="shared" si="62"/>
        <v>0</v>
      </c>
      <c r="AN69" s="10">
        <f t="shared" si="62"/>
        <v>0</v>
      </c>
      <c r="AO69" s="11">
        <f t="shared" si="62"/>
        <v>0</v>
      </c>
      <c r="AP69" s="10">
        <f t="shared" si="62"/>
        <v>0</v>
      </c>
      <c r="AQ69" s="11">
        <f t="shared" si="62"/>
        <v>0</v>
      </c>
      <c r="AR69" s="10">
        <f t="shared" si="62"/>
        <v>0</v>
      </c>
      <c r="AS69" s="7">
        <f t="shared" si="62"/>
        <v>0</v>
      </c>
      <c r="AT69" s="11">
        <f t="shared" si="62"/>
        <v>0</v>
      </c>
      <c r="AU69" s="10">
        <f t="shared" si="62"/>
        <v>0</v>
      </c>
      <c r="AV69" s="11">
        <f t="shared" si="62"/>
        <v>0</v>
      </c>
      <c r="AW69" s="10">
        <f t="shared" si="62"/>
        <v>0</v>
      </c>
      <c r="AX69" s="11">
        <f t="shared" si="62"/>
        <v>0</v>
      </c>
      <c r="AY69" s="10">
        <f t="shared" si="62"/>
        <v>0</v>
      </c>
      <c r="AZ69" s="11">
        <f t="shared" si="62"/>
        <v>0</v>
      </c>
      <c r="BA69" s="10">
        <f t="shared" si="62"/>
        <v>0</v>
      </c>
      <c r="BB69" s="11">
        <f t="shared" si="62"/>
        <v>0</v>
      </c>
      <c r="BC69" s="10">
        <f t="shared" si="62"/>
        <v>0</v>
      </c>
      <c r="BD69" s="7">
        <f t="shared" si="62"/>
        <v>0</v>
      </c>
      <c r="BE69" s="7">
        <f t="shared" si="62"/>
        <v>0</v>
      </c>
      <c r="BF69" s="11">
        <f t="shared" si="62"/>
        <v>2</v>
      </c>
      <c r="BG69" s="10">
        <f t="shared" si="62"/>
        <v>0</v>
      </c>
      <c r="BH69" s="11">
        <f t="shared" si="62"/>
        <v>0</v>
      </c>
      <c r="BI69" s="10">
        <f t="shared" si="62"/>
        <v>0</v>
      </c>
      <c r="BJ69" s="11">
        <f t="shared" si="62"/>
        <v>0</v>
      </c>
      <c r="BK69" s="10">
        <f t="shared" si="62"/>
        <v>0</v>
      </c>
      <c r="BL69" s="7">
        <f t="shared" si="62"/>
        <v>0</v>
      </c>
      <c r="BM69" s="11">
        <f t="shared" si="62"/>
        <v>0</v>
      </c>
      <c r="BN69" s="10">
        <f t="shared" si="62"/>
        <v>0</v>
      </c>
      <c r="BO69" s="11">
        <f t="shared" si="62"/>
        <v>0</v>
      </c>
      <c r="BP69" s="10">
        <f t="shared" si="62"/>
        <v>0</v>
      </c>
      <c r="BQ69" s="11">
        <f t="shared" si="62"/>
        <v>0</v>
      </c>
      <c r="BR69" s="10">
        <f t="shared" ref="BR69:CQ69" si="63">SUM(BR67:BR68)</f>
        <v>0</v>
      </c>
      <c r="BS69" s="11">
        <f t="shared" si="63"/>
        <v>0</v>
      </c>
      <c r="BT69" s="10">
        <f t="shared" si="63"/>
        <v>0</v>
      </c>
      <c r="BU69" s="11">
        <f t="shared" si="63"/>
        <v>0</v>
      </c>
      <c r="BV69" s="10">
        <f t="shared" si="63"/>
        <v>0</v>
      </c>
      <c r="BW69" s="7">
        <f t="shared" si="63"/>
        <v>0</v>
      </c>
      <c r="BX69" s="7">
        <f t="shared" si="63"/>
        <v>0</v>
      </c>
      <c r="BY69" s="11">
        <f t="shared" si="63"/>
        <v>0</v>
      </c>
      <c r="BZ69" s="10">
        <f t="shared" si="63"/>
        <v>0</v>
      </c>
      <c r="CA69" s="11">
        <f t="shared" si="63"/>
        <v>0</v>
      </c>
      <c r="CB69" s="10">
        <f t="shared" si="63"/>
        <v>0</v>
      </c>
      <c r="CC69" s="11">
        <f t="shared" si="63"/>
        <v>0</v>
      </c>
      <c r="CD69" s="10">
        <f t="shared" si="63"/>
        <v>0</v>
      </c>
      <c r="CE69" s="7">
        <f t="shared" si="63"/>
        <v>0</v>
      </c>
      <c r="CF69" s="11">
        <f t="shared" si="63"/>
        <v>0</v>
      </c>
      <c r="CG69" s="10">
        <f t="shared" si="63"/>
        <v>0</v>
      </c>
      <c r="CH69" s="11">
        <f t="shared" si="63"/>
        <v>0</v>
      </c>
      <c r="CI69" s="10">
        <f t="shared" si="63"/>
        <v>0</v>
      </c>
      <c r="CJ69" s="11">
        <f t="shared" si="63"/>
        <v>0</v>
      </c>
      <c r="CK69" s="10">
        <f t="shared" si="63"/>
        <v>0</v>
      </c>
      <c r="CL69" s="11">
        <f t="shared" si="63"/>
        <v>0</v>
      </c>
      <c r="CM69" s="10">
        <f t="shared" si="63"/>
        <v>0</v>
      </c>
      <c r="CN69" s="11">
        <f t="shared" si="63"/>
        <v>0</v>
      </c>
      <c r="CO69" s="10">
        <f t="shared" si="63"/>
        <v>0</v>
      </c>
      <c r="CP69" s="7">
        <f t="shared" si="63"/>
        <v>0</v>
      </c>
      <c r="CQ69" s="7">
        <f t="shared" si="63"/>
        <v>0</v>
      </c>
    </row>
    <row r="70" spans="1:95" ht="20.100000000000001" customHeight="1" x14ac:dyDescent="0.2">
      <c r="A70" s="6"/>
      <c r="B70" s="6"/>
      <c r="C70" s="6"/>
      <c r="D70" s="6"/>
      <c r="E70" s="8" t="s">
        <v>143</v>
      </c>
      <c r="F70" s="6">
        <f>F24+F41+F46+F65+F69</f>
        <v>6</v>
      </c>
      <c r="G70" s="6">
        <f>G24+G41+G46+G65+G69</f>
        <v>44</v>
      </c>
      <c r="H70" s="6">
        <f t="shared" ref="H70:P70" si="64">H24+H41+H46+H69</f>
        <v>675</v>
      </c>
      <c r="I70" s="6">
        <f t="shared" si="64"/>
        <v>299</v>
      </c>
      <c r="J70" s="6">
        <f t="shared" si="64"/>
        <v>13</v>
      </c>
      <c r="K70" s="6">
        <f t="shared" si="64"/>
        <v>10</v>
      </c>
      <c r="L70" s="6">
        <f t="shared" si="64"/>
        <v>159</v>
      </c>
      <c r="M70" s="6">
        <f t="shared" si="64"/>
        <v>20</v>
      </c>
      <c r="N70" s="6">
        <f t="shared" si="64"/>
        <v>174</v>
      </c>
      <c r="O70" s="6">
        <f t="shared" si="64"/>
        <v>0</v>
      </c>
      <c r="P70" s="6">
        <f t="shared" si="64"/>
        <v>0</v>
      </c>
      <c r="Q70" s="7">
        <f>Q24+Q41+Q46+Q65+Q69</f>
        <v>90</v>
      </c>
      <c r="R70" s="7">
        <f>R24+R41+R46+R65+R69</f>
        <v>59</v>
      </c>
      <c r="S70" s="7">
        <f>S24+S41+S46+S65+S69</f>
        <v>32.680000000000007</v>
      </c>
      <c r="T70" s="11">
        <f t="shared" ref="T70:Y70" si="65">T24+T41+T46+T69</f>
        <v>89</v>
      </c>
      <c r="U70" s="10">
        <f t="shared" si="65"/>
        <v>0</v>
      </c>
      <c r="V70" s="11">
        <f t="shared" si="65"/>
        <v>0</v>
      </c>
      <c r="W70" s="10">
        <f t="shared" si="65"/>
        <v>0</v>
      </c>
      <c r="X70" s="11">
        <f t="shared" si="65"/>
        <v>0</v>
      </c>
      <c r="Y70" s="10">
        <f t="shared" si="65"/>
        <v>0</v>
      </c>
      <c r="Z70" s="7">
        <f>Z24+Z41+Z46+Z65+Z69</f>
        <v>8.4</v>
      </c>
      <c r="AA70" s="11">
        <f t="shared" ref="AA70:AJ70" si="66">AA24+AA41+AA46+AA69</f>
        <v>93</v>
      </c>
      <c r="AB70" s="10">
        <f t="shared" si="66"/>
        <v>0</v>
      </c>
      <c r="AC70" s="11">
        <f t="shared" si="66"/>
        <v>20</v>
      </c>
      <c r="AD70" s="10">
        <f t="shared" si="66"/>
        <v>0</v>
      </c>
      <c r="AE70" s="11">
        <f t="shared" si="66"/>
        <v>18</v>
      </c>
      <c r="AF70" s="10">
        <f t="shared" si="66"/>
        <v>0</v>
      </c>
      <c r="AG70" s="11">
        <f t="shared" si="66"/>
        <v>0</v>
      </c>
      <c r="AH70" s="10">
        <f t="shared" si="66"/>
        <v>0</v>
      </c>
      <c r="AI70" s="11">
        <f t="shared" si="66"/>
        <v>0</v>
      </c>
      <c r="AJ70" s="10">
        <f t="shared" si="66"/>
        <v>0</v>
      </c>
      <c r="AK70" s="7">
        <f>AK24+AK41+AK46+AK65+AK69</f>
        <v>15.6</v>
      </c>
      <c r="AL70" s="7">
        <f>AL24+AL41+AL46+AL65+AL69</f>
        <v>24</v>
      </c>
      <c r="AM70" s="11">
        <f t="shared" ref="AM70:AR70" si="67">AM24+AM41+AM46+AM69</f>
        <v>81</v>
      </c>
      <c r="AN70" s="10">
        <f t="shared" si="67"/>
        <v>0</v>
      </c>
      <c r="AO70" s="11">
        <f t="shared" si="67"/>
        <v>0</v>
      </c>
      <c r="AP70" s="10">
        <f t="shared" si="67"/>
        <v>0</v>
      </c>
      <c r="AQ70" s="11">
        <f t="shared" si="67"/>
        <v>0</v>
      </c>
      <c r="AR70" s="10">
        <f t="shared" si="67"/>
        <v>0</v>
      </c>
      <c r="AS70" s="7">
        <f>AS24+AS41+AS46+AS65+AS69</f>
        <v>7.4</v>
      </c>
      <c r="AT70" s="11">
        <f t="shared" ref="AT70:BC70" si="68">AT24+AT41+AT46+AT69</f>
        <v>66</v>
      </c>
      <c r="AU70" s="10">
        <f t="shared" si="68"/>
        <v>0</v>
      </c>
      <c r="AV70" s="11">
        <f t="shared" si="68"/>
        <v>0</v>
      </c>
      <c r="AW70" s="10">
        <f t="shared" si="68"/>
        <v>0</v>
      </c>
      <c r="AX70" s="11">
        <f t="shared" si="68"/>
        <v>48</v>
      </c>
      <c r="AY70" s="10">
        <f t="shared" si="68"/>
        <v>0</v>
      </c>
      <c r="AZ70" s="11">
        <f t="shared" si="68"/>
        <v>0</v>
      </c>
      <c r="BA70" s="10">
        <f t="shared" si="68"/>
        <v>0</v>
      </c>
      <c r="BB70" s="11">
        <f t="shared" si="68"/>
        <v>0</v>
      </c>
      <c r="BC70" s="10">
        <f t="shared" si="68"/>
        <v>0</v>
      </c>
      <c r="BD70" s="7">
        <f>BD24+BD41+BD46+BD65+BD69</f>
        <v>15.6</v>
      </c>
      <c r="BE70" s="7">
        <f>BE24+BE41+BE46+BE65+BE69</f>
        <v>23</v>
      </c>
      <c r="BF70" s="11">
        <f t="shared" ref="BF70:BK70" si="69">BF24+BF41+BF46+BF69</f>
        <v>66</v>
      </c>
      <c r="BG70" s="10">
        <f t="shared" si="69"/>
        <v>0</v>
      </c>
      <c r="BH70" s="11">
        <f t="shared" si="69"/>
        <v>13</v>
      </c>
      <c r="BI70" s="10">
        <f t="shared" si="69"/>
        <v>0</v>
      </c>
      <c r="BJ70" s="11">
        <f t="shared" si="69"/>
        <v>0</v>
      </c>
      <c r="BK70" s="10">
        <f t="shared" si="69"/>
        <v>0</v>
      </c>
      <c r="BL70" s="7">
        <f>BL24+BL41+BL46+BL65+BL69</f>
        <v>7</v>
      </c>
      <c r="BM70" s="11">
        <f t="shared" ref="BM70:BV70" si="70">BM24+BM41+BM46+BM69</f>
        <v>0</v>
      </c>
      <c r="BN70" s="10">
        <f t="shared" si="70"/>
        <v>0</v>
      </c>
      <c r="BO70" s="11">
        <f t="shared" si="70"/>
        <v>0</v>
      </c>
      <c r="BP70" s="10">
        <f t="shared" si="70"/>
        <v>0</v>
      </c>
      <c r="BQ70" s="11">
        <f t="shared" si="70"/>
        <v>81</v>
      </c>
      <c r="BR70" s="10">
        <f t="shared" si="70"/>
        <v>0</v>
      </c>
      <c r="BS70" s="11">
        <f t="shared" si="70"/>
        <v>0</v>
      </c>
      <c r="BT70" s="10">
        <f t="shared" si="70"/>
        <v>0</v>
      </c>
      <c r="BU70" s="11">
        <f t="shared" si="70"/>
        <v>0</v>
      </c>
      <c r="BV70" s="10">
        <f t="shared" si="70"/>
        <v>0</v>
      </c>
      <c r="BW70" s="7">
        <f>BW24+BW41+BW46+BW65+BW69</f>
        <v>6</v>
      </c>
      <c r="BX70" s="7">
        <f>BX24+BX41+BX46+BX65+BX69</f>
        <v>13</v>
      </c>
      <c r="BY70" s="11">
        <f t="shared" ref="BY70:CD70" si="71">BY24+BY41+BY46+BY69</f>
        <v>63</v>
      </c>
      <c r="BZ70" s="10">
        <f t="shared" si="71"/>
        <v>0</v>
      </c>
      <c r="CA70" s="11">
        <f t="shared" si="71"/>
        <v>0</v>
      </c>
      <c r="CB70" s="10">
        <f t="shared" si="71"/>
        <v>0</v>
      </c>
      <c r="CC70" s="11">
        <f t="shared" si="71"/>
        <v>10</v>
      </c>
      <c r="CD70" s="10">
        <f t="shared" si="71"/>
        <v>0</v>
      </c>
      <c r="CE70" s="7">
        <f>CE24+CE41+CE46+CE65+CE69</f>
        <v>8.1999999999999993</v>
      </c>
      <c r="CF70" s="11">
        <f t="shared" ref="CF70:CO70" si="72">CF24+CF41+CF46+CF69</f>
        <v>0</v>
      </c>
      <c r="CG70" s="10">
        <f t="shared" si="72"/>
        <v>0</v>
      </c>
      <c r="CH70" s="11">
        <f t="shared" si="72"/>
        <v>0</v>
      </c>
      <c r="CI70" s="10">
        <f t="shared" si="72"/>
        <v>0</v>
      </c>
      <c r="CJ70" s="11">
        <f t="shared" si="72"/>
        <v>27</v>
      </c>
      <c r="CK70" s="10">
        <f t="shared" si="72"/>
        <v>0</v>
      </c>
      <c r="CL70" s="11">
        <f t="shared" si="72"/>
        <v>0</v>
      </c>
      <c r="CM70" s="10">
        <f t="shared" si="72"/>
        <v>0</v>
      </c>
      <c r="CN70" s="11">
        <f t="shared" si="72"/>
        <v>0</v>
      </c>
      <c r="CO70" s="10">
        <f t="shared" si="72"/>
        <v>0</v>
      </c>
      <c r="CP70" s="7">
        <f>CP24+CP41+CP46+CP65+CP69</f>
        <v>21.8</v>
      </c>
      <c r="CQ70" s="7">
        <f>CQ24+CQ41+CQ46+CQ65+CQ69</f>
        <v>30</v>
      </c>
    </row>
    <row r="72" spans="1:95" x14ac:dyDescent="0.2">
      <c r="D72" s="3" t="s">
        <v>22</v>
      </c>
      <c r="E72" s="3" t="s">
        <v>149</v>
      </c>
    </row>
    <row r="73" spans="1:95" x14ac:dyDescent="0.2">
      <c r="D73" s="3" t="s">
        <v>26</v>
      </c>
      <c r="E73" s="3" t="s">
        <v>150</v>
      </c>
    </row>
    <row r="74" spans="1:95" x14ac:dyDescent="0.2">
      <c r="D74" s="14" t="s">
        <v>32</v>
      </c>
      <c r="E74" s="14"/>
    </row>
    <row r="75" spans="1:95" x14ac:dyDescent="0.2">
      <c r="D75" s="3" t="s">
        <v>34</v>
      </c>
      <c r="E75" s="3" t="s">
        <v>151</v>
      </c>
    </row>
    <row r="76" spans="1:95" x14ac:dyDescent="0.2">
      <c r="D76" s="3" t="s">
        <v>35</v>
      </c>
      <c r="E76" s="3" t="s">
        <v>152</v>
      </c>
    </row>
    <row r="77" spans="1:95" x14ac:dyDescent="0.2">
      <c r="D77" s="3" t="s">
        <v>36</v>
      </c>
      <c r="E77" s="3" t="s">
        <v>153</v>
      </c>
    </row>
    <row r="78" spans="1:95" x14ac:dyDescent="0.2">
      <c r="D78" s="14" t="s">
        <v>33</v>
      </c>
      <c r="E78" s="14"/>
      <c r="M78" s="9"/>
      <c r="U78" s="9"/>
      <c r="AC78" s="9"/>
    </row>
    <row r="79" spans="1:95" x14ac:dyDescent="0.2">
      <c r="D79" s="3" t="s">
        <v>37</v>
      </c>
      <c r="E79" s="3" t="s">
        <v>154</v>
      </c>
    </row>
    <row r="80" spans="1:95" x14ac:dyDescent="0.2">
      <c r="D80" s="3" t="s">
        <v>38</v>
      </c>
      <c r="E80" s="3" t="s">
        <v>155</v>
      </c>
    </row>
    <row r="81" spans="4:5" x14ac:dyDescent="0.2">
      <c r="D81" s="3" t="s">
        <v>39</v>
      </c>
      <c r="E81" s="3" t="s">
        <v>156</v>
      </c>
    </row>
    <row r="82" spans="4:5" x14ac:dyDescent="0.2">
      <c r="D82" s="3" t="s">
        <v>40</v>
      </c>
      <c r="E82" s="3" t="s">
        <v>157</v>
      </c>
    </row>
    <row r="83" spans="4:5" x14ac:dyDescent="0.2">
      <c r="D83" s="3" t="s">
        <v>41</v>
      </c>
      <c r="E83" s="3" t="s">
        <v>158</v>
      </c>
    </row>
  </sheetData>
  <mergeCells count="99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5:CQ25"/>
    <mergeCell ref="A42:CQ42"/>
    <mergeCell ref="A47:CQ47"/>
    <mergeCell ref="CE14:CE15"/>
    <mergeCell ref="CF14:CO14"/>
    <mergeCell ref="CF15:CG15"/>
    <mergeCell ref="CH15:CI15"/>
    <mergeCell ref="C48:C49"/>
    <mergeCell ref="A48:A49"/>
    <mergeCell ref="B48:B49"/>
    <mergeCell ref="C50:C51"/>
    <mergeCell ref="A50:A51"/>
    <mergeCell ref="B50:B51"/>
    <mergeCell ref="C52:C53"/>
    <mergeCell ref="A52:A53"/>
    <mergeCell ref="B52:B53"/>
    <mergeCell ref="C54:C55"/>
    <mergeCell ref="A54:A55"/>
    <mergeCell ref="B54:B55"/>
    <mergeCell ref="A63:CQ63"/>
    <mergeCell ref="A66:CQ66"/>
    <mergeCell ref="D74:E74"/>
    <mergeCell ref="D78:E78"/>
    <mergeCell ref="C56:C57"/>
    <mergeCell ref="A56:A57"/>
    <mergeCell ref="B56:B57"/>
    <mergeCell ref="C58:C62"/>
    <mergeCell ref="A58:A62"/>
    <mergeCell ref="B58:B6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3"/>
  <sheetViews>
    <sheetView workbookViewId="0">
      <selection activeCell="BH10" sqref="BH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97</v>
      </c>
      <c r="AM8" t="s">
        <v>16</v>
      </c>
    </row>
    <row r="9" spans="1:95" x14ac:dyDescent="0.2">
      <c r="E9" t="s">
        <v>17</v>
      </c>
      <c r="F9" s="1" t="s">
        <v>18</v>
      </c>
      <c r="AM9" t="s">
        <v>165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20" t="s">
        <v>42</v>
      </c>
      <c r="R12" s="20" t="s">
        <v>43</v>
      </c>
      <c r="S12" s="20" t="s">
        <v>44</v>
      </c>
      <c r="T12" s="19" t="s">
        <v>45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50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20"/>
      <c r="R13" s="20"/>
      <c r="S13" s="20"/>
      <c r="T13" s="19" t="s">
        <v>46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49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51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52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18"/>
      <c r="P14" s="18"/>
      <c r="Q14" s="20"/>
      <c r="R14" s="20"/>
      <c r="S14" s="20"/>
      <c r="T14" s="17" t="s">
        <v>32</v>
      </c>
      <c r="U14" s="17"/>
      <c r="V14" s="17"/>
      <c r="W14" s="17"/>
      <c r="X14" s="17"/>
      <c r="Y14" s="17"/>
      <c r="Z14" s="16" t="s">
        <v>47</v>
      </c>
      <c r="AA14" s="17" t="s">
        <v>33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6" t="s">
        <v>47</v>
      </c>
      <c r="AL14" s="16" t="s">
        <v>48</v>
      </c>
      <c r="AM14" s="17" t="s">
        <v>32</v>
      </c>
      <c r="AN14" s="17"/>
      <c r="AO14" s="17"/>
      <c r="AP14" s="17"/>
      <c r="AQ14" s="17"/>
      <c r="AR14" s="17"/>
      <c r="AS14" s="16" t="s">
        <v>47</v>
      </c>
      <c r="AT14" s="17" t="s">
        <v>33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6" t="s">
        <v>47</v>
      </c>
      <c r="BE14" s="16" t="s">
        <v>48</v>
      </c>
      <c r="BF14" s="17" t="s">
        <v>32</v>
      </c>
      <c r="BG14" s="17"/>
      <c r="BH14" s="17"/>
      <c r="BI14" s="17"/>
      <c r="BJ14" s="17"/>
      <c r="BK14" s="17"/>
      <c r="BL14" s="16" t="s">
        <v>47</v>
      </c>
      <c r="BM14" s="17" t="s">
        <v>33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6" t="s">
        <v>47</v>
      </c>
      <c r="BX14" s="16" t="s">
        <v>48</v>
      </c>
      <c r="BY14" s="17" t="s">
        <v>32</v>
      </c>
      <c r="BZ14" s="17"/>
      <c r="CA14" s="17"/>
      <c r="CB14" s="17"/>
      <c r="CC14" s="17"/>
      <c r="CD14" s="17"/>
      <c r="CE14" s="16" t="s">
        <v>47</v>
      </c>
      <c r="CF14" s="17" t="s">
        <v>33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6" t="s">
        <v>47</v>
      </c>
      <c r="CQ14" s="16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8" t="s">
        <v>34</v>
      </c>
      <c r="U15" s="18"/>
      <c r="V15" s="18" t="s">
        <v>35</v>
      </c>
      <c r="W15" s="18"/>
      <c r="X15" s="18" t="s">
        <v>36</v>
      </c>
      <c r="Y15" s="18"/>
      <c r="Z15" s="16"/>
      <c r="AA15" s="18" t="s">
        <v>37</v>
      </c>
      <c r="AB15" s="18"/>
      <c r="AC15" s="18" t="s">
        <v>38</v>
      </c>
      <c r="AD15" s="18"/>
      <c r="AE15" s="18" t="s">
        <v>39</v>
      </c>
      <c r="AF15" s="18"/>
      <c r="AG15" s="18" t="s">
        <v>40</v>
      </c>
      <c r="AH15" s="18"/>
      <c r="AI15" s="18" t="s">
        <v>41</v>
      </c>
      <c r="AJ15" s="18"/>
      <c r="AK15" s="16"/>
      <c r="AL15" s="16"/>
      <c r="AM15" s="18" t="s">
        <v>34</v>
      </c>
      <c r="AN15" s="18"/>
      <c r="AO15" s="18" t="s">
        <v>35</v>
      </c>
      <c r="AP15" s="18"/>
      <c r="AQ15" s="18" t="s">
        <v>36</v>
      </c>
      <c r="AR15" s="18"/>
      <c r="AS15" s="16"/>
      <c r="AT15" s="18" t="s">
        <v>37</v>
      </c>
      <c r="AU15" s="18"/>
      <c r="AV15" s="18" t="s">
        <v>38</v>
      </c>
      <c r="AW15" s="18"/>
      <c r="AX15" s="18" t="s">
        <v>39</v>
      </c>
      <c r="AY15" s="18"/>
      <c r="AZ15" s="18" t="s">
        <v>40</v>
      </c>
      <c r="BA15" s="18"/>
      <c r="BB15" s="18" t="s">
        <v>41</v>
      </c>
      <c r="BC15" s="18"/>
      <c r="BD15" s="16"/>
      <c r="BE15" s="16"/>
      <c r="BF15" s="18" t="s">
        <v>34</v>
      </c>
      <c r="BG15" s="18"/>
      <c r="BH15" s="18" t="s">
        <v>35</v>
      </c>
      <c r="BI15" s="18"/>
      <c r="BJ15" s="18" t="s">
        <v>36</v>
      </c>
      <c r="BK15" s="18"/>
      <c r="BL15" s="16"/>
      <c r="BM15" s="18" t="s">
        <v>37</v>
      </c>
      <c r="BN15" s="18"/>
      <c r="BO15" s="18" t="s">
        <v>38</v>
      </c>
      <c r="BP15" s="18"/>
      <c r="BQ15" s="18" t="s">
        <v>39</v>
      </c>
      <c r="BR15" s="18"/>
      <c r="BS15" s="18" t="s">
        <v>40</v>
      </c>
      <c r="BT15" s="18"/>
      <c r="BU15" s="18" t="s">
        <v>41</v>
      </c>
      <c r="BV15" s="18"/>
      <c r="BW15" s="16"/>
      <c r="BX15" s="16"/>
      <c r="BY15" s="18" t="s">
        <v>34</v>
      </c>
      <c r="BZ15" s="18"/>
      <c r="CA15" s="18" t="s">
        <v>35</v>
      </c>
      <c r="CB15" s="18"/>
      <c r="CC15" s="18" t="s">
        <v>36</v>
      </c>
      <c r="CD15" s="18"/>
      <c r="CE15" s="16"/>
      <c r="CF15" s="18" t="s">
        <v>37</v>
      </c>
      <c r="CG15" s="18"/>
      <c r="CH15" s="18" t="s">
        <v>38</v>
      </c>
      <c r="CI15" s="18"/>
      <c r="CJ15" s="18" t="s">
        <v>39</v>
      </c>
      <c r="CK15" s="18"/>
      <c r="CL15" s="18" t="s">
        <v>40</v>
      </c>
      <c r="CM15" s="18"/>
      <c r="CN15" s="18" t="s">
        <v>41</v>
      </c>
      <c r="CO15" s="18"/>
      <c r="CP15" s="16"/>
      <c r="CQ15" s="16"/>
    </row>
    <row r="16" spans="1:95" ht="20.100000000000001" customHeight="1" x14ac:dyDescent="0.2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>
        <v>1</v>
      </c>
      <c r="B17" s="6">
        <v>1</v>
      </c>
      <c r="C17" s="6"/>
      <c r="D17" s="6"/>
      <c r="E17" s="3" t="s">
        <v>54</v>
      </c>
      <c r="F17" s="6">
        <f>$B$17*COUNTIF(T17:CO17,"e")</f>
        <v>1</v>
      </c>
      <c r="G17" s="6">
        <f>$B$17*COUNTIF(T17:CO17,"z")</f>
        <v>0</v>
      </c>
      <c r="H17" s="6">
        <f t="shared" ref="H17:H23" si="0">SUM(I17:P17)</f>
        <v>20</v>
      </c>
      <c r="I17" s="6">
        <f t="shared" ref="I17:I23" si="1">T17+AM17+BF17+BY17</f>
        <v>0</v>
      </c>
      <c r="J17" s="6">
        <f t="shared" ref="J17:J23" si="2">V17+AO17+BH17+CA17</f>
        <v>0</v>
      </c>
      <c r="K17" s="6">
        <f t="shared" ref="K17:K23" si="3">X17+AQ17+BJ17+CC17</f>
        <v>0</v>
      </c>
      <c r="L17" s="6">
        <f t="shared" ref="L17:L23" si="4">AA17+AT17+BM17+CF17</f>
        <v>0</v>
      </c>
      <c r="M17" s="6">
        <f t="shared" ref="M17:M23" si="5">AC17+AV17+BO17+CH17</f>
        <v>20</v>
      </c>
      <c r="N17" s="6">
        <f t="shared" ref="N17:N23" si="6">AE17+AX17+BQ17+CJ17</f>
        <v>0</v>
      </c>
      <c r="O17" s="6">
        <f t="shared" ref="O17:O23" si="7">AG17+AZ17+BS17+CL17</f>
        <v>0</v>
      </c>
      <c r="P17" s="6">
        <f t="shared" ref="P17:P23" si="8">AI17+BB17+BU17+CN17</f>
        <v>0</v>
      </c>
      <c r="Q17" s="7">
        <f t="shared" ref="Q17:Q23" si="9">AL17+BE17+BX17+CQ17</f>
        <v>3</v>
      </c>
      <c r="R17" s="7">
        <f t="shared" ref="R17:R23" si="10">AK17+BD17+BW17+CP17</f>
        <v>3</v>
      </c>
      <c r="S17" s="7">
        <f>$B$17*1</f>
        <v>1</v>
      </c>
      <c r="T17" s="11"/>
      <c r="U17" s="10"/>
      <c r="V17" s="11"/>
      <c r="W17" s="10"/>
      <c r="X17" s="11"/>
      <c r="Y17" s="10"/>
      <c r="Z17" s="7"/>
      <c r="AA17" s="11"/>
      <c r="AB17" s="10"/>
      <c r="AC17" s="11">
        <f>$B$17*20</f>
        <v>20</v>
      </c>
      <c r="AD17" s="10" t="s">
        <v>55</v>
      </c>
      <c r="AE17" s="11"/>
      <c r="AF17" s="10"/>
      <c r="AG17" s="11"/>
      <c r="AH17" s="10"/>
      <c r="AI17" s="11"/>
      <c r="AJ17" s="10"/>
      <c r="AK17" s="7">
        <f>$B$17*3</f>
        <v>3</v>
      </c>
      <c r="AL17" s="7">
        <f t="shared" ref="AL17:AL23" si="11">Z17+AK17</f>
        <v>3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3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3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3" si="14">CE17+CP17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1</v>
      </c>
      <c r="H18" s="6">
        <f t="shared" si="0"/>
        <v>4</v>
      </c>
      <c r="I18" s="6">
        <f t="shared" si="1"/>
        <v>4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0</v>
      </c>
      <c r="R18" s="7">
        <f t="shared" si="10"/>
        <v>0</v>
      </c>
      <c r="S18" s="7">
        <v>0</v>
      </c>
      <c r="T18" s="11">
        <v>4</v>
      </c>
      <c r="U18" s="10" t="s">
        <v>56</v>
      </c>
      <c r="V18" s="11"/>
      <c r="W18" s="10"/>
      <c r="X18" s="11"/>
      <c r="Y18" s="10"/>
      <c r="Z18" s="7">
        <v>0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/>
      <c r="B19" s="6"/>
      <c r="C19" s="6"/>
      <c r="D19" s="6" t="s">
        <v>59</v>
      </c>
      <c r="E19" s="3" t="s">
        <v>60</v>
      </c>
      <c r="F19" s="6">
        <f>COUNTIF(T19:CO19,"e")</f>
        <v>0</v>
      </c>
      <c r="G19" s="6">
        <f>COUNTIF(T19:CO19,"z")</f>
        <v>2</v>
      </c>
      <c r="H19" s="6">
        <f t="shared" si="0"/>
        <v>18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9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1</v>
      </c>
      <c r="S19" s="7">
        <v>0.76</v>
      </c>
      <c r="T19" s="11">
        <v>9</v>
      </c>
      <c r="U19" s="10" t="s">
        <v>56</v>
      </c>
      <c r="V19" s="11"/>
      <c r="W19" s="10"/>
      <c r="X19" s="11"/>
      <c r="Y19" s="10"/>
      <c r="Z19" s="7">
        <v>1</v>
      </c>
      <c r="AA19" s="11">
        <v>9</v>
      </c>
      <c r="AB19" s="10" t="s">
        <v>56</v>
      </c>
      <c r="AC19" s="11"/>
      <c r="AD19" s="10"/>
      <c r="AE19" s="11"/>
      <c r="AF19" s="10"/>
      <c r="AG19" s="11"/>
      <c r="AH19" s="10"/>
      <c r="AI19" s="11"/>
      <c r="AJ19" s="10"/>
      <c r="AK19" s="7">
        <v>1</v>
      </c>
      <c r="AL19" s="7">
        <f t="shared" si="11"/>
        <v>2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2</v>
      </c>
      <c r="B20" s="6">
        <v>1</v>
      </c>
      <c r="C20" s="6"/>
      <c r="D20" s="6"/>
      <c r="E20" s="3" t="s">
        <v>61</v>
      </c>
      <c r="F20" s="6">
        <f>$B$20*COUNTIF(T20:CO20,"e")</f>
        <v>0</v>
      </c>
      <c r="G20" s="6">
        <f>$B$20*COUNTIF(T20:CO20,"z")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$B$20*0.4</f>
        <v>0.4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>
        <f>$B$20*9</f>
        <v>9</v>
      </c>
      <c r="BZ20" s="10" t="s">
        <v>56</v>
      </c>
      <c r="CA20" s="11"/>
      <c r="CB20" s="10"/>
      <c r="CC20" s="11"/>
      <c r="CD20" s="10"/>
      <c r="CE20" s="7">
        <f>$B$20*1</f>
        <v>1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1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>COUNTIF(T21:CO21,"e")</f>
        <v>0</v>
      </c>
      <c r="G21" s="6">
        <f>COUNTIF(T21:CO21,"z")</f>
        <v>1</v>
      </c>
      <c r="H21" s="6">
        <f t="shared" si="0"/>
        <v>18</v>
      </c>
      <c r="I21" s="6">
        <f t="shared" si="1"/>
        <v>18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0.7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18</v>
      </c>
      <c r="BZ21" s="10" t="s">
        <v>56</v>
      </c>
      <c r="CA21" s="11"/>
      <c r="CB21" s="10"/>
      <c r="CC21" s="11"/>
      <c r="CD21" s="10"/>
      <c r="CE21" s="7">
        <v>2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2</v>
      </c>
    </row>
    <row r="22" spans="1:95" x14ac:dyDescent="0.2">
      <c r="A22" s="6">
        <v>3</v>
      </c>
      <c r="B22" s="6">
        <v>1</v>
      </c>
      <c r="C22" s="6"/>
      <c r="D22" s="6"/>
      <c r="E22" s="3" t="s">
        <v>64</v>
      </c>
      <c r="F22" s="6">
        <f>$B$22*COUNTIF(T22:CO22,"e")</f>
        <v>0</v>
      </c>
      <c r="G22" s="6">
        <f>$B$22*COUNTIF(T22:CO22,"z")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$B$22*0.4</f>
        <v>0.4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>
        <f>$B$22*9</f>
        <v>9</v>
      </c>
      <c r="BZ22" s="10" t="s">
        <v>56</v>
      </c>
      <c r="CA22" s="11"/>
      <c r="CB22" s="10"/>
      <c r="CC22" s="11"/>
      <c r="CD22" s="10"/>
      <c r="CE22" s="7">
        <f>$B$22*1</f>
        <v>1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1</v>
      </c>
    </row>
    <row r="23" spans="1:95" x14ac:dyDescent="0.2">
      <c r="A23" s="6">
        <v>4</v>
      </c>
      <c r="B23" s="6">
        <v>1</v>
      </c>
      <c r="C23" s="6"/>
      <c r="D23" s="6"/>
      <c r="E23" s="3" t="s">
        <v>65</v>
      </c>
      <c r="F23" s="6">
        <f>$B$23*COUNTIF(T23:CO23,"e")</f>
        <v>0</v>
      </c>
      <c r="G23" s="6">
        <f>$B$23*COUNTIF(T23:CO23,"z")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f>$B$23*0.4</f>
        <v>0.4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f>$B$23*9</f>
        <v>9</v>
      </c>
      <c r="BZ23" s="10" t="s">
        <v>56</v>
      </c>
      <c r="CA23" s="11"/>
      <c r="CB23" s="10"/>
      <c r="CC23" s="11"/>
      <c r="CD23" s="10"/>
      <c r="CE23" s="7">
        <f>$B$23*1</f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ht="15.95" customHeight="1" x14ac:dyDescent="0.2">
      <c r="A24" s="6"/>
      <c r="B24" s="6"/>
      <c r="C24" s="6"/>
      <c r="D24" s="6"/>
      <c r="E24" s="6" t="s">
        <v>66</v>
      </c>
      <c r="F24" s="6">
        <f t="shared" ref="F24:AK24" si="15">SUM(F17:F23)</f>
        <v>1</v>
      </c>
      <c r="G24" s="6">
        <f t="shared" si="15"/>
        <v>7</v>
      </c>
      <c r="H24" s="6">
        <f t="shared" si="15"/>
        <v>87</v>
      </c>
      <c r="I24" s="6">
        <f t="shared" si="15"/>
        <v>58</v>
      </c>
      <c r="J24" s="6">
        <f t="shared" si="15"/>
        <v>0</v>
      </c>
      <c r="K24" s="6">
        <f t="shared" si="15"/>
        <v>0</v>
      </c>
      <c r="L24" s="6">
        <f t="shared" si="15"/>
        <v>9</v>
      </c>
      <c r="M24" s="6">
        <f t="shared" si="15"/>
        <v>20</v>
      </c>
      <c r="N24" s="6">
        <f t="shared" si="15"/>
        <v>0</v>
      </c>
      <c r="O24" s="6">
        <f t="shared" si="15"/>
        <v>0</v>
      </c>
      <c r="P24" s="6">
        <f t="shared" si="15"/>
        <v>0</v>
      </c>
      <c r="Q24" s="7">
        <f t="shared" si="15"/>
        <v>10</v>
      </c>
      <c r="R24" s="7">
        <f t="shared" si="15"/>
        <v>4</v>
      </c>
      <c r="S24" s="7">
        <f t="shared" si="15"/>
        <v>3.66</v>
      </c>
      <c r="T24" s="11">
        <f t="shared" si="15"/>
        <v>13</v>
      </c>
      <c r="U24" s="10">
        <f t="shared" si="15"/>
        <v>0</v>
      </c>
      <c r="V24" s="11">
        <f t="shared" si="15"/>
        <v>0</v>
      </c>
      <c r="W24" s="10">
        <f t="shared" si="15"/>
        <v>0</v>
      </c>
      <c r="X24" s="11">
        <f t="shared" si="15"/>
        <v>0</v>
      </c>
      <c r="Y24" s="10">
        <f t="shared" si="15"/>
        <v>0</v>
      </c>
      <c r="Z24" s="7">
        <f t="shared" si="15"/>
        <v>1</v>
      </c>
      <c r="AA24" s="11">
        <f t="shared" si="15"/>
        <v>9</v>
      </c>
      <c r="AB24" s="10">
        <f t="shared" si="15"/>
        <v>0</v>
      </c>
      <c r="AC24" s="11">
        <f t="shared" si="15"/>
        <v>20</v>
      </c>
      <c r="AD24" s="10">
        <f t="shared" si="15"/>
        <v>0</v>
      </c>
      <c r="AE24" s="11">
        <f t="shared" si="15"/>
        <v>0</v>
      </c>
      <c r="AF24" s="10">
        <f t="shared" si="15"/>
        <v>0</v>
      </c>
      <c r="AG24" s="11">
        <f t="shared" si="15"/>
        <v>0</v>
      </c>
      <c r="AH24" s="10">
        <f t="shared" si="15"/>
        <v>0</v>
      </c>
      <c r="AI24" s="11">
        <f t="shared" si="15"/>
        <v>0</v>
      </c>
      <c r="AJ24" s="10">
        <f t="shared" si="15"/>
        <v>0</v>
      </c>
      <c r="AK24" s="7">
        <f t="shared" si="15"/>
        <v>4</v>
      </c>
      <c r="AL24" s="7">
        <f t="shared" ref="AL24:BQ24" si="16">SUM(AL17:AL23)</f>
        <v>5</v>
      </c>
      <c r="AM24" s="11">
        <f t="shared" si="16"/>
        <v>0</v>
      </c>
      <c r="AN24" s="10">
        <f t="shared" si="16"/>
        <v>0</v>
      </c>
      <c r="AO24" s="11">
        <f t="shared" si="16"/>
        <v>0</v>
      </c>
      <c r="AP24" s="10">
        <f t="shared" si="16"/>
        <v>0</v>
      </c>
      <c r="AQ24" s="11">
        <f t="shared" si="16"/>
        <v>0</v>
      </c>
      <c r="AR24" s="10">
        <f t="shared" si="16"/>
        <v>0</v>
      </c>
      <c r="AS24" s="7">
        <f t="shared" si="16"/>
        <v>0</v>
      </c>
      <c r="AT24" s="11">
        <f t="shared" si="16"/>
        <v>0</v>
      </c>
      <c r="AU24" s="10">
        <f t="shared" si="16"/>
        <v>0</v>
      </c>
      <c r="AV24" s="11">
        <f t="shared" si="16"/>
        <v>0</v>
      </c>
      <c r="AW24" s="10">
        <f t="shared" si="16"/>
        <v>0</v>
      </c>
      <c r="AX24" s="11">
        <f t="shared" si="16"/>
        <v>0</v>
      </c>
      <c r="AY24" s="10">
        <f t="shared" si="16"/>
        <v>0</v>
      </c>
      <c r="AZ24" s="11">
        <f t="shared" si="16"/>
        <v>0</v>
      </c>
      <c r="BA24" s="10">
        <f t="shared" si="16"/>
        <v>0</v>
      </c>
      <c r="BB24" s="11">
        <f t="shared" si="16"/>
        <v>0</v>
      </c>
      <c r="BC24" s="10">
        <f t="shared" si="16"/>
        <v>0</v>
      </c>
      <c r="BD24" s="7">
        <f t="shared" si="16"/>
        <v>0</v>
      </c>
      <c r="BE24" s="7">
        <f t="shared" si="16"/>
        <v>0</v>
      </c>
      <c r="BF24" s="11">
        <f t="shared" si="16"/>
        <v>0</v>
      </c>
      <c r="BG24" s="10">
        <f t="shared" si="16"/>
        <v>0</v>
      </c>
      <c r="BH24" s="11">
        <f t="shared" si="16"/>
        <v>0</v>
      </c>
      <c r="BI24" s="10">
        <f t="shared" si="16"/>
        <v>0</v>
      </c>
      <c r="BJ24" s="11">
        <f t="shared" si="16"/>
        <v>0</v>
      </c>
      <c r="BK24" s="10">
        <f t="shared" si="16"/>
        <v>0</v>
      </c>
      <c r="BL24" s="7">
        <f t="shared" si="16"/>
        <v>0</v>
      </c>
      <c r="BM24" s="11">
        <f t="shared" si="16"/>
        <v>0</v>
      </c>
      <c r="BN24" s="10">
        <f t="shared" si="16"/>
        <v>0</v>
      </c>
      <c r="BO24" s="11">
        <f t="shared" si="16"/>
        <v>0</v>
      </c>
      <c r="BP24" s="10">
        <f t="shared" si="16"/>
        <v>0</v>
      </c>
      <c r="BQ24" s="11">
        <f t="shared" si="16"/>
        <v>0</v>
      </c>
      <c r="BR24" s="10">
        <f t="shared" ref="BR24:CQ24" si="17">SUM(BR17:BR23)</f>
        <v>0</v>
      </c>
      <c r="BS24" s="11">
        <f t="shared" si="17"/>
        <v>0</v>
      </c>
      <c r="BT24" s="10">
        <f t="shared" si="17"/>
        <v>0</v>
      </c>
      <c r="BU24" s="11">
        <f t="shared" si="17"/>
        <v>0</v>
      </c>
      <c r="BV24" s="10">
        <f t="shared" si="17"/>
        <v>0</v>
      </c>
      <c r="BW24" s="7">
        <f t="shared" si="17"/>
        <v>0</v>
      </c>
      <c r="BX24" s="7">
        <f t="shared" si="17"/>
        <v>0</v>
      </c>
      <c r="BY24" s="11">
        <f t="shared" si="17"/>
        <v>45</v>
      </c>
      <c r="BZ24" s="10">
        <f t="shared" si="17"/>
        <v>0</v>
      </c>
      <c r="CA24" s="11">
        <f t="shared" si="17"/>
        <v>0</v>
      </c>
      <c r="CB24" s="10">
        <f t="shared" si="17"/>
        <v>0</v>
      </c>
      <c r="CC24" s="11">
        <f t="shared" si="17"/>
        <v>0</v>
      </c>
      <c r="CD24" s="10">
        <f t="shared" si="17"/>
        <v>0</v>
      </c>
      <c r="CE24" s="7">
        <f t="shared" si="17"/>
        <v>5</v>
      </c>
      <c r="CF24" s="11">
        <f t="shared" si="17"/>
        <v>0</v>
      </c>
      <c r="CG24" s="10">
        <f t="shared" si="17"/>
        <v>0</v>
      </c>
      <c r="CH24" s="11">
        <f t="shared" si="17"/>
        <v>0</v>
      </c>
      <c r="CI24" s="10">
        <f t="shared" si="17"/>
        <v>0</v>
      </c>
      <c r="CJ24" s="11">
        <f t="shared" si="17"/>
        <v>0</v>
      </c>
      <c r="CK24" s="10">
        <f t="shared" si="17"/>
        <v>0</v>
      </c>
      <c r="CL24" s="11">
        <f t="shared" si="17"/>
        <v>0</v>
      </c>
      <c r="CM24" s="10">
        <f t="shared" si="17"/>
        <v>0</v>
      </c>
      <c r="CN24" s="11">
        <f t="shared" si="17"/>
        <v>0</v>
      </c>
      <c r="CO24" s="10">
        <f t="shared" si="17"/>
        <v>0</v>
      </c>
      <c r="CP24" s="7">
        <f t="shared" si="17"/>
        <v>0</v>
      </c>
      <c r="CQ24" s="7">
        <f t="shared" si="17"/>
        <v>5</v>
      </c>
    </row>
    <row r="25" spans="1:95" ht="20.100000000000001" customHeight="1" x14ac:dyDescent="0.2">
      <c r="A25" s="12" t="s">
        <v>67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2"/>
      <c r="CQ25" s="13"/>
    </row>
    <row r="26" spans="1:95" x14ac:dyDescent="0.2">
      <c r="A26" s="6"/>
      <c r="B26" s="6"/>
      <c r="C26" s="6"/>
      <c r="D26" s="6" t="s">
        <v>68</v>
      </c>
      <c r="E26" s="3" t="s">
        <v>69</v>
      </c>
      <c r="F26" s="6">
        <f t="shared" ref="F26:F36" si="18">COUNTIF(T26:CO26,"e")</f>
        <v>0</v>
      </c>
      <c r="G26" s="6">
        <f t="shared" ref="G26:G36" si="19">COUNTIF(T26:CO26,"z")</f>
        <v>3</v>
      </c>
      <c r="H26" s="6">
        <f t="shared" ref="H26:H40" si="20">SUM(I26:P26)</f>
        <v>54</v>
      </c>
      <c r="I26" s="6">
        <f t="shared" ref="I26:I40" si="21">T26+AM26+BF26+BY26</f>
        <v>18</v>
      </c>
      <c r="J26" s="6">
        <f t="shared" ref="J26:J40" si="22">V26+AO26+BH26+CA26</f>
        <v>0</v>
      </c>
      <c r="K26" s="6">
        <f t="shared" ref="K26:K40" si="23">X26+AQ26+BJ26+CC26</f>
        <v>0</v>
      </c>
      <c r="L26" s="6">
        <f t="shared" ref="L26:L40" si="24">AA26+AT26+BM26+CF26</f>
        <v>18</v>
      </c>
      <c r="M26" s="6">
        <f t="shared" ref="M26:M40" si="25">AC26+AV26+BO26+CH26</f>
        <v>0</v>
      </c>
      <c r="N26" s="6">
        <f t="shared" ref="N26:N40" si="26">AE26+AX26+BQ26+CJ26</f>
        <v>18</v>
      </c>
      <c r="O26" s="6">
        <f t="shared" ref="O26:O40" si="27">AG26+AZ26+BS26+CL26</f>
        <v>0</v>
      </c>
      <c r="P26" s="6">
        <f t="shared" ref="P26:P40" si="28">AI26+BB26+BU26+CN26</f>
        <v>0</v>
      </c>
      <c r="Q26" s="7">
        <f t="shared" ref="Q26:Q40" si="29">AL26+BE26+BX26+CQ26</f>
        <v>6</v>
      </c>
      <c r="R26" s="7">
        <f t="shared" ref="R26:R40" si="30">AK26+BD26+BW26+CP26</f>
        <v>4</v>
      </c>
      <c r="S26" s="7">
        <v>2.12</v>
      </c>
      <c r="T26" s="11">
        <v>18</v>
      </c>
      <c r="U26" s="10" t="s">
        <v>56</v>
      </c>
      <c r="V26" s="11"/>
      <c r="W26" s="10"/>
      <c r="X26" s="11"/>
      <c r="Y26" s="10"/>
      <c r="Z26" s="7">
        <v>2</v>
      </c>
      <c r="AA26" s="11">
        <v>18</v>
      </c>
      <c r="AB26" s="10" t="s">
        <v>56</v>
      </c>
      <c r="AC26" s="11"/>
      <c r="AD26" s="10"/>
      <c r="AE26" s="11">
        <v>18</v>
      </c>
      <c r="AF26" s="10" t="s">
        <v>56</v>
      </c>
      <c r="AG26" s="11"/>
      <c r="AH26" s="10"/>
      <c r="AI26" s="11"/>
      <c r="AJ26" s="10"/>
      <c r="AK26" s="7">
        <v>4</v>
      </c>
      <c r="AL26" s="7">
        <f t="shared" ref="AL26:AL40" si="31">Z26+AK26</f>
        <v>6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ref="BE26:BE40" si="32">AS26+BD26</f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ref="BX26:BX40" si="33">BL26+BW26</f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ref="CQ26:CQ40" si="34">CE26+CP26</f>
        <v>0</v>
      </c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 t="shared" si="18"/>
        <v>1</v>
      </c>
      <c r="G27" s="6">
        <f t="shared" si="19"/>
        <v>1</v>
      </c>
      <c r="H27" s="6">
        <f t="shared" si="20"/>
        <v>36</v>
      </c>
      <c r="I27" s="6">
        <f t="shared" si="21"/>
        <v>18</v>
      </c>
      <c r="J27" s="6">
        <f t="shared" si="22"/>
        <v>0</v>
      </c>
      <c r="K27" s="6">
        <f t="shared" si="23"/>
        <v>0</v>
      </c>
      <c r="L27" s="6">
        <f t="shared" si="24"/>
        <v>18</v>
      </c>
      <c r="M27" s="6">
        <f t="shared" si="25"/>
        <v>0</v>
      </c>
      <c r="N27" s="6">
        <f t="shared" si="26"/>
        <v>0</v>
      </c>
      <c r="O27" s="6">
        <f t="shared" si="27"/>
        <v>0</v>
      </c>
      <c r="P27" s="6">
        <f t="shared" si="28"/>
        <v>0</v>
      </c>
      <c r="Q27" s="7">
        <f t="shared" si="29"/>
        <v>5</v>
      </c>
      <c r="R27" s="7">
        <f t="shared" si="30"/>
        <v>3</v>
      </c>
      <c r="S27" s="7">
        <v>1.6</v>
      </c>
      <c r="T27" s="11">
        <v>18</v>
      </c>
      <c r="U27" s="10" t="s">
        <v>55</v>
      </c>
      <c r="V27" s="11"/>
      <c r="W27" s="10"/>
      <c r="X27" s="11"/>
      <c r="Y27" s="10"/>
      <c r="Z27" s="7">
        <v>2</v>
      </c>
      <c r="AA27" s="11">
        <v>18</v>
      </c>
      <c r="AB27" s="10" t="s">
        <v>56</v>
      </c>
      <c r="AC27" s="11"/>
      <c r="AD27" s="10"/>
      <c r="AE27" s="11"/>
      <c r="AF27" s="10"/>
      <c r="AG27" s="11"/>
      <c r="AH27" s="10"/>
      <c r="AI27" s="11"/>
      <c r="AJ27" s="10"/>
      <c r="AK27" s="7">
        <v>3</v>
      </c>
      <c r="AL27" s="7">
        <f t="shared" si="31"/>
        <v>5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2"/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3"/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4"/>
        <v>0</v>
      </c>
    </row>
    <row r="28" spans="1:95" x14ac:dyDescent="0.2">
      <c r="A28" s="6"/>
      <c r="B28" s="6"/>
      <c r="C28" s="6"/>
      <c r="D28" s="6" t="s">
        <v>72</v>
      </c>
      <c r="E28" s="3" t="s">
        <v>73</v>
      </c>
      <c r="F28" s="6">
        <f t="shared" si="18"/>
        <v>0</v>
      </c>
      <c r="G28" s="6">
        <f t="shared" si="19"/>
        <v>2</v>
      </c>
      <c r="H28" s="6">
        <f t="shared" si="20"/>
        <v>36</v>
      </c>
      <c r="I28" s="6">
        <f t="shared" si="21"/>
        <v>15</v>
      </c>
      <c r="J28" s="6">
        <f t="shared" si="22"/>
        <v>0</v>
      </c>
      <c r="K28" s="6">
        <f t="shared" si="23"/>
        <v>0</v>
      </c>
      <c r="L28" s="6">
        <f t="shared" si="24"/>
        <v>21</v>
      </c>
      <c r="M28" s="6">
        <f t="shared" si="25"/>
        <v>0</v>
      </c>
      <c r="N28" s="6">
        <f t="shared" si="26"/>
        <v>0</v>
      </c>
      <c r="O28" s="6">
        <f t="shared" si="27"/>
        <v>0</v>
      </c>
      <c r="P28" s="6">
        <f t="shared" si="28"/>
        <v>0</v>
      </c>
      <c r="Q28" s="7">
        <f t="shared" si="29"/>
        <v>3</v>
      </c>
      <c r="R28" s="7">
        <f t="shared" si="30"/>
        <v>2</v>
      </c>
      <c r="S28" s="7">
        <v>1.4</v>
      </c>
      <c r="T28" s="11"/>
      <c r="U28" s="10"/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31"/>
        <v>0</v>
      </c>
      <c r="AM28" s="11">
        <v>15</v>
      </c>
      <c r="AN28" s="10" t="s">
        <v>56</v>
      </c>
      <c r="AO28" s="11"/>
      <c r="AP28" s="10"/>
      <c r="AQ28" s="11"/>
      <c r="AR28" s="10"/>
      <c r="AS28" s="7">
        <v>1</v>
      </c>
      <c r="AT28" s="11">
        <v>21</v>
      </c>
      <c r="AU28" s="10" t="s">
        <v>56</v>
      </c>
      <c r="AV28" s="11"/>
      <c r="AW28" s="10"/>
      <c r="AX28" s="11"/>
      <c r="AY28" s="10"/>
      <c r="AZ28" s="11"/>
      <c r="BA28" s="10"/>
      <c r="BB28" s="11"/>
      <c r="BC28" s="10"/>
      <c r="BD28" s="7">
        <v>2</v>
      </c>
      <c r="BE28" s="7">
        <f t="shared" si="32"/>
        <v>3</v>
      </c>
      <c r="BF28" s="11"/>
      <c r="BG28" s="10"/>
      <c r="BH28" s="11"/>
      <c r="BI28" s="10"/>
      <c r="BJ28" s="11"/>
      <c r="BK28" s="10"/>
      <c r="BL28" s="7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3"/>
        <v>0</v>
      </c>
      <c r="BY28" s="11"/>
      <c r="BZ28" s="10"/>
      <c r="CA28" s="11"/>
      <c r="CB28" s="10"/>
      <c r="CC28" s="11"/>
      <c r="CD28" s="10"/>
      <c r="CE28" s="7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4"/>
        <v>0</v>
      </c>
    </row>
    <row r="29" spans="1:95" x14ac:dyDescent="0.2">
      <c r="A29" s="6"/>
      <c r="B29" s="6"/>
      <c r="C29" s="6"/>
      <c r="D29" s="6" t="s">
        <v>74</v>
      </c>
      <c r="E29" s="3" t="s">
        <v>75</v>
      </c>
      <c r="F29" s="6">
        <f t="shared" si="18"/>
        <v>0</v>
      </c>
      <c r="G29" s="6">
        <f t="shared" si="19"/>
        <v>2</v>
      </c>
      <c r="H29" s="6">
        <f t="shared" si="20"/>
        <v>36</v>
      </c>
      <c r="I29" s="6">
        <f t="shared" si="21"/>
        <v>15</v>
      </c>
      <c r="J29" s="6">
        <f t="shared" si="22"/>
        <v>0</v>
      </c>
      <c r="K29" s="6">
        <f t="shared" si="23"/>
        <v>0</v>
      </c>
      <c r="L29" s="6">
        <f t="shared" si="24"/>
        <v>0</v>
      </c>
      <c r="M29" s="6">
        <f t="shared" si="25"/>
        <v>0</v>
      </c>
      <c r="N29" s="6">
        <f t="shared" si="26"/>
        <v>21</v>
      </c>
      <c r="O29" s="6">
        <f t="shared" si="27"/>
        <v>0</v>
      </c>
      <c r="P29" s="6">
        <f t="shared" si="28"/>
        <v>0</v>
      </c>
      <c r="Q29" s="7">
        <f t="shared" si="29"/>
        <v>3</v>
      </c>
      <c r="R29" s="7">
        <f t="shared" si="30"/>
        <v>2</v>
      </c>
      <c r="S29" s="7">
        <v>1.44</v>
      </c>
      <c r="T29" s="11"/>
      <c r="U29" s="10"/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1"/>
        <v>0</v>
      </c>
      <c r="AM29" s="11">
        <v>15</v>
      </c>
      <c r="AN29" s="10" t="s">
        <v>56</v>
      </c>
      <c r="AO29" s="11"/>
      <c r="AP29" s="10"/>
      <c r="AQ29" s="11"/>
      <c r="AR29" s="10"/>
      <c r="AS29" s="7">
        <v>1</v>
      </c>
      <c r="AT29" s="11"/>
      <c r="AU29" s="10"/>
      <c r="AV29" s="11"/>
      <c r="AW29" s="10"/>
      <c r="AX29" s="11">
        <v>21</v>
      </c>
      <c r="AY29" s="10" t="s">
        <v>56</v>
      </c>
      <c r="AZ29" s="11"/>
      <c r="BA29" s="10"/>
      <c r="BB29" s="11"/>
      <c r="BC29" s="10"/>
      <c r="BD29" s="7">
        <v>2</v>
      </c>
      <c r="BE29" s="7">
        <f t="shared" si="32"/>
        <v>3</v>
      </c>
      <c r="BF29" s="11"/>
      <c r="BG29" s="10"/>
      <c r="BH29" s="11"/>
      <c r="BI29" s="10"/>
      <c r="BJ29" s="11"/>
      <c r="BK29" s="10"/>
      <c r="BL29" s="7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3"/>
        <v>0</v>
      </c>
      <c r="BY29" s="11"/>
      <c r="BZ29" s="10"/>
      <c r="CA29" s="11"/>
      <c r="CB29" s="10"/>
      <c r="CC29" s="11"/>
      <c r="CD29" s="10"/>
      <c r="CE29" s="7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4"/>
        <v>0</v>
      </c>
    </row>
    <row r="30" spans="1:95" x14ac:dyDescent="0.2">
      <c r="A30" s="6"/>
      <c r="B30" s="6"/>
      <c r="C30" s="6"/>
      <c r="D30" s="6" t="s">
        <v>76</v>
      </c>
      <c r="E30" s="3" t="s">
        <v>77</v>
      </c>
      <c r="F30" s="6">
        <f t="shared" si="18"/>
        <v>1</v>
      </c>
      <c r="G30" s="6">
        <f t="shared" si="19"/>
        <v>1</v>
      </c>
      <c r="H30" s="6">
        <f t="shared" si="20"/>
        <v>45</v>
      </c>
      <c r="I30" s="6">
        <f t="shared" si="21"/>
        <v>18</v>
      </c>
      <c r="J30" s="6">
        <f t="shared" si="22"/>
        <v>0</v>
      </c>
      <c r="K30" s="6">
        <f t="shared" si="23"/>
        <v>0</v>
      </c>
      <c r="L30" s="6">
        <f t="shared" si="24"/>
        <v>27</v>
      </c>
      <c r="M30" s="6">
        <f t="shared" si="25"/>
        <v>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7">
        <f t="shared" si="29"/>
        <v>5</v>
      </c>
      <c r="R30" s="7">
        <f t="shared" si="30"/>
        <v>3</v>
      </c>
      <c r="S30" s="7">
        <v>2</v>
      </c>
      <c r="T30" s="11">
        <v>18</v>
      </c>
      <c r="U30" s="10" t="s">
        <v>55</v>
      </c>
      <c r="V30" s="11"/>
      <c r="W30" s="10"/>
      <c r="X30" s="11"/>
      <c r="Y30" s="10"/>
      <c r="Z30" s="7">
        <v>2</v>
      </c>
      <c r="AA30" s="11">
        <v>27</v>
      </c>
      <c r="AB30" s="10" t="s">
        <v>56</v>
      </c>
      <c r="AC30" s="11"/>
      <c r="AD30" s="10"/>
      <c r="AE30" s="11"/>
      <c r="AF30" s="10"/>
      <c r="AG30" s="11"/>
      <c r="AH30" s="10"/>
      <c r="AI30" s="11"/>
      <c r="AJ30" s="10"/>
      <c r="AK30" s="7">
        <v>3</v>
      </c>
      <c r="AL30" s="7">
        <f t="shared" si="31"/>
        <v>5</v>
      </c>
      <c r="AM30" s="11"/>
      <c r="AN30" s="10"/>
      <c r="AO30" s="11"/>
      <c r="AP30" s="10"/>
      <c r="AQ30" s="11"/>
      <c r="AR30" s="10"/>
      <c r="AS30" s="7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2"/>
        <v>0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3"/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4"/>
        <v>0</v>
      </c>
    </row>
    <row r="31" spans="1:95" x14ac:dyDescent="0.2">
      <c r="A31" s="6"/>
      <c r="B31" s="6"/>
      <c r="C31" s="6"/>
      <c r="D31" s="6" t="s">
        <v>78</v>
      </c>
      <c r="E31" s="3" t="s">
        <v>79</v>
      </c>
      <c r="F31" s="6">
        <f t="shared" si="18"/>
        <v>0</v>
      </c>
      <c r="G31" s="6">
        <f t="shared" si="19"/>
        <v>2</v>
      </c>
      <c r="H31" s="6">
        <f t="shared" si="20"/>
        <v>15</v>
      </c>
      <c r="I31" s="6">
        <f t="shared" si="21"/>
        <v>9</v>
      </c>
      <c r="J31" s="6">
        <f t="shared" si="22"/>
        <v>0</v>
      </c>
      <c r="K31" s="6">
        <f t="shared" si="23"/>
        <v>0</v>
      </c>
      <c r="L31" s="6">
        <f t="shared" si="24"/>
        <v>6</v>
      </c>
      <c r="M31" s="6">
        <f t="shared" si="25"/>
        <v>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7">
        <f t="shared" si="29"/>
        <v>1</v>
      </c>
      <c r="R31" s="7">
        <f t="shared" si="30"/>
        <v>0.6</v>
      </c>
      <c r="S31" s="7">
        <v>0.56000000000000005</v>
      </c>
      <c r="T31" s="11">
        <v>9</v>
      </c>
      <c r="U31" s="10" t="s">
        <v>56</v>
      </c>
      <c r="V31" s="11"/>
      <c r="W31" s="10"/>
      <c r="X31" s="11"/>
      <c r="Y31" s="10"/>
      <c r="Z31" s="7">
        <v>0.4</v>
      </c>
      <c r="AA31" s="11">
        <v>6</v>
      </c>
      <c r="AB31" s="10" t="s">
        <v>56</v>
      </c>
      <c r="AC31" s="11"/>
      <c r="AD31" s="10"/>
      <c r="AE31" s="11"/>
      <c r="AF31" s="10"/>
      <c r="AG31" s="11"/>
      <c r="AH31" s="10"/>
      <c r="AI31" s="11"/>
      <c r="AJ31" s="10"/>
      <c r="AK31" s="7">
        <v>0.6</v>
      </c>
      <c r="AL31" s="7">
        <f t="shared" si="31"/>
        <v>1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2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3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4"/>
        <v>0</v>
      </c>
    </row>
    <row r="32" spans="1:95" x14ac:dyDescent="0.2">
      <c r="A32" s="6"/>
      <c r="B32" s="6"/>
      <c r="C32" s="6"/>
      <c r="D32" s="6" t="s">
        <v>80</v>
      </c>
      <c r="E32" s="3" t="s">
        <v>81</v>
      </c>
      <c r="F32" s="6">
        <f t="shared" si="18"/>
        <v>0</v>
      </c>
      <c r="G32" s="6">
        <f t="shared" si="19"/>
        <v>2</v>
      </c>
      <c r="H32" s="6">
        <f t="shared" si="20"/>
        <v>24</v>
      </c>
      <c r="I32" s="6">
        <f t="shared" si="21"/>
        <v>9</v>
      </c>
      <c r="J32" s="6">
        <f t="shared" si="22"/>
        <v>0</v>
      </c>
      <c r="K32" s="6">
        <f t="shared" si="23"/>
        <v>0</v>
      </c>
      <c r="L32" s="6">
        <f t="shared" si="24"/>
        <v>15</v>
      </c>
      <c r="M32" s="6">
        <f t="shared" si="25"/>
        <v>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7">
        <f t="shared" si="29"/>
        <v>2</v>
      </c>
      <c r="R32" s="7">
        <f t="shared" si="30"/>
        <v>1</v>
      </c>
      <c r="S32" s="7">
        <v>0.96</v>
      </c>
      <c r="T32" s="11">
        <v>9</v>
      </c>
      <c r="U32" s="10" t="s">
        <v>56</v>
      </c>
      <c r="V32" s="11"/>
      <c r="W32" s="10"/>
      <c r="X32" s="11"/>
      <c r="Y32" s="10"/>
      <c r="Z32" s="7">
        <v>1</v>
      </c>
      <c r="AA32" s="11">
        <v>15</v>
      </c>
      <c r="AB32" s="10" t="s">
        <v>56</v>
      </c>
      <c r="AC32" s="11"/>
      <c r="AD32" s="10"/>
      <c r="AE32" s="11"/>
      <c r="AF32" s="10"/>
      <c r="AG32" s="11"/>
      <c r="AH32" s="10"/>
      <c r="AI32" s="11"/>
      <c r="AJ32" s="10"/>
      <c r="AK32" s="7">
        <v>1</v>
      </c>
      <c r="AL32" s="7">
        <f t="shared" si="31"/>
        <v>2</v>
      </c>
      <c r="AM32" s="11"/>
      <c r="AN32" s="10"/>
      <c r="AO32" s="11"/>
      <c r="AP32" s="10"/>
      <c r="AQ32" s="11"/>
      <c r="AR32" s="10"/>
      <c r="AS32" s="7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2"/>
        <v>0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3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4"/>
        <v>0</v>
      </c>
    </row>
    <row r="33" spans="1:95" x14ac:dyDescent="0.2">
      <c r="A33" s="6"/>
      <c r="B33" s="6"/>
      <c r="C33" s="6"/>
      <c r="D33" s="6" t="s">
        <v>82</v>
      </c>
      <c r="E33" s="3" t="s">
        <v>83</v>
      </c>
      <c r="F33" s="6">
        <f t="shared" si="18"/>
        <v>0</v>
      </c>
      <c r="G33" s="6">
        <f t="shared" si="19"/>
        <v>2</v>
      </c>
      <c r="H33" s="6">
        <f t="shared" si="20"/>
        <v>18</v>
      </c>
      <c r="I33" s="6">
        <f t="shared" si="21"/>
        <v>9</v>
      </c>
      <c r="J33" s="6">
        <f t="shared" si="22"/>
        <v>0</v>
      </c>
      <c r="K33" s="6">
        <f t="shared" si="23"/>
        <v>0</v>
      </c>
      <c r="L33" s="6">
        <f t="shared" si="24"/>
        <v>0</v>
      </c>
      <c r="M33" s="6">
        <f t="shared" si="25"/>
        <v>0</v>
      </c>
      <c r="N33" s="6">
        <f t="shared" si="26"/>
        <v>9</v>
      </c>
      <c r="O33" s="6">
        <f t="shared" si="27"/>
        <v>0</v>
      </c>
      <c r="P33" s="6">
        <f t="shared" si="28"/>
        <v>0</v>
      </c>
      <c r="Q33" s="7">
        <f t="shared" si="29"/>
        <v>2</v>
      </c>
      <c r="R33" s="7">
        <f t="shared" si="30"/>
        <v>1</v>
      </c>
      <c r="S33" s="7">
        <v>0.76</v>
      </c>
      <c r="T33" s="11"/>
      <c r="U33" s="10"/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1"/>
        <v>0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2"/>
        <v>0</v>
      </c>
      <c r="BF33" s="11">
        <v>9</v>
      </c>
      <c r="BG33" s="10" t="s">
        <v>56</v>
      </c>
      <c r="BH33" s="11"/>
      <c r="BI33" s="10"/>
      <c r="BJ33" s="11"/>
      <c r="BK33" s="10"/>
      <c r="BL33" s="7">
        <v>1</v>
      </c>
      <c r="BM33" s="11"/>
      <c r="BN33" s="10"/>
      <c r="BO33" s="11"/>
      <c r="BP33" s="10"/>
      <c r="BQ33" s="11">
        <v>9</v>
      </c>
      <c r="BR33" s="10" t="s">
        <v>56</v>
      </c>
      <c r="BS33" s="11"/>
      <c r="BT33" s="10"/>
      <c r="BU33" s="11"/>
      <c r="BV33" s="10"/>
      <c r="BW33" s="7">
        <v>1</v>
      </c>
      <c r="BX33" s="7">
        <f t="shared" si="33"/>
        <v>2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4"/>
        <v>0</v>
      </c>
    </row>
    <row r="34" spans="1:95" x14ac:dyDescent="0.2">
      <c r="A34" s="6"/>
      <c r="B34" s="6"/>
      <c r="C34" s="6"/>
      <c r="D34" s="6" t="s">
        <v>84</v>
      </c>
      <c r="E34" s="3" t="s">
        <v>85</v>
      </c>
      <c r="F34" s="6">
        <f t="shared" si="18"/>
        <v>0</v>
      </c>
      <c r="G34" s="6">
        <f t="shared" si="19"/>
        <v>1</v>
      </c>
      <c r="H34" s="6">
        <f t="shared" si="20"/>
        <v>10</v>
      </c>
      <c r="I34" s="6">
        <f t="shared" si="21"/>
        <v>10</v>
      </c>
      <c r="J34" s="6">
        <f t="shared" si="22"/>
        <v>0</v>
      </c>
      <c r="K34" s="6">
        <f t="shared" si="23"/>
        <v>0</v>
      </c>
      <c r="L34" s="6">
        <f t="shared" si="24"/>
        <v>0</v>
      </c>
      <c r="M34" s="6">
        <f t="shared" si="25"/>
        <v>0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7">
        <f t="shared" si="29"/>
        <v>1</v>
      </c>
      <c r="R34" s="7">
        <f t="shared" si="30"/>
        <v>0</v>
      </c>
      <c r="S34" s="7">
        <v>0.4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1"/>
        <v>0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2"/>
        <v>0</v>
      </c>
      <c r="BF34" s="11">
        <v>10</v>
      </c>
      <c r="BG34" s="10" t="s">
        <v>56</v>
      </c>
      <c r="BH34" s="11"/>
      <c r="BI34" s="10"/>
      <c r="BJ34" s="11"/>
      <c r="BK34" s="10"/>
      <c r="BL34" s="7">
        <v>1</v>
      </c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3"/>
        <v>1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4"/>
        <v>0</v>
      </c>
    </row>
    <row r="35" spans="1:95" x14ac:dyDescent="0.2">
      <c r="A35" s="6"/>
      <c r="B35" s="6"/>
      <c r="C35" s="6"/>
      <c r="D35" s="6" t="s">
        <v>86</v>
      </c>
      <c r="E35" s="3" t="s">
        <v>87</v>
      </c>
      <c r="F35" s="6">
        <f t="shared" si="18"/>
        <v>0</v>
      </c>
      <c r="G35" s="6">
        <f t="shared" si="19"/>
        <v>2</v>
      </c>
      <c r="H35" s="6">
        <f t="shared" si="20"/>
        <v>45</v>
      </c>
      <c r="I35" s="6">
        <f t="shared" si="21"/>
        <v>18</v>
      </c>
      <c r="J35" s="6">
        <f t="shared" si="22"/>
        <v>0</v>
      </c>
      <c r="K35" s="6">
        <f t="shared" si="23"/>
        <v>0</v>
      </c>
      <c r="L35" s="6">
        <f t="shared" si="24"/>
        <v>27</v>
      </c>
      <c r="M35" s="6">
        <f t="shared" si="25"/>
        <v>0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7">
        <f t="shared" si="29"/>
        <v>4</v>
      </c>
      <c r="R35" s="7">
        <f t="shared" si="30"/>
        <v>2</v>
      </c>
      <c r="S35" s="7">
        <v>1.82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1"/>
        <v>0</v>
      </c>
      <c r="AM35" s="11">
        <v>18</v>
      </c>
      <c r="AN35" s="10" t="s">
        <v>56</v>
      </c>
      <c r="AO35" s="11"/>
      <c r="AP35" s="10"/>
      <c r="AQ35" s="11"/>
      <c r="AR35" s="10"/>
      <c r="AS35" s="7">
        <v>2</v>
      </c>
      <c r="AT35" s="11">
        <v>27</v>
      </c>
      <c r="AU35" s="10" t="s">
        <v>56</v>
      </c>
      <c r="AV35" s="11"/>
      <c r="AW35" s="10"/>
      <c r="AX35" s="11"/>
      <c r="AY35" s="10"/>
      <c r="AZ35" s="11"/>
      <c r="BA35" s="10"/>
      <c r="BB35" s="11"/>
      <c r="BC35" s="10"/>
      <c r="BD35" s="7">
        <v>2</v>
      </c>
      <c r="BE35" s="7">
        <f t="shared" si="32"/>
        <v>4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3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4"/>
        <v>0</v>
      </c>
    </row>
    <row r="36" spans="1:95" x14ac:dyDescent="0.2">
      <c r="A36" s="6"/>
      <c r="B36" s="6"/>
      <c r="C36" s="6"/>
      <c r="D36" s="6" t="s">
        <v>88</v>
      </c>
      <c r="E36" s="3" t="s">
        <v>89</v>
      </c>
      <c r="F36" s="6">
        <f t="shared" si="18"/>
        <v>1</v>
      </c>
      <c r="G36" s="6">
        <f t="shared" si="19"/>
        <v>1</v>
      </c>
      <c r="H36" s="6">
        <f t="shared" si="20"/>
        <v>36</v>
      </c>
      <c r="I36" s="6">
        <f t="shared" si="21"/>
        <v>18</v>
      </c>
      <c r="J36" s="6">
        <f t="shared" si="22"/>
        <v>0</v>
      </c>
      <c r="K36" s="6">
        <f t="shared" si="23"/>
        <v>0</v>
      </c>
      <c r="L36" s="6">
        <f t="shared" si="24"/>
        <v>18</v>
      </c>
      <c r="M36" s="6">
        <f t="shared" si="25"/>
        <v>0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7">
        <f t="shared" si="29"/>
        <v>3</v>
      </c>
      <c r="R36" s="7">
        <f t="shared" si="30"/>
        <v>1.6</v>
      </c>
      <c r="S36" s="7">
        <v>1.6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1"/>
        <v>0</v>
      </c>
      <c r="AM36" s="11">
        <v>18</v>
      </c>
      <c r="AN36" s="10" t="s">
        <v>55</v>
      </c>
      <c r="AO36" s="11"/>
      <c r="AP36" s="10"/>
      <c r="AQ36" s="11"/>
      <c r="AR36" s="10"/>
      <c r="AS36" s="7">
        <v>1.4</v>
      </c>
      <c r="AT36" s="11">
        <v>18</v>
      </c>
      <c r="AU36" s="10" t="s">
        <v>56</v>
      </c>
      <c r="AV36" s="11"/>
      <c r="AW36" s="10"/>
      <c r="AX36" s="11"/>
      <c r="AY36" s="10"/>
      <c r="AZ36" s="11"/>
      <c r="BA36" s="10"/>
      <c r="BB36" s="11"/>
      <c r="BC36" s="10"/>
      <c r="BD36" s="7">
        <v>1.6</v>
      </c>
      <c r="BE36" s="7">
        <f t="shared" si="32"/>
        <v>3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3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4"/>
        <v>0</v>
      </c>
    </row>
    <row r="37" spans="1:95" x14ac:dyDescent="0.2">
      <c r="A37" s="6">
        <v>5</v>
      </c>
      <c r="B37" s="6">
        <v>1</v>
      </c>
      <c r="C37" s="6"/>
      <c r="D37" s="6"/>
      <c r="E37" s="3" t="s">
        <v>90</v>
      </c>
      <c r="F37" s="6">
        <f>$B$37*COUNTIF(T37:CO37,"e")</f>
        <v>1</v>
      </c>
      <c r="G37" s="6">
        <f>$B$37*COUNTIF(T37:CO37,"z")</f>
        <v>1</v>
      </c>
      <c r="H37" s="6">
        <f t="shared" si="20"/>
        <v>42</v>
      </c>
      <c r="I37" s="6">
        <f t="shared" si="21"/>
        <v>15</v>
      </c>
      <c r="J37" s="6">
        <f t="shared" si="22"/>
        <v>0</v>
      </c>
      <c r="K37" s="6">
        <f t="shared" si="23"/>
        <v>0</v>
      </c>
      <c r="L37" s="6">
        <f t="shared" si="24"/>
        <v>0</v>
      </c>
      <c r="M37" s="6">
        <f t="shared" si="25"/>
        <v>0</v>
      </c>
      <c r="N37" s="6">
        <f t="shared" si="26"/>
        <v>27</v>
      </c>
      <c r="O37" s="6">
        <f t="shared" si="27"/>
        <v>0</v>
      </c>
      <c r="P37" s="6">
        <f t="shared" si="28"/>
        <v>0</v>
      </c>
      <c r="Q37" s="7">
        <f t="shared" si="29"/>
        <v>4</v>
      </c>
      <c r="R37" s="7">
        <f t="shared" si="30"/>
        <v>2</v>
      </c>
      <c r="S37" s="7">
        <f>$B$37*1.9</f>
        <v>1.9</v>
      </c>
      <c r="T37" s="11"/>
      <c r="U37" s="10"/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1"/>
        <v>0</v>
      </c>
      <c r="AM37" s="11">
        <f>$B$37*15</f>
        <v>15</v>
      </c>
      <c r="AN37" s="10" t="s">
        <v>55</v>
      </c>
      <c r="AO37" s="11"/>
      <c r="AP37" s="10"/>
      <c r="AQ37" s="11"/>
      <c r="AR37" s="10"/>
      <c r="AS37" s="7">
        <f>$B$37*2</f>
        <v>2</v>
      </c>
      <c r="AT37" s="11"/>
      <c r="AU37" s="10"/>
      <c r="AV37" s="11"/>
      <c r="AW37" s="10"/>
      <c r="AX37" s="11">
        <f>$B$37*27</f>
        <v>27</v>
      </c>
      <c r="AY37" s="10" t="s">
        <v>56</v>
      </c>
      <c r="AZ37" s="11"/>
      <c r="BA37" s="10"/>
      <c r="BB37" s="11"/>
      <c r="BC37" s="10"/>
      <c r="BD37" s="7">
        <f>$B$37*2</f>
        <v>2</v>
      </c>
      <c r="BE37" s="7">
        <f t="shared" si="32"/>
        <v>4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3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4"/>
        <v>0</v>
      </c>
    </row>
    <row r="38" spans="1:95" x14ac:dyDescent="0.2">
      <c r="A38" s="6"/>
      <c r="B38" s="6"/>
      <c r="C38" s="6"/>
      <c r="D38" s="6" t="s">
        <v>91</v>
      </c>
      <c r="E38" s="3" t="s">
        <v>92</v>
      </c>
      <c r="F38" s="6">
        <f>COUNTIF(T38:CO38,"e")</f>
        <v>1</v>
      </c>
      <c r="G38" s="6">
        <f>COUNTIF(T38:CO38,"z")</f>
        <v>0</v>
      </c>
      <c r="H38" s="6">
        <f t="shared" si="20"/>
        <v>0</v>
      </c>
      <c r="I38" s="6">
        <f t="shared" si="21"/>
        <v>0</v>
      </c>
      <c r="J38" s="6">
        <f t="shared" si="22"/>
        <v>0</v>
      </c>
      <c r="K38" s="6">
        <f t="shared" si="23"/>
        <v>0</v>
      </c>
      <c r="L38" s="6">
        <f t="shared" si="24"/>
        <v>0</v>
      </c>
      <c r="M38" s="6">
        <f t="shared" si="25"/>
        <v>0</v>
      </c>
      <c r="N38" s="6">
        <f t="shared" si="26"/>
        <v>0</v>
      </c>
      <c r="O38" s="6">
        <f t="shared" si="27"/>
        <v>0</v>
      </c>
      <c r="P38" s="6">
        <f t="shared" si="28"/>
        <v>0</v>
      </c>
      <c r="Q38" s="7">
        <f t="shared" si="29"/>
        <v>20</v>
      </c>
      <c r="R38" s="7">
        <f t="shared" si="30"/>
        <v>20</v>
      </c>
      <c r="S38" s="7">
        <v>5</v>
      </c>
      <c r="T38" s="11"/>
      <c r="U38" s="10"/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1"/>
        <v>0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2"/>
        <v>0</v>
      </c>
      <c r="BF38" s="11"/>
      <c r="BG38" s="10"/>
      <c r="BH38" s="11"/>
      <c r="BI38" s="10"/>
      <c r="BJ38" s="11"/>
      <c r="BK38" s="10"/>
      <c r="BL38" s="7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3"/>
        <v>0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>
        <v>0</v>
      </c>
      <c r="CM38" s="10" t="s">
        <v>55</v>
      </c>
      <c r="CN38" s="11"/>
      <c r="CO38" s="10"/>
      <c r="CP38" s="7">
        <v>20</v>
      </c>
      <c r="CQ38" s="7">
        <f t="shared" si="34"/>
        <v>20</v>
      </c>
    </row>
    <row r="39" spans="1:95" x14ac:dyDescent="0.2">
      <c r="A39" s="6"/>
      <c r="B39" s="6"/>
      <c r="C39" s="6"/>
      <c r="D39" s="6" t="s">
        <v>93</v>
      </c>
      <c r="E39" s="3" t="s">
        <v>94</v>
      </c>
      <c r="F39" s="6">
        <f>COUNTIF(T39:CO39,"e")</f>
        <v>0</v>
      </c>
      <c r="G39" s="6">
        <f>COUNTIF(T39:CO39,"z")</f>
        <v>1</v>
      </c>
      <c r="H39" s="6">
        <f t="shared" si="20"/>
        <v>10</v>
      </c>
      <c r="I39" s="6">
        <f t="shared" si="21"/>
        <v>0</v>
      </c>
      <c r="J39" s="6">
        <f t="shared" si="22"/>
        <v>0</v>
      </c>
      <c r="K39" s="6">
        <f t="shared" si="23"/>
        <v>10</v>
      </c>
      <c r="L39" s="6">
        <f t="shared" si="24"/>
        <v>0</v>
      </c>
      <c r="M39" s="6">
        <f t="shared" si="25"/>
        <v>0</v>
      </c>
      <c r="N39" s="6">
        <f t="shared" si="26"/>
        <v>0</v>
      </c>
      <c r="O39" s="6">
        <f t="shared" si="27"/>
        <v>0</v>
      </c>
      <c r="P39" s="6">
        <f t="shared" si="28"/>
        <v>0</v>
      </c>
      <c r="Q39" s="7">
        <f t="shared" si="29"/>
        <v>2</v>
      </c>
      <c r="R39" s="7">
        <f t="shared" si="30"/>
        <v>0</v>
      </c>
      <c r="S39" s="7">
        <v>0.4</v>
      </c>
      <c r="T39" s="11"/>
      <c r="U39" s="10"/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1"/>
        <v>0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2"/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3"/>
        <v>0</v>
      </c>
      <c r="BY39" s="11"/>
      <c r="BZ39" s="10"/>
      <c r="CA39" s="11"/>
      <c r="CB39" s="10"/>
      <c r="CC39" s="11">
        <v>10</v>
      </c>
      <c r="CD39" s="10" t="s">
        <v>56</v>
      </c>
      <c r="CE39" s="7">
        <v>2</v>
      </c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4"/>
        <v>2</v>
      </c>
    </row>
    <row r="40" spans="1:95" x14ac:dyDescent="0.2">
      <c r="A40" s="6">
        <v>6</v>
      </c>
      <c r="B40" s="6">
        <v>3</v>
      </c>
      <c r="C40" s="6"/>
      <c r="D40" s="6"/>
      <c r="E40" s="3" t="s">
        <v>95</v>
      </c>
      <c r="F40" s="6">
        <f>$B$40*COUNTIF(T40:CO40,"e")</f>
        <v>0</v>
      </c>
      <c r="G40" s="6">
        <f>$B$40*COUNTIF(T40:CO40,"z")</f>
        <v>6</v>
      </c>
      <c r="H40" s="6">
        <f t="shared" si="20"/>
        <v>45</v>
      </c>
      <c r="I40" s="6">
        <f t="shared" si="21"/>
        <v>18</v>
      </c>
      <c r="J40" s="6">
        <f t="shared" si="22"/>
        <v>0</v>
      </c>
      <c r="K40" s="6">
        <f t="shared" si="23"/>
        <v>0</v>
      </c>
      <c r="L40" s="6">
        <f t="shared" si="24"/>
        <v>0</v>
      </c>
      <c r="M40" s="6">
        <f t="shared" si="25"/>
        <v>0</v>
      </c>
      <c r="N40" s="6">
        <f t="shared" si="26"/>
        <v>27</v>
      </c>
      <c r="O40" s="6">
        <f t="shared" si="27"/>
        <v>0</v>
      </c>
      <c r="P40" s="6">
        <f t="shared" si="28"/>
        <v>0</v>
      </c>
      <c r="Q40" s="7">
        <f t="shared" si="29"/>
        <v>3</v>
      </c>
      <c r="R40" s="7">
        <f t="shared" si="30"/>
        <v>1.7999999999999998</v>
      </c>
      <c r="S40" s="7">
        <f>$B$40*0.64</f>
        <v>1.92</v>
      </c>
      <c r="T40" s="11"/>
      <c r="U40" s="10"/>
      <c r="V40" s="11"/>
      <c r="W40" s="10"/>
      <c r="X40" s="11"/>
      <c r="Y40" s="10"/>
      <c r="Z40" s="7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31"/>
        <v>0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32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3"/>
        <v>0</v>
      </c>
      <c r="BY40" s="11">
        <f>$B$40*6</f>
        <v>18</v>
      </c>
      <c r="BZ40" s="10" t="s">
        <v>56</v>
      </c>
      <c r="CA40" s="11"/>
      <c r="CB40" s="10"/>
      <c r="CC40" s="11"/>
      <c r="CD40" s="10"/>
      <c r="CE40" s="7">
        <f>$B$40*0.4</f>
        <v>1.2000000000000002</v>
      </c>
      <c r="CF40" s="11"/>
      <c r="CG40" s="10"/>
      <c r="CH40" s="11"/>
      <c r="CI40" s="10"/>
      <c r="CJ40" s="11">
        <f>$B$40*9</f>
        <v>27</v>
      </c>
      <c r="CK40" s="10" t="s">
        <v>56</v>
      </c>
      <c r="CL40" s="11"/>
      <c r="CM40" s="10"/>
      <c r="CN40" s="11"/>
      <c r="CO40" s="10"/>
      <c r="CP40" s="7">
        <f>$B$40*0.6</f>
        <v>1.7999999999999998</v>
      </c>
      <c r="CQ40" s="7">
        <f t="shared" si="34"/>
        <v>3</v>
      </c>
    </row>
    <row r="41" spans="1:95" ht="15.95" customHeight="1" x14ac:dyDescent="0.2">
      <c r="A41" s="6"/>
      <c r="B41" s="6"/>
      <c r="C41" s="6"/>
      <c r="D41" s="6"/>
      <c r="E41" s="6" t="s">
        <v>66</v>
      </c>
      <c r="F41" s="6">
        <f t="shared" ref="F41:AK41" si="35">SUM(F26:F40)</f>
        <v>5</v>
      </c>
      <c r="G41" s="6">
        <f t="shared" si="35"/>
        <v>27</v>
      </c>
      <c r="H41" s="6">
        <f t="shared" si="35"/>
        <v>452</v>
      </c>
      <c r="I41" s="6">
        <f t="shared" si="35"/>
        <v>190</v>
      </c>
      <c r="J41" s="6">
        <f t="shared" si="35"/>
        <v>0</v>
      </c>
      <c r="K41" s="6">
        <f t="shared" si="35"/>
        <v>10</v>
      </c>
      <c r="L41" s="6">
        <f t="shared" si="35"/>
        <v>150</v>
      </c>
      <c r="M41" s="6">
        <f t="shared" si="35"/>
        <v>0</v>
      </c>
      <c r="N41" s="6">
        <f t="shared" si="35"/>
        <v>102</v>
      </c>
      <c r="O41" s="6">
        <f t="shared" si="35"/>
        <v>0</v>
      </c>
      <c r="P41" s="6">
        <f t="shared" si="35"/>
        <v>0</v>
      </c>
      <c r="Q41" s="7">
        <f t="shared" si="35"/>
        <v>64</v>
      </c>
      <c r="R41" s="7">
        <f t="shared" si="35"/>
        <v>44</v>
      </c>
      <c r="S41" s="7">
        <f t="shared" si="35"/>
        <v>23.880000000000003</v>
      </c>
      <c r="T41" s="11">
        <f t="shared" si="35"/>
        <v>72</v>
      </c>
      <c r="U41" s="10">
        <f t="shared" si="35"/>
        <v>0</v>
      </c>
      <c r="V41" s="11">
        <f t="shared" si="35"/>
        <v>0</v>
      </c>
      <c r="W41" s="10">
        <f t="shared" si="35"/>
        <v>0</v>
      </c>
      <c r="X41" s="11">
        <f t="shared" si="35"/>
        <v>0</v>
      </c>
      <c r="Y41" s="10">
        <f t="shared" si="35"/>
        <v>0</v>
      </c>
      <c r="Z41" s="7">
        <f t="shared" si="35"/>
        <v>7.4</v>
      </c>
      <c r="AA41" s="11">
        <f t="shared" si="35"/>
        <v>84</v>
      </c>
      <c r="AB41" s="10">
        <f t="shared" si="35"/>
        <v>0</v>
      </c>
      <c r="AC41" s="11">
        <f t="shared" si="35"/>
        <v>0</v>
      </c>
      <c r="AD41" s="10">
        <f t="shared" si="35"/>
        <v>0</v>
      </c>
      <c r="AE41" s="11">
        <f t="shared" si="35"/>
        <v>18</v>
      </c>
      <c r="AF41" s="10">
        <f t="shared" si="35"/>
        <v>0</v>
      </c>
      <c r="AG41" s="11">
        <f t="shared" si="35"/>
        <v>0</v>
      </c>
      <c r="AH41" s="10">
        <f t="shared" si="35"/>
        <v>0</v>
      </c>
      <c r="AI41" s="11">
        <f t="shared" si="35"/>
        <v>0</v>
      </c>
      <c r="AJ41" s="10">
        <f t="shared" si="35"/>
        <v>0</v>
      </c>
      <c r="AK41" s="7">
        <f t="shared" si="35"/>
        <v>11.6</v>
      </c>
      <c r="AL41" s="7">
        <f t="shared" ref="AL41:BQ41" si="36">SUM(AL26:AL40)</f>
        <v>19</v>
      </c>
      <c r="AM41" s="11">
        <f t="shared" si="36"/>
        <v>81</v>
      </c>
      <c r="AN41" s="10">
        <f t="shared" si="36"/>
        <v>0</v>
      </c>
      <c r="AO41" s="11">
        <f t="shared" si="36"/>
        <v>0</v>
      </c>
      <c r="AP41" s="10">
        <f t="shared" si="36"/>
        <v>0</v>
      </c>
      <c r="AQ41" s="11">
        <f t="shared" si="36"/>
        <v>0</v>
      </c>
      <c r="AR41" s="10">
        <f t="shared" si="36"/>
        <v>0</v>
      </c>
      <c r="AS41" s="7">
        <f t="shared" si="36"/>
        <v>7.4</v>
      </c>
      <c r="AT41" s="11">
        <f t="shared" si="36"/>
        <v>66</v>
      </c>
      <c r="AU41" s="10">
        <f t="shared" si="36"/>
        <v>0</v>
      </c>
      <c r="AV41" s="11">
        <f t="shared" si="36"/>
        <v>0</v>
      </c>
      <c r="AW41" s="10">
        <f t="shared" si="36"/>
        <v>0</v>
      </c>
      <c r="AX41" s="11">
        <f t="shared" si="36"/>
        <v>48</v>
      </c>
      <c r="AY41" s="10">
        <f t="shared" si="36"/>
        <v>0</v>
      </c>
      <c r="AZ41" s="11">
        <f t="shared" si="36"/>
        <v>0</v>
      </c>
      <c r="BA41" s="10">
        <f t="shared" si="36"/>
        <v>0</v>
      </c>
      <c r="BB41" s="11">
        <f t="shared" si="36"/>
        <v>0</v>
      </c>
      <c r="BC41" s="10">
        <f t="shared" si="36"/>
        <v>0</v>
      </c>
      <c r="BD41" s="7">
        <f t="shared" si="36"/>
        <v>9.6</v>
      </c>
      <c r="BE41" s="7">
        <f t="shared" si="36"/>
        <v>17</v>
      </c>
      <c r="BF41" s="11">
        <f t="shared" si="36"/>
        <v>19</v>
      </c>
      <c r="BG41" s="10">
        <f t="shared" si="36"/>
        <v>0</v>
      </c>
      <c r="BH41" s="11">
        <f t="shared" si="36"/>
        <v>0</v>
      </c>
      <c r="BI41" s="10">
        <f t="shared" si="36"/>
        <v>0</v>
      </c>
      <c r="BJ41" s="11">
        <f t="shared" si="36"/>
        <v>0</v>
      </c>
      <c r="BK41" s="10">
        <f t="shared" si="36"/>
        <v>0</v>
      </c>
      <c r="BL41" s="7">
        <f t="shared" si="36"/>
        <v>2</v>
      </c>
      <c r="BM41" s="11">
        <f t="shared" si="36"/>
        <v>0</v>
      </c>
      <c r="BN41" s="10">
        <f t="shared" si="36"/>
        <v>0</v>
      </c>
      <c r="BO41" s="11">
        <f t="shared" si="36"/>
        <v>0</v>
      </c>
      <c r="BP41" s="10">
        <f t="shared" si="36"/>
        <v>0</v>
      </c>
      <c r="BQ41" s="11">
        <f t="shared" si="36"/>
        <v>9</v>
      </c>
      <c r="BR41" s="10">
        <f t="shared" ref="BR41:CQ41" si="37">SUM(BR26:BR40)</f>
        <v>0</v>
      </c>
      <c r="BS41" s="11">
        <f t="shared" si="37"/>
        <v>0</v>
      </c>
      <c r="BT41" s="10">
        <f t="shared" si="37"/>
        <v>0</v>
      </c>
      <c r="BU41" s="11">
        <f t="shared" si="37"/>
        <v>0</v>
      </c>
      <c r="BV41" s="10">
        <f t="shared" si="37"/>
        <v>0</v>
      </c>
      <c r="BW41" s="7">
        <f t="shared" si="37"/>
        <v>1</v>
      </c>
      <c r="BX41" s="7">
        <f t="shared" si="37"/>
        <v>3</v>
      </c>
      <c r="BY41" s="11">
        <f t="shared" si="37"/>
        <v>18</v>
      </c>
      <c r="BZ41" s="10">
        <f t="shared" si="37"/>
        <v>0</v>
      </c>
      <c r="CA41" s="11">
        <f t="shared" si="37"/>
        <v>0</v>
      </c>
      <c r="CB41" s="10">
        <f t="shared" si="37"/>
        <v>0</v>
      </c>
      <c r="CC41" s="11">
        <f t="shared" si="37"/>
        <v>10</v>
      </c>
      <c r="CD41" s="10">
        <f t="shared" si="37"/>
        <v>0</v>
      </c>
      <c r="CE41" s="7">
        <f t="shared" si="37"/>
        <v>3.2</v>
      </c>
      <c r="CF41" s="11">
        <f t="shared" si="37"/>
        <v>0</v>
      </c>
      <c r="CG41" s="10">
        <f t="shared" si="37"/>
        <v>0</v>
      </c>
      <c r="CH41" s="11">
        <f t="shared" si="37"/>
        <v>0</v>
      </c>
      <c r="CI41" s="10">
        <f t="shared" si="37"/>
        <v>0</v>
      </c>
      <c r="CJ41" s="11">
        <f t="shared" si="37"/>
        <v>27</v>
      </c>
      <c r="CK41" s="10">
        <f t="shared" si="37"/>
        <v>0</v>
      </c>
      <c r="CL41" s="11">
        <f t="shared" si="37"/>
        <v>0</v>
      </c>
      <c r="CM41" s="10">
        <f t="shared" si="37"/>
        <v>0</v>
      </c>
      <c r="CN41" s="11">
        <f t="shared" si="37"/>
        <v>0</v>
      </c>
      <c r="CO41" s="10">
        <f t="shared" si="37"/>
        <v>0</v>
      </c>
      <c r="CP41" s="7">
        <f t="shared" si="37"/>
        <v>21.8</v>
      </c>
      <c r="CQ41" s="7">
        <f t="shared" si="37"/>
        <v>25</v>
      </c>
    </row>
    <row r="42" spans="1:95" ht="20.100000000000001" customHeight="1" x14ac:dyDescent="0.2">
      <c r="A42" s="12" t="s">
        <v>96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2"/>
      <c r="CQ42" s="13"/>
    </row>
    <row r="43" spans="1:95" x14ac:dyDescent="0.2">
      <c r="A43" s="6"/>
      <c r="B43" s="6"/>
      <c r="C43" s="6"/>
      <c r="D43" s="6" t="s">
        <v>159</v>
      </c>
      <c r="E43" s="3" t="s">
        <v>160</v>
      </c>
      <c r="F43" s="6">
        <f>COUNTIF(T43:CO43,"e")</f>
        <v>0</v>
      </c>
      <c r="G43" s="6">
        <f>COUNTIF(T43:CO43,"z")</f>
        <v>2</v>
      </c>
      <c r="H43" s="6">
        <f>SUM(I43:P43)</f>
        <v>54</v>
      </c>
      <c r="I43" s="6">
        <f>T43+AM43+BF43+BY43</f>
        <v>18</v>
      </c>
      <c r="J43" s="6">
        <f>V43+AO43+BH43+CA43</f>
        <v>0</v>
      </c>
      <c r="K43" s="6">
        <f>X43+AQ43+BJ43+CC43</f>
        <v>0</v>
      </c>
      <c r="L43" s="6">
        <f>AA43+AT43+BM43+CF43</f>
        <v>0</v>
      </c>
      <c r="M43" s="6">
        <f>AC43+AV43+BO43+CH43</f>
        <v>0</v>
      </c>
      <c r="N43" s="6">
        <f>AE43+AX43+BQ43+CJ43</f>
        <v>36</v>
      </c>
      <c r="O43" s="6">
        <f>AG43+AZ43+BS43+CL43</f>
        <v>0</v>
      </c>
      <c r="P43" s="6">
        <f>AI43+BB43+BU43+CN43</f>
        <v>0</v>
      </c>
      <c r="Q43" s="7">
        <f>AL43+BE43+BX43+CQ43</f>
        <v>4</v>
      </c>
      <c r="R43" s="7">
        <f>AK43+BD43+BW43+CP43</f>
        <v>2</v>
      </c>
      <c r="S43" s="7">
        <v>2.12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>Z43+AK43</f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>AS43+BD43</f>
        <v>0</v>
      </c>
      <c r="BF43" s="11">
        <v>18</v>
      </c>
      <c r="BG43" s="10" t="s">
        <v>56</v>
      </c>
      <c r="BH43" s="11"/>
      <c r="BI43" s="10"/>
      <c r="BJ43" s="11"/>
      <c r="BK43" s="10"/>
      <c r="BL43" s="7">
        <v>2</v>
      </c>
      <c r="BM43" s="11"/>
      <c r="BN43" s="10"/>
      <c r="BO43" s="11"/>
      <c r="BP43" s="10"/>
      <c r="BQ43" s="11">
        <v>36</v>
      </c>
      <c r="BR43" s="10" t="s">
        <v>56</v>
      </c>
      <c r="BS43" s="11"/>
      <c r="BT43" s="10"/>
      <c r="BU43" s="11"/>
      <c r="BV43" s="10"/>
      <c r="BW43" s="7">
        <v>2</v>
      </c>
      <c r="BX43" s="7">
        <f>BL43+BW43</f>
        <v>4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>CE43+CP43</f>
        <v>0</v>
      </c>
    </row>
    <row r="44" spans="1:95" x14ac:dyDescent="0.2">
      <c r="A44" s="6"/>
      <c r="B44" s="6"/>
      <c r="C44" s="6"/>
      <c r="D44" s="6" t="s">
        <v>161</v>
      </c>
      <c r="E44" s="3" t="s">
        <v>162</v>
      </c>
      <c r="F44" s="6">
        <f>COUNTIF(T44:CO44,"e")</f>
        <v>0</v>
      </c>
      <c r="G44" s="6">
        <f>COUNTIF(T44:CO44,"z")</f>
        <v>3</v>
      </c>
      <c r="H44" s="6">
        <f>SUM(I44:P44)</f>
        <v>49</v>
      </c>
      <c r="I44" s="6">
        <f>T44+AM44+BF44+BY44</f>
        <v>18</v>
      </c>
      <c r="J44" s="6">
        <f>V44+AO44+BH44+CA44</f>
        <v>13</v>
      </c>
      <c r="K44" s="6">
        <f>X44+AQ44+BJ44+CC44</f>
        <v>0</v>
      </c>
      <c r="L44" s="6">
        <f>AA44+AT44+BM44+CF44</f>
        <v>0</v>
      </c>
      <c r="M44" s="6">
        <f>AC44+AV44+BO44+CH44</f>
        <v>0</v>
      </c>
      <c r="N44" s="6">
        <f>AE44+AX44+BQ44+CJ44</f>
        <v>18</v>
      </c>
      <c r="O44" s="6">
        <f>AG44+AZ44+BS44+CL44</f>
        <v>0</v>
      </c>
      <c r="P44" s="6">
        <f>AI44+BB44+BU44+CN44</f>
        <v>0</v>
      </c>
      <c r="Q44" s="7">
        <f>AL44+BE44+BX44+CQ44</f>
        <v>4</v>
      </c>
      <c r="R44" s="7">
        <f>AK44+BD44+BW44+CP44</f>
        <v>1.6</v>
      </c>
      <c r="S44" s="7">
        <v>1.94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>Z44+AK44</f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>AS44+BD44</f>
        <v>0</v>
      </c>
      <c r="BF44" s="11">
        <v>18</v>
      </c>
      <c r="BG44" s="10" t="s">
        <v>56</v>
      </c>
      <c r="BH44" s="11">
        <v>13</v>
      </c>
      <c r="BI44" s="10" t="s">
        <v>56</v>
      </c>
      <c r="BJ44" s="11"/>
      <c r="BK44" s="10"/>
      <c r="BL44" s="7">
        <v>2.4</v>
      </c>
      <c r="BM44" s="11"/>
      <c r="BN44" s="10"/>
      <c r="BO44" s="11"/>
      <c r="BP44" s="10"/>
      <c r="BQ44" s="11">
        <v>18</v>
      </c>
      <c r="BR44" s="10" t="s">
        <v>56</v>
      </c>
      <c r="BS44" s="11"/>
      <c r="BT44" s="10"/>
      <c r="BU44" s="11"/>
      <c r="BV44" s="10"/>
      <c r="BW44" s="7">
        <v>1.6</v>
      </c>
      <c r="BX44" s="7">
        <f>BL44+BW44</f>
        <v>4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>CE44+CP44</f>
        <v>0</v>
      </c>
    </row>
    <row r="45" spans="1:95" x14ac:dyDescent="0.2">
      <c r="A45" s="6"/>
      <c r="B45" s="6"/>
      <c r="C45" s="6"/>
      <c r="D45" s="6" t="s">
        <v>163</v>
      </c>
      <c r="E45" s="3" t="s">
        <v>164</v>
      </c>
      <c r="F45" s="6">
        <f>COUNTIF(T45:CO45,"e")</f>
        <v>0</v>
      </c>
      <c r="G45" s="6">
        <f>COUNTIF(T45:CO45,"z")</f>
        <v>2</v>
      </c>
      <c r="H45" s="6">
        <f>SUM(I45:P45)</f>
        <v>27</v>
      </c>
      <c r="I45" s="6">
        <f>T45+AM45+BF45+BY45</f>
        <v>9</v>
      </c>
      <c r="J45" s="6">
        <f>V45+AO45+BH45+CA45</f>
        <v>0</v>
      </c>
      <c r="K45" s="6">
        <f>X45+AQ45+BJ45+CC45</f>
        <v>0</v>
      </c>
      <c r="L45" s="6">
        <f>AA45+AT45+BM45+CF45</f>
        <v>0</v>
      </c>
      <c r="M45" s="6">
        <f>AC45+AV45+BO45+CH45</f>
        <v>0</v>
      </c>
      <c r="N45" s="6">
        <f>AE45+AX45+BQ45+CJ45</f>
        <v>18</v>
      </c>
      <c r="O45" s="6">
        <f>AG45+AZ45+BS45+CL45</f>
        <v>0</v>
      </c>
      <c r="P45" s="6">
        <f>AI45+BB45+BU45+CN45</f>
        <v>0</v>
      </c>
      <c r="Q45" s="7">
        <f>AL45+BE45+BX45+CQ45</f>
        <v>2</v>
      </c>
      <c r="R45" s="7">
        <f>AK45+BD45+BW45+CP45</f>
        <v>1.4</v>
      </c>
      <c r="S45" s="7">
        <v>1.1000000000000001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>Z45+AK45</f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>AS45+BD45</f>
        <v>0</v>
      </c>
      <c r="BF45" s="11">
        <v>9</v>
      </c>
      <c r="BG45" s="10" t="s">
        <v>56</v>
      </c>
      <c r="BH45" s="11"/>
      <c r="BI45" s="10"/>
      <c r="BJ45" s="11"/>
      <c r="BK45" s="10"/>
      <c r="BL45" s="7">
        <v>0.6</v>
      </c>
      <c r="BM45" s="11"/>
      <c r="BN45" s="10"/>
      <c r="BO45" s="11"/>
      <c r="BP45" s="10"/>
      <c r="BQ45" s="11">
        <v>18</v>
      </c>
      <c r="BR45" s="10" t="s">
        <v>56</v>
      </c>
      <c r="BS45" s="11"/>
      <c r="BT45" s="10"/>
      <c r="BU45" s="11"/>
      <c r="BV45" s="10"/>
      <c r="BW45" s="7">
        <v>1.4</v>
      </c>
      <c r="BX45" s="7">
        <f>BL45+BW45</f>
        <v>2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>CE45+CP45</f>
        <v>0</v>
      </c>
    </row>
    <row r="46" spans="1:95" ht="15.95" customHeight="1" x14ac:dyDescent="0.2">
      <c r="A46" s="6"/>
      <c r="B46" s="6"/>
      <c r="C46" s="6"/>
      <c r="D46" s="6"/>
      <c r="E46" s="6" t="s">
        <v>66</v>
      </c>
      <c r="F46" s="6">
        <f t="shared" ref="F46:AK46" si="38">SUM(F43:F45)</f>
        <v>0</v>
      </c>
      <c r="G46" s="6">
        <f t="shared" si="38"/>
        <v>7</v>
      </c>
      <c r="H46" s="6">
        <f t="shared" si="38"/>
        <v>130</v>
      </c>
      <c r="I46" s="6">
        <f t="shared" si="38"/>
        <v>45</v>
      </c>
      <c r="J46" s="6">
        <f t="shared" si="38"/>
        <v>13</v>
      </c>
      <c r="K46" s="6">
        <f t="shared" si="38"/>
        <v>0</v>
      </c>
      <c r="L46" s="6">
        <f t="shared" si="38"/>
        <v>0</v>
      </c>
      <c r="M46" s="6">
        <f t="shared" si="38"/>
        <v>0</v>
      </c>
      <c r="N46" s="6">
        <f t="shared" si="38"/>
        <v>72</v>
      </c>
      <c r="O46" s="6">
        <f t="shared" si="38"/>
        <v>0</v>
      </c>
      <c r="P46" s="6">
        <f t="shared" si="38"/>
        <v>0</v>
      </c>
      <c r="Q46" s="7">
        <f t="shared" si="38"/>
        <v>10</v>
      </c>
      <c r="R46" s="7">
        <f t="shared" si="38"/>
        <v>5</v>
      </c>
      <c r="S46" s="7">
        <f t="shared" si="38"/>
        <v>5.16</v>
      </c>
      <c r="T46" s="11">
        <f t="shared" si="38"/>
        <v>0</v>
      </c>
      <c r="U46" s="10">
        <f t="shared" si="38"/>
        <v>0</v>
      </c>
      <c r="V46" s="11">
        <f t="shared" si="38"/>
        <v>0</v>
      </c>
      <c r="W46" s="10">
        <f t="shared" si="38"/>
        <v>0</v>
      </c>
      <c r="X46" s="11">
        <f t="shared" si="38"/>
        <v>0</v>
      </c>
      <c r="Y46" s="10">
        <f t="shared" si="38"/>
        <v>0</v>
      </c>
      <c r="Z46" s="7">
        <f t="shared" si="38"/>
        <v>0</v>
      </c>
      <c r="AA46" s="11">
        <f t="shared" si="38"/>
        <v>0</v>
      </c>
      <c r="AB46" s="10">
        <f t="shared" si="38"/>
        <v>0</v>
      </c>
      <c r="AC46" s="11">
        <f t="shared" si="38"/>
        <v>0</v>
      </c>
      <c r="AD46" s="10">
        <f t="shared" si="38"/>
        <v>0</v>
      </c>
      <c r="AE46" s="11">
        <f t="shared" si="38"/>
        <v>0</v>
      </c>
      <c r="AF46" s="10">
        <f t="shared" si="38"/>
        <v>0</v>
      </c>
      <c r="AG46" s="11">
        <f t="shared" si="38"/>
        <v>0</v>
      </c>
      <c r="AH46" s="10">
        <f t="shared" si="38"/>
        <v>0</v>
      </c>
      <c r="AI46" s="11">
        <f t="shared" si="38"/>
        <v>0</v>
      </c>
      <c r="AJ46" s="10">
        <f t="shared" si="38"/>
        <v>0</v>
      </c>
      <c r="AK46" s="7">
        <f t="shared" si="38"/>
        <v>0</v>
      </c>
      <c r="AL46" s="7">
        <f t="shared" ref="AL46:BQ46" si="39">SUM(AL43:AL45)</f>
        <v>0</v>
      </c>
      <c r="AM46" s="11">
        <f t="shared" si="39"/>
        <v>0</v>
      </c>
      <c r="AN46" s="10">
        <f t="shared" si="39"/>
        <v>0</v>
      </c>
      <c r="AO46" s="11">
        <f t="shared" si="39"/>
        <v>0</v>
      </c>
      <c r="AP46" s="10">
        <f t="shared" si="39"/>
        <v>0</v>
      </c>
      <c r="AQ46" s="11">
        <f t="shared" si="39"/>
        <v>0</v>
      </c>
      <c r="AR46" s="10">
        <f t="shared" si="39"/>
        <v>0</v>
      </c>
      <c r="AS46" s="7">
        <f t="shared" si="39"/>
        <v>0</v>
      </c>
      <c r="AT46" s="11">
        <f t="shared" si="39"/>
        <v>0</v>
      </c>
      <c r="AU46" s="10">
        <f t="shared" si="39"/>
        <v>0</v>
      </c>
      <c r="AV46" s="11">
        <f t="shared" si="39"/>
        <v>0</v>
      </c>
      <c r="AW46" s="10">
        <f t="shared" si="39"/>
        <v>0</v>
      </c>
      <c r="AX46" s="11">
        <f t="shared" si="39"/>
        <v>0</v>
      </c>
      <c r="AY46" s="10">
        <f t="shared" si="39"/>
        <v>0</v>
      </c>
      <c r="AZ46" s="11">
        <f t="shared" si="39"/>
        <v>0</v>
      </c>
      <c r="BA46" s="10">
        <f t="shared" si="39"/>
        <v>0</v>
      </c>
      <c r="BB46" s="11">
        <f t="shared" si="39"/>
        <v>0</v>
      </c>
      <c r="BC46" s="10">
        <f t="shared" si="39"/>
        <v>0</v>
      </c>
      <c r="BD46" s="7">
        <f t="shared" si="39"/>
        <v>0</v>
      </c>
      <c r="BE46" s="7">
        <f t="shared" si="39"/>
        <v>0</v>
      </c>
      <c r="BF46" s="11">
        <f t="shared" si="39"/>
        <v>45</v>
      </c>
      <c r="BG46" s="10">
        <f t="shared" si="39"/>
        <v>0</v>
      </c>
      <c r="BH46" s="11">
        <f t="shared" si="39"/>
        <v>13</v>
      </c>
      <c r="BI46" s="10">
        <f t="shared" si="39"/>
        <v>0</v>
      </c>
      <c r="BJ46" s="11">
        <f t="shared" si="39"/>
        <v>0</v>
      </c>
      <c r="BK46" s="10">
        <f t="shared" si="39"/>
        <v>0</v>
      </c>
      <c r="BL46" s="7">
        <f t="shared" si="39"/>
        <v>5</v>
      </c>
      <c r="BM46" s="11">
        <f t="shared" si="39"/>
        <v>0</v>
      </c>
      <c r="BN46" s="10">
        <f t="shared" si="39"/>
        <v>0</v>
      </c>
      <c r="BO46" s="11">
        <f t="shared" si="39"/>
        <v>0</v>
      </c>
      <c r="BP46" s="10">
        <f t="shared" si="39"/>
        <v>0</v>
      </c>
      <c r="BQ46" s="11">
        <f t="shared" si="39"/>
        <v>72</v>
      </c>
      <c r="BR46" s="10">
        <f t="shared" ref="BR46:CQ46" si="40">SUM(BR43:BR45)</f>
        <v>0</v>
      </c>
      <c r="BS46" s="11">
        <f t="shared" si="40"/>
        <v>0</v>
      </c>
      <c r="BT46" s="10">
        <f t="shared" si="40"/>
        <v>0</v>
      </c>
      <c r="BU46" s="11">
        <f t="shared" si="40"/>
        <v>0</v>
      </c>
      <c r="BV46" s="10">
        <f t="shared" si="40"/>
        <v>0</v>
      </c>
      <c r="BW46" s="7">
        <f t="shared" si="40"/>
        <v>5</v>
      </c>
      <c r="BX46" s="7">
        <f t="shared" si="40"/>
        <v>10</v>
      </c>
      <c r="BY46" s="11">
        <f t="shared" si="40"/>
        <v>0</v>
      </c>
      <c r="BZ46" s="10">
        <f t="shared" si="40"/>
        <v>0</v>
      </c>
      <c r="CA46" s="11">
        <f t="shared" si="40"/>
        <v>0</v>
      </c>
      <c r="CB46" s="10">
        <f t="shared" si="40"/>
        <v>0</v>
      </c>
      <c r="CC46" s="11">
        <f t="shared" si="40"/>
        <v>0</v>
      </c>
      <c r="CD46" s="10">
        <f t="shared" si="40"/>
        <v>0</v>
      </c>
      <c r="CE46" s="7">
        <f t="shared" si="40"/>
        <v>0</v>
      </c>
      <c r="CF46" s="11">
        <f t="shared" si="40"/>
        <v>0</v>
      </c>
      <c r="CG46" s="10">
        <f t="shared" si="40"/>
        <v>0</v>
      </c>
      <c r="CH46" s="11">
        <f t="shared" si="40"/>
        <v>0</v>
      </c>
      <c r="CI46" s="10">
        <f t="shared" si="40"/>
        <v>0</v>
      </c>
      <c r="CJ46" s="11">
        <f t="shared" si="40"/>
        <v>0</v>
      </c>
      <c r="CK46" s="10">
        <f t="shared" si="40"/>
        <v>0</v>
      </c>
      <c r="CL46" s="11">
        <f t="shared" si="40"/>
        <v>0</v>
      </c>
      <c r="CM46" s="10">
        <f t="shared" si="40"/>
        <v>0</v>
      </c>
      <c r="CN46" s="11">
        <f t="shared" si="40"/>
        <v>0</v>
      </c>
      <c r="CO46" s="10">
        <f t="shared" si="40"/>
        <v>0</v>
      </c>
      <c r="CP46" s="7">
        <f t="shared" si="40"/>
        <v>0</v>
      </c>
      <c r="CQ46" s="7">
        <f t="shared" si="40"/>
        <v>0</v>
      </c>
    </row>
    <row r="47" spans="1:95" ht="20.100000000000001" customHeight="1" x14ac:dyDescent="0.2">
      <c r="A47" s="12" t="s">
        <v>104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2"/>
      <c r="CQ47" s="13"/>
    </row>
    <row r="48" spans="1:95" x14ac:dyDescent="0.2">
      <c r="A48" s="15">
        <v>1</v>
      </c>
      <c r="B48" s="15">
        <v>1</v>
      </c>
      <c r="C48" s="15"/>
      <c r="D48" s="6" t="s">
        <v>105</v>
      </c>
      <c r="E48" s="3" t="s">
        <v>106</v>
      </c>
      <c r="F48" s="6">
        <f t="shared" ref="F48:F62" si="41">COUNTIF(T48:CO48,"e")</f>
        <v>1</v>
      </c>
      <c r="G48" s="6">
        <f t="shared" ref="G48:G62" si="42">COUNTIF(T48:CO48,"z")</f>
        <v>0</v>
      </c>
      <c r="H48" s="6">
        <f t="shared" ref="H48:H62" si="43">SUM(I48:P48)</f>
        <v>20</v>
      </c>
      <c r="I48" s="6">
        <f t="shared" ref="I48:I62" si="44">T48+AM48+BF48+BY48</f>
        <v>0</v>
      </c>
      <c r="J48" s="6">
        <f t="shared" ref="J48:J62" si="45">V48+AO48+BH48+CA48</f>
        <v>0</v>
      </c>
      <c r="K48" s="6">
        <f t="shared" ref="K48:K62" si="46">X48+AQ48+BJ48+CC48</f>
        <v>0</v>
      </c>
      <c r="L48" s="6">
        <f t="shared" ref="L48:L62" si="47">AA48+AT48+BM48+CF48</f>
        <v>0</v>
      </c>
      <c r="M48" s="6">
        <f t="shared" ref="M48:M62" si="48">AC48+AV48+BO48+CH48</f>
        <v>20</v>
      </c>
      <c r="N48" s="6">
        <f t="shared" ref="N48:N62" si="49">AE48+AX48+BQ48+CJ48</f>
        <v>0</v>
      </c>
      <c r="O48" s="6">
        <f t="shared" ref="O48:O62" si="50">AG48+AZ48+BS48+CL48</f>
        <v>0</v>
      </c>
      <c r="P48" s="6">
        <f t="shared" ref="P48:P62" si="51">AI48+BB48+BU48+CN48</f>
        <v>0</v>
      </c>
      <c r="Q48" s="7">
        <f t="shared" ref="Q48:Q62" si="52">AL48+BE48+BX48+CQ48</f>
        <v>3</v>
      </c>
      <c r="R48" s="7">
        <f t="shared" ref="R48:R62" si="53">AK48+BD48+BW48+CP48</f>
        <v>3</v>
      </c>
      <c r="S48" s="7">
        <v>1</v>
      </c>
      <c r="T48" s="11"/>
      <c r="U48" s="10"/>
      <c r="V48" s="11"/>
      <c r="W48" s="10"/>
      <c r="X48" s="11"/>
      <c r="Y48" s="10"/>
      <c r="Z48" s="7"/>
      <c r="AA48" s="11"/>
      <c r="AB48" s="10"/>
      <c r="AC48" s="11">
        <v>20</v>
      </c>
      <c r="AD48" s="10" t="s">
        <v>55</v>
      </c>
      <c r="AE48" s="11"/>
      <c r="AF48" s="10"/>
      <c r="AG48" s="11"/>
      <c r="AH48" s="10"/>
      <c r="AI48" s="11"/>
      <c r="AJ48" s="10"/>
      <c r="AK48" s="7">
        <v>3</v>
      </c>
      <c r="AL48" s="7">
        <f t="shared" ref="AL48:AL62" si="54">Z48+AK48</f>
        <v>3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ref="BE48:BE62" si="55">AS48+BD48</f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ref="BX48:BX62" si="56">BL48+BW48</f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ref="CQ48:CQ62" si="57">CE48+CP48</f>
        <v>0</v>
      </c>
    </row>
    <row r="49" spans="1:95" x14ac:dyDescent="0.2">
      <c r="A49" s="15">
        <v>1</v>
      </c>
      <c r="B49" s="15">
        <v>1</v>
      </c>
      <c r="C49" s="15"/>
      <c r="D49" s="6" t="s">
        <v>107</v>
      </c>
      <c r="E49" s="3" t="s">
        <v>108</v>
      </c>
      <c r="F49" s="6">
        <f t="shared" si="41"/>
        <v>1</v>
      </c>
      <c r="G49" s="6">
        <f t="shared" si="42"/>
        <v>0</v>
      </c>
      <c r="H49" s="6">
        <f t="shared" si="43"/>
        <v>20</v>
      </c>
      <c r="I49" s="6">
        <f t="shared" si="44"/>
        <v>0</v>
      </c>
      <c r="J49" s="6">
        <f t="shared" si="45"/>
        <v>0</v>
      </c>
      <c r="K49" s="6">
        <f t="shared" si="46"/>
        <v>0</v>
      </c>
      <c r="L49" s="6">
        <f t="shared" si="47"/>
        <v>0</v>
      </c>
      <c r="M49" s="6">
        <f t="shared" si="48"/>
        <v>20</v>
      </c>
      <c r="N49" s="6">
        <f t="shared" si="49"/>
        <v>0</v>
      </c>
      <c r="O49" s="6">
        <f t="shared" si="50"/>
        <v>0</v>
      </c>
      <c r="P49" s="6">
        <f t="shared" si="51"/>
        <v>0</v>
      </c>
      <c r="Q49" s="7">
        <f t="shared" si="52"/>
        <v>3</v>
      </c>
      <c r="R49" s="7">
        <f t="shared" si="53"/>
        <v>3</v>
      </c>
      <c r="S49" s="7">
        <v>1</v>
      </c>
      <c r="T49" s="11"/>
      <c r="U49" s="10"/>
      <c r="V49" s="11"/>
      <c r="W49" s="10"/>
      <c r="X49" s="11"/>
      <c r="Y49" s="10"/>
      <c r="Z49" s="7"/>
      <c r="AA49" s="11"/>
      <c r="AB49" s="10"/>
      <c r="AC49" s="11">
        <v>20</v>
      </c>
      <c r="AD49" s="10" t="s">
        <v>55</v>
      </c>
      <c r="AE49" s="11"/>
      <c r="AF49" s="10"/>
      <c r="AG49" s="11"/>
      <c r="AH49" s="10"/>
      <c r="AI49" s="11"/>
      <c r="AJ49" s="10"/>
      <c r="AK49" s="7">
        <v>3</v>
      </c>
      <c r="AL49" s="7">
        <f t="shared" si="54"/>
        <v>3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5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6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7"/>
        <v>0</v>
      </c>
    </row>
    <row r="50" spans="1:95" x14ac:dyDescent="0.2">
      <c r="A50" s="15">
        <v>2</v>
      </c>
      <c r="B50" s="15">
        <v>1</v>
      </c>
      <c r="C50" s="15"/>
      <c r="D50" s="6" t="s">
        <v>109</v>
      </c>
      <c r="E50" s="3" t="s">
        <v>110</v>
      </c>
      <c r="F50" s="6">
        <f t="shared" si="41"/>
        <v>0</v>
      </c>
      <c r="G50" s="6">
        <f t="shared" si="42"/>
        <v>1</v>
      </c>
      <c r="H50" s="6">
        <f t="shared" si="43"/>
        <v>9</v>
      </c>
      <c r="I50" s="6">
        <f t="shared" si="44"/>
        <v>9</v>
      </c>
      <c r="J50" s="6">
        <f t="shared" si="45"/>
        <v>0</v>
      </c>
      <c r="K50" s="6">
        <f t="shared" si="46"/>
        <v>0</v>
      </c>
      <c r="L50" s="6">
        <f t="shared" si="47"/>
        <v>0</v>
      </c>
      <c r="M50" s="6">
        <f t="shared" si="48"/>
        <v>0</v>
      </c>
      <c r="N50" s="6">
        <f t="shared" si="49"/>
        <v>0</v>
      </c>
      <c r="O50" s="6">
        <f t="shared" si="50"/>
        <v>0</v>
      </c>
      <c r="P50" s="6">
        <f t="shared" si="51"/>
        <v>0</v>
      </c>
      <c r="Q50" s="7">
        <f t="shared" si="52"/>
        <v>1</v>
      </c>
      <c r="R50" s="7">
        <f t="shared" si="53"/>
        <v>0</v>
      </c>
      <c r="S50" s="7">
        <v>0.4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4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55"/>
        <v>0</v>
      </c>
      <c r="BF50" s="11"/>
      <c r="BG50" s="10"/>
      <c r="BH50" s="11"/>
      <c r="BI50" s="10"/>
      <c r="BJ50" s="11"/>
      <c r="BK50" s="10"/>
      <c r="BL50" s="7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56"/>
        <v>0</v>
      </c>
      <c r="BY50" s="11">
        <v>9</v>
      </c>
      <c r="BZ50" s="10" t="s">
        <v>56</v>
      </c>
      <c r="CA50" s="11"/>
      <c r="CB50" s="10"/>
      <c r="CC50" s="11"/>
      <c r="CD50" s="10"/>
      <c r="CE50" s="7">
        <v>1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7"/>
        <v>1</v>
      </c>
    </row>
    <row r="51" spans="1:95" x14ac:dyDescent="0.2">
      <c r="A51" s="15">
        <v>2</v>
      </c>
      <c r="B51" s="15">
        <v>1</v>
      </c>
      <c r="C51" s="15"/>
      <c r="D51" s="6" t="s">
        <v>111</v>
      </c>
      <c r="E51" s="3" t="s">
        <v>112</v>
      </c>
      <c r="F51" s="6">
        <f t="shared" si="41"/>
        <v>0</v>
      </c>
      <c r="G51" s="6">
        <f t="shared" si="42"/>
        <v>1</v>
      </c>
      <c r="H51" s="6">
        <f t="shared" si="43"/>
        <v>9</v>
      </c>
      <c r="I51" s="6">
        <f t="shared" si="44"/>
        <v>9</v>
      </c>
      <c r="J51" s="6">
        <f t="shared" si="45"/>
        <v>0</v>
      </c>
      <c r="K51" s="6">
        <f t="shared" si="46"/>
        <v>0</v>
      </c>
      <c r="L51" s="6">
        <f t="shared" si="47"/>
        <v>0</v>
      </c>
      <c r="M51" s="6">
        <f t="shared" si="48"/>
        <v>0</v>
      </c>
      <c r="N51" s="6">
        <f t="shared" si="49"/>
        <v>0</v>
      </c>
      <c r="O51" s="6">
        <f t="shared" si="50"/>
        <v>0</v>
      </c>
      <c r="P51" s="6">
        <f t="shared" si="51"/>
        <v>0</v>
      </c>
      <c r="Q51" s="7">
        <f t="shared" si="52"/>
        <v>1</v>
      </c>
      <c r="R51" s="7">
        <f t="shared" si="53"/>
        <v>0</v>
      </c>
      <c r="S51" s="7">
        <v>0.4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4"/>
        <v>0</v>
      </c>
      <c r="AM51" s="11"/>
      <c r="AN51" s="10"/>
      <c r="AO51" s="11"/>
      <c r="AP51" s="10"/>
      <c r="AQ51" s="11"/>
      <c r="AR51" s="10"/>
      <c r="AS51" s="7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5"/>
        <v>0</v>
      </c>
      <c r="BF51" s="11"/>
      <c r="BG51" s="10"/>
      <c r="BH51" s="11"/>
      <c r="BI51" s="10"/>
      <c r="BJ51" s="11"/>
      <c r="BK51" s="10"/>
      <c r="BL51" s="7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56"/>
        <v>0</v>
      </c>
      <c r="BY51" s="11">
        <v>9</v>
      </c>
      <c r="BZ51" s="10" t="s">
        <v>56</v>
      </c>
      <c r="CA51" s="11"/>
      <c r="CB51" s="10"/>
      <c r="CC51" s="11"/>
      <c r="CD51" s="10"/>
      <c r="CE51" s="7">
        <v>1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7"/>
        <v>1</v>
      </c>
    </row>
    <row r="52" spans="1:95" x14ac:dyDescent="0.2">
      <c r="A52" s="15">
        <v>3</v>
      </c>
      <c r="B52" s="15">
        <v>1</v>
      </c>
      <c r="C52" s="15"/>
      <c r="D52" s="6" t="s">
        <v>113</v>
      </c>
      <c r="E52" s="3" t="s">
        <v>114</v>
      </c>
      <c r="F52" s="6">
        <f t="shared" si="41"/>
        <v>0</v>
      </c>
      <c r="G52" s="6">
        <f t="shared" si="42"/>
        <v>1</v>
      </c>
      <c r="H52" s="6">
        <f t="shared" si="43"/>
        <v>9</v>
      </c>
      <c r="I52" s="6">
        <f t="shared" si="44"/>
        <v>9</v>
      </c>
      <c r="J52" s="6">
        <f t="shared" si="45"/>
        <v>0</v>
      </c>
      <c r="K52" s="6">
        <f t="shared" si="46"/>
        <v>0</v>
      </c>
      <c r="L52" s="6">
        <f t="shared" si="47"/>
        <v>0</v>
      </c>
      <c r="M52" s="6">
        <f t="shared" si="48"/>
        <v>0</v>
      </c>
      <c r="N52" s="6">
        <f t="shared" si="49"/>
        <v>0</v>
      </c>
      <c r="O52" s="6">
        <f t="shared" si="50"/>
        <v>0</v>
      </c>
      <c r="P52" s="6">
        <f t="shared" si="51"/>
        <v>0</v>
      </c>
      <c r="Q52" s="7">
        <f t="shared" si="52"/>
        <v>1</v>
      </c>
      <c r="R52" s="7">
        <f t="shared" si="53"/>
        <v>0</v>
      </c>
      <c r="S52" s="7">
        <v>0.4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54"/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55"/>
        <v>0</v>
      </c>
      <c r="BF52" s="11"/>
      <c r="BG52" s="10"/>
      <c r="BH52" s="11"/>
      <c r="BI52" s="10"/>
      <c r="BJ52" s="11"/>
      <c r="BK52" s="10"/>
      <c r="BL52" s="7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56"/>
        <v>0</v>
      </c>
      <c r="BY52" s="11">
        <v>9</v>
      </c>
      <c r="BZ52" s="10" t="s">
        <v>56</v>
      </c>
      <c r="CA52" s="11"/>
      <c r="CB52" s="10"/>
      <c r="CC52" s="11"/>
      <c r="CD52" s="10"/>
      <c r="CE52" s="7">
        <v>1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57"/>
        <v>1</v>
      </c>
    </row>
    <row r="53" spans="1:95" x14ac:dyDescent="0.2">
      <c r="A53" s="15">
        <v>3</v>
      </c>
      <c r="B53" s="15">
        <v>1</v>
      </c>
      <c r="C53" s="15"/>
      <c r="D53" s="6" t="s">
        <v>115</v>
      </c>
      <c r="E53" s="3" t="s">
        <v>116</v>
      </c>
      <c r="F53" s="6">
        <f t="shared" si="41"/>
        <v>0</v>
      </c>
      <c r="G53" s="6">
        <f t="shared" si="42"/>
        <v>1</v>
      </c>
      <c r="H53" s="6">
        <f t="shared" si="43"/>
        <v>9</v>
      </c>
      <c r="I53" s="6">
        <f t="shared" si="44"/>
        <v>9</v>
      </c>
      <c r="J53" s="6">
        <f t="shared" si="45"/>
        <v>0</v>
      </c>
      <c r="K53" s="6">
        <f t="shared" si="46"/>
        <v>0</v>
      </c>
      <c r="L53" s="6">
        <f t="shared" si="47"/>
        <v>0</v>
      </c>
      <c r="M53" s="6">
        <f t="shared" si="48"/>
        <v>0</v>
      </c>
      <c r="N53" s="6">
        <f t="shared" si="49"/>
        <v>0</v>
      </c>
      <c r="O53" s="6">
        <f t="shared" si="50"/>
        <v>0</v>
      </c>
      <c r="P53" s="6">
        <f t="shared" si="51"/>
        <v>0</v>
      </c>
      <c r="Q53" s="7">
        <f t="shared" si="52"/>
        <v>1</v>
      </c>
      <c r="R53" s="7">
        <f t="shared" si="53"/>
        <v>0</v>
      </c>
      <c r="S53" s="7">
        <v>0.4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54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55"/>
        <v>0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56"/>
        <v>0</v>
      </c>
      <c r="BY53" s="11">
        <v>9</v>
      </c>
      <c r="BZ53" s="10" t="s">
        <v>56</v>
      </c>
      <c r="CA53" s="11"/>
      <c r="CB53" s="10"/>
      <c r="CC53" s="11"/>
      <c r="CD53" s="10"/>
      <c r="CE53" s="7">
        <v>1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57"/>
        <v>1</v>
      </c>
    </row>
    <row r="54" spans="1:95" x14ac:dyDescent="0.2">
      <c r="A54" s="15">
        <v>4</v>
      </c>
      <c r="B54" s="15">
        <v>1</v>
      </c>
      <c r="C54" s="15"/>
      <c r="D54" s="6" t="s">
        <v>117</v>
      </c>
      <c r="E54" s="3" t="s">
        <v>118</v>
      </c>
      <c r="F54" s="6">
        <f t="shared" si="41"/>
        <v>0</v>
      </c>
      <c r="G54" s="6">
        <f t="shared" si="42"/>
        <v>1</v>
      </c>
      <c r="H54" s="6">
        <f t="shared" si="43"/>
        <v>9</v>
      </c>
      <c r="I54" s="6">
        <f t="shared" si="44"/>
        <v>9</v>
      </c>
      <c r="J54" s="6">
        <f t="shared" si="45"/>
        <v>0</v>
      </c>
      <c r="K54" s="6">
        <f t="shared" si="46"/>
        <v>0</v>
      </c>
      <c r="L54" s="6">
        <f t="shared" si="47"/>
        <v>0</v>
      </c>
      <c r="M54" s="6">
        <f t="shared" si="48"/>
        <v>0</v>
      </c>
      <c r="N54" s="6">
        <f t="shared" si="49"/>
        <v>0</v>
      </c>
      <c r="O54" s="6">
        <f t="shared" si="50"/>
        <v>0</v>
      </c>
      <c r="P54" s="6">
        <f t="shared" si="51"/>
        <v>0</v>
      </c>
      <c r="Q54" s="7">
        <f t="shared" si="52"/>
        <v>1</v>
      </c>
      <c r="R54" s="7">
        <f t="shared" si="53"/>
        <v>0</v>
      </c>
      <c r="S54" s="7">
        <v>0.4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54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55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56"/>
        <v>0</v>
      </c>
      <c r="BY54" s="11">
        <v>9</v>
      </c>
      <c r="BZ54" s="10" t="s">
        <v>56</v>
      </c>
      <c r="CA54" s="11"/>
      <c r="CB54" s="10"/>
      <c r="CC54" s="11"/>
      <c r="CD54" s="10"/>
      <c r="CE54" s="7">
        <v>1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57"/>
        <v>1</v>
      </c>
    </row>
    <row r="55" spans="1:95" x14ac:dyDescent="0.2">
      <c r="A55" s="15">
        <v>4</v>
      </c>
      <c r="B55" s="15">
        <v>1</v>
      </c>
      <c r="C55" s="15"/>
      <c r="D55" s="6" t="s">
        <v>119</v>
      </c>
      <c r="E55" s="3" t="s">
        <v>120</v>
      </c>
      <c r="F55" s="6">
        <f t="shared" si="41"/>
        <v>0</v>
      </c>
      <c r="G55" s="6">
        <f t="shared" si="42"/>
        <v>1</v>
      </c>
      <c r="H55" s="6">
        <f t="shared" si="43"/>
        <v>9</v>
      </c>
      <c r="I55" s="6">
        <f t="shared" si="44"/>
        <v>9</v>
      </c>
      <c r="J55" s="6">
        <f t="shared" si="45"/>
        <v>0</v>
      </c>
      <c r="K55" s="6">
        <f t="shared" si="46"/>
        <v>0</v>
      </c>
      <c r="L55" s="6">
        <f t="shared" si="47"/>
        <v>0</v>
      </c>
      <c r="M55" s="6">
        <f t="shared" si="48"/>
        <v>0</v>
      </c>
      <c r="N55" s="6">
        <f t="shared" si="49"/>
        <v>0</v>
      </c>
      <c r="O55" s="6">
        <f t="shared" si="50"/>
        <v>0</v>
      </c>
      <c r="P55" s="6">
        <f t="shared" si="51"/>
        <v>0</v>
      </c>
      <c r="Q55" s="7">
        <f t="shared" si="52"/>
        <v>1</v>
      </c>
      <c r="R55" s="7">
        <f t="shared" si="53"/>
        <v>0</v>
      </c>
      <c r="S55" s="7">
        <v>0.4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4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5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56"/>
        <v>0</v>
      </c>
      <c r="BY55" s="11">
        <v>9</v>
      </c>
      <c r="BZ55" s="10" t="s">
        <v>56</v>
      </c>
      <c r="CA55" s="11"/>
      <c r="CB55" s="10"/>
      <c r="CC55" s="11"/>
      <c r="CD55" s="10"/>
      <c r="CE55" s="7">
        <v>1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57"/>
        <v>1</v>
      </c>
    </row>
    <row r="56" spans="1:95" x14ac:dyDescent="0.2">
      <c r="A56" s="15">
        <v>5</v>
      </c>
      <c r="B56" s="15">
        <v>1</v>
      </c>
      <c r="C56" s="15"/>
      <c r="D56" s="6" t="s">
        <v>121</v>
      </c>
      <c r="E56" s="3" t="s">
        <v>122</v>
      </c>
      <c r="F56" s="6">
        <f t="shared" si="41"/>
        <v>1</v>
      </c>
      <c r="G56" s="6">
        <f t="shared" si="42"/>
        <v>1</v>
      </c>
      <c r="H56" s="6">
        <f t="shared" si="43"/>
        <v>42</v>
      </c>
      <c r="I56" s="6">
        <f t="shared" si="44"/>
        <v>15</v>
      </c>
      <c r="J56" s="6">
        <f t="shared" si="45"/>
        <v>0</v>
      </c>
      <c r="K56" s="6">
        <f t="shared" si="46"/>
        <v>0</v>
      </c>
      <c r="L56" s="6">
        <f t="shared" si="47"/>
        <v>0</v>
      </c>
      <c r="M56" s="6">
        <f t="shared" si="48"/>
        <v>0</v>
      </c>
      <c r="N56" s="6">
        <f t="shared" si="49"/>
        <v>27</v>
      </c>
      <c r="O56" s="6">
        <f t="shared" si="50"/>
        <v>0</v>
      </c>
      <c r="P56" s="6">
        <f t="shared" si="51"/>
        <v>0</v>
      </c>
      <c r="Q56" s="7">
        <f t="shared" si="52"/>
        <v>4</v>
      </c>
      <c r="R56" s="7">
        <f t="shared" si="53"/>
        <v>2</v>
      </c>
      <c r="S56" s="7">
        <v>1.9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4"/>
        <v>0</v>
      </c>
      <c r="AM56" s="11">
        <v>15</v>
      </c>
      <c r="AN56" s="10" t="s">
        <v>55</v>
      </c>
      <c r="AO56" s="11"/>
      <c r="AP56" s="10"/>
      <c r="AQ56" s="11"/>
      <c r="AR56" s="10"/>
      <c r="AS56" s="7">
        <v>2</v>
      </c>
      <c r="AT56" s="11"/>
      <c r="AU56" s="10"/>
      <c r="AV56" s="11"/>
      <c r="AW56" s="10"/>
      <c r="AX56" s="11">
        <v>27</v>
      </c>
      <c r="AY56" s="10" t="s">
        <v>56</v>
      </c>
      <c r="AZ56" s="11"/>
      <c r="BA56" s="10"/>
      <c r="BB56" s="11"/>
      <c r="BC56" s="10"/>
      <c r="BD56" s="7">
        <v>2</v>
      </c>
      <c r="BE56" s="7">
        <f t="shared" si="55"/>
        <v>4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56"/>
        <v>0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57"/>
        <v>0</v>
      </c>
    </row>
    <row r="57" spans="1:95" x14ac:dyDescent="0.2">
      <c r="A57" s="15">
        <v>5</v>
      </c>
      <c r="B57" s="15">
        <v>1</v>
      </c>
      <c r="C57" s="15"/>
      <c r="D57" s="6" t="s">
        <v>123</v>
      </c>
      <c r="E57" s="3" t="s">
        <v>124</v>
      </c>
      <c r="F57" s="6">
        <f t="shared" si="41"/>
        <v>1</v>
      </c>
      <c r="G57" s="6">
        <f t="shared" si="42"/>
        <v>1</v>
      </c>
      <c r="H57" s="6">
        <f t="shared" si="43"/>
        <v>42</v>
      </c>
      <c r="I57" s="6">
        <f t="shared" si="44"/>
        <v>15</v>
      </c>
      <c r="J57" s="6">
        <f t="shared" si="45"/>
        <v>0</v>
      </c>
      <c r="K57" s="6">
        <f t="shared" si="46"/>
        <v>0</v>
      </c>
      <c r="L57" s="6">
        <f t="shared" si="47"/>
        <v>0</v>
      </c>
      <c r="M57" s="6">
        <f t="shared" si="48"/>
        <v>0</v>
      </c>
      <c r="N57" s="6">
        <f t="shared" si="49"/>
        <v>27</v>
      </c>
      <c r="O57" s="6">
        <f t="shared" si="50"/>
        <v>0</v>
      </c>
      <c r="P57" s="6">
        <f t="shared" si="51"/>
        <v>0</v>
      </c>
      <c r="Q57" s="7">
        <f t="shared" si="52"/>
        <v>4</v>
      </c>
      <c r="R57" s="7">
        <f t="shared" si="53"/>
        <v>2</v>
      </c>
      <c r="S57" s="7">
        <v>1.9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4"/>
        <v>0</v>
      </c>
      <c r="AM57" s="11">
        <v>15</v>
      </c>
      <c r="AN57" s="10" t="s">
        <v>55</v>
      </c>
      <c r="AO57" s="11"/>
      <c r="AP57" s="10"/>
      <c r="AQ57" s="11"/>
      <c r="AR57" s="10"/>
      <c r="AS57" s="7">
        <v>2</v>
      </c>
      <c r="AT57" s="11"/>
      <c r="AU57" s="10"/>
      <c r="AV57" s="11"/>
      <c r="AW57" s="10"/>
      <c r="AX57" s="11">
        <v>27</v>
      </c>
      <c r="AY57" s="10" t="s">
        <v>56</v>
      </c>
      <c r="AZ57" s="11"/>
      <c r="BA57" s="10"/>
      <c r="BB57" s="11"/>
      <c r="BC57" s="10"/>
      <c r="BD57" s="7">
        <v>2</v>
      </c>
      <c r="BE57" s="7">
        <f t="shared" si="55"/>
        <v>4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6"/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57"/>
        <v>0</v>
      </c>
    </row>
    <row r="58" spans="1:95" x14ac:dyDescent="0.2">
      <c r="A58" s="15">
        <v>6</v>
      </c>
      <c r="B58" s="15">
        <v>3</v>
      </c>
      <c r="C58" s="15"/>
      <c r="D58" s="6" t="s">
        <v>125</v>
      </c>
      <c r="E58" s="3" t="s">
        <v>126</v>
      </c>
      <c r="F58" s="6">
        <f t="shared" si="41"/>
        <v>0</v>
      </c>
      <c r="G58" s="6">
        <f t="shared" si="42"/>
        <v>2</v>
      </c>
      <c r="H58" s="6">
        <f t="shared" si="43"/>
        <v>15</v>
      </c>
      <c r="I58" s="6">
        <f t="shared" si="44"/>
        <v>6</v>
      </c>
      <c r="J58" s="6">
        <f t="shared" si="45"/>
        <v>0</v>
      </c>
      <c r="K58" s="6">
        <f t="shared" si="46"/>
        <v>0</v>
      </c>
      <c r="L58" s="6">
        <f t="shared" si="47"/>
        <v>0</v>
      </c>
      <c r="M58" s="6">
        <f t="shared" si="48"/>
        <v>0</v>
      </c>
      <c r="N58" s="6">
        <f t="shared" si="49"/>
        <v>9</v>
      </c>
      <c r="O58" s="6">
        <f t="shared" si="50"/>
        <v>0</v>
      </c>
      <c r="P58" s="6">
        <f t="shared" si="51"/>
        <v>0</v>
      </c>
      <c r="Q58" s="7">
        <f t="shared" si="52"/>
        <v>1</v>
      </c>
      <c r="R58" s="7">
        <f t="shared" si="53"/>
        <v>0.6</v>
      </c>
      <c r="S58" s="7">
        <v>0.64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54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5"/>
        <v>0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6"/>
        <v>0</v>
      </c>
      <c r="BY58" s="11">
        <v>6</v>
      </c>
      <c r="BZ58" s="10" t="s">
        <v>56</v>
      </c>
      <c r="CA58" s="11"/>
      <c r="CB58" s="10"/>
      <c r="CC58" s="11"/>
      <c r="CD58" s="10"/>
      <c r="CE58" s="7">
        <v>0.4</v>
      </c>
      <c r="CF58" s="11"/>
      <c r="CG58" s="10"/>
      <c r="CH58" s="11"/>
      <c r="CI58" s="10"/>
      <c r="CJ58" s="11">
        <v>9</v>
      </c>
      <c r="CK58" s="10" t="s">
        <v>56</v>
      </c>
      <c r="CL58" s="11"/>
      <c r="CM58" s="10"/>
      <c r="CN58" s="11"/>
      <c r="CO58" s="10"/>
      <c r="CP58" s="7">
        <v>0.6</v>
      </c>
      <c r="CQ58" s="7">
        <f t="shared" si="57"/>
        <v>1</v>
      </c>
    </row>
    <row r="59" spans="1:95" x14ac:dyDescent="0.2">
      <c r="A59" s="15">
        <v>6</v>
      </c>
      <c r="B59" s="15">
        <v>3</v>
      </c>
      <c r="C59" s="15"/>
      <c r="D59" s="6" t="s">
        <v>127</v>
      </c>
      <c r="E59" s="3" t="s">
        <v>128</v>
      </c>
      <c r="F59" s="6">
        <f t="shared" si="41"/>
        <v>0</v>
      </c>
      <c r="G59" s="6">
        <f t="shared" si="42"/>
        <v>2</v>
      </c>
      <c r="H59" s="6">
        <f t="shared" si="43"/>
        <v>15</v>
      </c>
      <c r="I59" s="6">
        <f t="shared" si="44"/>
        <v>6</v>
      </c>
      <c r="J59" s="6">
        <f t="shared" si="45"/>
        <v>0</v>
      </c>
      <c r="K59" s="6">
        <f t="shared" si="46"/>
        <v>0</v>
      </c>
      <c r="L59" s="6">
        <f t="shared" si="47"/>
        <v>0</v>
      </c>
      <c r="M59" s="6">
        <f t="shared" si="48"/>
        <v>0</v>
      </c>
      <c r="N59" s="6">
        <f t="shared" si="49"/>
        <v>9</v>
      </c>
      <c r="O59" s="6">
        <f t="shared" si="50"/>
        <v>0</v>
      </c>
      <c r="P59" s="6">
        <f t="shared" si="51"/>
        <v>0</v>
      </c>
      <c r="Q59" s="7">
        <f t="shared" si="52"/>
        <v>1</v>
      </c>
      <c r="R59" s="7">
        <f t="shared" si="53"/>
        <v>0.6</v>
      </c>
      <c r="S59" s="7">
        <v>0.64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54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5"/>
        <v>0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56"/>
        <v>0</v>
      </c>
      <c r="BY59" s="11">
        <v>6</v>
      </c>
      <c r="BZ59" s="10" t="s">
        <v>56</v>
      </c>
      <c r="CA59" s="11"/>
      <c r="CB59" s="10"/>
      <c r="CC59" s="11"/>
      <c r="CD59" s="10"/>
      <c r="CE59" s="7">
        <v>0.4</v>
      </c>
      <c r="CF59" s="11"/>
      <c r="CG59" s="10"/>
      <c r="CH59" s="11"/>
      <c r="CI59" s="10"/>
      <c r="CJ59" s="11">
        <v>9</v>
      </c>
      <c r="CK59" s="10" t="s">
        <v>56</v>
      </c>
      <c r="CL59" s="11"/>
      <c r="CM59" s="10"/>
      <c r="CN59" s="11"/>
      <c r="CO59" s="10"/>
      <c r="CP59" s="7">
        <v>0.6</v>
      </c>
      <c r="CQ59" s="7">
        <f t="shared" si="57"/>
        <v>1</v>
      </c>
    </row>
    <row r="60" spans="1:95" x14ac:dyDescent="0.2">
      <c r="A60" s="15">
        <v>6</v>
      </c>
      <c r="B60" s="15">
        <v>3</v>
      </c>
      <c r="C60" s="15"/>
      <c r="D60" s="6" t="s">
        <v>129</v>
      </c>
      <c r="E60" s="3" t="s">
        <v>130</v>
      </c>
      <c r="F60" s="6">
        <f t="shared" si="41"/>
        <v>0</v>
      </c>
      <c r="G60" s="6">
        <f t="shared" si="42"/>
        <v>2</v>
      </c>
      <c r="H60" s="6">
        <f t="shared" si="43"/>
        <v>15</v>
      </c>
      <c r="I60" s="6">
        <f t="shared" si="44"/>
        <v>6</v>
      </c>
      <c r="J60" s="6">
        <f t="shared" si="45"/>
        <v>0</v>
      </c>
      <c r="K60" s="6">
        <f t="shared" si="46"/>
        <v>0</v>
      </c>
      <c r="L60" s="6">
        <f t="shared" si="47"/>
        <v>0</v>
      </c>
      <c r="M60" s="6">
        <f t="shared" si="48"/>
        <v>0</v>
      </c>
      <c r="N60" s="6">
        <f t="shared" si="49"/>
        <v>9</v>
      </c>
      <c r="O60" s="6">
        <f t="shared" si="50"/>
        <v>0</v>
      </c>
      <c r="P60" s="6">
        <f t="shared" si="51"/>
        <v>0</v>
      </c>
      <c r="Q60" s="7">
        <f t="shared" si="52"/>
        <v>1</v>
      </c>
      <c r="R60" s="7">
        <f t="shared" si="53"/>
        <v>0.6</v>
      </c>
      <c r="S60" s="7">
        <v>0.64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4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5"/>
        <v>0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6"/>
        <v>0</v>
      </c>
      <c r="BY60" s="11">
        <v>6</v>
      </c>
      <c r="BZ60" s="10" t="s">
        <v>56</v>
      </c>
      <c r="CA60" s="11"/>
      <c r="CB60" s="10"/>
      <c r="CC60" s="11"/>
      <c r="CD60" s="10"/>
      <c r="CE60" s="7">
        <v>0.4</v>
      </c>
      <c r="CF60" s="11"/>
      <c r="CG60" s="10"/>
      <c r="CH60" s="11"/>
      <c r="CI60" s="10"/>
      <c r="CJ60" s="11">
        <v>9</v>
      </c>
      <c r="CK60" s="10" t="s">
        <v>56</v>
      </c>
      <c r="CL60" s="11"/>
      <c r="CM60" s="10"/>
      <c r="CN60" s="11"/>
      <c r="CO60" s="10"/>
      <c r="CP60" s="7">
        <v>0.6</v>
      </c>
      <c r="CQ60" s="7">
        <f t="shared" si="57"/>
        <v>1</v>
      </c>
    </row>
    <row r="61" spans="1:95" x14ac:dyDescent="0.2">
      <c r="A61" s="15">
        <v>6</v>
      </c>
      <c r="B61" s="15">
        <v>3</v>
      </c>
      <c r="C61" s="15"/>
      <c r="D61" s="6" t="s">
        <v>131</v>
      </c>
      <c r="E61" s="3" t="s">
        <v>132</v>
      </c>
      <c r="F61" s="6">
        <f t="shared" si="41"/>
        <v>0</v>
      </c>
      <c r="G61" s="6">
        <f t="shared" si="42"/>
        <v>2</v>
      </c>
      <c r="H61" s="6">
        <f t="shared" si="43"/>
        <v>15</v>
      </c>
      <c r="I61" s="6">
        <f t="shared" si="44"/>
        <v>6</v>
      </c>
      <c r="J61" s="6">
        <f t="shared" si="45"/>
        <v>0</v>
      </c>
      <c r="K61" s="6">
        <f t="shared" si="46"/>
        <v>0</v>
      </c>
      <c r="L61" s="6">
        <f t="shared" si="47"/>
        <v>0</v>
      </c>
      <c r="M61" s="6">
        <f t="shared" si="48"/>
        <v>0</v>
      </c>
      <c r="N61" s="6">
        <f t="shared" si="49"/>
        <v>9</v>
      </c>
      <c r="O61" s="6">
        <f t="shared" si="50"/>
        <v>0</v>
      </c>
      <c r="P61" s="6">
        <f t="shared" si="51"/>
        <v>0</v>
      </c>
      <c r="Q61" s="7">
        <f t="shared" si="52"/>
        <v>1</v>
      </c>
      <c r="R61" s="7">
        <f t="shared" si="53"/>
        <v>0.6</v>
      </c>
      <c r="S61" s="7">
        <v>0.64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4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5"/>
        <v>0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6"/>
        <v>0</v>
      </c>
      <c r="BY61" s="11">
        <v>6</v>
      </c>
      <c r="BZ61" s="10" t="s">
        <v>56</v>
      </c>
      <c r="CA61" s="11"/>
      <c r="CB61" s="10"/>
      <c r="CC61" s="11"/>
      <c r="CD61" s="10"/>
      <c r="CE61" s="7">
        <v>0.4</v>
      </c>
      <c r="CF61" s="11"/>
      <c r="CG61" s="10"/>
      <c r="CH61" s="11"/>
      <c r="CI61" s="10"/>
      <c r="CJ61" s="11">
        <v>9</v>
      </c>
      <c r="CK61" s="10" t="s">
        <v>56</v>
      </c>
      <c r="CL61" s="11"/>
      <c r="CM61" s="10"/>
      <c r="CN61" s="11"/>
      <c r="CO61" s="10"/>
      <c r="CP61" s="7">
        <v>0.6</v>
      </c>
      <c r="CQ61" s="7">
        <f t="shared" si="57"/>
        <v>1</v>
      </c>
    </row>
    <row r="62" spans="1:95" x14ac:dyDescent="0.2">
      <c r="A62" s="15">
        <v>6</v>
      </c>
      <c r="B62" s="15">
        <v>3</v>
      </c>
      <c r="C62" s="15"/>
      <c r="D62" s="6" t="s">
        <v>133</v>
      </c>
      <c r="E62" s="3" t="s">
        <v>134</v>
      </c>
      <c r="F62" s="6">
        <f t="shared" si="41"/>
        <v>0</v>
      </c>
      <c r="G62" s="6">
        <f t="shared" si="42"/>
        <v>2</v>
      </c>
      <c r="H62" s="6">
        <f t="shared" si="43"/>
        <v>15</v>
      </c>
      <c r="I62" s="6">
        <f t="shared" si="44"/>
        <v>6</v>
      </c>
      <c r="J62" s="6">
        <f t="shared" si="45"/>
        <v>0</v>
      </c>
      <c r="K62" s="6">
        <f t="shared" si="46"/>
        <v>0</v>
      </c>
      <c r="L62" s="6">
        <f t="shared" si="47"/>
        <v>0</v>
      </c>
      <c r="M62" s="6">
        <f t="shared" si="48"/>
        <v>0</v>
      </c>
      <c r="N62" s="6">
        <f t="shared" si="49"/>
        <v>9</v>
      </c>
      <c r="O62" s="6">
        <f t="shared" si="50"/>
        <v>0</v>
      </c>
      <c r="P62" s="6">
        <f t="shared" si="51"/>
        <v>0</v>
      </c>
      <c r="Q62" s="7">
        <f t="shared" si="52"/>
        <v>1</v>
      </c>
      <c r="R62" s="7">
        <f t="shared" si="53"/>
        <v>0.6</v>
      </c>
      <c r="S62" s="7">
        <v>0.64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4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5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6"/>
        <v>0</v>
      </c>
      <c r="BY62" s="11">
        <v>6</v>
      </c>
      <c r="BZ62" s="10" t="s">
        <v>56</v>
      </c>
      <c r="CA62" s="11"/>
      <c r="CB62" s="10"/>
      <c r="CC62" s="11"/>
      <c r="CD62" s="10"/>
      <c r="CE62" s="7">
        <v>0.4</v>
      </c>
      <c r="CF62" s="11"/>
      <c r="CG62" s="10"/>
      <c r="CH62" s="11"/>
      <c r="CI62" s="10"/>
      <c r="CJ62" s="11">
        <v>9</v>
      </c>
      <c r="CK62" s="10" t="s">
        <v>56</v>
      </c>
      <c r="CL62" s="11"/>
      <c r="CM62" s="10"/>
      <c r="CN62" s="11"/>
      <c r="CO62" s="10"/>
      <c r="CP62" s="7">
        <v>0.6</v>
      </c>
      <c r="CQ62" s="7">
        <f t="shared" si="57"/>
        <v>1</v>
      </c>
    </row>
    <row r="63" spans="1:95" ht="20.100000000000001" customHeight="1" x14ac:dyDescent="0.2">
      <c r="A63" s="12" t="s">
        <v>135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2"/>
      <c r="CQ63" s="13"/>
    </row>
    <row r="64" spans="1:95" x14ac:dyDescent="0.2">
      <c r="A64" s="6"/>
      <c r="B64" s="6"/>
      <c r="C64" s="6"/>
      <c r="D64" s="6" t="s">
        <v>136</v>
      </c>
      <c r="E64" s="3" t="s">
        <v>137</v>
      </c>
      <c r="F64" s="6">
        <f>COUNTIF(T64:CO64,"e")</f>
        <v>0</v>
      </c>
      <c r="G64" s="6">
        <f>COUNTIF(T64:CO64,"z")</f>
        <v>1</v>
      </c>
      <c r="H64" s="6">
        <f>SUM(I64:P64)</f>
        <v>4</v>
      </c>
      <c r="I64" s="6">
        <f>T64+AM64+BF64+BY64</f>
        <v>0</v>
      </c>
      <c r="J64" s="6">
        <f>V64+AO64+BH64+CA64</f>
        <v>0</v>
      </c>
      <c r="K64" s="6">
        <f>X64+AQ64+BJ64+CC64</f>
        <v>0</v>
      </c>
      <c r="L64" s="6">
        <f>AA64+AT64+BM64+CF64</f>
        <v>0</v>
      </c>
      <c r="M64" s="6">
        <f>AC64+AV64+BO64+CH64</f>
        <v>0</v>
      </c>
      <c r="N64" s="6">
        <f>AE64+AX64+BQ64+CJ64</f>
        <v>0</v>
      </c>
      <c r="O64" s="6">
        <f>AG64+AZ64+BS64+CL64</f>
        <v>0</v>
      </c>
      <c r="P64" s="6">
        <f>AI64+BB64+BU64+CN64</f>
        <v>4</v>
      </c>
      <c r="Q64" s="7">
        <f>AL64+BE64+BX64+CQ64</f>
        <v>6</v>
      </c>
      <c r="R64" s="7">
        <f>AK64+BD64+BW64+CP64</f>
        <v>6</v>
      </c>
      <c r="S64" s="7">
        <v>0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>Z64+AK64</f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>
        <v>4</v>
      </c>
      <c r="BC64" s="10" t="s">
        <v>56</v>
      </c>
      <c r="BD64" s="7">
        <v>6</v>
      </c>
      <c r="BE64" s="7">
        <f>AS64+BD64</f>
        <v>6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>BL64+BW64</f>
        <v>0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>CE64+CP64</f>
        <v>0</v>
      </c>
    </row>
    <row r="65" spans="1:95" ht="15.95" customHeight="1" x14ac:dyDescent="0.2">
      <c r="A65" s="6"/>
      <c r="B65" s="6"/>
      <c r="C65" s="6"/>
      <c r="D65" s="6"/>
      <c r="E65" s="6" t="s">
        <v>66</v>
      </c>
      <c r="F65" s="6">
        <f t="shared" ref="F65:AK65" si="58">SUM(F64:F64)</f>
        <v>0</v>
      </c>
      <c r="G65" s="6">
        <f t="shared" si="58"/>
        <v>1</v>
      </c>
      <c r="H65" s="6">
        <f t="shared" si="58"/>
        <v>4</v>
      </c>
      <c r="I65" s="6">
        <f t="shared" si="58"/>
        <v>0</v>
      </c>
      <c r="J65" s="6">
        <f t="shared" si="58"/>
        <v>0</v>
      </c>
      <c r="K65" s="6">
        <f t="shared" si="58"/>
        <v>0</v>
      </c>
      <c r="L65" s="6">
        <f t="shared" si="58"/>
        <v>0</v>
      </c>
      <c r="M65" s="6">
        <f t="shared" si="58"/>
        <v>0</v>
      </c>
      <c r="N65" s="6">
        <f t="shared" si="58"/>
        <v>0</v>
      </c>
      <c r="O65" s="6">
        <f t="shared" si="58"/>
        <v>0</v>
      </c>
      <c r="P65" s="6">
        <f t="shared" si="58"/>
        <v>4</v>
      </c>
      <c r="Q65" s="7">
        <f t="shared" si="58"/>
        <v>6</v>
      </c>
      <c r="R65" s="7">
        <f t="shared" si="58"/>
        <v>6</v>
      </c>
      <c r="S65" s="7">
        <f t="shared" si="58"/>
        <v>0</v>
      </c>
      <c r="T65" s="11">
        <f t="shared" si="58"/>
        <v>0</v>
      </c>
      <c r="U65" s="10">
        <f t="shared" si="58"/>
        <v>0</v>
      </c>
      <c r="V65" s="11">
        <f t="shared" si="58"/>
        <v>0</v>
      </c>
      <c r="W65" s="10">
        <f t="shared" si="58"/>
        <v>0</v>
      </c>
      <c r="X65" s="11">
        <f t="shared" si="58"/>
        <v>0</v>
      </c>
      <c r="Y65" s="10">
        <f t="shared" si="58"/>
        <v>0</v>
      </c>
      <c r="Z65" s="7">
        <f t="shared" si="58"/>
        <v>0</v>
      </c>
      <c r="AA65" s="11">
        <f t="shared" si="58"/>
        <v>0</v>
      </c>
      <c r="AB65" s="10">
        <f t="shared" si="58"/>
        <v>0</v>
      </c>
      <c r="AC65" s="11">
        <f t="shared" si="58"/>
        <v>0</v>
      </c>
      <c r="AD65" s="10">
        <f t="shared" si="58"/>
        <v>0</v>
      </c>
      <c r="AE65" s="11">
        <f t="shared" si="58"/>
        <v>0</v>
      </c>
      <c r="AF65" s="10">
        <f t="shared" si="58"/>
        <v>0</v>
      </c>
      <c r="AG65" s="11">
        <f t="shared" si="58"/>
        <v>0</v>
      </c>
      <c r="AH65" s="10">
        <f t="shared" si="58"/>
        <v>0</v>
      </c>
      <c r="AI65" s="11">
        <f t="shared" si="58"/>
        <v>0</v>
      </c>
      <c r="AJ65" s="10">
        <f t="shared" si="58"/>
        <v>0</v>
      </c>
      <c r="AK65" s="7">
        <f t="shared" si="58"/>
        <v>0</v>
      </c>
      <c r="AL65" s="7">
        <f t="shared" ref="AL65:BQ65" si="59">SUM(AL64:AL64)</f>
        <v>0</v>
      </c>
      <c r="AM65" s="11">
        <f t="shared" si="59"/>
        <v>0</v>
      </c>
      <c r="AN65" s="10">
        <f t="shared" si="59"/>
        <v>0</v>
      </c>
      <c r="AO65" s="11">
        <f t="shared" si="59"/>
        <v>0</v>
      </c>
      <c r="AP65" s="10">
        <f t="shared" si="59"/>
        <v>0</v>
      </c>
      <c r="AQ65" s="11">
        <f t="shared" si="59"/>
        <v>0</v>
      </c>
      <c r="AR65" s="10">
        <f t="shared" si="59"/>
        <v>0</v>
      </c>
      <c r="AS65" s="7">
        <f t="shared" si="59"/>
        <v>0</v>
      </c>
      <c r="AT65" s="11">
        <f t="shared" si="59"/>
        <v>0</v>
      </c>
      <c r="AU65" s="10">
        <f t="shared" si="59"/>
        <v>0</v>
      </c>
      <c r="AV65" s="11">
        <f t="shared" si="59"/>
        <v>0</v>
      </c>
      <c r="AW65" s="10">
        <f t="shared" si="59"/>
        <v>0</v>
      </c>
      <c r="AX65" s="11">
        <f t="shared" si="59"/>
        <v>0</v>
      </c>
      <c r="AY65" s="10">
        <f t="shared" si="59"/>
        <v>0</v>
      </c>
      <c r="AZ65" s="11">
        <f t="shared" si="59"/>
        <v>0</v>
      </c>
      <c r="BA65" s="10">
        <f t="shared" si="59"/>
        <v>0</v>
      </c>
      <c r="BB65" s="11">
        <f t="shared" si="59"/>
        <v>4</v>
      </c>
      <c r="BC65" s="10">
        <f t="shared" si="59"/>
        <v>0</v>
      </c>
      <c r="BD65" s="7">
        <f t="shared" si="59"/>
        <v>6</v>
      </c>
      <c r="BE65" s="7">
        <f t="shared" si="59"/>
        <v>6</v>
      </c>
      <c r="BF65" s="11">
        <f t="shared" si="59"/>
        <v>0</v>
      </c>
      <c r="BG65" s="10">
        <f t="shared" si="59"/>
        <v>0</v>
      </c>
      <c r="BH65" s="11">
        <f t="shared" si="59"/>
        <v>0</v>
      </c>
      <c r="BI65" s="10">
        <f t="shared" si="59"/>
        <v>0</v>
      </c>
      <c r="BJ65" s="11">
        <f t="shared" si="59"/>
        <v>0</v>
      </c>
      <c r="BK65" s="10">
        <f t="shared" si="59"/>
        <v>0</v>
      </c>
      <c r="BL65" s="7">
        <f t="shared" si="59"/>
        <v>0</v>
      </c>
      <c r="BM65" s="11">
        <f t="shared" si="59"/>
        <v>0</v>
      </c>
      <c r="BN65" s="10">
        <f t="shared" si="59"/>
        <v>0</v>
      </c>
      <c r="BO65" s="11">
        <f t="shared" si="59"/>
        <v>0</v>
      </c>
      <c r="BP65" s="10">
        <f t="shared" si="59"/>
        <v>0</v>
      </c>
      <c r="BQ65" s="11">
        <f t="shared" si="59"/>
        <v>0</v>
      </c>
      <c r="BR65" s="10">
        <f t="shared" ref="BR65:CQ65" si="60">SUM(BR64:BR64)</f>
        <v>0</v>
      </c>
      <c r="BS65" s="11">
        <f t="shared" si="60"/>
        <v>0</v>
      </c>
      <c r="BT65" s="10">
        <f t="shared" si="60"/>
        <v>0</v>
      </c>
      <c r="BU65" s="11">
        <f t="shared" si="60"/>
        <v>0</v>
      </c>
      <c r="BV65" s="10">
        <f t="shared" si="60"/>
        <v>0</v>
      </c>
      <c r="BW65" s="7">
        <f t="shared" si="60"/>
        <v>0</v>
      </c>
      <c r="BX65" s="7">
        <f t="shared" si="60"/>
        <v>0</v>
      </c>
      <c r="BY65" s="11">
        <f t="shared" si="60"/>
        <v>0</v>
      </c>
      <c r="BZ65" s="10">
        <f t="shared" si="60"/>
        <v>0</v>
      </c>
      <c r="CA65" s="11">
        <f t="shared" si="60"/>
        <v>0</v>
      </c>
      <c r="CB65" s="10">
        <f t="shared" si="60"/>
        <v>0</v>
      </c>
      <c r="CC65" s="11">
        <f t="shared" si="60"/>
        <v>0</v>
      </c>
      <c r="CD65" s="10">
        <f t="shared" si="60"/>
        <v>0</v>
      </c>
      <c r="CE65" s="7">
        <f t="shared" si="60"/>
        <v>0</v>
      </c>
      <c r="CF65" s="11">
        <f t="shared" si="60"/>
        <v>0</v>
      </c>
      <c r="CG65" s="10">
        <f t="shared" si="60"/>
        <v>0</v>
      </c>
      <c r="CH65" s="11">
        <f t="shared" si="60"/>
        <v>0</v>
      </c>
      <c r="CI65" s="10">
        <f t="shared" si="60"/>
        <v>0</v>
      </c>
      <c r="CJ65" s="11">
        <f t="shared" si="60"/>
        <v>0</v>
      </c>
      <c r="CK65" s="10">
        <f t="shared" si="60"/>
        <v>0</v>
      </c>
      <c r="CL65" s="11">
        <f t="shared" si="60"/>
        <v>0</v>
      </c>
      <c r="CM65" s="10">
        <f t="shared" si="60"/>
        <v>0</v>
      </c>
      <c r="CN65" s="11">
        <f t="shared" si="60"/>
        <v>0</v>
      </c>
      <c r="CO65" s="10">
        <f t="shared" si="60"/>
        <v>0</v>
      </c>
      <c r="CP65" s="7">
        <f t="shared" si="60"/>
        <v>0</v>
      </c>
      <c r="CQ65" s="7">
        <f t="shared" si="60"/>
        <v>0</v>
      </c>
    </row>
    <row r="66" spans="1:95" ht="20.100000000000001" customHeight="1" x14ac:dyDescent="0.2">
      <c r="A66" s="12" t="s">
        <v>138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2"/>
      <c r="CQ66" s="13"/>
    </row>
    <row r="67" spans="1:95" x14ac:dyDescent="0.2">
      <c r="A67" s="6"/>
      <c r="B67" s="6"/>
      <c r="C67" s="6"/>
      <c r="D67" s="6" t="s">
        <v>139</v>
      </c>
      <c r="E67" s="3" t="s">
        <v>140</v>
      </c>
      <c r="F67" s="6">
        <f>COUNTIF(T67:CO67,"e")</f>
        <v>0</v>
      </c>
      <c r="G67" s="6">
        <f>COUNTIF(T67:CO67,"z")</f>
        <v>1</v>
      </c>
      <c r="H67" s="6">
        <f>SUM(I67:P67)</f>
        <v>2</v>
      </c>
      <c r="I67" s="6">
        <f>T67+AM67+BF67+BY67</f>
        <v>2</v>
      </c>
      <c r="J67" s="6">
        <f>V67+AO67+BH67+CA67</f>
        <v>0</v>
      </c>
      <c r="K67" s="6">
        <f>X67+AQ67+BJ67+CC67</f>
        <v>0</v>
      </c>
      <c r="L67" s="6">
        <f>AA67+AT67+BM67+CF67</f>
        <v>0</v>
      </c>
      <c r="M67" s="6">
        <f>AC67+AV67+BO67+CH67</f>
        <v>0</v>
      </c>
      <c r="N67" s="6">
        <f>AE67+AX67+BQ67+CJ67</f>
        <v>0</v>
      </c>
      <c r="O67" s="6">
        <f>AG67+AZ67+BS67+CL67</f>
        <v>0</v>
      </c>
      <c r="P67" s="6">
        <f>AI67+BB67+BU67+CN67</f>
        <v>0</v>
      </c>
      <c r="Q67" s="7">
        <f>AL67+BE67+BX67+CQ67</f>
        <v>0</v>
      </c>
      <c r="R67" s="7">
        <f>AK67+BD67+BW67+CP67</f>
        <v>0</v>
      </c>
      <c r="S67" s="7">
        <v>0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>Z67+AK67</f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>AS67+BD67</f>
        <v>0</v>
      </c>
      <c r="BF67" s="11">
        <v>2</v>
      </c>
      <c r="BG67" s="10" t="s">
        <v>56</v>
      </c>
      <c r="BH67" s="11"/>
      <c r="BI67" s="10"/>
      <c r="BJ67" s="11"/>
      <c r="BK67" s="10"/>
      <c r="BL67" s="7">
        <v>0</v>
      </c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>BL67+BW67</f>
        <v>0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>CE67+CP67</f>
        <v>0</v>
      </c>
    </row>
    <row r="68" spans="1:95" x14ac:dyDescent="0.2">
      <c r="A68" s="6"/>
      <c r="B68" s="6"/>
      <c r="C68" s="6"/>
      <c r="D68" s="6" t="s">
        <v>141</v>
      </c>
      <c r="E68" s="3" t="s">
        <v>142</v>
      </c>
      <c r="F68" s="6">
        <f>COUNTIF(T68:CO68,"e")</f>
        <v>0</v>
      </c>
      <c r="G68" s="6">
        <f>COUNTIF(T68:CO68,"z")</f>
        <v>1</v>
      </c>
      <c r="H68" s="6">
        <f>SUM(I68:P68)</f>
        <v>4</v>
      </c>
      <c r="I68" s="6">
        <f>T68+AM68+BF68+BY68</f>
        <v>4</v>
      </c>
      <c r="J68" s="6">
        <f>V68+AO68+BH68+CA68</f>
        <v>0</v>
      </c>
      <c r="K68" s="6">
        <f>X68+AQ68+BJ68+CC68</f>
        <v>0</v>
      </c>
      <c r="L68" s="6">
        <f>AA68+AT68+BM68+CF68</f>
        <v>0</v>
      </c>
      <c r="M68" s="6">
        <f>AC68+AV68+BO68+CH68</f>
        <v>0</v>
      </c>
      <c r="N68" s="6">
        <f>AE68+AX68+BQ68+CJ68</f>
        <v>0</v>
      </c>
      <c r="O68" s="6">
        <f>AG68+AZ68+BS68+CL68</f>
        <v>0</v>
      </c>
      <c r="P68" s="6">
        <f>AI68+BB68+BU68+CN68</f>
        <v>0</v>
      </c>
      <c r="Q68" s="7">
        <f>AL68+BE68+BX68+CQ68</f>
        <v>0</v>
      </c>
      <c r="R68" s="7">
        <f>AK68+BD68+BW68+CP68</f>
        <v>0</v>
      </c>
      <c r="S68" s="7">
        <v>0</v>
      </c>
      <c r="T68" s="11">
        <v>4</v>
      </c>
      <c r="U68" s="10" t="s">
        <v>56</v>
      </c>
      <c r="V68" s="11"/>
      <c r="W68" s="10"/>
      <c r="X68" s="11"/>
      <c r="Y68" s="10"/>
      <c r="Z68" s="7">
        <v>0</v>
      </c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>Z68+AK68</f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>AS68+BD68</f>
        <v>0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>BL68+BW68</f>
        <v>0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>CE68+CP68</f>
        <v>0</v>
      </c>
    </row>
    <row r="69" spans="1:95" ht="15.95" customHeight="1" x14ac:dyDescent="0.2">
      <c r="A69" s="6"/>
      <c r="B69" s="6"/>
      <c r="C69" s="6"/>
      <c r="D69" s="6"/>
      <c r="E69" s="6" t="s">
        <v>66</v>
      </c>
      <c r="F69" s="6">
        <f t="shared" ref="F69:AK69" si="61">SUM(F67:F68)</f>
        <v>0</v>
      </c>
      <c r="G69" s="6">
        <f t="shared" si="61"/>
        <v>2</v>
      </c>
      <c r="H69" s="6">
        <f t="shared" si="61"/>
        <v>6</v>
      </c>
      <c r="I69" s="6">
        <f t="shared" si="61"/>
        <v>6</v>
      </c>
      <c r="J69" s="6">
        <f t="shared" si="61"/>
        <v>0</v>
      </c>
      <c r="K69" s="6">
        <f t="shared" si="61"/>
        <v>0</v>
      </c>
      <c r="L69" s="6">
        <f t="shared" si="61"/>
        <v>0</v>
      </c>
      <c r="M69" s="6">
        <f t="shared" si="61"/>
        <v>0</v>
      </c>
      <c r="N69" s="6">
        <f t="shared" si="61"/>
        <v>0</v>
      </c>
      <c r="O69" s="6">
        <f t="shared" si="61"/>
        <v>0</v>
      </c>
      <c r="P69" s="6">
        <f t="shared" si="61"/>
        <v>0</v>
      </c>
      <c r="Q69" s="7">
        <f t="shared" si="61"/>
        <v>0</v>
      </c>
      <c r="R69" s="7">
        <f t="shared" si="61"/>
        <v>0</v>
      </c>
      <c r="S69" s="7">
        <f t="shared" si="61"/>
        <v>0</v>
      </c>
      <c r="T69" s="11">
        <f t="shared" si="61"/>
        <v>4</v>
      </c>
      <c r="U69" s="10">
        <f t="shared" si="61"/>
        <v>0</v>
      </c>
      <c r="V69" s="11">
        <f t="shared" si="61"/>
        <v>0</v>
      </c>
      <c r="W69" s="10">
        <f t="shared" si="61"/>
        <v>0</v>
      </c>
      <c r="X69" s="11">
        <f t="shared" si="61"/>
        <v>0</v>
      </c>
      <c r="Y69" s="10">
        <f t="shared" si="61"/>
        <v>0</v>
      </c>
      <c r="Z69" s="7">
        <f t="shared" si="61"/>
        <v>0</v>
      </c>
      <c r="AA69" s="11">
        <f t="shared" si="61"/>
        <v>0</v>
      </c>
      <c r="AB69" s="10">
        <f t="shared" si="61"/>
        <v>0</v>
      </c>
      <c r="AC69" s="11">
        <f t="shared" si="61"/>
        <v>0</v>
      </c>
      <c r="AD69" s="10">
        <f t="shared" si="61"/>
        <v>0</v>
      </c>
      <c r="AE69" s="11">
        <f t="shared" si="61"/>
        <v>0</v>
      </c>
      <c r="AF69" s="10">
        <f t="shared" si="61"/>
        <v>0</v>
      </c>
      <c r="AG69" s="11">
        <f t="shared" si="61"/>
        <v>0</v>
      </c>
      <c r="AH69" s="10">
        <f t="shared" si="61"/>
        <v>0</v>
      </c>
      <c r="AI69" s="11">
        <f t="shared" si="61"/>
        <v>0</v>
      </c>
      <c r="AJ69" s="10">
        <f t="shared" si="61"/>
        <v>0</v>
      </c>
      <c r="AK69" s="7">
        <f t="shared" si="61"/>
        <v>0</v>
      </c>
      <c r="AL69" s="7">
        <f t="shared" ref="AL69:BQ69" si="62">SUM(AL67:AL68)</f>
        <v>0</v>
      </c>
      <c r="AM69" s="11">
        <f t="shared" si="62"/>
        <v>0</v>
      </c>
      <c r="AN69" s="10">
        <f t="shared" si="62"/>
        <v>0</v>
      </c>
      <c r="AO69" s="11">
        <f t="shared" si="62"/>
        <v>0</v>
      </c>
      <c r="AP69" s="10">
        <f t="shared" si="62"/>
        <v>0</v>
      </c>
      <c r="AQ69" s="11">
        <f t="shared" si="62"/>
        <v>0</v>
      </c>
      <c r="AR69" s="10">
        <f t="shared" si="62"/>
        <v>0</v>
      </c>
      <c r="AS69" s="7">
        <f t="shared" si="62"/>
        <v>0</v>
      </c>
      <c r="AT69" s="11">
        <f t="shared" si="62"/>
        <v>0</v>
      </c>
      <c r="AU69" s="10">
        <f t="shared" si="62"/>
        <v>0</v>
      </c>
      <c r="AV69" s="11">
        <f t="shared" si="62"/>
        <v>0</v>
      </c>
      <c r="AW69" s="10">
        <f t="shared" si="62"/>
        <v>0</v>
      </c>
      <c r="AX69" s="11">
        <f t="shared" si="62"/>
        <v>0</v>
      </c>
      <c r="AY69" s="10">
        <f t="shared" si="62"/>
        <v>0</v>
      </c>
      <c r="AZ69" s="11">
        <f t="shared" si="62"/>
        <v>0</v>
      </c>
      <c r="BA69" s="10">
        <f t="shared" si="62"/>
        <v>0</v>
      </c>
      <c r="BB69" s="11">
        <f t="shared" si="62"/>
        <v>0</v>
      </c>
      <c r="BC69" s="10">
        <f t="shared" si="62"/>
        <v>0</v>
      </c>
      <c r="BD69" s="7">
        <f t="shared" si="62"/>
        <v>0</v>
      </c>
      <c r="BE69" s="7">
        <f t="shared" si="62"/>
        <v>0</v>
      </c>
      <c r="BF69" s="11">
        <f t="shared" si="62"/>
        <v>2</v>
      </c>
      <c r="BG69" s="10">
        <f t="shared" si="62"/>
        <v>0</v>
      </c>
      <c r="BH69" s="11">
        <f t="shared" si="62"/>
        <v>0</v>
      </c>
      <c r="BI69" s="10">
        <f t="shared" si="62"/>
        <v>0</v>
      </c>
      <c r="BJ69" s="11">
        <f t="shared" si="62"/>
        <v>0</v>
      </c>
      <c r="BK69" s="10">
        <f t="shared" si="62"/>
        <v>0</v>
      </c>
      <c r="BL69" s="7">
        <f t="shared" si="62"/>
        <v>0</v>
      </c>
      <c r="BM69" s="11">
        <f t="shared" si="62"/>
        <v>0</v>
      </c>
      <c r="BN69" s="10">
        <f t="shared" si="62"/>
        <v>0</v>
      </c>
      <c r="BO69" s="11">
        <f t="shared" si="62"/>
        <v>0</v>
      </c>
      <c r="BP69" s="10">
        <f t="shared" si="62"/>
        <v>0</v>
      </c>
      <c r="BQ69" s="11">
        <f t="shared" si="62"/>
        <v>0</v>
      </c>
      <c r="BR69" s="10">
        <f t="shared" ref="BR69:CQ69" si="63">SUM(BR67:BR68)</f>
        <v>0</v>
      </c>
      <c r="BS69" s="11">
        <f t="shared" si="63"/>
        <v>0</v>
      </c>
      <c r="BT69" s="10">
        <f t="shared" si="63"/>
        <v>0</v>
      </c>
      <c r="BU69" s="11">
        <f t="shared" si="63"/>
        <v>0</v>
      </c>
      <c r="BV69" s="10">
        <f t="shared" si="63"/>
        <v>0</v>
      </c>
      <c r="BW69" s="7">
        <f t="shared" si="63"/>
        <v>0</v>
      </c>
      <c r="BX69" s="7">
        <f t="shared" si="63"/>
        <v>0</v>
      </c>
      <c r="BY69" s="11">
        <f t="shared" si="63"/>
        <v>0</v>
      </c>
      <c r="BZ69" s="10">
        <f t="shared" si="63"/>
        <v>0</v>
      </c>
      <c r="CA69" s="11">
        <f t="shared" si="63"/>
        <v>0</v>
      </c>
      <c r="CB69" s="10">
        <f t="shared" si="63"/>
        <v>0</v>
      </c>
      <c r="CC69" s="11">
        <f t="shared" si="63"/>
        <v>0</v>
      </c>
      <c r="CD69" s="10">
        <f t="shared" si="63"/>
        <v>0</v>
      </c>
      <c r="CE69" s="7">
        <f t="shared" si="63"/>
        <v>0</v>
      </c>
      <c r="CF69" s="11">
        <f t="shared" si="63"/>
        <v>0</v>
      </c>
      <c r="CG69" s="10">
        <f t="shared" si="63"/>
        <v>0</v>
      </c>
      <c r="CH69" s="11">
        <f t="shared" si="63"/>
        <v>0</v>
      </c>
      <c r="CI69" s="10">
        <f t="shared" si="63"/>
        <v>0</v>
      </c>
      <c r="CJ69" s="11">
        <f t="shared" si="63"/>
        <v>0</v>
      </c>
      <c r="CK69" s="10">
        <f t="shared" si="63"/>
        <v>0</v>
      </c>
      <c r="CL69" s="11">
        <f t="shared" si="63"/>
        <v>0</v>
      </c>
      <c r="CM69" s="10">
        <f t="shared" si="63"/>
        <v>0</v>
      </c>
      <c r="CN69" s="11">
        <f t="shared" si="63"/>
        <v>0</v>
      </c>
      <c r="CO69" s="10">
        <f t="shared" si="63"/>
        <v>0</v>
      </c>
      <c r="CP69" s="7">
        <f t="shared" si="63"/>
        <v>0</v>
      </c>
      <c r="CQ69" s="7">
        <f t="shared" si="63"/>
        <v>0</v>
      </c>
    </row>
    <row r="70" spans="1:95" ht="20.100000000000001" customHeight="1" x14ac:dyDescent="0.2">
      <c r="A70" s="6"/>
      <c r="B70" s="6"/>
      <c r="C70" s="6"/>
      <c r="D70" s="6"/>
      <c r="E70" s="8" t="s">
        <v>143</v>
      </c>
      <c r="F70" s="6">
        <f>F24+F41+F46+F65+F69</f>
        <v>6</v>
      </c>
      <c r="G70" s="6">
        <f>G24+G41+G46+G65+G69</f>
        <v>44</v>
      </c>
      <c r="H70" s="6">
        <f t="shared" ref="H70:P70" si="64">H24+H41+H46+H69</f>
        <v>675</v>
      </c>
      <c r="I70" s="6">
        <f t="shared" si="64"/>
        <v>299</v>
      </c>
      <c r="J70" s="6">
        <f t="shared" si="64"/>
        <v>13</v>
      </c>
      <c r="K70" s="6">
        <f t="shared" si="64"/>
        <v>10</v>
      </c>
      <c r="L70" s="6">
        <f t="shared" si="64"/>
        <v>159</v>
      </c>
      <c r="M70" s="6">
        <f t="shared" si="64"/>
        <v>20</v>
      </c>
      <c r="N70" s="6">
        <f t="shared" si="64"/>
        <v>174</v>
      </c>
      <c r="O70" s="6">
        <f t="shared" si="64"/>
        <v>0</v>
      </c>
      <c r="P70" s="6">
        <f t="shared" si="64"/>
        <v>0</v>
      </c>
      <c r="Q70" s="7">
        <f>Q24+Q41+Q46+Q65+Q69</f>
        <v>90</v>
      </c>
      <c r="R70" s="7">
        <f>R24+R41+R46+R65+R69</f>
        <v>59</v>
      </c>
      <c r="S70" s="7">
        <f>S24+S41+S46+S65+S69</f>
        <v>32.700000000000003</v>
      </c>
      <c r="T70" s="11">
        <f t="shared" ref="T70:Y70" si="65">T24+T41+T46+T69</f>
        <v>89</v>
      </c>
      <c r="U70" s="10">
        <f t="shared" si="65"/>
        <v>0</v>
      </c>
      <c r="V70" s="11">
        <f t="shared" si="65"/>
        <v>0</v>
      </c>
      <c r="W70" s="10">
        <f t="shared" si="65"/>
        <v>0</v>
      </c>
      <c r="X70" s="11">
        <f t="shared" si="65"/>
        <v>0</v>
      </c>
      <c r="Y70" s="10">
        <f t="shared" si="65"/>
        <v>0</v>
      </c>
      <c r="Z70" s="7">
        <f>Z24+Z41+Z46+Z65+Z69</f>
        <v>8.4</v>
      </c>
      <c r="AA70" s="11">
        <f t="shared" ref="AA70:AJ70" si="66">AA24+AA41+AA46+AA69</f>
        <v>93</v>
      </c>
      <c r="AB70" s="10">
        <f t="shared" si="66"/>
        <v>0</v>
      </c>
      <c r="AC70" s="11">
        <f t="shared" si="66"/>
        <v>20</v>
      </c>
      <c r="AD70" s="10">
        <f t="shared" si="66"/>
        <v>0</v>
      </c>
      <c r="AE70" s="11">
        <f t="shared" si="66"/>
        <v>18</v>
      </c>
      <c r="AF70" s="10">
        <f t="shared" si="66"/>
        <v>0</v>
      </c>
      <c r="AG70" s="11">
        <f t="shared" si="66"/>
        <v>0</v>
      </c>
      <c r="AH70" s="10">
        <f t="shared" si="66"/>
        <v>0</v>
      </c>
      <c r="AI70" s="11">
        <f t="shared" si="66"/>
        <v>0</v>
      </c>
      <c r="AJ70" s="10">
        <f t="shared" si="66"/>
        <v>0</v>
      </c>
      <c r="AK70" s="7">
        <f>AK24+AK41+AK46+AK65+AK69</f>
        <v>15.6</v>
      </c>
      <c r="AL70" s="7">
        <f>AL24+AL41+AL46+AL65+AL69</f>
        <v>24</v>
      </c>
      <c r="AM70" s="11">
        <f t="shared" ref="AM70:AR70" si="67">AM24+AM41+AM46+AM69</f>
        <v>81</v>
      </c>
      <c r="AN70" s="10">
        <f t="shared" si="67"/>
        <v>0</v>
      </c>
      <c r="AO70" s="11">
        <f t="shared" si="67"/>
        <v>0</v>
      </c>
      <c r="AP70" s="10">
        <f t="shared" si="67"/>
        <v>0</v>
      </c>
      <c r="AQ70" s="11">
        <f t="shared" si="67"/>
        <v>0</v>
      </c>
      <c r="AR70" s="10">
        <f t="shared" si="67"/>
        <v>0</v>
      </c>
      <c r="AS70" s="7">
        <f>AS24+AS41+AS46+AS65+AS69</f>
        <v>7.4</v>
      </c>
      <c r="AT70" s="11">
        <f t="shared" ref="AT70:BC70" si="68">AT24+AT41+AT46+AT69</f>
        <v>66</v>
      </c>
      <c r="AU70" s="10">
        <f t="shared" si="68"/>
        <v>0</v>
      </c>
      <c r="AV70" s="11">
        <f t="shared" si="68"/>
        <v>0</v>
      </c>
      <c r="AW70" s="10">
        <f t="shared" si="68"/>
        <v>0</v>
      </c>
      <c r="AX70" s="11">
        <f t="shared" si="68"/>
        <v>48</v>
      </c>
      <c r="AY70" s="10">
        <f t="shared" si="68"/>
        <v>0</v>
      </c>
      <c r="AZ70" s="11">
        <f t="shared" si="68"/>
        <v>0</v>
      </c>
      <c r="BA70" s="10">
        <f t="shared" si="68"/>
        <v>0</v>
      </c>
      <c r="BB70" s="11">
        <f t="shared" si="68"/>
        <v>0</v>
      </c>
      <c r="BC70" s="10">
        <f t="shared" si="68"/>
        <v>0</v>
      </c>
      <c r="BD70" s="7">
        <f>BD24+BD41+BD46+BD65+BD69</f>
        <v>15.6</v>
      </c>
      <c r="BE70" s="7">
        <f>BE24+BE41+BE46+BE65+BE69</f>
        <v>23</v>
      </c>
      <c r="BF70" s="11">
        <f t="shared" ref="BF70:BK70" si="69">BF24+BF41+BF46+BF69</f>
        <v>66</v>
      </c>
      <c r="BG70" s="10">
        <f t="shared" si="69"/>
        <v>0</v>
      </c>
      <c r="BH70" s="11">
        <f t="shared" si="69"/>
        <v>13</v>
      </c>
      <c r="BI70" s="10">
        <f t="shared" si="69"/>
        <v>0</v>
      </c>
      <c r="BJ70" s="11">
        <f t="shared" si="69"/>
        <v>0</v>
      </c>
      <c r="BK70" s="10">
        <f t="shared" si="69"/>
        <v>0</v>
      </c>
      <c r="BL70" s="7">
        <f>BL24+BL41+BL46+BL65+BL69</f>
        <v>7</v>
      </c>
      <c r="BM70" s="11">
        <f t="shared" ref="BM70:BV70" si="70">BM24+BM41+BM46+BM69</f>
        <v>0</v>
      </c>
      <c r="BN70" s="10">
        <f t="shared" si="70"/>
        <v>0</v>
      </c>
      <c r="BO70" s="11">
        <f t="shared" si="70"/>
        <v>0</v>
      </c>
      <c r="BP70" s="10">
        <f t="shared" si="70"/>
        <v>0</v>
      </c>
      <c r="BQ70" s="11">
        <f t="shared" si="70"/>
        <v>81</v>
      </c>
      <c r="BR70" s="10">
        <f t="shared" si="70"/>
        <v>0</v>
      </c>
      <c r="BS70" s="11">
        <f t="shared" si="70"/>
        <v>0</v>
      </c>
      <c r="BT70" s="10">
        <f t="shared" si="70"/>
        <v>0</v>
      </c>
      <c r="BU70" s="11">
        <f t="shared" si="70"/>
        <v>0</v>
      </c>
      <c r="BV70" s="10">
        <f t="shared" si="70"/>
        <v>0</v>
      </c>
      <c r="BW70" s="7">
        <f>BW24+BW41+BW46+BW65+BW69</f>
        <v>6</v>
      </c>
      <c r="BX70" s="7">
        <f>BX24+BX41+BX46+BX65+BX69</f>
        <v>13</v>
      </c>
      <c r="BY70" s="11">
        <f t="shared" ref="BY70:CD70" si="71">BY24+BY41+BY46+BY69</f>
        <v>63</v>
      </c>
      <c r="BZ70" s="10">
        <f t="shared" si="71"/>
        <v>0</v>
      </c>
      <c r="CA70" s="11">
        <f t="shared" si="71"/>
        <v>0</v>
      </c>
      <c r="CB70" s="10">
        <f t="shared" si="71"/>
        <v>0</v>
      </c>
      <c r="CC70" s="11">
        <f t="shared" si="71"/>
        <v>10</v>
      </c>
      <c r="CD70" s="10">
        <f t="shared" si="71"/>
        <v>0</v>
      </c>
      <c r="CE70" s="7">
        <f>CE24+CE41+CE46+CE65+CE69</f>
        <v>8.1999999999999993</v>
      </c>
      <c r="CF70" s="11">
        <f t="shared" ref="CF70:CO70" si="72">CF24+CF41+CF46+CF69</f>
        <v>0</v>
      </c>
      <c r="CG70" s="10">
        <f t="shared" si="72"/>
        <v>0</v>
      </c>
      <c r="CH70" s="11">
        <f t="shared" si="72"/>
        <v>0</v>
      </c>
      <c r="CI70" s="10">
        <f t="shared" si="72"/>
        <v>0</v>
      </c>
      <c r="CJ70" s="11">
        <f t="shared" si="72"/>
        <v>27</v>
      </c>
      <c r="CK70" s="10">
        <f t="shared" si="72"/>
        <v>0</v>
      </c>
      <c r="CL70" s="11">
        <f t="shared" si="72"/>
        <v>0</v>
      </c>
      <c r="CM70" s="10">
        <f t="shared" si="72"/>
        <v>0</v>
      </c>
      <c r="CN70" s="11">
        <f t="shared" si="72"/>
        <v>0</v>
      </c>
      <c r="CO70" s="10">
        <f t="shared" si="72"/>
        <v>0</v>
      </c>
      <c r="CP70" s="7">
        <f>CP24+CP41+CP46+CP65+CP69</f>
        <v>21.8</v>
      </c>
      <c r="CQ70" s="7">
        <f>CQ24+CQ41+CQ46+CQ65+CQ69</f>
        <v>30</v>
      </c>
    </row>
    <row r="72" spans="1:95" x14ac:dyDescent="0.2">
      <c r="D72" s="3" t="s">
        <v>22</v>
      </c>
      <c r="E72" s="3" t="s">
        <v>149</v>
      </c>
      <c r="M72" t="s">
        <v>144</v>
      </c>
      <c r="U72" t="s">
        <v>145</v>
      </c>
      <c r="AC72" t="s">
        <v>146</v>
      </c>
    </row>
    <row r="73" spans="1:95" x14ac:dyDescent="0.2">
      <c r="D73" s="3" t="s">
        <v>26</v>
      </c>
      <c r="E73" s="3" t="s">
        <v>150</v>
      </c>
      <c r="AC73" t="s">
        <v>147</v>
      </c>
    </row>
    <row r="74" spans="1:95" x14ac:dyDescent="0.2">
      <c r="D74" s="14" t="s">
        <v>32</v>
      </c>
      <c r="E74" s="14"/>
    </row>
    <row r="75" spans="1:95" x14ac:dyDescent="0.2">
      <c r="D75" s="3" t="s">
        <v>34</v>
      </c>
      <c r="E75" s="3" t="s">
        <v>151</v>
      </c>
    </row>
    <row r="76" spans="1:95" x14ac:dyDescent="0.2">
      <c r="D76" s="3" t="s">
        <v>35</v>
      </c>
      <c r="E76" s="3" t="s">
        <v>152</v>
      </c>
    </row>
    <row r="77" spans="1:95" x14ac:dyDescent="0.2">
      <c r="D77" s="3" t="s">
        <v>36</v>
      </c>
      <c r="E77" s="3" t="s">
        <v>153</v>
      </c>
    </row>
    <row r="78" spans="1:95" x14ac:dyDescent="0.2">
      <c r="D78" s="14" t="s">
        <v>33</v>
      </c>
      <c r="E78" s="14"/>
      <c r="M78" s="9" t="s">
        <v>148</v>
      </c>
      <c r="U78" s="9" t="s">
        <v>148</v>
      </c>
      <c r="AC78" s="9" t="s">
        <v>148</v>
      </c>
    </row>
    <row r="79" spans="1:95" x14ac:dyDescent="0.2">
      <c r="D79" s="3" t="s">
        <v>37</v>
      </c>
      <c r="E79" s="3" t="s">
        <v>154</v>
      </c>
    </row>
    <row r="80" spans="1:95" x14ac:dyDescent="0.2">
      <c r="D80" s="3" t="s">
        <v>38</v>
      </c>
      <c r="E80" s="3" t="s">
        <v>155</v>
      </c>
    </row>
    <row r="81" spans="4:5" x14ac:dyDescent="0.2">
      <c r="D81" s="3" t="s">
        <v>39</v>
      </c>
      <c r="E81" s="3" t="s">
        <v>156</v>
      </c>
    </row>
    <row r="82" spans="4:5" x14ac:dyDescent="0.2">
      <c r="D82" s="3" t="s">
        <v>40</v>
      </c>
      <c r="E82" s="3" t="s">
        <v>157</v>
      </c>
    </row>
    <row r="83" spans="4:5" x14ac:dyDescent="0.2">
      <c r="D83" s="3" t="s">
        <v>41</v>
      </c>
      <c r="E83" s="3" t="s">
        <v>158</v>
      </c>
    </row>
  </sheetData>
  <mergeCells count="99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5:CQ25"/>
    <mergeCell ref="A42:CQ42"/>
    <mergeCell ref="A47:CQ47"/>
    <mergeCell ref="CE14:CE15"/>
    <mergeCell ref="CF14:CO14"/>
    <mergeCell ref="CF15:CG15"/>
    <mergeCell ref="CH15:CI15"/>
    <mergeCell ref="C48:C49"/>
    <mergeCell ref="A48:A49"/>
    <mergeCell ref="B48:B49"/>
    <mergeCell ref="C50:C51"/>
    <mergeCell ref="A50:A51"/>
    <mergeCell ref="B50:B51"/>
    <mergeCell ref="C52:C53"/>
    <mergeCell ref="A52:A53"/>
    <mergeCell ref="B52:B53"/>
    <mergeCell ref="C54:C55"/>
    <mergeCell ref="A54:A55"/>
    <mergeCell ref="B54:B55"/>
    <mergeCell ref="A63:CQ63"/>
    <mergeCell ref="A66:CQ66"/>
    <mergeCell ref="D74:E74"/>
    <mergeCell ref="D78:E78"/>
    <mergeCell ref="C56:C57"/>
    <mergeCell ref="A56:A57"/>
    <mergeCell ref="B56:B57"/>
    <mergeCell ref="C58:C62"/>
    <mergeCell ref="A58:A62"/>
    <mergeCell ref="B58:B6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Systemy elektroenergetyczne</vt:lpstr>
      <vt:lpstr>Urządzenia i instalacje elektry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2021-04-13T09:13:43Z</dcterms:created>
  <dcterms:modified xsi:type="dcterms:W3CDTF">2021-04-26T10:19:23Z</dcterms:modified>
</cp:coreProperties>
</file>