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CA99C0C-CF97-4EFA-B0A7-5534DDCB7FF6}" xr6:coauthVersionLast="45" xr6:coauthVersionMax="45" xr10:uidLastSave="{00000000-0000-0000-0000-000000000000}"/>
  <bookViews>
    <workbookView xWindow="-120" yWindow="-120" windowWidth="38640" windowHeight="15840"/>
  </bookViews>
  <sheets>
    <sheet name="Elektrotech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I17" i="1"/>
  <c r="J17" i="1"/>
  <c r="K17" i="1"/>
  <c r="L17" i="1"/>
  <c r="M17" i="1"/>
  <c r="N17" i="1"/>
  <c r="O17" i="1"/>
  <c r="P17" i="1"/>
  <c r="R17" i="1"/>
  <c r="AL17" i="1"/>
  <c r="BE17" i="1"/>
  <c r="BX17" i="1"/>
  <c r="CQ17" i="1"/>
  <c r="DJ17" i="1"/>
  <c r="EC17" i="1"/>
  <c r="EV17" i="1"/>
  <c r="FO17" i="1"/>
  <c r="I18" i="1"/>
  <c r="J18" i="1"/>
  <c r="K18" i="1"/>
  <c r="L18" i="1"/>
  <c r="N18" i="1"/>
  <c r="O18" i="1"/>
  <c r="P18" i="1"/>
  <c r="R18" i="1"/>
  <c r="S18" i="1"/>
  <c r="AL18" i="1"/>
  <c r="BE18" i="1"/>
  <c r="BO18" i="1"/>
  <c r="BW18" i="1"/>
  <c r="BX18" i="1"/>
  <c r="CQ18" i="1"/>
  <c r="DJ18" i="1"/>
  <c r="EC18" i="1"/>
  <c r="EV18" i="1"/>
  <c r="FO18" i="1"/>
  <c r="I19" i="1"/>
  <c r="J19" i="1"/>
  <c r="K19" i="1"/>
  <c r="L19" i="1"/>
  <c r="N19" i="1"/>
  <c r="O19" i="1"/>
  <c r="P19" i="1"/>
  <c r="S19" i="1"/>
  <c r="AL19" i="1"/>
  <c r="BE19" i="1"/>
  <c r="BX19" i="1"/>
  <c r="CH19" i="1"/>
  <c r="M19" i="1"/>
  <c r="CP19" i="1"/>
  <c r="CQ19" i="1"/>
  <c r="DJ19" i="1"/>
  <c r="F19" i="1"/>
  <c r="EC19" i="1"/>
  <c r="EV19" i="1"/>
  <c r="FO19" i="1"/>
  <c r="I20" i="1"/>
  <c r="J20" i="1"/>
  <c r="H20" i="1"/>
  <c r="K20" i="1"/>
  <c r="L20" i="1"/>
  <c r="M20" i="1"/>
  <c r="N20" i="1"/>
  <c r="O20" i="1"/>
  <c r="P20" i="1"/>
  <c r="R20" i="1"/>
  <c r="AL20" i="1"/>
  <c r="BE20" i="1"/>
  <c r="BX20" i="1"/>
  <c r="CQ20" i="1"/>
  <c r="DJ20" i="1"/>
  <c r="EC20" i="1"/>
  <c r="EC29" i="1"/>
  <c r="EV20" i="1"/>
  <c r="FO20" i="1"/>
  <c r="I21" i="1"/>
  <c r="J21" i="1"/>
  <c r="K21" i="1"/>
  <c r="L21" i="1"/>
  <c r="M21" i="1"/>
  <c r="N21" i="1"/>
  <c r="O21" i="1"/>
  <c r="P21" i="1"/>
  <c r="S21" i="1"/>
  <c r="AL21" i="1"/>
  <c r="BE21" i="1"/>
  <c r="BX21" i="1"/>
  <c r="CQ21" i="1"/>
  <c r="DA21" i="1"/>
  <c r="DI21" i="1"/>
  <c r="EC21" i="1"/>
  <c r="EV21" i="1"/>
  <c r="FO21" i="1"/>
  <c r="I22" i="1"/>
  <c r="J22" i="1"/>
  <c r="K22" i="1"/>
  <c r="L22" i="1"/>
  <c r="M22" i="1"/>
  <c r="N22" i="1"/>
  <c r="O22" i="1"/>
  <c r="P22" i="1"/>
  <c r="R22" i="1"/>
  <c r="AL22" i="1"/>
  <c r="BE22" i="1"/>
  <c r="BX22" i="1"/>
  <c r="CQ22" i="1"/>
  <c r="DJ22" i="1"/>
  <c r="EC22" i="1"/>
  <c r="EV22" i="1"/>
  <c r="FO22" i="1"/>
  <c r="F23" i="1"/>
  <c r="I23" i="1"/>
  <c r="J23" i="1"/>
  <c r="H23" i="1"/>
  <c r="K23" i="1"/>
  <c r="L23" i="1"/>
  <c r="M23" i="1"/>
  <c r="N23" i="1"/>
  <c r="O23" i="1"/>
  <c r="P23" i="1"/>
  <c r="R23" i="1"/>
  <c r="AL23" i="1"/>
  <c r="BE23" i="1"/>
  <c r="BX23" i="1"/>
  <c r="CQ23" i="1"/>
  <c r="DJ23" i="1"/>
  <c r="EC23" i="1"/>
  <c r="EV23" i="1"/>
  <c r="FO23" i="1"/>
  <c r="I24" i="1"/>
  <c r="J24" i="1"/>
  <c r="K24" i="1"/>
  <c r="L24" i="1"/>
  <c r="M24" i="1"/>
  <c r="N24" i="1"/>
  <c r="O24" i="1"/>
  <c r="P24" i="1"/>
  <c r="R24" i="1"/>
  <c r="S24" i="1"/>
  <c r="AL24" i="1"/>
  <c r="BE24" i="1"/>
  <c r="BX24" i="1"/>
  <c r="CQ24" i="1"/>
  <c r="DJ24" i="1"/>
  <c r="EC24" i="1"/>
  <c r="ED24" i="1"/>
  <c r="EJ24" i="1"/>
  <c r="FO24" i="1"/>
  <c r="G25" i="1"/>
  <c r="I25" i="1"/>
  <c r="J25" i="1"/>
  <c r="K25" i="1"/>
  <c r="L25" i="1"/>
  <c r="M25" i="1"/>
  <c r="N25" i="1"/>
  <c r="O25" i="1"/>
  <c r="P25" i="1"/>
  <c r="R25" i="1"/>
  <c r="AL25" i="1"/>
  <c r="BE25" i="1"/>
  <c r="BX25" i="1"/>
  <c r="CQ25" i="1"/>
  <c r="DJ25" i="1"/>
  <c r="EC25" i="1"/>
  <c r="EV25" i="1"/>
  <c r="FO25" i="1"/>
  <c r="I26" i="1"/>
  <c r="J26" i="1"/>
  <c r="H26" i="1"/>
  <c r="K26" i="1"/>
  <c r="L26" i="1"/>
  <c r="M26" i="1"/>
  <c r="N26" i="1"/>
  <c r="O26" i="1"/>
  <c r="P26" i="1"/>
  <c r="R26" i="1"/>
  <c r="AL26" i="1"/>
  <c r="G26" i="1"/>
  <c r="BE26" i="1"/>
  <c r="F26" i="1"/>
  <c r="BX26" i="1"/>
  <c r="CQ26" i="1"/>
  <c r="DJ26" i="1"/>
  <c r="EC26" i="1"/>
  <c r="EV26" i="1"/>
  <c r="FO26" i="1"/>
  <c r="G27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DJ27" i="1"/>
  <c r="EC27" i="1"/>
  <c r="EV27" i="1"/>
  <c r="FO27" i="1"/>
  <c r="H28" i="1"/>
  <c r="J28" i="1"/>
  <c r="K28" i="1"/>
  <c r="L28" i="1"/>
  <c r="M28" i="1"/>
  <c r="N28" i="1"/>
  <c r="O28" i="1"/>
  <c r="P28" i="1"/>
  <c r="R28" i="1"/>
  <c r="S28" i="1"/>
  <c r="AL28" i="1"/>
  <c r="BE28" i="1"/>
  <c r="BX28" i="1"/>
  <c r="CQ28" i="1"/>
  <c r="DJ28" i="1"/>
  <c r="EC28" i="1"/>
  <c r="EV28" i="1"/>
  <c r="EW28" i="1"/>
  <c r="I28" i="1"/>
  <c r="FC28" i="1"/>
  <c r="L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F29" i="1"/>
  <c r="BG29" i="1"/>
  <c r="BH29" i="1"/>
  <c r="BI29" i="1"/>
  <c r="BJ29" i="1"/>
  <c r="BK29" i="1"/>
  <c r="BL29" i="1"/>
  <c r="BM29" i="1"/>
  <c r="BN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D29" i="1"/>
  <c r="EE29" i="1"/>
  <c r="EF29" i="1"/>
  <c r="EG29" i="1"/>
  <c r="EH29" i="1"/>
  <c r="EI29" i="1"/>
  <c r="EK29" i="1"/>
  <c r="EL29" i="1"/>
  <c r="EM29" i="1"/>
  <c r="EN29" i="1"/>
  <c r="EO29" i="1"/>
  <c r="EP29" i="1"/>
  <c r="EQ29" i="1"/>
  <c r="ER29" i="1"/>
  <c r="ES29" i="1"/>
  <c r="ET29" i="1"/>
  <c r="EU29" i="1"/>
  <c r="EW29" i="1"/>
  <c r="EX29" i="1"/>
  <c r="EY29" i="1"/>
  <c r="EZ29" i="1"/>
  <c r="FA29" i="1"/>
  <c r="FB29" i="1"/>
  <c r="FD29" i="1"/>
  <c r="FE29" i="1"/>
  <c r="FF29" i="1"/>
  <c r="FG29" i="1"/>
  <c r="FH29" i="1"/>
  <c r="FI29" i="1"/>
  <c r="FJ29" i="1"/>
  <c r="FK29" i="1"/>
  <c r="FL29" i="1"/>
  <c r="FM29" i="1"/>
  <c r="FN29" i="1"/>
  <c r="I31" i="1"/>
  <c r="J31" i="1"/>
  <c r="K31" i="1"/>
  <c r="L31" i="1"/>
  <c r="M31" i="1"/>
  <c r="N31" i="1"/>
  <c r="O31" i="1"/>
  <c r="P31" i="1"/>
  <c r="R31" i="1"/>
  <c r="AL31" i="1"/>
  <c r="G31" i="1"/>
  <c r="BE31" i="1"/>
  <c r="BX31" i="1"/>
  <c r="CQ31" i="1"/>
  <c r="DJ31" i="1"/>
  <c r="EC31" i="1"/>
  <c r="EV31" i="1"/>
  <c r="FO31" i="1"/>
  <c r="G32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DJ32" i="1"/>
  <c r="EC32" i="1"/>
  <c r="EV32" i="1"/>
  <c r="FO32" i="1"/>
  <c r="I33" i="1"/>
  <c r="J33" i="1"/>
  <c r="H33" i="1"/>
  <c r="K33" i="1"/>
  <c r="L33" i="1"/>
  <c r="M33" i="1"/>
  <c r="N33" i="1"/>
  <c r="O33" i="1"/>
  <c r="P33" i="1"/>
  <c r="R33" i="1"/>
  <c r="AL33" i="1"/>
  <c r="G33" i="1"/>
  <c r="BE33" i="1"/>
  <c r="F33" i="1"/>
  <c r="BX33" i="1"/>
  <c r="CQ33" i="1"/>
  <c r="DJ33" i="1"/>
  <c r="EC33" i="1"/>
  <c r="EV33" i="1"/>
  <c r="FO33" i="1"/>
  <c r="G34" i="1"/>
  <c r="I34" i="1"/>
  <c r="J34" i="1"/>
  <c r="K34" i="1"/>
  <c r="L34" i="1"/>
  <c r="M34" i="1"/>
  <c r="N34" i="1"/>
  <c r="O34" i="1"/>
  <c r="P34" i="1"/>
  <c r="R34" i="1"/>
  <c r="AL34" i="1"/>
  <c r="BE34" i="1"/>
  <c r="BX34" i="1"/>
  <c r="CQ34" i="1"/>
  <c r="DJ34" i="1"/>
  <c r="EC34" i="1"/>
  <c r="EV34" i="1"/>
  <c r="FO34" i="1"/>
  <c r="I35" i="1"/>
  <c r="J35" i="1"/>
  <c r="H35" i="1"/>
  <c r="K35" i="1"/>
  <c r="L35" i="1"/>
  <c r="M35" i="1"/>
  <c r="N35" i="1"/>
  <c r="O35" i="1"/>
  <c r="P35" i="1"/>
  <c r="R35" i="1"/>
  <c r="AL35" i="1"/>
  <c r="G35" i="1"/>
  <c r="BE35" i="1"/>
  <c r="F35" i="1"/>
  <c r="BX35" i="1"/>
  <c r="CQ35" i="1"/>
  <c r="DJ35" i="1"/>
  <c r="EC35" i="1"/>
  <c r="EV35" i="1"/>
  <c r="FO35" i="1"/>
  <c r="G36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DJ36" i="1"/>
  <c r="EC36" i="1"/>
  <c r="EV36" i="1"/>
  <c r="FO36" i="1"/>
  <c r="I37" i="1"/>
  <c r="J37" i="1"/>
  <c r="H37" i="1"/>
  <c r="K37" i="1"/>
  <c r="L37" i="1"/>
  <c r="M37" i="1"/>
  <c r="N37" i="1"/>
  <c r="O37" i="1"/>
  <c r="P37" i="1"/>
  <c r="R37" i="1"/>
  <c r="AL37" i="1"/>
  <c r="G37" i="1"/>
  <c r="BE37" i="1"/>
  <c r="F37" i="1"/>
  <c r="BX37" i="1"/>
  <c r="CQ37" i="1"/>
  <c r="DJ37" i="1"/>
  <c r="EC37" i="1"/>
  <c r="EV37" i="1"/>
  <c r="FO37" i="1"/>
  <c r="G38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DJ38" i="1"/>
  <c r="EC38" i="1"/>
  <c r="EV38" i="1"/>
  <c r="FO38" i="1"/>
  <c r="L39" i="1"/>
  <c r="P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I41" i="1"/>
  <c r="J41" i="1"/>
  <c r="K41" i="1"/>
  <c r="L41" i="1"/>
  <c r="M41" i="1"/>
  <c r="N41" i="1"/>
  <c r="O41" i="1"/>
  <c r="P41" i="1"/>
  <c r="S41" i="1"/>
  <c r="AL41" i="1"/>
  <c r="BE41" i="1"/>
  <c r="BX41" i="1"/>
  <c r="CQ41" i="1"/>
  <c r="DJ41" i="1"/>
  <c r="EC41" i="1"/>
  <c r="EK41" i="1"/>
  <c r="EO41" i="1"/>
  <c r="EU41" i="1"/>
  <c r="EV41" i="1"/>
  <c r="FO41" i="1"/>
  <c r="I42" i="1"/>
  <c r="J42" i="1"/>
  <c r="K42" i="1"/>
  <c r="K74" i="1"/>
  <c r="L42" i="1"/>
  <c r="M42" i="1"/>
  <c r="N42" i="1"/>
  <c r="O42" i="1"/>
  <c r="P42" i="1"/>
  <c r="R42" i="1"/>
  <c r="AL42" i="1"/>
  <c r="BE42" i="1"/>
  <c r="BX42" i="1"/>
  <c r="CQ42" i="1"/>
  <c r="DJ42" i="1"/>
  <c r="EC42" i="1"/>
  <c r="EV42" i="1"/>
  <c r="FO42" i="1"/>
  <c r="F43" i="1"/>
  <c r="I43" i="1"/>
  <c r="J43" i="1"/>
  <c r="H43" i="1"/>
  <c r="K43" i="1"/>
  <c r="L43" i="1"/>
  <c r="M43" i="1"/>
  <c r="N43" i="1"/>
  <c r="O43" i="1"/>
  <c r="P43" i="1"/>
  <c r="R43" i="1"/>
  <c r="AL43" i="1"/>
  <c r="BE43" i="1"/>
  <c r="BX43" i="1"/>
  <c r="CQ43" i="1"/>
  <c r="DJ43" i="1"/>
  <c r="EC43" i="1"/>
  <c r="EV43" i="1"/>
  <c r="FO43" i="1"/>
  <c r="I44" i="1"/>
  <c r="J44" i="1"/>
  <c r="K44" i="1"/>
  <c r="L44" i="1"/>
  <c r="M44" i="1"/>
  <c r="N44" i="1"/>
  <c r="O44" i="1"/>
  <c r="P44" i="1"/>
  <c r="R44" i="1"/>
  <c r="AL44" i="1"/>
  <c r="BE44" i="1"/>
  <c r="BX44" i="1"/>
  <c r="CQ44" i="1"/>
  <c r="DJ44" i="1"/>
  <c r="EC44" i="1"/>
  <c r="EV44" i="1"/>
  <c r="FO44" i="1"/>
  <c r="F45" i="1"/>
  <c r="I45" i="1"/>
  <c r="J45" i="1"/>
  <c r="H45" i="1"/>
  <c r="K45" i="1"/>
  <c r="L45" i="1"/>
  <c r="M45" i="1"/>
  <c r="N45" i="1"/>
  <c r="O45" i="1"/>
  <c r="P45" i="1"/>
  <c r="R45" i="1"/>
  <c r="AL45" i="1"/>
  <c r="BE45" i="1"/>
  <c r="BX45" i="1"/>
  <c r="CQ45" i="1"/>
  <c r="DJ45" i="1"/>
  <c r="EC45" i="1"/>
  <c r="EV45" i="1"/>
  <c r="FO45" i="1"/>
  <c r="I46" i="1"/>
  <c r="J46" i="1"/>
  <c r="K46" i="1"/>
  <c r="L46" i="1"/>
  <c r="M46" i="1"/>
  <c r="N46" i="1"/>
  <c r="O46" i="1"/>
  <c r="P46" i="1"/>
  <c r="R46" i="1"/>
  <c r="AL46" i="1"/>
  <c r="BE46" i="1"/>
  <c r="BX46" i="1"/>
  <c r="CQ46" i="1"/>
  <c r="DJ46" i="1"/>
  <c r="EC46" i="1"/>
  <c r="EV46" i="1"/>
  <c r="FO46" i="1"/>
  <c r="F47" i="1"/>
  <c r="I47" i="1"/>
  <c r="J47" i="1"/>
  <c r="H47" i="1"/>
  <c r="K47" i="1"/>
  <c r="L47" i="1"/>
  <c r="M47" i="1"/>
  <c r="N47" i="1"/>
  <c r="O47" i="1"/>
  <c r="P47" i="1"/>
  <c r="R47" i="1"/>
  <c r="AL47" i="1"/>
  <c r="BE47" i="1"/>
  <c r="BX47" i="1"/>
  <c r="CQ47" i="1"/>
  <c r="DJ47" i="1"/>
  <c r="EC47" i="1"/>
  <c r="EV47" i="1"/>
  <c r="FO47" i="1"/>
  <c r="I48" i="1"/>
  <c r="J48" i="1"/>
  <c r="K48" i="1"/>
  <c r="L48" i="1"/>
  <c r="M48" i="1"/>
  <c r="N48" i="1"/>
  <c r="O48" i="1"/>
  <c r="P48" i="1"/>
  <c r="R48" i="1"/>
  <c r="AL48" i="1"/>
  <c r="BE48" i="1"/>
  <c r="BX48" i="1"/>
  <c r="CQ48" i="1"/>
  <c r="DJ48" i="1"/>
  <c r="EC48" i="1"/>
  <c r="EV48" i="1"/>
  <c r="FO48" i="1"/>
  <c r="F49" i="1"/>
  <c r="I49" i="1"/>
  <c r="J49" i="1"/>
  <c r="H49" i="1"/>
  <c r="K49" i="1"/>
  <c r="L49" i="1"/>
  <c r="M49" i="1"/>
  <c r="N49" i="1"/>
  <c r="O49" i="1"/>
  <c r="P49" i="1"/>
  <c r="R49" i="1"/>
  <c r="AL49" i="1"/>
  <c r="BE49" i="1"/>
  <c r="BX49" i="1"/>
  <c r="CQ49" i="1"/>
  <c r="DJ49" i="1"/>
  <c r="EC49" i="1"/>
  <c r="EV49" i="1"/>
  <c r="FO49" i="1"/>
  <c r="I50" i="1"/>
  <c r="J50" i="1"/>
  <c r="K50" i="1"/>
  <c r="L50" i="1"/>
  <c r="M50" i="1"/>
  <c r="N50" i="1"/>
  <c r="O50" i="1"/>
  <c r="P50" i="1"/>
  <c r="R50" i="1"/>
  <c r="AL50" i="1"/>
  <c r="BE50" i="1"/>
  <c r="BX50" i="1"/>
  <c r="CQ50" i="1"/>
  <c r="DJ50" i="1"/>
  <c r="EC50" i="1"/>
  <c r="EV50" i="1"/>
  <c r="FO50" i="1"/>
  <c r="F51" i="1"/>
  <c r="I51" i="1"/>
  <c r="J51" i="1"/>
  <c r="H51" i="1"/>
  <c r="K51" i="1"/>
  <c r="L51" i="1"/>
  <c r="M51" i="1"/>
  <c r="N51" i="1"/>
  <c r="O51" i="1"/>
  <c r="P51" i="1"/>
  <c r="R51" i="1"/>
  <c r="AL51" i="1"/>
  <c r="BE51" i="1"/>
  <c r="BX51" i="1"/>
  <c r="CQ51" i="1"/>
  <c r="DJ51" i="1"/>
  <c r="EC51" i="1"/>
  <c r="EV51" i="1"/>
  <c r="FO51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DJ52" i="1"/>
  <c r="EC52" i="1"/>
  <c r="EV52" i="1"/>
  <c r="FO52" i="1"/>
  <c r="F53" i="1"/>
  <c r="I53" i="1"/>
  <c r="J53" i="1"/>
  <c r="H53" i="1"/>
  <c r="K53" i="1"/>
  <c r="L53" i="1"/>
  <c r="M53" i="1"/>
  <c r="N53" i="1"/>
  <c r="O53" i="1"/>
  <c r="P53" i="1"/>
  <c r="R53" i="1"/>
  <c r="AL53" i="1"/>
  <c r="BE53" i="1"/>
  <c r="BX53" i="1"/>
  <c r="CQ53" i="1"/>
  <c r="DJ53" i="1"/>
  <c r="EC53" i="1"/>
  <c r="EV53" i="1"/>
  <c r="FO53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DJ54" i="1"/>
  <c r="EC54" i="1"/>
  <c r="EV54" i="1"/>
  <c r="FO54" i="1"/>
  <c r="F55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DJ55" i="1"/>
  <c r="EC55" i="1"/>
  <c r="EV55" i="1"/>
  <c r="FO55" i="1"/>
  <c r="I56" i="1"/>
  <c r="J56" i="1"/>
  <c r="H56" i="1"/>
  <c r="K56" i="1"/>
  <c r="L56" i="1"/>
  <c r="M56" i="1"/>
  <c r="N56" i="1"/>
  <c r="O56" i="1"/>
  <c r="P56" i="1"/>
  <c r="R56" i="1"/>
  <c r="AL56" i="1"/>
  <c r="G56" i="1"/>
  <c r="BE56" i="1"/>
  <c r="F56" i="1"/>
  <c r="BX56" i="1"/>
  <c r="CQ56" i="1"/>
  <c r="DJ56" i="1"/>
  <c r="EC56" i="1"/>
  <c r="EV56" i="1"/>
  <c r="FO56" i="1"/>
  <c r="G57" i="1"/>
  <c r="J57" i="1"/>
  <c r="K57" i="1"/>
  <c r="M57" i="1"/>
  <c r="N57" i="1"/>
  <c r="O57" i="1"/>
  <c r="P57" i="1"/>
  <c r="Q57" i="1"/>
  <c r="S57" i="1"/>
  <c r="AL57" i="1"/>
  <c r="F57" i="1"/>
  <c r="BE57" i="1"/>
  <c r="BX57" i="1"/>
  <c r="CQ57" i="1"/>
  <c r="DJ57" i="1"/>
  <c r="DK57" i="1"/>
  <c r="I57" i="1"/>
  <c r="DQ57" i="1"/>
  <c r="DR57" i="1"/>
  <c r="EB57" i="1"/>
  <c r="R57" i="1"/>
  <c r="EC57" i="1"/>
  <c r="EV57" i="1"/>
  <c r="FO57" i="1"/>
  <c r="G58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DJ58" i="1"/>
  <c r="EC58" i="1"/>
  <c r="EV58" i="1"/>
  <c r="FO58" i="1"/>
  <c r="I59" i="1"/>
  <c r="J59" i="1"/>
  <c r="H59" i="1"/>
  <c r="K59" i="1"/>
  <c r="L59" i="1"/>
  <c r="M59" i="1"/>
  <c r="N59" i="1"/>
  <c r="O59" i="1"/>
  <c r="P59" i="1"/>
  <c r="R59" i="1"/>
  <c r="AL59" i="1"/>
  <c r="G59" i="1"/>
  <c r="BE59" i="1"/>
  <c r="F59" i="1"/>
  <c r="BX59" i="1"/>
  <c r="CQ59" i="1"/>
  <c r="DJ59" i="1"/>
  <c r="EC59" i="1"/>
  <c r="EV59" i="1"/>
  <c r="FO59" i="1"/>
  <c r="G60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DJ60" i="1"/>
  <c r="EC60" i="1"/>
  <c r="EV60" i="1"/>
  <c r="FO60" i="1"/>
  <c r="I61" i="1"/>
  <c r="J61" i="1"/>
  <c r="H61" i="1"/>
  <c r="K61" i="1"/>
  <c r="L61" i="1"/>
  <c r="M61" i="1"/>
  <c r="N61" i="1"/>
  <c r="O61" i="1"/>
  <c r="P61" i="1"/>
  <c r="R61" i="1"/>
  <c r="AL61" i="1"/>
  <c r="G61" i="1"/>
  <c r="BE61" i="1"/>
  <c r="F61" i="1"/>
  <c r="BX61" i="1"/>
  <c r="CQ61" i="1"/>
  <c r="DJ61" i="1"/>
  <c r="EC61" i="1"/>
  <c r="EV61" i="1"/>
  <c r="FO61" i="1"/>
  <c r="G62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DJ62" i="1"/>
  <c r="EC62" i="1"/>
  <c r="EV62" i="1"/>
  <c r="FO62" i="1"/>
  <c r="J63" i="1"/>
  <c r="K63" i="1"/>
  <c r="M63" i="1"/>
  <c r="N63" i="1"/>
  <c r="O63" i="1"/>
  <c r="P63" i="1"/>
  <c r="R63" i="1"/>
  <c r="S63" i="1"/>
  <c r="AL63" i="1"/>
  <c r="BE63" i="1"/>
  <c r="BX63" i="1"/>
  <c r="CQ63" i="1"/>
  <c r="CR63" i="1"/>
  <c r="CX63" i="1"/>
  <c r="CY63" i="1"/>
  <c r="DI63" i="1"/>
  <c r="DJ63" i="1"/>
  <c r="EC63" i="1"/>
  <c r="EV63" i="1"/>
  <c r="FO63" i="1"/>
  <c r="J64" i="1"/>
  <c r="K64" i="1"/>
  <c r="L64" i="1"/>
  <c r="M64" i="1"/>
  <c r="N64" i="1"/>
  <c r="O64" i="1"/>
  <c r="P64" i="1"/>
  <c r="S64" i="1"/>
  <c r="AL64" i="1"/>
  <c r="BE64" i="1"/>
  <c r="BX64" i="1"/>
  <c r="CQ64" i="1"/>
  <c r="DJ64" i="1"/>
  <c r="DK64" i="1"/>
  <c r="I64" i="1"/>
  <c r="H64" i="1"/>
  <c r="DQ64" i="1"/>
  <c r="DV64" i="1"/>
  <c r="EB64" i="1"/>
  <c r="EB74" i="1"/>
  <c r="EV64" i="1"/>
  <c r="FO64" i="1"/>
  <c r="F65" i="1"/>
  <c r="I65" i="1"/>
  <c r="J65" i="1"/>
  <c r="H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FO65" i="1"/>
  <c r="I66" i="1"/>
  <c r="J66" i="1"/>
  <c r="K66" i="1"/>
  <c r="L66" i="1"/>
  <c r="M66" i="1"/>
  <c r="N66" i="1"/>
  <c r="O66" i="1"/>
  <c r="P66" i="1"/>
  <c r="R66" i="1"/>
  <c r="AL66" i="1"/>
  <c r="BE66" i="1"/>
  <c r="BX66" i="1"/>
  <c r="CQ66" i="1"/>
  <c r="DJ66" i="1"/>
  <c r="EC66" i="1"/>
  <c r="EV66" i="1"/>
  <c r="FO66" i="1"/>
  <c r="F67" i="1"/>
  <c r="I67" i="1"/>
  <c r="J67" i="1"/>
  <c r="H67" i="1"/>
  <c r="K67" i="1"/>
  <c r="L67" i="1"/>
  <c r="M67" i="1"/>
  <c r="N67" i="1"/>
  <c r="O67" i="1"/>
  <c r="P67" i="1"/>
  <c r="R67" i="1"/>
  <c r="AL67" i="1"/>
  <c r="BE67" i="1"/>
  <c r="BX67" i="1"/>
  <c r="CQ67" i="1"/>
  <c r="DJ67" i="1"/>
  <c r="EC67" i="1"/>
  <c r="EV67" i="1"/>
  <c r="FO67" i="1"/>
  <c r="I68" i="1"/>
  <c r="J68" i="1"/>
  <c r="K68" i="1"/>
  <c r="M68" i="1"/>
  <c r="N68" i="1"/>
  <c r="O68" i="1"/>
  <c r="P68" i="1"/>
  <c r="S68" i="1"/>
  <c r="AL68" i="1"/>
  <c r="BE68" i="1"/>
  <c r="BX68" i="1"/>
  <c r="CQ68" i="1"/>
  <c r="DJ68" i="1"/>
  <c r="EC68" i="1"/>
  <c r="ED68" i="1"/>
  <c r="EJ68" i="1"/>
  <c r="EK68" i="1"/>
  <c r="L68" i="1"/>
  <c r="EU68" i="1"/>
  <c r="FO68" i="1"/>
  <c r="G69" i="1"/>
  <c r="I69" i="1"/>
  <c r="J69" i="1"/>
  <c r="K69" i="1"/>
  <c r="L69" i="1"/>
  <c r="M69" i="1"/>
  <c r="N69" i="1"/>
  <c r="O69" i="1"/>
  <c r="P69" i="1"/>
  <c r="R69" i="1"/>
  <c r="AL69" i="1"/>
  <c r="BE69" i="1"/>
  <c r="BX69" i="1"/>
  <c r="CQ69" i="1"/>
  <c r="DJ69" i="1"/>
  <c r="EC69" i="1"/>
  <c r="EV69" i="1"/>
  <c r="FO69" i="1"/>
  <c r="I70" i="1"/>
  <c r="J70" i="1"/>
  <c r="H70" i="1"/>
  <c r="K70" i="1"/>
  <c r="L70" i="1"/>
  <c r="M70" i="1"/>
  <c r="N70" i="1"/>
  <c r="O70" i="1"/>
  <c r="P70" i="1"/>
  <c r="R70" i="1"/>
  <c r="AL70" i="1"/>
  <c r="G70" i="1"/>
  <c r="BE70" i="1"/>
  <c r="F70" i="1"/>
  <c r="BX70" i="1"/>
  <c r="CQ70" i="1"/>
  <c r="DJ70" i="1"/>
  <c r="EC70" i="1"/>
  <c r="EV70" i="1"/>
  <c r="FO70" i="1"/>
  <c r="G71" i="1"/>
  <c r="I71" i="1"/>
  <c r="J71" i="1"/>
  <c r="K71" i="1"/>
  <c r="L71" i="1"/>
  <c r="M71" i="1"/>
  <c r="N71" i="1"/>
  <c r="O71" i="1"/>
  <c r="P71" i="1"/>
  <c r="R71" i="1"/>
  <c r="AL71" i="1"/>
  <c r="BE71" i="1"/>
  <c r="BX71" i="1"/>
  <c r="CQ71" i="1"/>
  <c r="DJ71" i="1"/>
  <c r="EC71" i="1"/>
  <c r="EV71" i="1"/>
  <c r="FO71" i="1"/>
  <c r="H72" i="1"/>
  <c r="J72" i="1"/>
  <c r="K72" i="1"/>
  <c r="L72" i="1"/>
  <c r="M72" i="1"/>
  <c r="N72" i="1"/>
  <c r="O72" i="1"/>
  <c r="P72" i="1"/>
  <c r="S72" i="1"/>
  <c r="AL72" i="1"/>
  <c r="BE72" i="1"/>
  <c r="BX72" i="1"/>
  <c r="CQ72" i="1"/>
  <c r="DJ72" i="1"/>
  <c r="EC72" i="1"/>
  <c r="EV72" i="1"/>
  <c r="EW72" i="1"/>
  <c r="I72" i="1"/>
  <c r="FC72" i="1"/>
  <c r="FH72" i="1"/>
  <c r="FN72" i="1"/>
  <c r="FN74" i="1"/>
  <c r="I73" i="1"/>
  <c r="J73" i="1"/>
  <c r="H73" i="1"/>
  <c r="K73" i="1"/>
  <c r="L73" i="1"/>
  <c r="M73" i="1"/>
  <c r="N73" i="1"/>
  <c r="O73" i="1"/>
  <c r="P73" i="1"/>
  <c r="R73" i="1"/>
  <c r="AL73" i="1"/>
  <c r="G73" i="1"/>
  <c r="BE73" i="1"/>
  <c r="F73" i="1"/>
  <c r="BX73" i="1"/>
  <c r="CQ73" i="1"/>
  <c r="DJ73" i="1"/>
  <c r="EC73" i="1"/>
  <c r="EV73" i="1"/>
  <c r="FO73" i="1"/>
  <c r="O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Y74" i="1"/>
  <c r="BY110" i="1"/>
  <c r="BZ74" i="1"/>
  <c r="CA74" i="1"/>
  <c r="CA110" i="1"/>
  <c r="CB74" i="1"/>
  <c r="CC74" i="1"/>
  <c r="CC110" i="1"/>
  <c r="CD74" i="1"/>
  <c r="CE74" i="1"/>
  <c r="CE110" i="1"/>
  <c r="CF74" i="1"/>
  <c r="CG74" i="1"/>
  <c r="CG110" i="1"/>
  <c r="CH74" i="1"/>
  <c r="CI74" i="1"/>
  <c r="CI110" i="1"/>
  <c r="CJ74" i="1"/>
  <c r="CK74" i="1"/>
  <c r="CK110" i="1"/>
  <c r="CL74" i="1"/>
  <c r="CM74" i="1"/>
  <c r="CM110" i="1"/>
  <c r="CN74" i="1"/>
  <c r="CO74" i="1"/>
  <c r="CO110" i="1"/>
  <c r="CP74" i="1"/>
  <c r="CQ74" i="1"/>
  <c r="CS74" i="1"/>
  <c r="CT74" i="1"/>
  <c r="CU74" i="1"/>
  <c r="CV74" i="1"/>
  <c r="CW74" i="1"/>
  <c r="CX74" i="1"/>
  <c r="CZ74" i="1"/>
  <c r="DA74" i="1"/>
  <c r="DB74" i="1"/>
  <c r="DC74" i="1"/>
  <c r="DD74" i="1"/>
  <c r="DE74" i="1"/>
  <c r="DF74" i="1"/>
  <c r="DG74" i="1"/>
  <c r="DH74" i="1"/>
  <c r="DI74" i="1"/>
  <c r="DK74" i="1"/>
  <c r="DK110" i="1"/>
  <c r="DL74" i="1"/>
  <c r="DM74" i="1"/>
  <c r="DM110" i="1"/>
  <c r="DN74" i="1"/>
  <c r="DO74" i="1"/>
  <c r="DO110" i="1"/>
  <c r="DP74" i="1"/>
  <c r="DQ74" i="1"/>
  <c r="DQ110" i="1"/>
  <c r="DS74" i="1"/>
  <c r="DT74" i="1"/>
  <c r="DU74" i="1"/>
  <c r="DV74" i="1"/>
  <c r="DW74" i="1"/>
  <c r="DX74" i="1"/>
  <c r="DY74" i="1"/>
  <c r="DZ74" i="1"/>
  <c r="EA74" i="1"/>
  <c r="ED74" i="1"/>
  <c r="EE74" i="1"/>
  <c r="EE110" i="1"/>
  <c r="EF74" i="1"/>
  <c r="EG74" i="1"/>
  <c r="EG110" i="1"/>
  <c r="EH74" i="1"/>
  <c r="EI74" i="1"/>
  <c r="EI110" i="1"/>
  <c r="EK74" i="1"/>
  <c r="EL74" i="1"/>
  <c r="EM74" i="1"/>
  <c r="EN74" i="1"/>
  <c r="EO74" i="1"/>
  <c r="EP74" i="1"/>
  <c r="EQ74" i="1"/>
  <c r="ER74" i="1"/>
  <c r="ES74" i="1"/>
  <c r="ET74" i="1"/>
  <c r="EW74" i="1"/>
  <c r="EW110" i="1"/>
  <c r="EX74" i="1"/>
  <c r="EY74" i="1"/>
  <c r="EY110" i="1"/>
  <c r="EZ74" i="1"/>
  <c r="FA74" i="1"/>
  <c r="FA110" i="1"/>
  <c r="FB74" i="1"/>
  <c r="FC74" i="1"/>
  <c r="FD74" i="1"/>
  <c r="FE74" i="1"/>
  <c r="FE110" i="1"/>
  <c r="FF74" i="1"/>
  <c r="FG74" i="1"/>
  <c r="FG110" i="1"/>
  <c r="FH74" i="1"/>
  <c r="FI74" i="1"/>
  <c r="FI110" i="1"/>
  <c r="FJ74" i="1"/>
  <c r="FK74" i="1"/>
  <c r="FK110" i="1"/>
  <c r="FL74" i="1"/>
  <c r="FM74" i="1"/>
  <c r="FM110" i="1"/>
  <c r="G76" i="1"/>
  <c r="I76" i="1"/>
  <c r="J76" i="1"/>
  <c r="K76" i="1"/>
  <c r="L76" i="1"/>
  <c r="M76" i="1"/>
  <c r="N76" i="1"/>
  <c r="O76" i="1"/>
  <c r="P76" i="1"/>
  <c r="R76" i="1"/>
  <c r="AL76" i="1"/>
  <c r="BE76" i="1"/>
  <c r="BX76" i="1"/>
  <c r="CQ76" i="1"/>
  <c r="DJ76" i="1"/>
  <c r="EC76" i="1"/>
  <c r="EV76" i="1"/>
  <c r="FO76" i="1"/>
  <c r="I77" i="1"/>
  <c r="J77" i="1"/>
  <c r="H77" i="1"/>
  <c r="K77" i="1"/>
  <c r="L77" i="1"/>
  <c r="M77" i="1"/>
  <c r="N77" i="1"/>
  <c r="O77" i="1"/>
  <c r="P77" i="1"/>
  <c r="R77" i="1"/>
  <c r="AL77" i="1"/>
  <c r="G77" i="1"/>
  <c r="BE77" i="1"/>
  <c r="F77" i="1"/>
  <c r="BX77" i="1"/>
  <c r="CQ77" i="1"/>
  <c r="DJ77" i="1"/>
  <c r="EC77" i="1"/>
  <c r="EV77" i="1"/>
  <c r="FO77" i="1"/>
  <c r="G78" i="1"/>
  <c r="I78" i="1"/>
  <c r="J78" i="1"/>
  <c r="K78" i="1"/>
  <c r="L78" i="1"/>
  <c r="M78" i="1"/>
  <c r="N78" i="1"/>
  <c r="O78" i="1"/>
  <c r="P78" i="1"/>
  <c r="R78" i="1"/>
  <c r="AL78" i="1"/>
  <c r="BE78" i="1"/>
  <c r="BX78" i="1"/>
  <c r="CQ78" i="1"/>
  <c r="DJ78" i="1"/>
  <c r="EC78" i="1"/>
  <c r="EV78" i="1"/>
  <c r="FO78" i="1"/>
  <c r="I79" i="1"/>
  <c r="J79" i="1"/>
  <c r="H79" i="1"/>
  <c r="K79" i="1"/>
  <c r="L79" i="1"/>
  <c r="M79" i="1"/>
  <c r="N79" i="1"/>
  <c r="O79" i="1"/>
  <c r="P79" i="1"/>
  <c r="R79" i="1"/>
  <c r="AL79" i="1"/>
  <c r="G79" i="1"/>
  <c r="BE79" i="1"/>
  <c r="F79" i="1"/>
  <c r="BX79" i="1"/>
  <c r="CQ79" i="1"/>
  <c r="DJ79" i="1"/>
  <c r="EC79" i="1"/>
  <c r="EV79" i="1"/>
  <c r="FO79" i="1"/>
  <c r="G80" i="1"/>
  <c r="I80" i="1"/>
  <c r="J80" i="1"/>
  <c r="K80" i="1"/>
  <c r="L80" i="1"/>
  <c r="M80" i="1"/>
  <c r="N80" i="1"/>
  <c r="O80" i="1"/>
  <c r="P80" i="1"/>
  <c r="R80" i="1"/>
  <c r="AL80" i="1"/>
  <c r="BE80" i="1"/>
  <c r="BX80" i="1"/>
  <c r="CQ80" i="1"/>
  <c r="DJ80" i="1"/>
  <c r="EC80" i="1"/>
  <c r="EV80" i="1"/>
  <c r="FO80" i="1"/>
  <c r="I81" i="1"/>
  <c r="J81" i="1"/>
  <c r="H81" i="1"/>
  <c r="K81" i="1"/>
  <c r="L81" i="1"/>
  <c r="M81" i="1"/>
  <c r="N81" i="1"/>
  <c r="O81" i="1"/>
  <c r="P81" i="1"/>
  <c r="R81" i="1"/>
  <c r="AL81" i="1"/>
  <c r="G81" i="1"/>
  <c r="BE81" i="1"/>
  <c r="F81" i="1"/>
  <c r="BX81" i="1"/>
  <c r="CQ81" i="1"/>
  <c r="DJ81" i="1"/>
  <c r="EC81" i="1"/>
  <c r="EV81" i="1"/>
  <c r="FO81" i="1"/>
  <c r="G82" i="1"/>
  <c r="I82" i="1"/>
  <c r="J82" i="1"/>
  <c r="K82" i="1"/>
  <c r="L82" i="1"/>
  <c r="M82" i="1"/>
  <c r="N82" i="1"/>
  <c r="O82" i="1"/>
  <c r="P82" i="1"/>
  <c r="R82" i="1"/>
  <c r="AL82" i="1"/>
  <c r="BE82" i="1"/>
  <c r="BX82" i="1"/>
  <c r="CQ82" i="1"/>
  <c r="DJ82" i="1"/>
  <c r="EC82" i="1"/>
  <c r="EV82" i="1"/>
  <c r="FO82" i="1"/>
  <c r="I83" i="1"/>
  <c r="J83" i="1"/>
  <c r="H83" i="1"/>
  <c r="K83" i="1"/>
  <c r="L83" i="1"/>
  <c r="M83" i="1"/>
  <c r="N83" i="1"/>
  <c r="O83" i="1"/>
  <c r="P83" i="1"/>
  <c r="R83" i="1"/>
  <c r="AL83" i="1"/>
  <c r="G83" i="1"/>
  <c r="BE83" i="1"/>
  <c r="F83" i="1"/>
  <c r="BX83" i="1"/>
  <c r="CQ83" i="1"/>
  <c r="DJ83" i="1"/>
  <c r="EC83" i="1"/>
  <c r="EV83" i="1"/>
  <c r="FO83" i="1"/>
  <c r="G84" i="1"/>
  <c r="I84" i="1"/>
  <c r="J84" i="1"/>
  <c r="K84" i="1"/>
  <c r="L84" i="1"/>
  <c r="M84" i="1"/>
  <c r="N84" i="1"/>
  <c r="O84" i="1"/>
  <c r="P84" i="1"/>
  <c r="R84" i="1"/>
  <c r="AL84" i="1"/>
  <c r="BE84" i="1"/>
  <c r="BX84" i="1"/>
  <c r="CQ84" i="1"/>
  <c r="DJ84" i="1"/>
  <c r="EC84" i="1"/>
  <c r="EV84" i="1"/>
  <c r="FO84" i="1"/>
  <c r="I85" i="1"/>
  <c r="J85" i="1"/>
  <c r="H85" i="1"/>
  <c r="K85" i="1"/>
  <c r="L85" i="1"/>
  <c r="M85" i="1"/>
  <c r="N85" i="1"/>
  <c r="O85" i="1"/>
  <c r="P85" i="1"/>
  <c r="R85" i="1"/>
  <c r="AL85" i="1"/>
  <c r="G85" i="1"/>
  <c r="BE85" i="1"/>
  <c r="F85" i="1"/>
  <c r="BX85" i="1"/>
  <c r="CQ85" i="1"/>
  <c r="DJ85" i="1"/>
  <c r="EC85" i="1"/>
  <c r="EV85" i="1"/>
  <c r="FO85" i="1"/>
  <c r="G86" i="1"/>
  <c r="I86" i="1"/>
  <c r="J86" i="1"/>
  <c r="K86" i="1"/>
  <c r="L86" i="1"/>
  <c r="M86" i="1"/>
  <c r="N86" i="1"/>
  <c r="O86" i="1"/>
  <c r="P86" i="1"/>
  <c r="R86" i="1"/>
  <c r="AL86" i="1"/>
  <c r="BE86" i="1"/>
  <c r="BX86" i="1"/>
  <c r="CQ86" i="1"/>
  <c r="DJ86" i="1"/>
  <c r="EC86" i="1"/>
  <c r="EV86" i="1"/>
  <c r="FO86" i="1"/>
  <c r="I87" i="1"/>
  <c r="J87" i="1"/>
  <c r="H87" i="1"/>
  <c r="K87" i="1"/>
  <c r="L87" i="1"/>
  <c r="M87" i="1"/>
  <c r="N87" i="1"/>
  <c r="O87" i="1"/>
  <c r="P87" i="1"/>
  <c r="R87" i="1"/>
  <c r="AL87" i="1"/>
  <c r="G87" i="1"/>
  <c r="BE87" i="1"/>
  <c r="F87" i="1"/>
  <c r="BX87" i="1"/>
  <c r="CQ87" i="1"/>
  <c r="DJ87" i="1"/>
  <c r="EC87" i="1"/>
  <c r="EV87" i="1"/>
  <c r="FO87" i="1"/>
  <c r="G88" i="1"/>
  <c r="I88" i="1"/>
  <c r="J88" i="1"/>
  <c r="K88" i="1"/>
  <c r="L88" i="1"/>
  <c r="M88" i="1"/>
  <c r="N88" i="1"/>
  <c r="O88" i="1"/>
  <c r="P88" i="1"/>
  <c r="R88" i="1"/>
  <c r="AL88" i="1"/>
  <c r="BE88" i="1"/>
  <c r="BX88" i="1"/>
  <c r="CQ88" i="1"/>
  <c r="DJ88" i="1"/>
  <c r="EC88" i="1"/>
  <c r="EV88" i="1"/>
  <c r="FO88" i="1"/>
  <c r="I89" i="1"/>
  <c r="J89" i="1"/>
  <c r="H89" i="1"/>
  <c r="K89" i="1"/>
  <c r="L89" i="1"/>
  <c r="M89" i="1"/>
  <c r="N89" i="1"/>
  <c r="O89" i="1"/>
  <c r="P89" i="1"/>
  <c r="R89" i="1"/>
  <c r="AL89" i="1"/>
  <c r="G89" i="1"/>
  <c r="BE89" i="1"/>
  <c r="F89" i="1"/>
  <c r="BX89" i="1"/>
  <c r="CQ89" i="1"/>
  <c r="DJ89" i="1"/>
  <c r="EC89" i="1"/>
  <c r="EV89" i="1"/>
  <c r="FO89" i="1"/>
  <c r="G90" i="1"/>
  <c r="I90" i="1"/>
  <c r="J90" i="1"/>
  <c r="K90" i="1"/>
  <c r="L90" i="1"/>
  <c r="M90" i="1"/>
  <c r="N90" i="1"/>
  <c r="O90" i="1"/>
  <c r="P90" i="1"/>
  <c r="R90" i="1"/>
  <c r="AL90" i="1"/>
  <c r="BE90" i="1"/>
  <c r="BX90" i="1"/>
  <c r="CQ90" i="1"/>
  <c r="DJ90" i="1"/>
  <c r="EC90" i="1"/>
  <c r="EV90" i="1"/>
  <c r="FO90" i="1"/>
  <c r="I91" i="1"/>
  <c r="J91" i="1"/>
  <c r="H91" i="1"/>
  <c r="K91" i="1"/>
  <c r="L91" i="1"/>
  <c r="M91" i="1"/>
  <c r="N91" i="1"/>
  <c r="O91" i="1"/>
  <c r="P91" i="1"/>
  <c r="R91" i="1"/>
  <c r="AL91" i="1"/>
  <c r="G91" i="1"/>
  <c r="BE91" i="1"/>
  <c r="F91" i="1"/>
  <c r="BX91" i="1"/>
  <c r="CQ91" i="1"/>
  <c r="DJ91" i="1"/>
  <c r="EC91" i="1"/>
  <c r="EV91" i="1"/>
  <c r="FO91" i="1"/>
  <c r="G92" i="1"/>
  <c r="I92" i="1"/>
  <c r="J92" i="1"/>
  <c r="K92" i="1"/>
  <c r="L92" i="1"/>
  <c r="M92" i="1"/>
  <c r="N92" i="1"/>
  <c r="O92" i="1"/>
  <c r="P92" i="1"/>
  <c r="R92" i="1"/>
  <c r="AL92" i="1"/>
  <c r="BE92" i="1"/>
  <c r="BX92" i="1"/>
  <c r="CQ92" i="1"/>
  <c r="DJ92" i="1"/>
  <c r="EC92" i="1"/>
  <c r="EV92" i="1"/>
  <c r="FO92" i="1"/>
  <c r="I93" i="1"/>
  <c r="J93" i="1"/>
  <c r="H93" i="1"/>
  <c r="K93" i="1"/>
  <c r="L93" i="1"/>
  <c r="M93" i="1"/>
  <c r="N93" i="1"/>
  <c r="O93" i="1"/>
  <c r="P93" i="1"/>
  <c r="R93" i="1"/>
  <c r="AL93" i="1"/>
  <c r="G93" i="1"/>
  <c r="BE93" i="1"/>
  <c r="F93" i="1"/>
  <c r="BX93" i="1"/>
  <c r="CQ93" i="1"/>
  <c r="DJ93" i="1"/>
  <c r="EC93" i="1"/>
  <c r="EV93" i="1"/>
  <c r="FO93" i="1"/>
  <c r="G94" i="1"/>
  <c r="I94" i="1"/>
  <c r="J94" i="1"/>
  <c r="K94" i="1"/>
  <c r="L94" i="1"/>
  <c r="M94" i="1"/>
  <c r="N94" i="1"/>
  <c r="O94" i="1"/>
  <c r="P94" i="1"/>
  <c r="R94" i="1"/>
  <c r="AL94" i="1"/>
  <c r="BE94" i="1"/>
  <c r="BX94" i="1"/>
  <c r="CQ94" i="1"/>
  <c r="DJ94" i="1"/>
  <c r="EC94" i="1"/>
  <c r="EV94" i="1"/>
  <c r="FO94" i="1"/>
  <c r="I95" i="1"/>
  <c r="J95" i="1"/>
  <c r="H95" i="1"/>
  <c r="K95" i="1"/>
  <c r="L95" i="1"/>
  <c r="M95" i="1"/>
  <c r="N95" i="1"/>
  <c r="O95" i="1"/>
  <c r="P95" i="1"/>
  <c r="R95" i="1"/>
  <c r="AL95" i="1"/>
  <c r="G95" i="1"/>
  <c r="BE95" i="1"/>
  <c r="F95" i="1"/>
  <c r="BX95" i="1"/>
  <c r="CQ95" i="1"/>
  <c r="DJ95" i="1"/>
  <c r="EC95" i="1"/>
  <c r="EV95" i="1"/>
  <c r="FO95" i="1"/>
  <c r="G96" i="1"/>
  <c r="I96" i="1"/>
  <c r="J96" i="1"/>
  <c r="K96" i="1"/>
  <c r="L96" i="1"/>
  <c r="M96" i="1"/>
  <c r="N96" i="1"/>
  <c r="O96" i="1"/>
  <c r="P96" i="1"/>
  <c r="R96" i="1"/>
  <c r="AL96" i="1"/>
  <c r="BE96" i="1"/>
  <c r="BX96" i="1"/>
  <c r="CQ96" i="1"/>
  <c r="DJ96" i="1"/>
  <c r="EC96" i="1"/>
  <c r="EV96" i="1"/>
  <c r="FO96" i="1"/>
  <c r="I97" i="1"/>
  <c r="J97" i="1"/>
  <c r="H97" i="1"/>
  <c r="K97" i="1"/>
  <c r="L97" i="1"/>
  <c r="M97" i="1"/>
  <c r="N97" i="1"/>
  <c r="O97" i="1"/>
  <c r="P97" i="1"/>
  <c r="R97" i="1"/>
  <c r="AL97" i="1"/>
  <c r="G97" i="1"/>
  <c r="BE97" i="1"/>
  <c r="F97" i="1"/>
  <c r="BX97" i="1"/>
  <c r="CQ97" i="1"/>
  <c r="DJ97" i="1"/>
  <c r="EC97" i="1"/>
  <c r="EV97" i="1"/>
  <c r="FO97" i="1"/>
  <c r="G98" i="1"/>
  <c r="I98" i="1"/>
  <c r="J98" i="1"/>
  <c r="K98" i="1"/>
  <c r="L98" i="1"/>
  <c r="M98" i="1"/>
  <c r="N98" i="1"/>
  <c r="O98" i="1"/>
  <c r="P98" i="1"/>
  <c r="R98" i="1"/>
  <c r="AL98" i="1"/>
  <c r="BE98" i="1"/>
  <c r="BX98" i="1"/>
  <c r="CQ98" i="1"/>
  <c r="DJ98" i="1"/>
  <c r="EC98" i="1"/>
  <c r="EV98" i="1"/>
  <c r="FO98" i="1"/>
  <c r="I99" i="1"/>
  <c r="J99" i="1"/>
  <c r="H99" i="1"/>
  <c r="K99" i="1"/>
  <c r="L99" i="1"/>
  <c r="M99" i="1"/>
  <c r="N99" i="1"/>
  <c r="O99" i="1"/>
  <c r="P99" i="1"/>
  <c r="R99" i="1"/>
  <c r="AL99" i="1"/>
  <c r="G99" i="1"/>
  <c r="BE99" i="1"/>
  <c r="F99" i="1"/>
  <c r="BX99" i="1"/>
  <c r="CQ99" i="1"/>
  <c r="DJ99" i="1"/>
  <c r="EC99" i="1"/>
  <c r="EV99" i="1"/>
  <c r="FO99" i="1"/>
  <c r="G100" i="1"/>
  <c r="I100" i="1"/>
  <c r="J100" i="1"/>
  <c r="K100" i="1"/>
  <c r="L100" i="1"/>
  <c r="M100" i="1"/>
  <c r="N100" i="1"/>
  <c r="O100" i="1"/>
  <c r="P100" i="1"/>
  <c r="R100" i="1"/>
  <c r="AL100" i="1"/>
  <c r="BE100" i="1"/>
  <c r="BX100" i="1"/>
  <c r="CQ100" i="1"/>
  <c r="DJ100" i="1"/>
  <c r="EC100" i="1"/>
  <c r="EV100" i="1"/>
  <c r="FO100" i="1"/>
  <c r="I101" i="1"/>
  <c r="J101" i="1"/>
  <c r="H101" i="1"/>
  <c r="K101" i="1"/>
  <c r="L101" i="1"/>
  <c r="M101" i="1"/>
  <c r="N101" i="1"/>
  <c r="O101" i="1"/>
  <c r="P101" i="1"/>
  <c r="R101" i="1"/>
  <c r="AL101" i="1"/>
  <c r="G101" i="1"/>
  <c r="BE101" i="1"/>
  <c r="F101" i="1"/>
  <c r="BX101" i="1"/>
  <c r="CQ101" i="1"/>
  <c r="DJ101" i="1"/>
  <c r="EC101" i="1"/>
  <c r="EV101" i="1"/>
  <c r="FO101" i="1"/>
  <c r="G103" i="1"/>
  <c r="G104" i="1"/>
  <c r="I103" i="1"/>
  <c r="J103" i="1"/>
  <c r="K103" i="1"/>
  <c r="K104" i="1"/>
  <c r="L103" i="1"/>
  <c r="M103" i="1"/>
  <c r="M104" i="1"/>
  <c r="N103" i="1"/>
  <c r="O103" i="1"/>
  <c r="O104" i="1"/>
  <c r="P103" i="1"/>
  <c r="R103" i="1"/>
  <c r="AL103" i="1"/>
  <c r="BE103" i="1"/>
  <c r="BX103" i="1"/>
  <c r="CQ103" i="1"/>
  <c r="DJ103" i="1"/>
  <c r="EC103" i="1"/>
  <c r="EV103" i="1"/>
  <c r="FO103" i="1"/>
  <c r="J104" i="1"/>
  <c r="L104" i="1"/>
  <c r="N104" i="1"/>
  <c r="P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K104" i="1"/>
  <c r="FL104" i="1"/>
  <c r="FM104" i="1"/>
  <c r="FN104" i="1"/>
  <c r="FO104" i="1"/>
  <c r="I106" i="1"/>
  <c r="J106" i="1"/>
  <c r="K106" i="1"/>
  <c r="L106" i="1"/>
  <c r="M106" i="1"/>
  <c r="N106" i="1"/>
  <c r="O106" i="1"/>
  <c r="P106" i="1"/>
  <c r="R106" i="1"/>
  <c r="AL106" i="1"/>
  <c r="G106" i="1"/>
  <c r="BE106" i="1"/>
  <c r="F106" i="1"/>
  <c r="BX106" i="1"/>
  <c r="CQ106" i="1"/>
  <c r="DJ106" i="1"/>
  <c r="EC106" i="1"/>
  <c r="EV106" i="1"/>
  <c r="FO106" i="1"/>
  <c r="G107" i="1"/>
  <c r="I107" i="1"/>
  <c r="J107" i="1"/>
  <c r="K107" i="1"/>
  <c r="L107" i="1"/>
  <c r="M107" i="1"/>
  <c r="N107" i="1"/>
  <c r="O107" i="1"/>
  <c r="P107" i="1"/>
  <c r="R107" i="1"/>
  <c r="AL107" i="1"/>
  <c r="BE107" i="1"/>
  <c r="BX107" i="1"/>
  <c r="CQ107" i="1"/>
  <c r="DJ107" i="1"/>
  <c r="EC107" i="1"/>
  <c r="EV107" i="1"/>
  <c r="FO107" i="1"/>
  <c r="I108" i="1"/>
  <c r="J108" i="1"/>
  <c r="H108" i="1"/>
  <c r="K108" i="1"/>
  <c r="L108" i="1"/>
  <c r="M108" i="1"/>
  <c r="N108" i="1"/>
  <c r="O108" i="1"/>
  <c r="P108" i="1"/>
  <c r="R108" i="1"/>
  <c r="AL108" i="1"/>
  <c r="G108" i="1"/>
  <c r="BE108" i="1"/>
  <c r="F108" i="1"/>
  <c r="BX108" i="1"/>
  <c r="CQ108" i="1"/>
  <c r="DJ108" i="1"/>
  <c r="EC108" i="1"/>
  <c r="EV108" i="1"/>
  <c r="FO108" i="1"/>
  <c r="G109" i="1"/>
  <c r="I109" i="1"/>
  <c r="K109" i="1"/>
  <c r="M109" i="1"/>
  <c r="O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T110" i="1"/>
  <c r="V110" i="1"/>
  <c r="X110" i="1"/>
  <c r="Z110" i="1"/>
  <c r="AB110" i="1"/>
  <c r="AD110" i="1"/>
  <c r="AF110" i="1"/>
  <c r="AH110" i="1"/>
  <c r="AJ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F110" i="1"/>
  <c r="BG110" i="1"/>
  <c r="BH110" i="1"/>
  <c r="BI110" i="1"/>
  <c r="BJ110" i="1"/>
  <c r="BK110" i="1"/>
  <c r="BL110" i="1"/>
  <c r="BM110" i="1"/>
  <c r="BN110" i="1"/>
  <c r="BP110" i="1"/>
  <c r="BQ110" i="1"/>
  <c r="BR110" i="1"/>
  <c r="BS110" i="1"/>
  <c r="BT110" i="1"/>
  <c r="BU110" i="1"/>
  <c r="BV110" i="1"/>
  <c r="BW110" i="1"/>
  <c r="BZ110" i="1"/>
  <c r="CB110" i="1"/>
  <c r="CD110" i="1"/>
  <c r="CF110" i="1"/>
  <c r="CH110" i="1"/>
  <c r="CJ110" i="1"/>
  <c r="CL110" i="1"/>
  <c r="CN110" i="1"/>
  <c r="CP110" i="1"/>
  <c r="CS110" i="1"/>
  <c r="CT110" i="1"/>
  <c r="CU110" i="1"/>
  <c r="CV110" i="1"/>
  <c r="CW110" i="1"/>
  <c r="CX110" i="1"/>
  <c r="CZ110" i="1"/>
  <c r="DA110" i="1"/>
  <c r="DB110" i="1"/>
  <c r="DC110" i="1"/>
  <c r="DD110" i="1"/>
  <c r="DE110" i="1"/>
  <c r="DF110" i="1"/>
  <c r="DG110" i="1"/>
  <c r="DH110" i="1"/>
  <c r="DL110" i="1"/>
  <c r="DN110" i="1"/>
  <c r="DP110" i="1"/>
  <c r="DS110" i="1"/>
  <c r="DT110" i="1"/>
  <c r="DU110" i="1"/>
  <c r="DV110" i="1"/>
  <c r="DW110" i="1"/>
  <c r="DX110" i="1"/>
  <c r="DY110" i="1"/>
  <c r="DZ110" i="1"/>
  <c r="EA110" i="1"/>
  <c r="EB110" i="1"/>
  <c r="ED110" i="1"/>
  <c r="EF110" i="1"/>
  <c r="EH110" i="1"/>
  <c r="EK110" i="1"/>
  <c r="EL110" i="1"/>
  <c r="EM110" i="1"/>
  <c r="EN110" i="1"/>
  <c r="EO110" i="1"/>
  <c r="EP110" i="1"/>
  <c r="EQ110" i="1"/>
  <c r="ER110" i="1"/>
  <c r="ES110" i="1"/>
  <c r="ET110" i="1"/>
  <c r="EX110" i="1"/>
  <c r="EZ110" i="1"/>
  <c r="FB110" i="1"/>
  <c r="FD110" i="1"/>
  <c r="FF110" i="1"/>
  <c r="FH110" i="1"/>
  <c r="FJ110" i="1"/>
  <c r="FL110" i="1"/>
  <c r="FN110" i="1"/>
  <c r="P109" i="1"/>
  <c r="N109" i="1"/>
  <c r="L109" i="1"/>
  <c r="J109" i="1"/>
  <c r="H106" i="1"/>
  <c r="H68" i="1"/>
  <c r="F66" i="1"/>
  <c r="G66" i="1"/>
  <c r="Q66" i="1"/>
  <c r="H66" i="1"/>
  <c r="L63" i="1"/>
  <c r="CY74" i="1"/>
  <c r="CY110" i="1"/>
  <c r="I63" i="1"/>
  <c r="H63" i="1"/>
  <c r="CR74" i="1"/>
  <c r="CR110" i="1"/>
  <c r="G63" i="1"/>
  <c r="Q63" i="1"/>
  <c r="F63" i="1"/>
  <c r="F54" i="1"/>
  <c r="G54" i="1"/>
  <c r="Q54" i="1"/>
  <c r="H54" i="1"/>
  <c r="F52" i="1"/>
  <c r="G52" i="1"/>
  <c r="Q52" i="1"/>
  <c r="H52" i="1"/>
  <c r="F50" i="1"/>
  <c r="G50" i="1"/>
  <c r="Q50" i="1"/>
  <c r="H50" i="1"/>
  <c r="F48" i="1"/>
  <c r="G48" i="1"/>
  <c r="Q48" i="1"/>
  <c r="H48" i="1"/>
  <c r="F46" i="1"/>
  <c r="G46" i="1"/>
  <c r="Q46" i="1"/>
  <c r="H46" i="1"/>
  <c r="F44" i="1"/>
  <c r="G44" i="1"/>
  <c r="Q44" i="1"/>
  <c r="H44" i="1"/>
  <c r="DJ74" i="1"/>
  <c r="BX74" i="1"/>
  <c r="BX110" i="1"/>
  <c r="F42" i="1"/>
  <c r="G42" i="1"/>
  <c r="AL74" i="1"/>
  <c r="Q42" i="1"/>
  <c r="M74" i="1"/>
  <c r="H42" i="1"/>
  <c r="I74" i="1"/>
  <c r="P74" i="1"/>
  <c r="N74" i="1"/>
  <c r="J74" i="1"/>
  <c r="H41" i="1"/>
  <c r="AK110" i="1"/>
  <c r="AI110" i="1"/>
  <c r="AG110" i="1"/>
  <c r="AE110" i="1"/>
  <c r="AC110" i="1"/>
  <c r="AA110" i="1"/>
  <c r="Y110" i="1"/>
  <c r="W110" i="1"/>
  <c r="U110" i="1"/>
  <c r="FO72" i="1"/>
  <c r="G72" i="1"/>
  <c r="Q72" i="1"/>
  <c r="F72" i="1"/>
  <c r="R72" i="1"/>
  <c r="R68" i="1"/>
  <c r="EU74" i="1"/>
  <c r="EU110" i="1"/>
  <c r="EV68" i="1"/>
  <c r="EV74" i="1"/>
  <c r="EJ74" i="1"/>
  <c r="G68" i="1"/>
  <c r="FO74" i="1"/>
  <c r="BE74" i="1"/>
  <c r="BE29" i="1"/>
  <c r="F20" i="1"/>
  <c r="F107" i="1"/>
  <c r="F109" i="1"/>
  <c r="AL109" i="1"/>
  <c r="Q107" i="1"/>
  <c r="H107" i="1"/>
  <c r="R109" i="1"/>
  <c r="F103" i="1"/>
  <c r="F104" i="1"/>
  <c r="Q103" i="1"/>
  <c r="Q104" i="1"/>
  <c r="H103" i="1"/>
  <c r="H104" i="1"/>
  <c r="I104" i="1"/>
  <c r="F100" i="1"/>
  <c r="Q100" i="1"/>
  <c r="H100" i="1"/>
  <c r="F98" i="1"/>
  <c r="Q98" i="1"/>
  <c r="H98" i="1"/>
  <c r="F96" i="1"/>
  <c r="Q96" i="1"/>
  <c r="H96" i="1"/>
  <c r="F94" i="1"/>
  <c r="Q94" i="1"/>
  <c r="H94" i="1"/>
  <c r="F92" i="1"/>
  <c r="Q92" i="1"/>
  <c r="H92" i="1"/>
  <c r="F90" i="1"/>
  <c r="Q90" i="1"/>
  <c r="H90" i="1"/>
  <c r="F88" i="1"/>
  <c r="Q88" i="1"/>
  <c r="H88" i="1"/>
  <c r="F86" i="1"/>
  <c r="Q86" i="1"/>
  <c r="H86" i="1"/>
  <c r="F84" i="1"/>
  <c r="Q84" i="1"/>
  <c r="H84" i="1"/>
  <c r="F82" i="1"/>
  <c r="Q82" i="1"/>
  <c r="H82" i="1"/>
  <c r="F80" i="1"/>
  <c r="Q80" i="1"/>
  <c r="H80" i="1"/>
  <c r="F78" i="1"/>
  <c r="Q78" i="1"/>
  <c r="H78" i="1"/>
  <c r="F76" i="1"/>
  <c r="Q76" i="1"/>
  <c r="H76" i="1"/>
  <c r="F71" i="1"/>
  <c r="Q71" i="1"/>
  <c r="H71" i="1"/>
  <c r="F69" i="1"/>
  <c r="Q69" i="1"/>
  <c r="H69" i="1"/>
  <c r="F68" i="1"/>
  <c r="G67" i="1"/>
  <c r="G65" i="1"/>
  <c r="EC64" i="1"/>
  <c r="G64" i="1"/>
  <c r="Q64" i="1"/>
  <c r="R64" i="1"/>
  <c r="F62" i="1"/>
  <c r="Q62" i="1"/>
  <c r="H62" i="1"/>
  <c r="F60" i="1"/>
  <c r="Q60" i="1"/>
  <c r="H60" i="1"/>
  <c r="F58" i="1"/>
  <c r="Q58" i="1"/>
  <c r="H58" i="1"/>
  <c r="L57" i="1"/>
  <c r="L74" i="1"/>
  <c r="L110" i="1"/>
  <c r="DR74" i="1"/>
  <c r="DR110" i="1"/>
  <c r="G55" i="1"/>
  <c r="Q55" i="1"/>
  <c r="H55" i="1"/>
  <c r="FO28" i="1"/>
  <c r="FO29" i="1"/>
  <c r="FO110" i="1"/>
  <c r="FC29" i="1"/>
  <c r="FC110" i="1"/>
  <c r="G28" i="1"/>
  <c r="Q28" i="1"/>
  <c r="F28" i="1"/>
  <c r="EV24" i="1"/>
  <c r="Q24" i="1"/>
  <c r="EJ29" i="1"/>
  <c r="EJ110" i="1"/>
  <c r="G24" i="1"/>
  <c r="H24" i="1"/>
  <c r="F22" i="1"/>
  <c r="G22" i="1"/>
  <c r="Q22" i="1"/>
  <c r="H22" i="1"/>
  <c r="P29" i="1"/>
  <c r="P110" i="1"/>
  <c r="N29" i="1"/>
  <c r="Q108" i="1"/>
  <c r="Q106" i="1"/>
  <c r="Q101" i="1"/>
  <c r="Q99" i="1"/>
  <c r="Q97" i="1"/>
  <c r="Q95" i="1"/>
  <c r="Q93" i="1"/>
  <c r="Q91" i="1"/>
  <c r="Q89" i="1"/>
  <c r="Q87" i="1"/>
  <c r="Q85" i="1"/>
  <c r="Q83" i="1"/>
  <c r="Q81" i="1"/>
  <c r="Q79" i="1"/>
  <c r="Q77" i="1"/>
  <c r="Q73" i="1"/>
  <c r="Q70" i="1"/>
  <c r="Q67" i="1"/>
  <c r="Q65" i="1"/>
  <c r="Q61" i="1"/>
  <c r="Q59" i="1"/>
  <c r="Q56" i="1"/>
  <c r="G53" i="1"/>
  <c r="G51" i="1"/>
  <c r="G49" i="1"/>
  <c r="G47" i="1"/>
  <c r="G39" i="1"/>
  <c r="N39" i="1"/>
  <c r="J39" i="1"/>
  <c r="H31" i="1"/>
  <c r="H21" i="1"/>
  <c r="H19" i="1"/>
  <c r="EV29" i="1"/>
  <c r="M18" i="1"/>
  <c r="H18" i="1"/>
  <c r="BO29" i="1"/>
  <c r="BO110" i="1"/>
  <c r="G18" i="1"/>
  <c r="Q18" i="1"/>
  <c r="F18" i="1"/>
  <c r="J29" i="1"/>
  <c r="J110" i="1"/>
  <c r="Q53" i="1"/>
  <c r="Q51" i="1"/>
  <c r="Q49" i="1"/>
  <c r="Q47" i="1"/>
  <c r="G45" i="1"/>
  <c r="G43" i="1"/>
  <c r="G41" i="1"/>
  <c r="Q41" i="1"/>
  <c r="R41" i="1"/>
  <c r="R74" i="1"/>
  <c r="F41" i="1"/>
  <c r="F38" i="1"/>
  <c r="Q38" i="1"/>
  <c r="H38" i="1"/>
  <c r="F36" i="1"/>
  <c r="Q36" i="1"/>
  <c r="H36" i="1"/>
  <c r="F34" i="1"/>
  <c r="Q34" i="1"/>
  <c r="H34" i="1"/>
  <c r="F32" i="1"/>
  <c r="Q32" i="1"/>
  <c r="O39" i="1"/>
  <c r="M39" i="1"/>
  <c r="K39" i="1"/>
  <c r="H32" i="1"/>
  <c r="I39" i="1"/>
  <c r="FO39" i="1"/>
  <c r="EC39" i="1"/>
  <c r="CQ39" i="1"/>
  <c r="BE39" i="1"/>
  <c r="F31" i="1"/>
  <c r="F27" i="1"/>
  <c r="Q27" i="1"/>
  <c r="H27" i="1"/>
  <c r="F25" i="1"/>
  <c r="Q25" i="1"/>
  <c r="H25" i="1"/>
  <c r="F24" i="1"/>
  <c r="G23" i="1"/>
  <c r="R21" i="1"/>
  <c r="DJ21" i="1"/>
  <c r="DI29" i="1"/>
  <c r="DI110" i="1"/>
  <c r="S29" i="1"/>
  <c r="S110" i="1"/>
  <c r="G20" i="1"/>
  <c r="CQ29" i="1"/>
  <c r="CQ110" i="1"/>
  <c r="G19" i="1"/>
  <c r="Q19" i="1"/>
  <c r="R19" i="1"/>
  <c r="R29" i="1"/>
  <c r="R110" i="1"/>
  <c r="F17" i="1"/>
  <c r="Q17" i="1"/>
  <c r="O29" i="1"/>
  <c r="O110" i="1"/>
  <c r="M29" i="1"/>
  <c r="M110" i="1"/>
  <c r="K29" i="1"/>
  <c r="K110" i="1"/>
  <c r="H17" i="1"/>
  <c r="I29" i="1"/>
  <c r="I110" i="1"/>
  <c r="Q45" i="1"/>
  <c r="Q43" i="1"/>
  <c r="Q37" i="1"/>
  <c r="Q35" i="1"/>
  <c r="Q33" i="1"/>
  <c r="Q31" i="1"/>
  <c r="Q26" i="1"/>
  <c r="Q23" i="1"/>
  <c r="Q20" i="1"/>
  <c r="G29" i="1"/>
  <c r="G110" i="1"/>
  <c r="H29" i="1"/>
  <c r="Q39" i="1"/>
  <c r="Q21" i="1"/>
  <c r="DJ29" i="1"/>
  <c r="DJ110" i="1"/>
  <c r="F39" i="1"/>
  <c r="G74" i="1"/>
  <c r="EV110" i="1"/>
  <c r="H39" i="1"/>
  <c r="Q109" i="1"/>
  <c r="N110" i="1"/>
  <c r="G21" i="1"/>
  <c r="EC74" i="1"/>
  <c r="EC110" i="1"/>
  <c r="F64" i="1"/>
  <c r="F74" i="1"/>
  <c r="Q68" i="1"/>
  <c r="AL110" i="1"/>
  <c r="H57" i="1"/>
  <c r="Q29" i="1"/>
  <c r="Q74" i="1"/>
  <c r="F21" i="1"/>
  <c r="F29" i="1"/>
  <c r="BE110" i="1"/>
  <c r="H74" i="1"/>
  <c r="H109" i="1"/>
  <c r="F110" i="1"/>
  <c r="Q110" i="1"/>
  <c r="H110" i="1"/>
</calcChain>
</file>

<file path=xl/sharedStrings.xml><?xml version="1.0" encoding="utf-8"?>
<sst xmlns="http://schemas.openxmlformats.org/spreadsheetml/2006/main" count="498" uniqueCount="235">
  <si>
    <t>Wydział Elektryczny</t>
  </si>
  <si>
    <t>Nazwa kierunku studiów</t>
  </si>
  <si>
    <t>Elektrotechnika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</si>
  <si>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</si>
  <si>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</si>
  <si>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</si>
  <si>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</si>
  <si>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</si>
  <si>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</si>
  <si>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</si>
  <si>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</si>
  <si>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</si>
  <si>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</si>
  <si>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</si>
  <si>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</si>
  <si>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</si>
  <si>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</si>
  <si>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</si>
  <si>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EL_1A_N_2021_2022_Z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</si>
  <si>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</si>
  <si>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</si>
  <si>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</si>
  <si>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</si>
  <si>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</si>
  <si>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</si>
  <si>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</si>
  <si>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</si>
  <si>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</si>
  <si>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</si>
  <si>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</si>
  <si>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</si>
  <si>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</si>
  <si>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</si>
  <si>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</si>
  <si>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</si>
  <si>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</si>
  <si>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</si>
  <si>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</si>
  <si>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</si>
  <si>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</si>
  <si>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</si>
  <si>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</si>
  <si>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</si>
  <si>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</si>
  <si>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</si>
  <si>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</si>
  <si>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</si>
  <si>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</si>
  <si>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</si>
  <si>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</si>
  <si>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</si>
  <si>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</si>
  <si>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</si>
  <si>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</si>
  <si>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</si>
  <si>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</si>
  <si>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</si>
  <si>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</si>
  <si>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</si>
  <si>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</si>
  <si>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</si>
  <si>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</si>
  <si>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Problemy ekologiczne w technice</t>
  </si>
  <si>
    <t>Blok obieralny 2</t>
  </si>
  <si>
    <t>Blok obieralny 4</t>
  </si>
  <si>
    <t>A06</t>
  </si>
  <si>
    <t>Zarządzanie projektami</t>
  </si>
  <si>
    <t>Blok obieralny 5</t>
  </si>
  <si>
    <t>e</t>
  </si>
  <si>
    <t>A08</t>
  </si>
  <si>
    <t>Ochrona własności intelektualnej</t>
  </si>
  <si>
    <t>A09</t>
  </si>
  <si>
    <t>BHP i ergonomia</t>
  </si>
  <si>
    <t>Blok obieralny 6</t>
  </si>
  <si>
    <t>A11</t>
  </si>
  <si>
    <t>Filozofia</t>
  </si>
  <si>
    <t>A12</t>
  </si>
  <si>
    <t>Socjologia</t>
  </si>
  <si>
    <t>A13</t>
  </si>
  <si>
    <t>Etyka</t>
  </si>
  <si>
    <t>Blok obieralny 7</t>
  </si>
  <si>
    <t>Razem</t>
  </si>
  <si>
    <t>Moduły/Przedmioty kształcenia podstawowego</t>
  </si>
  <si>
    <t>B01</t>
  </si>
  <si>
    <t>Algebra</t>
  </si>
  <si>
    <t>B02</t>
  </si>
  <si>
    <t>Podstawy algorytmizacji i programowania</t>
  </si>
  <si>
    <t>B03</t>
  </si>
  <si>
    <t>Wprowadzenie do analizy matematycznej</t>
  </si>
  <si>
    <t>B04</t>
  </si>
  <si>
    <t>Grafika CAD</t>
  </si>
  <si>
    <t>B05</t>
  </si>
  <si>
    <t>Fizyka</t>
  </si>
  <si>
    <t>B06</t>
  </si>
  <si>
    <t>Inżynieria materiałowa</t>
  </si>
  <si>
    <t>B07</t>
  </si>
  <si>
    <t>Informatyka i programowanie obiektowe</t>
  </si>
  <si>
    <t>B08</t>
  </si>
  <si>
    <t>Programowanie mikroprocesorów i architektura komputerów</t>
  </si>
  <si>
    <t>Moduły/Przedmioty kształcenia kierunkowego</t>
  </si>
  <si>
    <t>Blok obieralny 12</t>
  </si>
  <si>
    <t>C01</t>
  </si>
  <si>
    <t>Urządzenia i instalacje niskiego napięcia</t>
  </si>
  <si>
    <t>C02</t>
  </si>
  <si>
    <t>Podstawy elektrotechniki</t>
  </si>
  <si>
    <t>C03</t>
  </si>
  <si>
    <t>Metody matematyczne w elektrotechnice</t>
  </si>
  <si>
    <t>C04</t>
  </si>
  <si>
    <t>Elektrotechnika teoretyczna i techniki symulacji</t>
  </si>
  <si>
    <t>C05</t>
  </si>
  <si>
    <t>Narzędzia CAD w instalacjach elektrycznych</t>
  </si>
  <si>
    <t>C06</t>
  </si>
  <si>
    <t>Analiza matematyczna</t>
  </si>
  <si>
    <t>C07</t>
  </si>
  <si>
    <t>Metrologia</t>
  </si>
  <si>
    <t>C08</t>
  </si>
  <si>
    <t>Procesy fizyczne w elektrotechnice</t>
  </si>
  <si>
    <t>C09</t>
  </si>
  <si>
    <t>Podstawy techniki oświetleniowej</t>
  </si>
  <si>
    <t>C10</t>
  </si>
  <si>
    <t>Elektromagnetyzm</t>
  </si>
  <si>
    <t>C11</t>
  </si>
  <si>
    <t>Podstawy elektroenergetyki</t>
  </si>
  <si>
    <t>C12</t>
  </si>
  <si>
    <t>Inżynieria wysokich napięć</t>
  </si>
  <si>
    <t>C13</t>
  </si>
  <si>
    <t>Podstawy automatyki</t>
  </si>
  <si>
    <t>C14</t>
  </si>
  <si>
    <t>Prawo energetyczne i przepisy normatywne</t>
  </si>
  <si>
    <t>C15</t>
  </si>
  <si>
    <t>Projektowanie sieci zasilających i instalacji elektrycznych obiektów budowlanych</t>
  </si>
  <si>
    <t>Blok obieralny 8</t>
  </si>
  <si>
    <t>C17</t>
  </si>
  <si>
    <t>Inteligentne instalacje elektryczne</t>
  </si>
  <si>
    <t>C18</t>
  </si>
  <si>
    <t>Maszyny elektryczne</t>
  </si>
  <si>
    <t>C19</t>
  </si>
  <si>
    <t>Sieci elektroenergetyczne</t>
  </si>
  <si>
    <t>C20</t>
  </si>
  <si>
    <t>Energoelektronika</t>
  </si>
  <si>
    <t>C21</t>
  </si>
  <si>
    <t>Zabezpieczenia elektroenergetyczne</t>
  </si>
  <si>
    <t>Blok obieralny 9</t>
  </si>
  <si>
    <t>Blok obieralny 10</t>
  </si>
  <si>
    <t>C24</t>
  </si>
  <si>
    <t>Podstawy elektroniki przemysłowej</t>
  </si>
  <si>
    <t>C25</t>
  </si>
  <si>
    <t>Metodyka badań naukowych</t>
  </si>
  <si>
    <t>C26</t>
  </si>
  <si>
    <t>Napęd elektryczny</t>
  </si>
  <si>
    <t>Blok obieralny 11</t>
  </si>
  <si>
    <t>C28</t>
  </si>
  <si>
    <t>Eksploatacja i diagnostyka techniczna</t>
  </si>
  <si>
    <t>C29</t>
  </si>
  <si>
    <t>Seminarium dyplomowe</t>
  </si>
  <si>
    <t>C31</t>
  </si>
  <si>
    <t>Praca dyplomowa inżynierska</t>
  </si>
  <si>
    <t>Blok obieralny 13</t>
  </si>
  <si>
    <t>C33</t>
  </si>
  <si>
    <t>Kompatybilność elektromagnetyczna</t>
  </si>
  <si>
    <t>Moduły/Przedmioty obieralne</t>
  </si>
  <si>
    <t>A03.1</t>
  </si>
  <si>
    <t>Język angielski 1</t>
  </si>
  <si>
    <t>A03.2</t>
  </si>
  <si>
    <t>Język niemiecki 1</t>
  </si>
  <si>
    <t>A05.1</t>
  </si>
  <si>
    <t>Język angielski 2</t>
  </si>
  <si>
    <t>A05.2</t>
  </si>
  <si>
    <t>Język niemiecki 2</t>
  </si>
  <si>
    <t>A07.1</t>
  </si>
  <si>
    <t>Język angielski 3</t>
  </si>
  <si>
    <t>A07.2</t>
  </si>
  <si>
    <t>Język niemiecki 3</t>
  </si>
  <si>
    <t>A10.1</t>
  </si>
  <si>
    <t>Aspekty prawne przedsiębiorczości</t>
  </si>
  <si>
    <t>A10.2</t>
  </si>
  <si>
    <t>Ekonomika zarządzania jakością</t>
  </si>
  <si>
    <t>A14.1</t>
  </si>
  <si>
    <t>Wystąpienia publiczne</t>
  </si>
  <si>
    <t>A14.2</t>
  </si>
  <si>
    <t>Techniki autoprezentacji</t>
  </si>
  <si>
    <t>C.30.1</t>
  </si>
  <si>
    <t>Symulacja procesów elektromechanicznych  w urządzeniach  elektrycznych</t>
  </si>
  <si>
    <t>C.30.2</t>
  </si>
  <si>
    <t>Obliczenia polowe maszyn i urządzeń elektrycznych</t>
  </si>
  <si>
    <t>C16.1</t>
  </si>
  <si>
    <t>Badania sieci i instalacji elektroenergetycznych</t>
  </si>
  <si>
    <t>C16.2</t>
  </si>
  <si>
    <t>Sprawdzanie sieci i instalacji elektrycznych</t>
  </si>
  <si>
    <t>C22.1</t>
  </si>
  <si>
    <t>Aplikacje mobilne</t>
  </si>
  <si>
    <t>C22.2</t>
  </si>
  <si>
    <t>Zastosowania PLC w instalacjach elektrycznych</t>
  </si>
  <si>
    <t>C23.1</t>
  </si>
  <si>
    <t>Odnawialne źródła energii</t>
  </si>
  <si>
    <t>C23.2</t>
  </si>
  <si>
    <t>Generacja rozproszona w systemie elektroenergetycznym</t>
  </si>
  <si>
    <t>C27.1</t>
  </si>
  <si>
    <t>Elektromobilność</t>
  </si>
  <si>
    <t>C27.2</t>
  </si>
  <si>
    <t>Elektryczne systemy transportowe</t>
  </si>
  <si>
    <t>C32.1</t>
  </si>
  <si>
    <t>Systemy zarządzania niekonwencjonalnych budynków</t>
  </si>
  <si>
    <t>C32.2</t>
  </si>
  <si>
    <t>Wybrane zagadnienia elektromagnetycznych badań nieniszczących</t>
  </si>
  <si>
    <t>C32.3</t>
  </si>
  <si>
    <t>Wysokonapięciowe układy izolacyjne</t>
  </si>
  <si>
    <t>C32.4</t>
  </si>
  <si>
    <t>Elektronarzędzia</t>
  </si>
  <si>
    <t>C32.5</t>
  </si>
  <si>
    <t>Nowoczesne sieci i instalacje elektroenergetyczne</t>
  </si>
  <si>
    <t>C32.6</t>
  </si>
  <si>
    <t>Zasilanie urządzeń scenicznych</t>
  </si>
  <si>
    <t>Praktyki zawodowe</t>
  </si>
  <si>
    <t>P01</t>
  </si>
  <si>
    <t>Praktyka zawodowa</t>
  </si>
  <si>
    <t>Przedmioty jednorazowe</t>
  </si>
  <si>
    <t>A15</t>
  </si>
  <si>
    <t>Szkolenie BHP i przeciwpożarowe</t>
  </si>
  <si>
    <t>A16</t>
  </si>
  <si>
    <t>Szkolenie biblioteczne</t>
  </si>
  <si>
    <t>A17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</si>
  <si>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</si>
  <si>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</si>
  <si>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</si>
  <si>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</si>
  <si>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</si>
  <si>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</si>
  <si>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</si>
  <si>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</si>
  <si>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</si>
  <si>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</si>
  <si>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</si>
  <si>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</si>
  <si>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>Załącznik nr 3 do Uchwały nr 73 Senatu z dnia 26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</si>
</sst>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4820D8AC-0522-4D0E-BE3B-C0E355E5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F5043034-D1BE-45C5-B5BE-3182E262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3"/>
  <sheetViews>
    <sheetView tabSelected="1" workbookViewId="0">
      <selection activeCell="AI8" sqref="AI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234</v>
      </c>
    </row>
    <row r="11" spans="1:171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20" t="s">
        <v>42</v>
      </c>
      <c r="R12" s="20" t="s">
        <v>43</v>
      </c>
      <c r="S12" s="20" t="s">
        <v>44</v>
      </c>
      <c r="T12" s="18" t="s">
        <v>45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 t="s">
        <v>50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 t="s">
        <v>53</v>
      </c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 t="s">
        <v>56</v>
      </c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</row>
    <row r="13" spans="1:171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20"/>
      <c r="R13" s="20"/>
      <c r="S13" s="20"/>
      <c r="T13" s="18" t="s">
        <v>46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">
        <v>49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 t="s">
        <v>51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 t="s">
        <v>52</v>
      </c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 t="s">
        <v>54</v>
      </c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 t="s">
        <v>55</v>
      </c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 t="s">
        <v>57</v>
      </c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 t="s">
        <v>58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20"/>
      <c r="R14" s="20"/>
      <c r="S14" s="20"/>
      <c r="T14" s="19" t="s">
        <v>32</v>
      </c>
      <c r="U14" s="19"/>
      <c r="V14" s="19"/>
      <c r="W14" s="19"/>
      <c r="X14" s="19"/>
      <c r="Y14" s="19"/>
      <c r="Z14" s="17" t="s">
        <v>47</v>
      </c>
      <c r="AA14" s="19" t="s">
        <v>33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7" t="s">
        <v>47</v>
      </c>
      <c r="AL14" s="17" t="s">
        <v>48</v>
      </c>
      <c r="AM14" s="19" t="s">
        <v>32</v>
      </c>
      <c r="AN14" s="19"/>
      <c r="AO14" s="19"/>
      <c r="AP14" s="19"/>
      <c r="AQ14" s="19"/>
      <c r="AR14" s="19"/>
      <c r="AS14" s="17" t="s">
        <v>47</v>
      </c>
      <c r="AT14" s="19" t="s">
        <v>33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7" t="s">
        <v>47</v>
      </c>
      <c r="BE14" s="17" t="s">
        <v>48</v>
      </c>
      <c r="BF14" s="19" t="s">
        <v>32</v>
      </c>
      <c r="BG14" s="19"/>
      <c r="BH14" s="19"/>
      <c r="BI14" s="19"/>
      <c r="BJ14" s="19"/>
      <c r="BK14" s="19"/>
      <c r="BL14" s="17" t="s">
        <v>47</v>
      </c>
      <c r="BM14" s="19" t="s">
        <v>33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7" t="s">
        <v>47</v>
      </c>
      <c r="BX14" s="17" t="s">
        <v>48</v>
      </c>
      <c r="BY14" s="19" t="s">
        <v>32</v>
      </c>
      <c r="BZ14" s="19"/>
      <c r="CA14" s="19"/>
      <c r="CB14" s="19"/>
      <c r="CC14" s="19"/>
      <c r="CD14" s="19"/>
      <c r="CE14" s="17" t="s">
        <v>47</v>
      </c>
      <c r="CF14" s="19" t="s">
        <v>33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47</v>
      </c>
      <c r="CQ14" s="17" t="s">
        <v>48</v>
      </c>
      <c r="CR14" s="19" t="s">
        <v>32</v>
      </c>
      <c r="CS14" s="19"/>
      <c r="CT14" s="19"/>
      <c r="CU14" s="19"/>
      <c r="CV14" s="19"/>
      <c r="CW14" s="19"/>
      <c r="CX14" s="17" t="s">
        <v>47</v>
      </c>
      <c r="CY14" s="19" t="s">
        <v>33</v>
      </c>
      <c r="CZ14" s="19"/>
      <c r="DA14" s="19"/>
      <c r="DB14" s="19"/>
      <c r="DC14" s="19"/>
      <c r="DD14" s="19"/>
      <c r="DE14" s="19"/>
      <c r="DF14" s="19"/>
      <c r="DG14" s="19"/>
      <c r="DH14" s="19"/>
      <c r="DI14" s="17" t="s">
        <v>47</v>
      </c>
      <c r="DJ14" s="17" t="s">
        <v>48</v>
      </c>
      <c r="DK14" s="19" t="s">
        <v>32</v>
      </c>
      <c r="DL14" s="19"/>
      <c r="DM14" s="19"/>
      <c r="DN14" s="19"/>
      <c r="DO14" s="19"/>
      <c r="DP14" s="19"/>
      <c r="DQ14" s="17" t="s">
        <v>47</v>
      </c>
      <c r="DR14" s="19" t="s">
        <v>33</v>
      </c>
      <c r="DS14" s="19"/>
      <c r="DT14" s="19"/>
      <c r="DU14" s="19"/>
      <c r="DV14" s="19"/>
      <c r="DW14" s="19"/>
      <c r="DX14" s="19"/>
      <c r="DY14" s="19"/>
      <c r="DZ14" s="19"/>
      <c r="EA14" s="19"/>
      <c r="EB14" s="17" t="s">
        <v>47</v>
      </c>
      <c r="EC14" s="17" t="s">
        <v>48</v>
      </c>
      <c r="ED14" s="19" t="s">
        <v>32</v>
      </c>
      <c r="EE14" s="19"/>
      <c r="EF14" s="19"/>
      <c r="EG14" s="19"/>
      <c r="EH14" s="19"/>
      <c r="EI14" s="19"/>
      <c r="EJ14" s="17" t="s">
        <v>47</v>
      </c>
      <c r="EK14" s="19" t="s">
        <v>33</v>
      </c>
      <c r="EL14" s="19"/>
      <c r="EM14" s="19"/>
      <c r="EN14" s="19"/>
      <c r="EO14" s="19"/>
      <c r="EP14" s="19"/>
      <c r="EQ14" s="19"/>
      <c r="ER14" s="19"/>
      <c r="ES14" s="19"/>
      <c r="ET14" s="19"/>
      <c r="EU14" s="17" t="s">
        <v>47</v>
      </c>
      <c r="EV14" s="17" t="s">
        <v>48</v>
      </c>
      <c r="EW14" s="19" t="s">
        <v>32</v>
      </c>
      <c r="EX14" s="19"/>
      <c r="EY14" s="19"/>
      <c r="EZ14" s="19"/>
      <c r="FA14" s="19"/>
      <c r="FB14" s="19"/>
      <c r="FC14" s="17" t="s">
        <v>47</v>
      </c>
      <c r="FD14" s="19" t="s">
        <v>33</v>
      </c>
      <c r="FE14" s="19"/>
      <c r="FF14" s="19"/>
      <c r="FG14" s="19"/>
      <c r="FH14" s="19"/>
      <c r="FI14" s="19"/>
      <c r="FJ14" s="19"/>
      <c r="FK14" s="19"/>
      <c r="FL14" s="19"/>
      <c r="FM14" s="19"/>
      <c r="FN14" s="17" t="s">
        <v>47</v>
      </c>
      <c r="FO14" s="17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7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7"/>
      <c r="AL15" s="17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7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7"/>
      <c r="BE15" s="17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7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7"/>
      <c r="BX15" s="17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7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7"/>
      <c r="CQ15" s="17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7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7"/>
      <c r="DJ15" s="17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7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7"/>
      <c r="EC15" s="17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7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7"/>
      <c r="EV15" s="17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7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7"/>
      <c r="FO15" s="17"/>
    </row>
    <row r="16" spans="1:171" ht="20.100000000000001" customHeight="1" x14ac:dyDescent="0.2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2"/>
      <c r="FO16" s="13"/>
    </row>
    <row r="17" spans="1:171" x14ac:dyDescent="0.2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1</v>
      </c>
      <c r="H17" s="6">
        <f t="shared" ref="H17:H28" si="0">SUM(I17:P17)</f>
        <v>9</v>
      </c>
      <c r="I17" s="6">
        <f t="shared" ref="I17:I28" si="1">T17+AM17+BF17+BY17+CR17+DK17+ED17+EW17</f>
        <v>9</v>
      </c>
      <c r="J17" s="6">
        <f t="shared" ref="J17:J28" si="2">V17+AO17+BH17+CA17+CT17+DM17+EF17+EY17</f>
        <v>0</v>
      </c>
      <c r="K17" s="6">
        <f t="shared" ref="K17:K28" si="3">X17+AQ17+BJ17+CC17+CV17+DO17+EH17+FA17</f>
        <v>0</v>
      </c>
      <c r="L17" s="6">
        <f t="shared" ref="L17:L28" si="4">AA17+AT17+BM17+CF17+CY17+DR17+EK17+FD17</f>
        <v>0</v>
      </c>
      <c r="M17" s="6">
        <f t="shared" ref="M17:M28" si="5">AC17+AV17+BO17+CH17+DA17+DT17+EM17+FF17</f>
        <v>0</v>
      </c>
      <c r="N17" s="6">
        <f t="shared" ref="N17:N28" si="6">AE17+AX17+BQ17+CJ17+DC17+DV17+EO17+FH17</f>
        <v>0</v>
      </c>
      <c r="O17" s="6">
        <f t="shared" ref="O17:O28" si="7">AG17+AZ17+BS17+CL17+DE17+DX17+EQ17+FJ17</f>
        <v>0</v>
      </c>
      <c r="P17" s="6">
        <f t="shared" ref="P17:P28" si="8">AI17+BB17+BU17+CN17+DG17+DZ17+ES17+FL17</f>
        <v>0</v>
      </c>
      <c r="Q17" s="7">
        <f t="shared" ref="Q17:Q28" si="9">AL17+BE17+BX17+CQ17+DJ17+EC17+EV17+FO17</f>
        <v>1</v>
      </c>
      <c r="R17" s="7">
        <f t="shared" ref="R17:R28" si="10">AK17+BD17+BW17+CP17+DI17+EB17+EU17+FN17</f>
        <v>0</v>
      </c>
      <c r="S17" s="7">
        <v>0.4</v>
      </c>
      <c r="T17" s="11">
        <v>9</v>
      </c>
      <c r="U17" s="10" t="s">
        <v>60</v>
      </c>
      <c r="V17" s="11"/>
      <c r="W17" s="10"/>
      <c r="X17" s="11"/>
      <c r="Y17" s="10"/>
      <c r="Z17" s="7">
        <v>1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8" si="11">Z17+AK17</f>
        <v>1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8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8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8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8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8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8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8" si="18">FC17+FN17</f>
        <v>0</v>
      </c>
    </row>
    <row r="18" spans="1:171" x14ac:dyDescent="0.2">
      <c r="A18" s="6">
        <v>2</v>
      </c>
      <c r="B18" s="6">
        <v>1</v>
      </c>
      <c r="C18" s="6"/>
      <c r="D18" s="6"/>
      <c r="E18" s="3" t="s">
        <v>63</v>
      </c>
      <c r="F18" s="6">
        <f>$B$18*COUNTIF(T18:FM18,"e")</f>
        <v>0</v>
      </c>
      <c r="G18" s="6">
        <f>$B$18*COUNTIF(T18:FM18,"z")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30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2</v>
      </c>
      <c r="S18" s="7">
        <f>$B$18*1.2</f>
        <v>1.2</v>
      </c>
      <c r="T18" s="11"/>
      <c r="U18" s="10"/>
      <c r="V18" s="11"/>
      <c r="W18" s="10"/>
      <c r="X18" s="11"/>
      <c r="Y18" s="10"/>
      <c r="Z18" s="7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>
        <f>$B$18*30</f>
        <v>30</v>
      </c>
      <c r="BP18" s="10" t="s">
        <v>60</v>
      </c>
      <c r="BQ18" s="11"/>
      <c r="BR18" s="10"/>
      <c r="BS18" s="11"/>
      <c r="BT18" s="10"/>
      <c r="BU18" s="11"/>
      <c r="BV18" s="10"/>
      <c r="BW18" s="7">
        <f>$B$18*2</f>
        <v>2</v>
      </c>
      <c r="BX18" s="7">
        <f t="shared" si="13"/>
        <v>2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>
        <v>4</v>
      </c>
      <c r="B19" s="6">
        <v>1</v>
      </c>
      <c r="C19" s="6"/>
      <c r="D19" s="6"/>
      <c r="E19" s="3" t="s">
        <v>64</v>
      </c>
      <c r="F19" s="6">
        <f>$B$19*COUNTIF(T19:FM19,"e")</f>
        <v>0</v>
      </c>
      <c r="G19" s="6">
        <f>$B$19*COUNTIF(T19:FM19,"z")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30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f>$B$19*1.2</f>
        <v>1.2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>
        <f>$B$19*30</f>
        <v>30</v>
      </c>
      <c r="CI19" s="10" t="s">
        <v>60</v>
      </c>
      <c r="CJ19" s="11"/>
      <c r="CK19" s="10"/>
      <c r="CL19" s="11"/>
      <c r="CM19" s="10"/>
      <c r="CN19" s="11"/>
      <c r="CO19" s="10"/>
      <c r="CP19" s="7">
        <f>$B$19*3</f>
        <v>3</v>
      </c>
      <c r="CQ19" s="7">
        <f t="shared" si="14"/>
        <v>3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65</v>
      </c>
      <c r="E20" s="3" t="s">
        <v>66</v>
      </c>
      <c r="F20" s="6">
        <f>COUNTIF(T20:FM20,"e")</f>
        <v>0</v>
      </c>
      <c r="G20" s="6">
        <f>COUNTIF(T20:FM20,"z")</f>
        <v>2</v>
      </c>
      <c r="H20" s="6">
        <f t="shared" si="0"/>
        <v>18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9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1</v>
      </c>
      <c r="S20" s="7">
        <v>0.76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>
        <v>9</v>
      </c>
      <c r="CS20" s="10" t="s">
        <v>60</v>
      </c>
      <c r="CT20" s="11"/>
      <c r="CU20" s="10"/>
      <c r="CV20" s="11"/>
      <c r="CW20" s="10"/>
      <c r="CX20" s="7">
        <v>1</v>
      </c>
      <c r="CY20" s="11">
        <v>9</v>
      </c>
      <c r="CZ20" s="10" t="s">
        <v>60</v>
      </c>
      <c r="DA20" s="11"/>
      <c r="DB20" s="10"/>
      <c r="DC20" s="11"/>
      <c r="DD20" s="10"/>
      <c r="DE20" s="11"/>
      <c r="DF20" s="10"/>
      <c r="DG20" s="11"/>
      <c r="DH20" s="10"/>
      <c r="DI20" s="7">
        <v>1</v>
      </c>
      <c r="DJ20" s="7">
        <f t="shared" si="15"/>
        <v>2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7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>
        <v>5</v>
      </c>
      <c r="B21" s="6">
        <v>1</v>
      </c>
      <c r="C21" s="6"/>
      <c r="D21" s="6"/>
      <c r="E21" s="3" t="s">
        <v>67</v>
      </c>
      <c r="F21" s="6">
        <f>$B$21*COUNTIF(T21:FM21,"e")</f>
        <v>1</v>
      </c>
      <c r="G21" s="6">
        <f>$B$21*COUNTIF(T21:FM21,"z")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40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3</v>
      </c>
      <c r="S21" s="7">
        <f>$B$21*1.8</f>
        <v>1.8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>
        <f>$B$21*40</f>
        <v>40</v>
      </c>
      <c r="DB21" s="10" t="s">
        <v>68</v>
      </c>
      <c r="DC21" s="11"/>
      <c r="DD21" s="10"/>
      <c r="DE21" s="11"/>
      <c r="DF21" s="10"/>
      <c r="DG21" s="11"/>
      <c r="DH21" s="10"/>
      <c r="DI21" s="7">
        <f>$B$21*3</f>
        <v>3</v>
      </c>
      <c r="DJ21" s="7">
        <f t="shared" si="15"/>
        <v>3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/>
      <c r="B22" s="6"/>
      <c r="C22" s="6"/>
      <c r="D22" s="6" t="s">
        <v>69</v>
      </c>
      <c r="E22" s="3" t="s">
        <v>70</v>
      </c>
      <c r="F22" s="6">
        <f>COUNTIF(T22:FM22,"e")</f>
        <v>0</v>
      </c>
      <c r="G22" s="6">
        <f>COUNTIF(T22:FM22,"z")</f>
        <v>1</v>
      </c>
      <c r="H22" s="6">
        <f t="shared" si="0"/>
        <v>4</v>
      </c>
      <c r="I22" s="6">
        <f t="shared" si="1"/>
        <v>4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0</v>
      </c>
      <c r="R22" s="7">
        <f t="shared" si="10"/>
        <v>0</v>
      </c>
      <c r="S22" s="7">
        <v>0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>
        <v>4</v>
      </c>
      <c r="DL22" s="10" t="s">
        <v>60</v>
      </c>
      <c r="DM22" s="11"/>
      <c r="DN22" s="10"/>
      <c r="DO22" s="11"/>
      <c r="DP22" s="10"/>
      <c r="DQ22" s="7">
        <v>0</v>
      </c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71</v>
      </c>
      <c r="E23" s="3" t="s">
        <v>72</v>
      </c>
      <c r="F23" s="6">
        <f>COUNTIF(T23:FM23,"e")</f>
        <v>0</v>
      </c>
      <c r="G23" s="6">
        <f>COUNTIF(T23:FM23,"z")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0.4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>
        <v>9</v>
      </c>
      <c r="DL23" s="10" t="s">
        <v>60</v>
      </c>
      <c r="DM23" s="11"/>
      <c r="DN23" s="10"/>
      <c r="DO23" s="11"/>
      <c r="DP23" s="10"/>
      <c r="DQ23" s="7">
        <v>1</v>
      </c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1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6</v>
      </c>
      <c r="B24" s="6">
        <v>1</v>
      </c>
      <c r="C24" s="6"/>
      <c r="D24" s="6"/>
      <c r="E24" s="3" t="s">
        <v>73</v>
      </c>
      <c r="F24" s="6">
        <f>$B$24*COUNTIF(T24:FM24,"e")</f>
        <v>0</v>
      </c>
      <c r="G24" s="6">
        <f>$B$24*COUNTIF(T24:FM24,"z")</f>
        <v>1</v>
      </c>
      <c r="H24" s="6">
        <f t="shared" si="0"/>
        <v>18</v>
      </c>
      <c r="I24" s="6">
        <f t="shared" si="1"/>
        <v>18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f>$B$24*0.7</f>
        <v>0.7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7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>
        <f>$B$24*18</f>
        <v>18</v>
      </c>
      <c r="EE24" s="10" t="s">
        <v>60</v>
      </c>
      <c r="EF24" s="11"/>
      <c r="EG24" s="10"/>
      <c r="EH24" s="11"/>
      <c r="EI24" s="10"/>
      <c r="EJ24" s="7">
        <f>$B$24*2</f>
        <v>2</v>
      </c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2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74</v>
      </c>
      <c r="E25" s="3" t="s">
        <v>75</v>
      </c>
      <c r="F25" s="6">
        <f>COUNTIF(T25:FM25,"e")</f>
        <v>0</v>
      </c>
      <c r="G25" s="6">
        <f>COUNTIF(T25:FM25,"z")</f>
        <v>1</v>
      </c>
      <c r="H25" s="6">
        <f t="shared" si="0"/>
        <v>9</v>
      </c>
      <c r="I25" s="6">
        <f t="shared" si="1"/>
        <v>9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1</v>
      </c>
      <c r="R25" s="7">
        <f t="shared" si="10"/>
        <v>0</v>
      </c>
      <c r="S25" s="7">
        <v>0.4</v>
      </c>
      <c r="T25" s="11"/>
      <c r="U25" s="10"/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>
        <v>9</v>
      </c>
      <c r="EE25" s="10" t="s">
        <v>60</v>
      </c>
      <c r="EF25" s="11"/>
      <c r="EG25" s="10"/>
      <c r="EH25" s="11"/>
      <c r="EI25" s="10"/>
      <c r="EJ25" s="7">
        <v>1</v>
      </c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1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v>0.4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>
        <v>9</v>
      </c>
      <c r="EE26" s="10" t="s">
        <v>60</v>
      </c>
      <c r="EF26" s="11"/>
      <c r="EG26" s="10"/>
      <c r="EH26" s="11"/>
      <c r="EI26" s="10"/>
      <c r="EJ26" s="7">
        <v>1</v>
      </c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1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9</v>
      </c>
      <c r="I27" s="6">
        <f t="shared" si="1"/>
        <v>9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1</v>
      </c>
      <c r="R27" s="7">
        <f t="shared" si="10"/>
        <v>0</v>
      </c>
      <c r="S27" s="7">
        <v>0.4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11"/>
      <c r="CW27" s="10"/>
      <c r="CX27" s="7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>
        <v>9</v>
      </c>
      <c r="EE27" s="10" t="s">
        <v>60</v>
      </c>
      <c r="EF27" s="11"/>
      <c r="EG27" s="10"/>
      <c r="EH27" s="11"/>
      <c r="EI27" s="10"/>
      <c r="EJ27" s="7">
        <v>1</v>
      </c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1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x14ac:dyDescent="0.2">
      <c r="A28" s="6">
        <v>7</v>
      </c>
      <c r="B28" s="6">
        <v>1</v>
      </c>
      <c r="C28" s="6"/>
      <c r="D28" s="6"/>
      <c r="E28" s="3" t="s">
        <v>80</v>
      </c>
      <c r="F28" s="6">
        <f>$B$28*COUNTIF(T28:FM28,"e")</f>
        <v>0</v>
      </c>
      <c r="G28" s="6">
        <f>$B$28*COUNTIF(T28:FM28,"z")</f>
        <v>1</v>
      </c>
      <c r="H28" s="6">
        <f t="shared" si="0"/>
        <v>9</v>
      </c>
      <c r="I28" s="6">
        <f t="shared" si="1"/>
        <v>9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7">
        <f t="shared" si="9"/>
        <v>1</v>
      </c>
      <c r="R28" s="7">
        <f t="shared" si="10"/>
        <v>0</v>
      </c>
      <c r="S28" s="7">
        <f>$B$28*0.4</f>
        <v>0.4</v>
      </c>
      <c r="T28" s="11"/>
      <c r="U28" s="10"/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11"/>
        <v>0</v>
      </c>
      <c r="AM28" s="11"/>
      <c r="AN28" s="10"/>
      <c r="AO28" s="11"/>
      <c r="AP28" s="10"/>
      <c r="AQ28" s="11"/>
      <c r="AR28" s="10"/>
      <c r="AS28" s="7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12"/>
        <v>0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1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14"/>
        <v>0</v>
      </c>
      <c r="CR28" s="11"/>
      <c r="CS28" s="10"/>
      <c r="CT28" s="11"/>
      <c r="CU28" s="10"/>
      <c r="CV28" s="11"/>
      <c r="CW28" s="10"/>
      <c r="CX28" s="7"/>
      <c r="CY28" s="11"/>
      <c r="CZ28" s="10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 t="shared" si="15"/>
        <v>0</v>
      </c>
      <c r="DK28" s="11"/>
      <c r="DL28" s="10"/>
      <c r="DM28" s="11"/>
      <c r="DN28" s="10"/>
      <c r="DO28" s="11"/>
      <c r="DP28" s="10"/>
      <c r="DQ28" s="7"/>
      <c r="DR28" s="11"/>
      <c r="DS28" s="10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 t="shared" si="16"/>
        <v>0</v>
      </c>
      <c r="ED28" s="11"/>
      <c r="EE28" s="10"/>
      <c r="EF28" s="11"/>
      <c r="EG28" s="10"/>
      <c r="EH28" s="11"/>
      <c r="EI28" s="10"/>
      <c r="EJ28" s="7"/>
      <c r="EK28" s="11"/>
      <c r="EL28" s="10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 t="shared" si="17"/>
        <v>0</v>
      </c>
      <c r="EW28" s="11">
        <f>$B$28*9</f>
        <v>9</v>
      </c>
      <c r="EX28" s="10" t="s">
        <v>60</v>
      </c>
      <c r="EY28" s="11"/>
      <c r="EZ28" s="10"/>
      <c r="FA28" s="11"/>
      <c r="FB28" s="10"/>
      <c r="FC28" s="7">
        <f>$B$28*1</f>
        <v>1</v>
      </c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 t="shared" si="18"/>
        <v>1</v>
      </c>
    </row>
    <row r="29" spans="1:171" ht="15.95" customHeight="1" x14ac:dyDescent="0.2">
      <c r="A29" s="6"/>
      <c r="B29" s="6"/>
      <c r="C29" s="6"/>
      <c r="D29" s="6"/>
      <c r="E29" s="6" t="s">
        <v>81</v>
      </c>
      <c r="F29" s="6">
        <f t="shared" ref="F29:AK29" si="19">SUM(F17:F28)</f>
        <v>1</v>
      </c>
      <c r="G29" s="6">
        <f t="shared" si="19"/>
        <v>12</v>
      </c>
      <c r="H29" s="6">
        <f t="shared" si="19"/>
        <v>194</v>
      </c>
      <c r="I29" s="6">
        <f t="shared" si="19"/>
        <v>85</v>
      </c>
      <c r="J29" s="6">
        <f t="shared" si="19"/>
        <v>0</v>
      </c>
      <c r="K29" s="6">
        <f t="shared" si="19"/>
        <v>0</v>
      </c>
      <c r="L29" s="6">
        <f t="shared" si="19"/>
        <v>9</v>
      </c>
      <c r="M29" s="6">
        <f t="shared" si="19"/>
        <v>100</v>
      </c>
      <c r="N29" s="6">
        <f t="shared" si="19"/>
        <v>0</v>
      </c>
      <c r="O29" s="6">
        <f t="shared" si="19"/>
        <v>0</v>
      </c>
      <c r="P29" s="6">
        <f t="shared" si="19"/>
        <v>0</v>
      </c>
      <c r="Q29" s="7">
        <f t="shared" si="19"/>
        <v>18</v>
      </c>
      <c r="R29" s="7">
        <f t="shared" si="19"/>
        <v>9</v>
      </c>
      <c r="S29" s="7">
        <f t="shared" si="19"/>
        <v>8.06</v>
      </c>
      <c r="T29" s="11">
        <f t="shared" si="19"/>
        <v>9</v>
      </c>
      <c r="U29" s="10">
        <f t="shared" si="19"/>
        <v>0</v>
      </c>
      <c r="V29" s="11">
        <f t="shared" si="19"/>
        <v>0</v>
      </c>
      <c r="W29" s="10">
        <f t="shared" si="19"/>
        <v>0</v>
      </c>
      <c r="X29" s="11">
        <f t="shared" si="19"/>
        <v>0</v>
      </c>
      <c r="Y29" s="10">
        <f t="shared" si="19"/>
        <v>0</v>
      </c>
      <c r="Z29" s="7">
        <f t="shared" si="19"/>
        <v>1</v>
      </c>
      <c r="AA29" s="11">
        <f t="shared" si="19"/>
        <v>0</v>
      </c>
      <c r="AB29" s="10">
        <f t="shared" si="19"/>
        <v>0</v>
      </c>
      <c r="AC29" s="11">
        <f t="shared" si="19"/>
        <v>0</v>
      </c>
      <c r="AD29" s="10">
        <f t="shared" si="19"/>
        <v>0</v>
      </c>
      <c r="AE29" s="11">
        <f t="shared" si="19"/>
        <v>0</v>
      </c>
      <c r="AF29" s="10">
        <f t="shared" si="19"/>
        <v>0</v>
      </c>
      <c r="AG29" s="11">
        <f t="shared" si="19"/>
        <v>0</v>
      </c>
      <c r="AH29" s="10">
        <f t="shared" si="19"/>
        <v>0</v>
      </c>
      <c r="AI29" s="11">
        <f t="shared" si="19"/>
        <v>0</v>
      </c>
      <c r="AJ29" s="10">
        <f t="shared" si="19"/>
        <v>0</v>
      </c>
      <c r="AK29" s="7">
        <f t="shared" si="19"/>
        <v>0</v>
      </c>
      <c r="AL29" s="7">
        <f t="shared" ref="AL29:BQ29" si="20">SUM(AL17:AL28)</f>
        <v>1</v>
      </c>
      <c r="AM29" s="11">
        <f t="shared" si="20"/>
        <v>0</v>
      </c>
      <c r="AN29" s="10">
        <f t="shared" si="20"/>
        <v>0</v>
      </c>
      <c r="AO29" s="11">
        <f t="shared" si="20"/>
        <v>0</v>
      </c>
      <c r="AP29" s="10">
        <f t="shared" si="20"/>
        <v>0</v>
      </c>
      <c r="AQ29" s="11">
        <f t="shared" si="20"/>
        <v>0</v>
      </c>
      <c r="AR29" s="10">
        <f t="shared" si="20"/>
        <v>0</v>
      </c>
      <c r="AS29" s="7">
        <f t="shared" si="20"/>
        <v>0</v>
      </c>
      <c r="AT29" s="11">
        <f t="shared" si="20"/>
        <v>0</v>
      </c>
      <c r="AU29" s="10">
        <f t="shared" si="20"/>
        <v>0</v>
      </c>
      <c r="AV29" s="11">
        <f t="shared" si="20"/>
        <v>0</v>
      </c>
      <c r="AW29" s="10">
        <f t="shared" si="20"/>
        <v>0</v>
      </c>
      <c r="AX29" s="11">
        <f t="shared" si="20"/>
        <v>0</v>
      </c>
      <c r="AY29" s="10">
        <f t="shared" si="20"/>
        <v>0</v>
      </c>
      <c r="AZ29" s="11">
        <f t="shared" si="20"/>
        <v>0</v>
      </c>
      <c r="BA29" s="10">
        <f t="shared" si="20"/>
        <v>0</v>
      </c>
      <c r="BB29" s="11">
        <f t="shared" si="20"/>
        <v>0</v>
      </c>
      <c r="BC29" s="10">
        <f t="shared" si="20"/>
        <v>0</v>
      </c>
      <c r="BD29" s="7">
        <f t="shared" si="20"/>
        <v>0</v>
      </c>
      <c r="BE29" s="7">
        <f t="shared" si="20"/>
        <v>0</v>
      </c>
      <c r="BF29" s="11">
        <f t="shared" si="20"/>
        <v>0</v>
      </c>
      <c r="BG29" s="10">
        <f t="shared" si="20"/>
        <v>0</v>
      </c>
      <c r="BH29" s="11">
        <f t="shared" si="20"/>
        <v>0</v>
      </c>
      <c r="BI29" s="10">
        <f t="shared" si="20"/>
        <v>0</v>
      </c>
      <c r="BJ29" s="11">
        <f t="shared" si="20"/>
        <v>0</v>
      </c>
      <c r="BK29" s="10">
        <f t="shared" si="20"/>
        <v>0</v>
      </c>
      <c r="BL29" s="7">
        <f t="shared" si="20"/>
        <v>0</v>
      </c>
      <c r="BM29" s="11">
        <f t="shared" si="20"/>
        <v>0</v>
      </c>
      <c r="BN29" s="10">
        <f t="shared" si="20"/>
        <v>0</v>
      </c>
      <c r="BO29" s="11">
        <f t="shared" si="20"/>
        <v>30</v>
      </c>
      <c r="BP29" s="10">
        <f t="shared" si="20"/>
        <v>0</v>
      </c>
      <c r="BQ29" s="11">
        <f t="shared" si="20"/>
        <v>0</v>
      </c>
      <c r="BR29" s="10">
        <f t="shared" ref="BR29:CW29" si="21">SUM(BR17:BR28)</f>
        <v>0</v>
      </c>
      <c r="BS29" s="11">
        <f t="shared" si="21"/>
        <v>0</v>
      </c>
      <c r="BT29" s="10">
        <f t="shared" si="21"/>
        <v>0</v>
      </c>
      <c r="BU29" s="11">
        <f t="shared" si="21"/>
        <v>0</v>
      </c>
      <c r="BV29" s="10">
        <f t="shared" si="21"/>
        <v>0</v>
      </c>
      <c r="BW29" s="7">
        <f t="shared" si="21"/>
        <v>2</v>
      </c>
      <c r="BX29" s="7">
        <f t="shared" si="21"/>
        <v>2</v>
      </c>
      <c r="BY29" s="11">
        <f t="shared" si="21"/>
        <v>0</v>
      </c>
      <c r="BZ29" s="10">
        <f t="shared" si="21"/>
        <v>0</v>
      </c>
      <c r="CA29" s="11">
        <f t="shared" si="21"/>
        <v>0</v>
      </c>
      <c r="CB29" s="10">
        <f t="shared" si="21"/>
        <v>0</v>
      </c>
      <c r="CC29" s="11">
        <f t="shared" si="21"/>
        <v>0</v>
      </c>
      <c r="CD29" s="10">
        <f t="shared" si="21"/>
        <v>0</v>
      </c>
      <c r="CE29" s="7">
        <f t="shared" si="21"/>
        <v>0</v>
      </c>
      <c r="CF29" s="11">
        <f t="shared" si="21"/>
        <v>0</v>
      </c>
      <c r="CG29" s="10">
        <f t="shared" si="21"/>
        <v>0</v>
      </c>
      <c r="CH29" s="11">
        <f t="shared" si="21"/>
        <v>30</v>
      </c>
      <c r="CI29" s="10">
        <f t="shared" si="21"/>
        <v>0</v>
      </c>
      <c r="CJ29" s="11">
        <f t="shared" si="21"/>
        <v>0</v>
      </c>
      <c r="CK29" s="10">
        <f t="shared" si="21"/>
        <v>0</v>
      </c>
      <c r="CL29" s="11">
        <f t="shared" si="21"/>
        <v>0</v>
      </c>
      <c r="CM29" s="10">
        <f t="shared" si="21"/>
        <v>0</v>
      </c>
      <c r="CN29" s="11">
        <f t="shared" si="21"/>
        <v>0</v>
      </c>
      <c r="CO29" s="10">
        <f t="shared" si="21"/>
        <v>0</v>
      </c>
      <c r="CP29" s="7">
        <f t="shared" si="21"/>
        <v>3</v>
      </c>
      <c r="CQ29" s="7">
        <f t="shared" si="21"/>
        <v>3</v>
      </c>
      <c r="CR29" s="11">
        <f t="shared" si="21"/>
        <v>9</v>
      </c>
      <c r="CS29" s="10">
        <f t="shared" si="21"/>
        <v>0</v>
      </c>
      <c r="CT29" s="11">
        <f t="shared" si="21"/>
        <v>0</v>
      </c>
      <c r="CU29" s="10">
        <f t="shared" si="21"/>
        <v>0</v>
      </c>
      <c r="CV29" s="11">
        <f t="shared" si="21"/>
        <v>0</v>
      </c>
      <c r="CW29" s="10">
        <f t="shared" si="21"/>
        <v>0</v>
      </c>
      <c r="CX29" s="7">
        <f t="shared" ref="CX29:EC29" si="22">SUM(CX17:CX28)</f>
        <v>1</v>
      </c>
      <c r="CY29" s="11">
        <f t="shared" si="22"/>
        <v>9</v>
      </c>
      <c r="CZ29" s="10">
        <f t="shared" si="22"/>
        <v>0</v>
      </c>
      <c r="DA29" s="11">
        <f t="shared" si="22"/>
        <v>40</v>
      </c>
      <c r="DB29" s="10">
        <f t="shared" si="22"/>
        <v>0</v>
      </c>
      <c r="DC29" s="11">
        <f t="shared" si="22"/>
        <v>0</v>
      </c>
      <c r="DD29" s="10">
        <f t="shared" si="22"/>
        <v>0</v>
      </c>
      <c r="DE29" s="11">
        <f t="shared" si="22"/>
        <v>0</v>
      </c>
      <c r="DF29" s="10">
        <f t="shared" si="22"/>
        <v>0</v>
      </c>
      <c r="DG29" s="11">
        <f t="shared" si="22"/>
        <v>0</v>
      </c>
      <c r="DH29" s="10">
        <f t="shared" si="22"/>
        <v>0</v>
      </c>
      <c r="DI29" s="7">
        <f t="shared" si="22"/>
        <v>4</v>
      </c>
      <c r="DJ29" s="7">
        <f t="shared" si="22"/>
        <v>5</v>
      </c>
      <c r="DK29" s="11">
        <f t="shared" si="22"/>
        <v>13</v>
      </c>
      <c r="DL29" s="10">
        <f t="shared" si="22"/>
        <v>0</v>
      </c>
      <c r="DM29" s="11">
        <f t="shared" si="22"/>
        <v>0</v>
      </c>
      <c r="DN29" s="10">
        <f t="shared" si="22"/>
        <v>0</v>
      </c>
      <c r="DO29" s="11">
        <f t="shared" si="22"/>
        <v>0</v>
      </c>
      <c r="DP29" s="10">
        <f t="shared" si="22"/>
        <v>0</v>
      </c>
      <c r="DQ29" s="7">
        <f t="shared" si="22"/>
        <v>1</v>
      </c>
      <c r="DR29" s="11">
        <f t="shared" si="22"/>
        <v>0</v>
      </c>
      <c r="DS29" s="10">
        <f t="shared" si="22"/>
        <v>0</v>
      </c>
      <c r="DT29" s="11">
        <f t="shared" si="22"/>
        <v>0</v>
      </c>
      <c r="DU29" s="10">
        <f t="shared" si="22"/>
        <v>0</v>
      </c>
      <c r="DV29" s="11">
        <f t="shared" si="22"/>
        <v>0</v>
      </c>
      <c r="DW29" s="10">
        <f t="shared" si="22"/>
        <v>0</v>
      </c>
      <c r="DX29" s="11">
        <f t="shared" si="22"/>
        <v>0</v>
      </c>
      <c r="DY29" s="10">
        <f t="shared" si="22"/>
        <v>0</v>
      </c>
      <c r="DZ29" s="11">
        <f t="shared" si="22"/>
        <v>0</v>
      </c>
      <c r="EA29" s="10">
        <f t="shared" si="22"/>
        <v>0</v>
      </c>
      <c r="EB29" s="7">
        <f t="shared" si="22"/>
        <v>0</v>
      </c>
      <c r="EC29" s="7">
        <f t="shared" si="22"/>
        <v>1</v>
      </c>
      <c r="ED29" s="11">
        <f t="shared" ref="ED29:FI29" si="23">SUM(ED17:ED28)</f>
        <v>45</v>
      </c>
      <c r="EE29" s="10">
        <f t="shared" si="23"/>
        <v>0</v>
      </c>
      <c r="EF29" s="11">
        <f t="shared" si="23"/>
        <v>0</v>
      </c>
      <c r="EG29" s="10">
        <f t="shared" si="23"/>
        <v>0</v>
      </c>
      <c r="EH29" s="11">
        <f t="shared" si="23"/>
        <v>0</v>
      </c>
      <c r="EI29" s="10">
        <f t="shared" si="23"/>
        <v>0</v>
      </c>
      <c r="EJ29" s="7">
        <f t="shared" si="23"/>
        <v>5</v>
      </c>
      <c r="EK29" s="11">
        <f t="shared" si="23"/>
        <v>0</v>
      </c>
      <c r="EL29" s="10">
        <f t="shared" si="23"/>
        <v>0</v>
      </c>
      <c r="EM29" s="11">
        <f t="shared" si="23"/>
        <v>0</v>
      </c>
      <c r="EN29" s="10">
        <f t="shared" si="23"/>
        <v>0</v>
      </c>
      <c r="EO29" s="11">
        <f t="shared" si="23"/>
        <v>0</v>
      </c>
      <c r="EP29" s="10">
        <f t="shared" si="23"/>
        <v>0</v>
      </c>
      <c r="EQ29" s="11">
        <f t="shared" si="23"/>
        <v>0</v>
      </c>
      <c r="ER29" s="10">
        <f t="shared" si="23"/>
        <v>0</v>
      </c>
      <c r="ES29" s="11">
        <f t="shared" si="23"/>
        <v>0</v>
      </c>
      <c r="ET29" s="10">
        <f t="shared" si="23"/>
        <v>0</v>
      </c>
      <c r="EU29" s="7">
        <f t="shared" si="23"/>
        <v>0</v>
      </c>
      <c r="EV29" s="7">
        <f t="shared" si="23"/>
        <v>5</v>
      </c>
      <c r="EW29" s="11">
        <f t="shared" si="23"/>
        <v>9</v>
      </c>
      <c r="EX29" s="10">
        <f t="shared" si="23"/>
        <v>0</v>
      </c>
      <c r="EY29" s="11">
        <f t="shared" si="23"/>
        <v>0</v>
      </c>
      <c r="EZ29" s="10">
        <f t="shared" si="23"/>
        <v>0</v>
      </c>
      <c r="FA29" s="11">
        <f t="shared" si="23"/>
        <v>0</v>
      </c>
      <c r="FB29" s="10">
        <f t="shared" si="23"/>
        <v>0</v>
      </c>
      <c r="FC29" s="7">
        <f t="shared" si="23"/>
        <v>1</v>
      </c>
      <c r="FD29" s="11">
        <f t="shared" si="23"/>
        <v>0</v>
      </c>
      <c r="FE29" s="10">
        <f t="shared" si="23"/>
        <v>0</v>
      </c>
      <c r="FF29" s="11">
        <f t="shared" si="23"/>
        <v>0</v>
      </c>
      <c r="FG29" s="10">
        <f t="shared" si="23"/>
        <v>0</v>
      </c>
      <c r="FH29" s="11">
        <f t="shared" si="23"/>
        <v>0</v>
      </c>
      <c r="FI29" s="10">
        <f t="shared" si="23"/>
        <v>0</v>
      </c>
      <c r="FJ29" s="11">
        <f t="shared" ref="FJ29:FO29" si="24">SUM(FJ17:FJ28)</f>
        <v>0</v>
      </c>
      <c r="FK29" s="10">
        <f t="shared" si="24"/>
        <v>0</v>
      </c>
      <c r="FL29" s="11">
        <f t="shared" si="24"/>
        <v>0</v>
      </c>
      <c r="FM29" s="10">
        <f t="shared" si="24"/>
        <v>0</v>
      </c>
      <c r="FN29" s="7">
        <f t="shared" si="24"/>
        <v>0</v>
      </c>
      <c r="FO29" s="7">
        <f t="shared" si="24"/>
        <v>1</v>
      </c>
    </row>
    <row r="30" spans="1:171" ht="20.100000000000001" customHeight="1" x14ac:dyDescent="0.2">
      <c r="A30" s="12" t="s">
        <v>82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2"/>
      <c r="FO30" s="13"/>
    </row>
    <row r="31" spans="1:171" x14ac:dyDescent="0.2">
      <c r="A31" s="6"/>
      <c r="B31" s="6"/>
      <c r="C31" s="6"/>
      <c r="D31" s="6" t="s">
        <v>83</v>
      </c>
      <c r="E31" s="3" t="s">
        <v>84</v>
      </c>
      <c r="F31" s="6">
        <f t="shared" ref="F31:F38" si="25">COUNTIF(T31:FM31,"e")</f>
        <v>1</v>
      </c>
      <c r="G31" s="6">
        <f t="shared" ref="G31:G38" si="26">COUNTIF(T31:FM31,"z")</f>
        <v>1</v>
      </c>
      <c r="H31" s="6">
        <f t="shared" ref="H31:H38" si="27">SUM(I31:P31)</f>
        <v>40</v>
      </c>
      <c r="I31" s="6">
        <f t="shared" ref="I31:I38" si="28">T31+AM31+BF31+BY31+CR31+DK31+ED31+EW31</f>
        <v>25</v>
      </c>
      <c r="J31" s="6">
        <f t="shared" ref="J31:J38" si="29">V31+AO31+BH31+CA31+CT31+DM31+EF31+EY31</f>
        <v>15</v>
      </c>
      <c r="K31" s="6">
        <f t="shared" ref="K31:K38" si="30">X31+AQ31+BJ31+CC31+CV31+DO31+EH31+FA31</f>
        <v>0</v>
      </c>
      <c r="L31" s="6">
        <f t="shared" ref="L31:L38" si="31">AA31+AT31+BM31+CF31+CY31+DR31+EK31+FD31</f>
        <v>0</v>
      </c>
      <c r="M31" s="6">
        <f t="shared" ref="M31:M38" si="32">AC31+AV31+BO31+CH31+DA31+DT31+EM31+FF31</f>
        <v>0</v>
      </c>
      <c r="N31" s="6">
        <f t="shared" ref="N31:N38" si="33">AE31+AX31+BQ31+CJ31+DC31+DV31+EO31+FH31</f>
        <v>0</v>
      </c>
      <c r="O31" s="6">
        <f t="shared" ref="O31:O38" si="34">AG31+AZ31+BS31+CL31+DE31+DX31+EQ31+FJ31</f>
        <v>0</v>
      </c>
      <c r="P31" s="6">
        <f t="shared" ref="P31:P38" si="35">AI31+BB31+BU31+CN31+DG31+DZ31+ES31+FL31</f>
        <v>0</v>
      </c>
      <c r="Q31" s="7">
        <f t="shared" ref="Q31:Q38" si="36">AL31+BE31+BX31+CQ31+DJ31+EC31+EV31+FO31</f>
        <v>5</v>
      </c>
      <c r="R31" s="7">
        <f t="shared" ref="R31:R38" si="37">AK31+BD31+BW31+CP31+DI31+EB31+EU31+FN31</f>
        <v>0</v>
      </c>
      <c r="S31" s="7">
        <v>1.8</v>
      </c>
      <c r="T31" s="11">
        <v>25</v>
      </c>
      <c r="U31" s="10" t="s">
        <v>68</v>
      </c>
      <c r="V31" s="11">
        <v>15</v>
      </c>
      <c r="W31" s="10" t="s">
        <v>60</v>
      </c>
      <c r="X31" s="11"/>
      <c r="Y31" s="10"/>
      <c r="Z31" s="7">
        <v>5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ref="AL31:AL38" si="38">Z31+AK31</f>
        <v>5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ref="BE31:BE38" si="39">AS31+BD31</f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ref="BX31:BX38" si="40">BL31+BW31</f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ref="CQ31:CQ38" si="41">CE31+CP31</f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ref="DJ31:DJ38" si="42">CX31+DI31</f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ref="EC31:EC38" si="43">DQ31+EB31</f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ref="EV31:EV38" si="44">EJ31+EU31</f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ref="FO31:FO38" si="45">FC31+FN31</f>
        <v>0</v>
      </c>
    </row>
    <row r="32" spans="1:171" x14ac:dyDescent="0.2">
      <c r="A32" s="6"/>
      <c r="B32" s="6"/>
      <c r="C32" s="6"/>
      <c r="D32" s="6" t="s">
        <v>85</v>
      </c>
      <c r="E32" s="3" t="s">
        <v>86</v>
      </c>
      <c r="F32" s="6">
        <f t="shared" si="25"/>
        <v>1</v>
      </c>
      <c r="G32" s="6">
        <f t="shared" si="26"/>
        <v>1</v>
      </c>
      <c r="H32" s="6">
        <f t="shared" si="27"/>
        <v>43</v>
      </c>
      <c r="I32" s="6">
        <f t="shared" si="28"/>
        <v>25</v>
      </c>
      <c r="J32" s="6">
        <f t="shared" si="29"/>
        <v>0</v>
      </c>
      <c r="K32" s="6">
        <f t="shared" si="30"/>
        <v>0</v>
      </c>
      <c r="L32" s="6">
        <f t="shared" si="31"/>
        <v>18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6</v>
      </c>
      <c r="R32" s="7">
        <f t="shared" si="37"/>
        <v>2.6</v>
      </c>
      <c r="S32" s="7">
        <v>1.9</v>
      </c>
      <c r="T32" s="11">
        <v>25</v>
      </c>
      <c r="U32" s="10" t="s">
        <v>68</v>
      </c>
      <c r="V32" s="11"/>
      <c r="W32" s="10"/>
      <c r="X32" s="11"/>
      <c r="Y32" s="10"/>
      <c r="Z32" s="7">
        <v>3.4</v>
      </c>
      <c r="AA32" s="11">
        <v>18</v>
      </c>
      <c r="AB32" s="10" t="s">
        <v>60</v>
      </c>
      <c r="AC32" s="11"/>
      <c r="AD32" s="10"/>
      <c r="AE32" s="11"/>
      <c r="AF32" s="10"/>
      <c r="AG32" s="11"/>
      <c r="AH32" s="10"/>
      <c r="AI32" s="11"/>
      <c r="AJ32" s="10"/>
      <c r="AK32" s="7">
        <v>2.6</v>
      </c>
      <c r="AL32" s="7">
        <f t="shared" si="38"/>
        <v>6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87</v>
      </c>
      <c r="E33" s="3" t="s">
        <v>88</v>
      </c>
      <c r="F33" s="6">
        <f t="shared" si="25"/>
        <v>0</v>
      </c>
      <c r="G33" s="6">
        <f t="shared" si="26"/>
        <v>2</v>
      </c>
      <c r="H33" s="6">
        <f t="shared" si="27"/>
        <v>50</v>
      </c>
      <c r="I33" s="6">
        <f t="shared" si="28"/>
        <v>25</v>
      </c>
      <c r="J33" s="6">
        <f t="shared" si="29"/>
        <v>25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5</v>
      </c>
      <c r="R33" s="7">
        <f t="shared" si="37"/>
        <v>0</v>
      </c>
      <c r="S33" s="7">
        <v>2</v>
      </c>
      <c r="T33" s="11">
        <v>25</v>
      </c>
      <c r="U33" s="10" t="s">
        <v>60</v>
      </c>
      <c r="V33" s="11">
        <v>25</v>
      </c>
      <c r="W33" s="10" t="s">
        <v>60</v>
      </c>
      <c r="X33" s="11"/>
      <c r="Y33" s="10"/>
      <c r="Z33" s="7">
        <v>5</v>
      </c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5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89</v>
      </c>
      <c r="E34" s="3" t="s">
        <v>90</v>
      </c>
      <c r="F34" s="6">
        <f t="shared" si="25"/>
        <v>0</v>
      </c>
      <c r="G34" s="6">
        <f t="shared" si="26"/>
        <v>2</v>
      </c>
      <c r="H34" s="6">
        <f t="shared" si="27"/>
        <v>36</v>
      </c>
      <c r="I34" s="6">
        <f t="shared" si="28"/>
        <v>9</v>
      </c>
      <c r="J34" s="6">
        <f t="shared" si="29"/>
        <v>0</v>
      </c>
      <c r="K34" s="6">
        <f t="shared" si="30"/>
        <v>0</v>
      </c>
      <c r="L34" s="6">
        <f t="shared" si="31"/>
        <v>27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3</v>
      </c>
      <c r="R34" s="7">
        <f t="shared" si="37"/>
        <v>2</v>
      </c>
      <c r="S34" s="7">
        <v>1.5</v>
      </c>
      <c r="T34" s="11">
        <v>9</v>
      </c>
      <c r="U34" s="10" t="s">
        <v>60</v>
      </c>
      <c r="V34" s="11"/>
      <c r="W34" s="10"/>
      <c r="X34" s="11"/>
      <c r="Y34" s="10"/>
      <c r="Z34" s="7">
        <v>1</v>
      </c>
      <c r="AA34" s="11">
        <v>27</v>
      </c>
      <c r="AB34" s="10" t="s">
        <v>60</v>
      </c>
      <c r="AC34" s="11"/>
      <c r="AD34" s="10"/>
      <c r="AE34" s="11"/>
      <c r="AF34" s="10"/>
      <c r="AG34" s="11"/>
      <c r="AH34" s="10"/>
      <c r="AI34" s="11"/>
      <c r="AJ34" s="10"/>
      <c r="AK34" s="7">
        <v>2</v>
      </c>
      <c r="AL34" s="7">
        <f t="shared" si="38"/>
        <v>3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91</v>
      </c>
      <c r="E35" s="3" t="s">
        <v>92</v>
      </c>
      <c r="F35" s="6">
        <f t="shared" si="25"/>
        <v>1</v>
      </c>
      <c r="G35" s="6">
        <f t="shared" si="26"/>
        <v>2</v>
      </c>
      <c r="H35" s="6">
        <f t="shared" si="27"/>
        <v>52</v>
      </c>
      <c r="I35" s="6">
        <f t="shared" si="28"/>
        <v>27</v>
      </c>
      <c r="J35" s="6">
        <f t="shared" si="29"/>
        <v>15</v>
      </c>
      <c r="K35" s="6">
        <f t="shared" si="30"/>
        <v>0</v>
      </c>
      <c r="L35" s="6">
        <f t="shared" si="31"/>
        <v>10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5</v>
      </c>
      <c r="R35" s="7">
        <f t="shared" si="37"/>
        <v>1</v>
      </c>
      <c r="S35" s="7">
        <v>2.1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v>27</v>
      </c>
      <c r="AN35" s="10" t="s">
        <v>68</v>
      </c>
      <c r="AO35" s="11">
        <v>15</v>
      </c>
      <c r="AP35" s="10" t="s">
        <v>60</v>
      </c>
      <c r="AQ35" s="11"/>
      <c r="AR35" s="10"/>
      <c r="AS35" s="7">
        <v>4</v>
      </c>
      <c r="AT35" s="11">
        <v>10</v>
      </c>
      <c r="AU35" s="10" t="s">
        <v>60</v>
      </c>
      <c r="AV35" s="11"/>
      <c r="AW35" s="10"/>
      <c r="AX35" s="11"/>
      <c r="AY35" s="10"/>
      <c r="AZ35" s="11"/>
      <c r="BA35" s="10"/>
      <c r="BB35" s="11"/>
      <c r="BC35" s="10"/>
      <c r="BD35" s="7">
        <v>1</v>
      </c>
      <c r="BE35" s="7">
        <f t="shared" si="39"/>
        <v>5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93</v>
      </c>
      <c r="E36" s="3" t="s">
        <v>94</v>
      </c>
      <c r="F36" s="6">
        <f t="shared" si="25"/>
        <v>0</v>
      </c>
      <c r="G36" s="6">
        <f t="shared" si="26"/>
        <v>2</v>
      </c>
      <c r="H36" s="6">
        <f t="shared" si="27"/>
        <v>19</v>
      </c>
      <c r="I36" s="6">
        <f t="shared" si="28"/>
        <v>9</v>
      </c>
      <c r="J36" s="6">
        <f t="shared" si="29"/>
        <v>0</v>
      </c>
      <c r="K36" s="6">
        <f t="shared" si="30"/>
        <v>0</v>
      </c>
      <c r="L36" s="6">
        <f t="shared" si="31"/>
        <v>10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2</v>
      </c>
      <c r="R36" s="7">
        <f t="shared" si="37"/>
        <v>1</v>
      </c>
      <c r="S36" s="7">
        <v>0.8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8"/>
        <v>0</v>
      </c>
      <c r="AM36" s="11">
        <v>9</v>
      </c>
      <c r="AN36" s="10" t="s">
        <v>60</v>
      </c>
      <c r="AO36" s="11"/>
      <c r="AP36" s="10"/>
      <c r="AQ36" s="11"/>
      <c r="AR36" s="10"/>
      <c r="AS36" s="7">
        <v>1</v>
      </c>
      <c r="AT36" s="11">
        <v>10</v>
      </c>
      <c r="AU36" s="10" t="s">
        <v>60</v>
      </c>
      <c r="AV36" s="11"/>
      <c r="AW36" s="10"/>
      <c r="AX36" s="11"/>
      <c r="AY36" s="10"/>
      <c r="AZ36" s="11"/>
      <c r="BA36" s="10"/>
      <c r="BB36" s="11"/>
      <c r="BC36" s="10"/>
      <c r="BD36" s="7">
        <v>1</v>
      </c>
      <c r="BE36" s="7">
        <f t="shared" si="39"/>
        <v>2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95</v>
      </c>
      <c r="E37" s="3" t="s">
        <v>96</v>
      </c>
      <c r="F37" s="6">
        <f t="shared" si="25"/>
        <v>1</v>
      </c>
      <c r="G37" s="6">
        <f t="shared" si="26"/>
        <v>1</v>
      </c>
      <c r="H37" s="6">
        <f t="shared" si="27"/>
        <v>45</v>
      </c>
      <c r="I37" s="6">
        <f t="shared" si="28"/>
        <v>25</v>
      </c>
      <c r="J37" s="6">
        <f t="shared" si="29"/>
        <v>0</v>
      </c>
      <c r="K37" s="6">
        <f t="shared" si="30"/>
        <v>0</v>
      </c>
      <c r="L37" s="6">
        <f t="shared" si="31"/>
        <v>20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4</v>
      </c>
      <c r="R37" s="7">
        <f t="shared" si="37"/>
        <v>2</v>
      </c>
      <c r="S37" s="7">
        <v>2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>
        <v>25</v>
      </c>
      <c r="BG37" s="10" t="s">
        <v>68</v>
      </c>
      <c r="BH37" s="11"/>
      <c r="BI37" s="10"/>
      <c r="BJ37" s="11"/>
      <c r="BK37" s="10"/>
      <c r="BL37" s="7">
        <v>2</v>
      </c>
      <c r="BM37" s="11">
        <v>20</v>
      </c>
      <c r="BN37" s="10" t="s">
        <v>60</v>
      </c>
      <c r="BO37" s="11"/>
      <c r="BP37" s="10"/>
      <c r="BQ37" s="11"/>
      <c r="BR37" s="10"/>
      <c r="BS37" s="11"/>
      <c r="BT37" s="10"/>
      <c r="BU37" s="11"/>
      <c r="BV37" s="10"/>
      <c r="BW37" s="7">
        <v>2</v>
      </c>
      <c r="BX37" s="7">
        <f t="shared" si="40"/>
        <v>4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0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97</v>
      </c>
      <c r="E38" s="3" t="s">
        <v>98</v>
      </c>
      <c r="F38" s="6">
        <f t="shared" si="25"/>
        <v>0</v>
      </c>
      <c r="G38" s="6">
        <f t="shared" si="26"/>
        <v>2</v>
      </c>
      <c r="H38" s="6">
        <f t="shared" si="27"/>
        <v>48</v>
      </c>
      <c r="I38" s="6">
        <f t="shared" si="28"/>
        <v>15</v>
      </c>
      <c r="J38" s="6">
        <f t="shared" si="29"/>
        <v>0</v>
      </c>
      <c r="K38" s="6">
        <f t="shared" si="30"/>
        <v>0</v>
      </c>
      <c r="L38" s="6">
        <f t="shared" si="31"/>
        <v>33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5</v>
      </c>
      <c r="R38" s="7">
        <f t="shared" si="37"/>
        <v>3</v>
      </c>
      <c r="S38" s="7">
        <v>2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>
        <v>15</v>
      </c>
      <c r="BG38" s="10" t="s">
        <v>60</v>
      </c>
      <c r="BH38" s="11"/>
      <c r="BI38" s="10"/>
      <c r="BJ38" s="11"/>
      <c r="BK38" s="10"/>
      <c r="BL38" s="7">
        <v>2</v>
      </c>
      <c r="BM38" s="11">
        <v>33</v>
      </c>
      <c r="BN38" s="10" t="s">
        <v>60</v>
      </c>
      <c r="BO38" s="11"/>
      <c r="BP38" s="10"/>
      <c r="BQ38" s="11"/>
      <c r="BR38" s="10"/>
      <c r="BS38" s="11"/>
      <c r="BT38" s="10"/>
      <c r="BU38" s="11"/>
      <c r="BV38" s="10"/>
      <c r="BW38" s="7">
        <v>3</v>
      </c>
      <c r="BX38" s="7">
        <f t="shared" si="40"/>
        <v>5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ht="15.95" customHeight="1" x14ac:dyDescent="0.2">
      <c r="A39" s="6"/>
      <c r="B39" s="6"/>
      <c r="C39" s="6"/>
      <c r="D39" s="6"/>
      <c r="E39" s="6" t="s">
        <v>81</v>
      </c>
      <c r="F39" s="6">
        <f t="shared" ref="F39:AK39" si="46">SUM(F31:F38)</f>
        <v>4</v>
      </c>
      <c r="G39" s="6">
        <f t="shared" si="46"/>
        <v>13</v>
      </c>
      <c r="H39" s="6">
        <f t="shared" si="46"/>
        <v>333</v>
      </c>
      <c r="I39" s="6">
        <f t="shared" si="46"/>
        <v>160</v>
      </c>
      <c r="J39" s="6">
        <f t="shared" si="46"/>
        <v>55</v>
      </c>
      <c r="K39" s="6">
        <f t="shared" si="46"/>
        <v>0</v>
      </c>
      <c r="L39" s="6">
        <f t="shared" si="46"/>
        <v>118</v>
      </c>
      <c r="M39" s="6">
        <f t="shared" si="46"/>
        <v>0</v>
      </c>
      <c r="N39" s="6">
        <f t="shared" si="46"/>
        <v>0</v>
      </c>
      <c r="O39" s="6">
        <f t="shared" si="46"/>
        <v>0</v>
      </c>
      <c r="P39" s="6">
        <f t="shared" si="46"/>
        <v>0</v>
      </c>
      <c r="Q39" s="7">
        <f t="shared" si="46"/>
        <v>35</v>
      </c>
      <c r="R39" s="7">
        <f t="shared" si="46"/>
        <v>11.6</v>
      </c>
      <c r="S39" s="7">
        <f t="shared" si="46"/>
        <v>14.100000000000001</v>
      </c>
      <c r="T39" s="11">
        <f t="shared" si="46"/>
        <v>84</v>
      </c>
      <c r="U39" s="10">
        <f t="shared" si="46"/>
        <v>0</v>
      </c>
      <c r="V39" s="11">
        <f t="shared" si="46"/>
        <v>40</v>
      </c>
      <c r="W39" s="10">
        <f t="shared" si="46"/>
        <v>0</v>
      </c>
      <c r="X39" s="11">
        <f t="shared" si="46"/>
        <v>0</v>
      </c>
      <c r="Y39" s="10">
        <f t="shared" si="46"/>
        <v>0</v>
      </c>
      <c r="Z39" s="7">
        <f t="shared" si="46"/>
        <v>14.4</v>
      </c>
      <c r="AA39" s="11">
        <f t="shared" si="46"/>
        <v>45</v>
      </c>
      <c r="AB39" s="10">
        <f t="shared" si="46"/>
        <v>0</v>
      </c>
      <c r="AC39" s="11">
        <f t="shared" si="46"/>
        <v>0</v>
      </c>
      <c r="AD39" s="10">
        <f t="shared" si="46"/>
        <v>0</v>
      </c>
      <c r="AE39" s="11">
        <f t="shared" si="46"/>
        <v>0</v>
      </c>
      <c r="AF39" s="10">
        <f t="shared" si="46"/>
        <v>0</v>
      </c>
      <c r="AG39" s="11">
        <f t="shared" si="46"/>
        <v>0</v>
      </c>
      <c r="AH39" s="10">
        <f t="shared" si="46"/>
        <v>0</v>
      </c>
      <c r="AI39" s="11">
        <f t="shared" si="46"/>
        <v>0</v>
      </c>
      <c r="AJ39" s="10">
        <f t="shared" si="46"/>
        <v>0</v>
      </c>
      <c r="AK39" s="7">
        <f t="shared" si="46"/>
        <v>4.5999999999999996</v>
      </c>
      <c r="AL39" s="7">
        <f t="shared" ref="AL39:BQ39" si="47">SUM(AL31:AL38)</f>
        <v>19</v>
      </c>
      <c r="AM39" s="11">
        <f t="shared" si="47"/>
        <v>36</v>
      </c>
      <c r="AN39" s="10">
        <f t="shared" si="47"/>
        <v>0</v>
      </c>
      <c r="AO39" s="11">
        <f t="shared" si="47"/>
        <v>15</v>
      </c>
      <c r="AP39" s="10">
        <f t="shared" si="47"/>
        <v>0</v>
      </c>
      <c r="AQ39" s="11">
        <f t="shared" si="47"/>
        <v>0</v>
      </c>
      <c r="AR39" s="10">
        <f t="shared" si="47"/>
        <v>0</v>
      </c>
      <c r="AS39" s="7">
        <f t="shared" si="47"/>
        <v>5</v>
      </c>
      <c r="AT39" s="11">
        <f t="shared" si="47"/>
        <v>20</v>
      </c>
      <c r="AU39" s="10">
        <f t="shared" si="47"/>
        <v>0</v>
      </c>
      <c r="AV39" s="11">
        <f t="shared" si="47"/>
        <v>0</v>
      </c>
      <c r="AW39" s="10">
        <f t="shared" si="47"/>
        <v>0</v>
      </c>
      <c r="AX39" s="11">
        <f t="shared" si="47"/>
        <v>0</v>
      </c>
      <c r="AY39" s="10">
        <f t="shared" si="47"/>
        <v>0</v>
      </c>
      <c r="AZ39" s="11">
        <f t="shared" si="47"/>
        <v>0</v>
      </c>
      <c r="BA39" s="10">
        <f t="shared" si="47"/>
        <v>0</v>
      </c>
      <c r="BB39" s="11">
        <f t="shared" si="47"/>
        <v>0</v>
      </c>
      <c r="BC39" s="10">
        <f t="shared" si="47"/>
        <v>0</v>
      </c>
      <c r="BD39" s="7">
        <f t="shared" si="47"/>
        <v>2</v>
      </c>
      <c r="BE39" s="7">
        <f t="shared" si="47"/>
        <v>7</v>
      </c>
      <c r="BF39" s="11">
        <f t="shared" si="47"/>
        <v>40</v>
      </c>
      <c r="BG39" s="10">
        <f t="shared" si="47"/>
        <v>0</v>
      </c>
      <c r="BH39" s="11">
        <f t="shared" si="47"/>
        <v>0</v>
      </c>
      <c r="BI39" s="10">
        <f t="shared" si="47"/>
        <v>0</v>
      </c>
      <c r="BJ39" s="11">
        <f t="shared" si="47"/>
        <v>0</v>
      </c>
      <c r="BK39" s="10">
        <f t="shared" si="47"/>
        <v>0</v>
      </c>
      <c r="BL39" s="7">
        <f t="shared" si="47"/>
        <v>4</v>
      </c>
      <c r="BM39" s="11">
        <f t="shared" si="47"/>
        <v>53</v>
      </c>
      <c r="BN39" s="10">
        <f t="shared" si="47"/>
        <v>0</v>
      </c>
      <c r="BO39" s="11">
        <f t="shared" si="47"/>
        <v>0</v>
      </c>
      <c r="BP39" s="10">
        <f t="shared" si="47"/>
        <v>0</v>
      </c>
      <c r="BQ39" s="11">
        <f t="shared" si="47"/>
        <v>0</v>
      </c>
      <c r="BR39" s="10">
        <f t="shared" ref="BR39:CW39" si="48">SUM(BR31:BR38)</f>
        <v>0</v>
      </c>
      <c r="BS39" s="11">
        <f t="shared" si="48"/>
        <v>0</v>
      </c>
      <c r="BT39" s="10">
        <f t="shared" si="48"/>
        <v>0</v>
      </c>
      <c r="BU39" s="11">
        <f t="shared" si="48"/>
        <v>0</v>
      </c>
      <c r="BV39" s="10">
        <f t="shared" si="48"/>
        <v>0</v>
      </c>
      <c r="BW39" s="7">
        <f t="shared" si="48"/>
        <v>5</v>
      </c>
      <c r="BX39" s="7">
        <f t="shared" si="48"/>
        <v>9</v>
      </c>
      <c r="BY39" s="11">
        <f t="shared" si="48"/>
        <v>0</v>
      </c>
      <c r="BZ39" s="10">
        <f t="shared" si="48"/>
        <v>0</v>
      </c>
      <c r="CA39" s="11">
        <f t="shared" si="48"/>
        <v>0</v>
      </c>
      <c r="CB39" s="10">
        <f t="shared" si="48"/>
        <v>0</v>
      </c>
      <c r="CC39" s="11">
        <f t="shared" si="48"/>
        <v>0</v>
      </c>
      <c r="CD39" s="10">
        <f t="shared" si="48"/>
        <v>0</v>
      </c>
      <c r="CE39" s="7">
        <f t="shared" si="48"/>
        <v>0</v>
      </c>
      <c r="CF39" s="11">
        <f t="shared" si="48"/>
        <v>0</v>
      </c>
      <c r="CG39" s="10">
        <f t="shared" si="48"/>
        <v>0</v>
      </c>
      <c r="CH39" s="11">
        <f t="shared" si="48"/>
        <v>0</v>
      </c>
      <c r="CI39" s="10">
        <f t="shared" si="48"/>
        <v>0</v>
      </c>
      <c r="CJ39" s="11">
        <f t="shared" si="48"/>
        <v>0</v>
      </c>
      <c r="CK39" s="10">
        <f t="shared" si="48"/>
        <v>0</v>
      </c>
      <c r="CL39" s="11">
        <f t="shared" si="48"/>
        <v>0</v>
      </c>
      <c r="CM39" s="10">
        <f t="shared" si="48"/>
        <v>0</v>
      </c>
      <c r="CN39" s="11">
        <f t="shared" si="48"/>
        <v>0</v>
      </c>
      <c r="CO39" s="10">
        <f t="shared" si="48"/>
        <v>0</v>
      </c>
      <c r="CP39" s="7">
        <f t="shared" si="48"/>
        <v>0</v>
      </c>
      <c r="CQ39" s="7">
        <f t="shared" si="48"/>
        <v>0</v>
      </c>
      <c r="CR39" s="11">
        <f t="shared" si="48"/>
        <v>0</v>
      </c>
      <c r="CS39" s="10">
        <f t="shared" si="48"/>
        <v>0</v>
      </c>
      <c r="CT39" s="11">
        <f t="shared" si="48"/>
        <v>0</v>
      </c>
      <c r="CU39" s="10">
        <f t="shared" si="48"/>
        <v>0</v>
      </c>
      <c r="CV39" s="11">
        <f t="shared" si="48"/>
        <v>0</v>
      </c>
      <c r="CW39" s="10">
        <f t="shared" si="48"/>
        <v>0</v>
      </c>
      <c r="CX39" s="7">
        <f t="shared" ref="CX39:EC39" si="49">SUM(CX31:CX38)</f>
        <v>0</v>
      </c>
      <c r="CY39" s="11">
        <f t="shared" si="49"/>
        <v>0</v>
      </c>
      <c r="CZ39" s="10">
        <f t="shared" si="49"/>
        <v>0</v>
      </c>
      <c r="DA39" s="11">
        <f t="shared" si="49"/>
        <v>0</v>
      </c>
      <c r="DB39" s="10">
        <f t="shared" si="49"/>
        <v>0</v>
      </c>
      <c r="DC39" s="11">
        <f t="shared" si="49"/>
        <v>0</v>
      </c>
      <c r="DD39" s="10">
        <f t="shared" si="49"/>
        <v>0</v>
      </c>
      <c r="DE39" s="11">
        <f t="shared" si="49"/>
        <v>0</v>
      </c>
      <c r="DF39" s="10">
        <f t="shared" si="49"/>
        <v>0</v>
      </c>
      <c r="DG39" s="11">
        <f t="shared" si="49"/>
        <v>0</v>
      </c>
      <c r="DH39" s="10">
        <f t="shared" si="49"/>
        <v>0</v>
      </c>
      <c r="DI39" s="7">
        <f t="shared" si="49"/>
        <v>0</v>
      </c>
      <c r="DJ39" s="7">
        <f t="shared" si="49"/>
        <v>0</v>
      </c>
      <c r="DK39" s="11">
        <f t="shared" si="49"/>
        <v>0</v>
      </c>
      <c r="DL39" s="10">
        <f t="shared" si="49"/>
        <v>0</v>
      </c>
      <c r="DM39" s="11">
        <f t="shared" si="49"/>
        <v>0</v>
      </c>
      <c r="DN39" s="10">
        <f t="shared" si="49"/>
        <v>0</v>
      </c>
      <c r="DO39" s="11">
        <f t="shared" si="49"/>
        <v>0</v>
      </c>
      <c r="DP39" s="10">
        <f t="shared" si="49"/>
        <v>0</v>
      </c>
      <c r="DQ39" s="7">
        <f t="shared" si="49"/>
        <v>0</v>
      </c>
      <c r="DR39" s="11">
        <f t="shared" si="49"/>
        <v>0</v>
      </c>
      <c r="DS39" s="10">
        <f t="shared" si="49"/>
        <v>0</v>
      </c>
      <c r="DT39" s="11">
        <f t="shared" si="49"/>
        <v>0</v>
      </c>
      <c r="DU39" s="10">
        <f t="shared" si="49"/>
        <v>0</v>
      </c>
      <c r="DV39" s="11">
        <f t="shared" si="49"/>
        <v>0</v>
      </c>
      <c r="DW39" s="10">
        <f t="shared" si="49"/>
        <v>0</v>
      </c>
      <c r="DX39" s="11">
        <f t="shared" si="49"/>
        <v>0</v>
      </c>
      <c r="DY39" s="10">
        <f t="shared" si="49"/>
        <v>0</v>
      </c>
      <c r="DZ39" s="11">
        <f t="shared" si="49"/>
        <v>0</v>
      </c>
      <c r="EA39" s="10">
        <f t="shared" si="49"/>
        <v>0</v>
      </c>
      <c r="EB39" s="7">
        <f t="shared" si="49"/>
        <v>0</v>
      </c>
      <c r="EC39" s="7">
        <f t="shared" si="49"/>
        <v>0</v>
      </c>
      <c r="ED39" s="11">
        <f t="shared" ref="ED39:FI39" si="50">SUM(ED31:ED38)</f>
        <v>0</v>
      </c>
      <c r="EE39" s="10">
        <f t="shared" si="50"/>
        <v>0</v>
      </c>
      <c r="EF39" s="11">
        <f t="shared" si="50"/>
        <v>0</v>
      </c>
      <c r="EG39" s="10">
        <f t="shared" si="50"/>
        <v>0</v>
      </c>
      <c r="EH39" s="11">
        <f t="shared" si="50"/>
        <v>0</v>
      </c>
      <c r="EI39" s="10">
        <f t="shared" si="50"/>
        <v>0</v>
      </c>
      <c r="EJ39" s="7">
        <f t="shared" si="50"/>
        <v>0</v>
      </c>
      <c r="EK39" s="11">
        <f t="shared" si="50"/>
        <v>0</v>
      </c>
      <c r="EL39" s="10">
        <f t="shared" si="50"/>
        <v>0</v>
      </c>
      <c r="EM39" s="11">
        <f t="shared" si="50"/>
        <v>0</v>
      </c>
      <c r="EN39" s="10">
        <f t="shared" si="50"/>
        <v>0</v>
      </c>
      <c r="EO39" s="11">
        <f t="shared" si="50"/>
        <v>0</v>
      </c>
      <c r="EP39" s="10">
        <f t="shared" si="50"/>
        <v>0</v>
      </c>
      <c r="EQ39" s="11">
        <f t="shared" si="50"/>
        <v>0</v>
      </c>
      <c r="ER39" s="10">
        <f t="shared" si="50"/>
        <v>0</v>
      </c>
      <c r="ES39" s="11">
        <f t="shared" si="50"/>
        <v>0</v>
      </c>
      <c r="ET39" s="10">
        <f t="shared" si="50"/>
        <v>0</v>
      </c>
      <c r="EU39" s="7">
        <f t="shared" si="50"/>
        <v>0</v>
      </c>
      <c r="EV39" s="7">
        <f t="shared" si="50"/>
        <v>0</v>
      </c>
      <c r="EW39" s="11">
        <f t="shared" si="50"/>
        <v>0</v>
      </c>
      <c r="EX39" s="10">
        <f t="shared" si="50"/>
        <v>0</v>
      </c>
      <c r="EY39" s="11">
        <f t="shared" si="50"/>
        <v>0</v>
      </c>
      <c r="EZ39" s="10">
        <f t="shared" si="50"/>
        <v>0</v>
      </c>
      <c r="FA39" s="11">
        <f t="shared" si="50"/>
        <v>0</v>
      </c>
      <c r="FB39" s="10">
        <f t="shared" si="50"/>
        <v>0</v>
      </c>
      <c r="FC39" s="7">
        <f t="shared" si="50"/>
        <v>0</v>
      </c>
      <c r="FD39" s="11">
        <f t="shared" si="50"/>
        <v>0</v>
      </c>
      <c r="FE39" s="10">
        <f t="shared" si="50"/>
        <v>0</v>
      </c>
      <c r="FF39" s="11">
        <f t="shared" si="50"/>
        <v>0</v>
      </c>
      <c r="FG39" s="10">
        <f t="shared" si="50"/>
        <v>0</v>
      </c>
      <c r="FH39" s="11">
        <f t="shared" si="50"/>
        <v>0</v>
      </c>
      <c r="FI39" s="10">
        <f t="shared" si="50"/>
        <v>0</v>
      </c>
      <c r="FJ39" s="11">
        <f t="shared" ref="FJ39:FO39" si="51">SUM(FJ31:FJ38)</f>
        <v>0</v>
      </c>
      <c r="FK39" s="10">
        <f t="shared" si="51"/>
        <v>0</v>
      </c>
      <c r="FL39" s="11">
        <f t="shared" si="51"/>
        <v>0</v>
      </c>
      <c r="FM39" s="10">
        <f t="shared" si="51"/>
        <v>0</v>
      </c>
      <c r="FN39" s="7">
        <f t="shared" si="51"/>
        <v>0</v>
      </c>
      <c r="FO39" s="7">
        <f t="shared" si="51"/>
        <v>0</v>
      </c>
    </row>
    <row r="40" spans="1:171" ht="20.100000000000001" customHeight="1" x14ac:dyDescent="0.2">
      <c r="A40" s="12" t="s">
        <v>99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2"/>
      <c r="FO40" s="13"/>
    </row>
    <row r="41" spans="1:171" x14ac:dyDescent="0.2">
      <c r="A41" s="6">
        <v>12</v>
      </c>
      <c r="B41" s="6">
        <v>1</v>
      </c>
      <c r="C41" s="6"/>
      <c r="D41" s="6"/>
      <c r="E41" s="3" t="s">
        <v>100</v>
      </c>
      <c r="F41" s="6">
        <f>$B$41*COUNTIF(T41:FM41,"e")</f>
        <v>0</v>
      </c>
      <c r="G41" s="6">
        <f>$B$41*COUNTIF(T41:FM41,"z")</f>
        <v>2</v>
      </c>
      <c r="H41" s="6">
        <f t="shared" ref="H41:H73" si="52">SUM(I41:P41)</f>
        <v>18</v>
      </c>
      <c r="I41" s="6">
        <f t="shared" ref="I41:I73" si="53">T41+AM41+BF41+BY41+CR41+DK41+ED41+EW41</f>
        <v>0</v>
      </c>
      <c r="J41" s="6">
        <f t="shared" ref="J41:J73" si="54">V41+AO41+BH41+CA41+CT41+DM41+EF41+EY41</f>
        <v>0</v>
      </c>
      <c r="K41" s="6">
        <f t="shared" ref="K41:K73" si="55">X41+AQ41+BJ41+CC41+CV41+DO41+EH41+FA41</f>
        <v>0</v>
      </c>
      <c r="L41" s="6">
        <f t="shared" ref="L41:L73" si="56">AA41+AT41+BM41+CF41+CY41+DR41+EK41+FD41</f>
        <v>9</v>
      </c>
      <c r="M41" s="6">
        <f t="shared" ref="M41:M73" si="57">AC41+AV41+BO41+CH41+DA41+DT41+EM41+FF41</f>
        <v>0</v>
      </c>
      <c r="N41" s="6">
        <f t="shared" ref="N41:N73" si="58">AE41+AX41+BQ41+CJ41+DC41+DV41+EO41+FH41</f>
        <v>9</v>
      </c>
      <c r="O41" s="6">
        <f t="shared" ref="O41:O73" si="59">AG41+AZ41+BS41+CL41+DE41+DX41+EQ41+FJ41</f>
        <v>0</v>
      </c>
      <c r="P41" s="6">
        <f t="shared" ref="P41:P73" si="60">AI41+BB41+BU41+CN41+DG41+DZ41+ES41+FL41</f>
        <v>0</v>
      </c>
      <c r="Q41" s="7">
        <f t="shared" ref="Q41:Q73" si="61">AL41+BE41+BX41+CQ41+DJ41+EC41+EV41+FO41</f>
        <v>4</v>
      </c>
      <c r="R41" s="7">
        <f t="shared" ref="R41:R73" si="62">AK41+BD41+BW41+CP41+DI41+EB41+EU41+FN41</f>
        <v>4</v>
      </c>
      <c r="S41" s="7">
        <f>$B$41*0.8</f>
        <v>0.8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ref="AL41:AL73" si="63">Z41+AK41</f>
        <v>0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ref="BE41:BE73" si="64">AS41+BD41</f>
        <v>0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ref="BX41:BX73" si="65">BL41+BW41</f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ref="CQ41:CQ73" si="66">CE41+CP41</f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ref="DJ41:DJ73" si="67">CX41+DI41</f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ref="EC41:EC73" si="68">DQ41+EB41</f>
        <v>0</v>
      </c>
      <c r="ED41" s="11"/>
      <c r="EE41" s="10"/>
      <c r="EF41" s="11"/>
      <c r="EG41" s="10"/>
      <c r="EH41" s="11"/>
      <c r="EI41" s="10"/>
      <c r="EJ41" s="7"/>
      <c r="EK41" s="11">
        <f>$B$41*9</f>
        <v>9</v>
      </c>
      <c r="EL41" s="10" t="s">
        <v>60</v>
      </c>
      <c r="EM41" s="11"/>
      <c r="EN41" s="10"/>
      <c r="EO41" s="11">
        <f>$B$41*9</f>
        <v>9</v>
      </c>
      <c r="EP41" s="10" t="s">
        <v>60</v>
      </c>
      <c r="EQ41" s="11"/>
      <c r="ER41" s="10"/>
      <c r="ES41" s="11"/>
      <c r="ET41" s="10"/>
      <c r="EU41" s="7">
        <f>$B$41*4</f>
        <v>4</v>
      </c>
      <c r="EV41" s="7">
        <f t="shared" ref="EV41:EV73" si="69">EJ41+EU41</f>
        <v>4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ref="FO41:FO73" si="70">FC41+FN41</f>
        <v>0</v>
      </c>
    </row>
    <row r="42" spans="1:171" x14ac:dyDescent="0.2">
      <c r="A42" s="6"/>
      <c r="B42" s="6"/>
      <c r="C42" s="6"/>
      <c r="D42" s="6" t="s">
        <v>101</v>
      </c>
      <c r="E42" s="3" t="s">
        <v>102</v>
      </c>
      <c r="F42" s="6">
        <f t="shared" ref="F42:F56" si="71">COUNTIF(T42:FM42,"e")</f>
        <v>1</v>
      </c>
      <c r="G42" s="6">
        <f t="shared" ref="G42:G56" si="72">COUNTIF(T42:FM42,"z")</f>
        <v>1</v>
      </c>
      <c r="H42" s="6">
        <f t="shared" si="52"/>
        <v>41</v>
      </c>
      <c r="I42" s="6">
        <f t="shared" si="53"/>
        <v>20</v>
      </c>
      <c r="J42" s="6">
        <f t="shared" si="54"/>
        <v>0</v>
      </c>
      <c r="K42" s="6">
        <f t="shared" si="55"/>
        <v>0</v>
      </c>
      <c r="L42" s="6">
        <f t="shared" si="56"/>
        <v>21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7">
        <f t="shared" si="61"/>
        <v>5</v>
      </c>
      <c r="R42" s="7">
        <f t="shared" si="62"/>
        <v>3</v>
      </c>
      <c r="S42" s="7">
        <v>1.8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63"/>
        <v>0</v>
      </c>
      <c r="AM42" s="11">
        <v>20</v>
      </c>
      <c r="AN42" s="10" t="s">
        <v>68</v>
      </c>
      <c r="AO42" s="11"/>
      <c r="AP42" s="10"/>
      <c r="AQ42" s="11"/>
      <c r="AR42" s="10"/>
      <c r="AS42" s="7">
        <v>2</v>
      </c>
      <c r="AT42" s="11">
        <v>21</v>
      </c>
      <c r="AU42" s="10" t="s">
        <v>60</v>
      </c>
      <c r="AV42" s="11"/>
      <c r="AW42" s="10"/>
      <c r="AX42" s="11"/>
      <c r="AY42" s="10"/>
      <c r="AZ42" s="11"/>
      <c r="BA42" s="10"/>
      <c r="BB42" s="11"/>
      <c r="BC42" s="10"/>
      <c r="BD42" s="7">
        <v>3</v>
      </c>
      <c r="BE42" s="7">
        <f t="shared" si="64"/>
        <v>5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65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66"/>
        <v>0</v>
      </c>
      <c r="CR42" s="11"/>
      <c r="CS42" s="10"/>
      <c r="CT42" s="11"/>
      <c r="CU42" s="10"/>
      <c r="CV42" s="11"/>
      <c r="CW42" s="10"/>
      <c r="CX42" s="7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67"/>
        <v>0</v>
      </c>
      <c r="DK42" s="11"/>
      <c r="DL42" s="10"/>
      <c r="DM42" s="11"/>
      <c r="DN42" s="10"/>
      <c r="DO42" s="11"/>
      <c r="DP42" s="10"/>
      <c r="DQ42" s="7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68"/>
        <v>0</v>
      </c>
      <c r="ED42" s="11"/>
      <c r="EE42" s="10"/>
      <c r="EF42" s="11"/>
      <c r="EG42" s="10"/>
      <c r="EH42" s="11"/>
      <c r="EI42" s="10"/>
      <c r="EJ42" s="7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69"/>
        <v>0</v>
      </c>
      <c r="EW42" s="11"/>
      <c r="EX42" s="10"/>
      <c r="EY42" s="11"/>
      <c r="EZ42" s="10"/>
      <c r="FA42" s="11"/>
      <c r="FB42" s="10"/>
      <c r="FC42" s="7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70"/>
        <v>0</v>
      </c>
    </row>
    <row r="43" spans="1:171" x14ac:dyDescent="0.2">
      <c r="A43" s="6"/>
      <c r="B43" s="6"/>
      <c r="C43" s="6"/>
      <c r="D43" s="6" t="s">
        <v>103</v>
      </c>
      <c r="E43" s="3" t="s">
        <v>104</v>
      </c>
      <c r="F43" s="6">
        <f t="shared" si="71"/>
        <v>0</v>
      </c>
      <c r="G43" s="6">
        <f t="shared" si="72"/>
        <v>2</v>
      </c>
      <c r="H43" s="6">
        <f t="shared" si="52"/>
        <v>43</v>
      </c>
      <c r="I43" s="6">
        <f t="shared" si="53"/>
        <v>25</v>
      </c>
      <c r="J43" s="6">
        <f t="shared" si="54"/>
        <v>18</v>
      </c>
      <c r="K43" s="6">
        <f t="shared" si="55"/>
        <v>0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7">
        <f t="shared" si="61"/>
        <v>5</v>
      </c>
      <c r="R43" s="7">
        <f t="shared" si="62"/>
        <v>0</v>
      </c>
      <c r="S43" s="7">
        <v>1.7</v>
      </c>
      <c r="T43" s="11">
        <v>25</v>
      </c>
      <c r="U43" s="10" t="s">
        <v>60</v>
      </c>
      <c r="V43" s="11">
        <v>18</v>
      </c>
      <c r="W43" s="10" t="s">
        <v>60</v>
      </c>
      <c r="X43" s="11"/>
      <c r="Y43" s="10"/>
      <c r="Z43" s="7">
        <v>5</v>
      </c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63"/>
        <v>5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64"/>
        <v>0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65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66"/>
        <v>0</v>
      </c>
      <c r="CR43" s="11"/>
      <c r="CS43" s="10"/>
      <c r="CT43" s="11"/>
      <c r="CU43" s="10"/>
      <c r="CV43" s="11"/>
      <c r="CW43" s="10"/>
      <c r="CX43" s="7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67"/>
        <v>0</v>
      </c>
      <c r="DK43" s="11"/>
      <c r="DL43" s="10"/>
      <c r="DM43" s="11"/>
      <c r="DN43" s="10"/>
      <c r="DO43" s="11"/>
      <c r="DP43" s="10"/>
      <c r="DQ43" s="7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68"/>
        <v>0</v>
      </c>
      <c r="ED43" s="11"/>
      <c r="EE43" s="10"/>
      <c r="EF43" s="11"/>
      <c r="EG43" s="10"/>
      <c r="EH43" s="11"/>
      <c r="EI43" s="10"/>
      <c r="EJ43" s="7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69"/>
        <v>0</v>
      </c>
      <c r="EW43" s="11"/>
      <c r="EX43" s="10"/>
      <c r="EY43" s="11"/>
      <c r="EZ43" s="10"/>
      <c r="FA43" s="11"/>
      <c r="FB43" s="10"/>
      <c r="FC43" s="7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70"/>
        <v>0</v>
      </c>
    </row>
    <row r="44" spans="1:171" x14ac:dyDescent="0.2">
      <c r="A44" s="6"/>
      <c r="B44" s="6"/>
      <c r="C44" s="6"/>
      <c r="D44" s="6" t="s">
        <v>105</v>
      </c>
      <c r="E44" s="3" t="s">
        <v>106</v>
      </c>
      <c r="F44" s="6">
        <f t="shared" si="71"/>
        <v>1</v>
      </c>
      <c r="G44" s="6">
        <f t="shared" si="72"/>
        <v>2</v>
      </c>
      <c r="H44" s="6">
        <f t="shared" si="52"/>
        <v>45</v>
      </c>
      <c r="I44" s="6">
        <f t="shared" si="53"/>
        <v>18</v>
      </c>
      <c r="J44" s="6">
        <f t="shared" si="54"/>
        <v>9</v>
      </c>
      <c r="K44" s="6">
        <f t="shared" si="55"/>
        <v>0</v>
      </c>
      <c r="L44" s="6">
        <f t="shared" si="56"/>
        <v>18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7">
        <f t="shared" si="61"/>
        <v>5</v>
      </c>
      <c r="R44" s="7">
        <f t="shared" si="62"/>
        <v>2</v>
      </c>
      <c r="S44" s="7">
        <v>1.8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63"/>
        <v>0</v>
      </c>
      <c r="AM44" s="11">
        <v>18</v>
      </c>
      <c r="AN44" s="10" t="s">
        <v>68</v>
      </c>
      <c r="AO44" s="11">
        <v>9</v>
      </c>
      <c r="AP44" s="10" t="s">
        <v>60</v>
      </c>
      <c r="AQ44" s="11"/>
      <c r="AR44" s="10"/>
      <c r="AS44" s="7">
        <v>3</v>
      </c>
      <c r="AT44" s="11">
        <v>18</v>
      </c>
      <c r="AU44" s="10" t="s">
        <v>60</v>
      </c>
      <c r="AV44" s="11"/>
      <c r="AW44" s="10"/>
      <c r="AX44" s="11"/>
      <c r="AY44" s="10"/>
      <c r="AZ44" s="11"/>
      <c r="BA44" s="10"/>
      <c r="BB44" s="11"/>
      <c r="BC44" s="10"/>
      <c r="BD44" s="7">
        <v>2</v>
      </c>
      <c r="BE44" s="7">
        <f t="shared" si="64"/>
        <v>5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65"/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66"/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67"/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68"/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69"/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70"/>
        <v>0</v>
      </c>
    </row>
    <row r="45" spans="1:171" x14ac:dyDescent="0.2">
      <c r="A45" s="6"/>
      <c r="B45" s="6"/>
      <c r="C45" s="6"/>
      <c r="D45" s="6" t="s">
        <v>107</v>
      </c>
      <c r="E45" s="3" t="s">
        <v>108</v>
      </c>
      <c r="F45" s="6">
        <f t="shared" si="71"/>
        <v>1</v>
      </c>
      <c r="G45" s="6">
        <f t="shared" si="72"/>
        <v>2</v>
      </c>
      <c r="H45" s="6">
        <f t="shared" si="52"/>
        <v>63</v>
      </c>
      <c r="I45" s="6">
        <f t="shared" si="53"/>
        <v>27</v>
      </c>
      <c r="J45" s="6">
        <f t="shared" si="54"/>
        <v>18</v>
      </c>
      <c r="K45" s="6">
        <f t="shared" si="55"/>
        <v>0</v>
      </c>
      <c r="L45" s="6">
        <f t="shared" si="56"/>
        <v>18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7">
        <f t="shared" si="61"/>
        <v>7</v>
      </c>
      <c r="R45" s="7">
        <f t="shared" si="62"/>
        <v>2</v>
      </c>
      <c r="S45" s="7">
        <v>2.72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3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4"/>
        <v>0</v>
      </c>
      <c r="BF45" s="11">
        <v>27</v>
      </c>
      <c r="BG45" s="10" t="s">
        <v>68</v>
      </c>
      <c r="BH45" s="11">
        <v>18</v>
      </c>
      <c r="BI45" s="10" t="s">
        <v>60</v>
      </c>
      <c r="BJ45" s="11"/>
      <c r="BK45" s="10"/>
      <c r="BL45" s="7">
        <v>5</v>
      </c>
      <c r="BM45" s="11">
        <v>18</v>
      </c>
      <c r="BN45" s="10" t="s">
        <v>60</v>
      </c>
      <c r="BO45" s="11"/>
      <c r="BP45" s="10"/>
      <c r="BQ45" s="11"/>
      <c r="BR45" s="10"/>
      <c r="BS45" s="11"/>
      <c r="BT45" s="10"/>
      <c r="BU45" s="11"/>
      <c r="BV45" s="10"/>
      <c r="BW45" s="7">
        <v>2</v>
      </c>
      <c r="BX45" s="7">
        <f t="shared" si="65"/>
        <v>7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6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7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68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69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0"/>
        <v>0</v>
      </c>
    </row>
    <row r="46" spans="1:171" x14ac:dyDescent="0.2">
      <c r="A46" s="6"/>
      <c r="B46" s="6"/>
      <c r="C46" s="6"/>
      <c r="D46" s="6" t="s">
        <v>109</v>
      </c>
      <c r="E46" s="3" t="s">
        <v>110</v>
      </c>
      <c r="F46" s="6">
        <f t="shared" si="71"/>
        <v>0</v>
      </c>
      <c r="G46" s="6">
        <f t="shared" si="72"/>
        <v>2</v>
      </c>
      <c r="H46" s="6">
        <f t="shared" si="52"/>
        <v>24</v>
      </c>
      <c r="I46" s="6">
        <f t="shared" si="53"/>
        <v>0</v>
      </c>
      <c r="J46" s="6">
        <f t="shared" si="54"/>
        <v>0</v>
      </c>
      <c r="K46" s="6">
        <f t="shared" si="55"/>
        <v>0</v>
      </c>
      <c r="L46" s="6">
        <f t="shared" si="56"/>
        <v>15</v>
      </c>
      <c r="M46" s="6">
        <f t="shared" si="57"/>
        <v>0</v>
      </c>
      <c r="N46" s="6">
        <f t="shared" si="58"/>
        <v>9</v>
      </c>
      <c r="O46" s="6">
        <f t="shared" si="59"/>
        <v>0</v>
      </c>
      <c r="P46" s="6">
        <f t="shared" si="60"/>
        <v>0</v>
      </c>
      <c r="Q46" s="7">
        <f t="shared" si="61"/>
        <v>3</v>
      </c>
      <c r="R46" s="7">
        <f t="shared" si="62"/>
        <v>3</v>
      </c>
      <c r="S46" s="7">
        <v>0.96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3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4"/>
        <v>0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5"/>
        <v>0</v>
      </c>
      <c r="BY46" s="11"/>
      <c r="BZ46" s="10"/>
      <c r="CA46" s="11"/>
      <c r="CB46" s="10"/>
      <c r="CC46" s="11"/>
      <c r="CD46" s="10"/>
      <c r="CE46" s="7"/>
      <c r="CF46" s="11">
        <v>15</v>
      </c>
      <c r="CG46" s="10" t="s">
        <v>60</v>
      </c>
      <c r="CH46" s="11"/>
      <c r="CI46" s="10"/>
      <c r="CJ46" s="11">
        <v>9</v>
      </c>
      <c r="CK46" s="10" t="s">
        <v>60</v>
      </c>
      <c r="CL46" s="11"/>
      <c r="CM46" s="10"/>
      <c r="CN46" s="11"/>
      <c r="CO46" s="10"/>
      <c r="CP46" s="7">
        <v>3</v>
      </c>
      <c r="CQ46" s="7">
        <f t="shared" si="66"/>
        <v>3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7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68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69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0"/>
        <v>0</v>
      </c>
    </row>
    <row r="47" spans="1:171" x14ac:dyDescent="0.2">
      <c r="A47" s="6"/>
      <c r="B47" s="6"/>
      <c r="C47" s="6"/>
      <c r="D47" s="6" t="s">
        <v>111</v>
      </c>
      <c r="E47" s="3" t="s">
        <v>112</v>
      </c>
      <c r="F47" s="6">
        <f t="shared" si="71"/>
        <v>0</v>
      </c>
      <c r="G47" s="6">
        <f t="shared" si="72"/>
        <v>2</v>
      </c>
      <c r="H47" s="6">
        <f t="shared" si="52"/>
        <v>38</v>
      </c>
      <c r="I47" s="6">
        <f t="shared" si="53"/>
        <v>20</v>
      </c>
      <c r="J47" s="6">
        <f t="shared" si="54"/>
        <v>18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7">
        <f t="shared" si="61"/>
        <v>4</v>
      </c>
      <c r="R47" s="7">
        <f t="shared" si="62"/>
        <v>0</v>
      </c>
      <c r="S47" s="7">
        <v>1.5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3"/>
        <v>0</v>
      </c>
      <c r="AM47" s="11">
        <v>20</v>
      </c>
      <c r="AN47" s="10" t="s">
        <v>60</v>
      </c>
      <c r="AO47" s="11">
        <v>18</v>
      </c>
      <c r="AP47" s="10" t="s">
        <v>60</v>
      </c>
      <c r="AQ47" s="11"/>
      <c r="AR47" s="10"/>
      <c r="AS47" s="7">
        <v>4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4"/>
        <v>4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5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6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7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68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69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0"/>
        <v>0</v>
      </c>
    </row>
    <row r="48" spans="1:171" x14ac:dyDescent="0.2">
      <c r="A48" s="6"/>
      <c r="B48" s="6"/>
      <c r="C48" s="6"/>
      <c r="D48" s="6" t="s">
        <v>113</v>
      </c>
      <c r="E48" s="3" t="s">
        <v>114</v>
      </c>
      <c r="F48" s="6">
        <f t="shared" si="71"/>
        <v>0</v>
      </c>
      <c r="G48" s="6">
        <f t="shared" si="72"/>
        <v>2</v>
      </c>
      <c r="H48" s="6">
        <f t="shared" si="52"/>
        <v>36</v>
      </c>
      <c r="I48" s="6">
        <f t="shared" si="53"/>
        <v>15</v>
      </c>
      <c r="J48" s="6">
        <f t="shared" si="54"/>
        <v>0</v>
      </c>
      <c r="K48" s="6">
        <f t="shared" si="55"/>
        <v>0</v>
      </c>
      <c r="L48" s="6">
        <f t="shared" si="56"/>
        <v>21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7">
        <f t="shared" si="61"/>
        <v>4</v>
      </c>
      <c r="R48" s="7">
        <f t="shared" si="62"/>
        <v>2</v>
      </c>
      <c r="S48" s="7">
        <v>1.4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3"/>
        <v>0</v>
      </c>
      <c r="AM48" s="11">
        <v>15</v>
      </c>
      <c r="AN48" s="10" t="s">
        <v>60</v>
      </c>
      <c r="AO48" s="11"/>
      <c r="AP48" s="10"/>
      <c r="AQ48" s="11"/>
      <c r="AR48" s="10"/>
      <c r="AS48" s="7">
        <v>2</v>
      </c>
      <c r="AT48" s="11">
        <v>21</v>
      </c>
      <c r="AU48" s="10" t="s">
        <v>60</v>
      </c>
      <c r="AV48" s="11"/>
      <c r="AW48" s="10"/>
      <c r="AX48" s="11"/>
      <c r="AY48" s="10"/>
      <c r="AZ48" s="11"/>
      <c r="BA48" s="10"/>
      <c r="BB48" s="11"/>
      <c r="BC48" s="10"/>
      <c r="BD48" s="7">
        <v>2</v>
      </c>
      <c r="BE48" s="7">
        <f t="shared" si="64"/>
        <v>4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5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6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7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68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69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0"/>
        <v>0</v>
      </c>
    </row>
    <row r="49" spans="1:171" x14ac:dyDescent="0.2">
      <c r="A49" s="6"/>
      <c r="B49" s="6"/>
      <c r="C49" s="6"/>
      <c r="D49" s="6" t="s">
        <v>115</v>
      </c>
      <c r="E49" s="3" t="s">
        <v>116</v>
      </c>
      <c r="F49" s="6">
        <f t="shared" si="71"/>
        <v>1</v>
      </c>
      <c r="G49" s="6">
        <f t="shared" si="72"/>
        <v>1</v>
      </c>
      <c r="H49" s="6">
        <f t="shared" si="52"/>
        <v>24</v>
      </c>
      <c r="I49" s="6">
        <f t="shared" si="53"/>
        <v>9</v>
      </c>
      <c r="J49" s="6">
        <f t="shared" si="54"/>
        <v>0</v>
      </c>
      <c r="K49" s="6">
        <f t="shared" si="55"/>
        <v>0</v>
      </c>
      <c r="L49" s="6">
        <f t="shared" si="56"/>
        <v>15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7">
        <f t="shared" si="61"/>
        <v>3</v>
      </c>
      <c r="R49" s="7">
        <f t="shared" si="62"/>
        <v>2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3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64"/>
        <v>0</v>
      </c>
      <c r="BF49" s="11">
        <v>9</v>
      </c>
      <c r="BG49" s="10" t="s">
        <v>68</v>
      </c>
      <c r="BH49" s="11"/>
      <c r="BI49" s="10"/>
      <c r="BJ49" s="11"/>
      <c r="BK49" s="10"/>
      <c r="BL49" s="7">
        <v>1</v>
      </c>
      <c r="BM49" s="11">
        <v>15</v>
      </c>
      <c r="BN49" s="10" t="s">
        <v>60</v>
      </c>
      <c r="BO49" s="11"/>
      <c r="BP49" s="10"/>
      <c r="BQ49" s="11"/>
      <c r="BR49" s="10"/>
      <c r="BS49" s="11"/>
      <c r="BT49" s="10"/>
      <c r="BU49" s="11"/>
      <c r="BV49" s="10"/>
      <c r="BW49" s="7">
        <v>2</v>
      </c>
      <c r="BX49" s="7">
        <f t="shared" si="65"/>
        <v>3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6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7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68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69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0"/>
        <v>0</v>
      </c>
    </row>
    <row r="50" spans="1:171" x14ac:dyDescent="0.2">
      <c r="A50" s="6"/>
      <c r="B50" s="6"/>
      <c r="C50" s="6"/>
      <c r="D50" s="6" t="s">
        <v>117</v>
      </c>
      <c r="E50" s="3" t="s">
        <v>118</v>
      </c>
      <c r="F50" s="6">
        <f t="shared" si="71"/>
        <v>0</v>
      </c>
      <c r="G50" s="6">
        <f t="shared" si="72"/>
        <v>2</v>
      </c>
      <c r="H50" s="6">
        <f t="shared" si="52"/>
        <v>24</v>
      </c>
      <c r="I50" s="6">
        <f t="shared" si="53"/>
        <v>9</v>
      </c>
      <c r="J50" s="6">
        <f t="shared" si="54"/>
        <v>0</v>
      </c>
      <c r="K50" s="6">
        <f t="shared" si="55"/>
        <v>0</v>
      </c>
      <c r="L50" s="6">
        <f t="shared" si="56"/>
        <v>15</v>
      </c>
      <c r="M50" s="6">
        <f t="shared" si="57"/>
        <v>0</v>
      </c>
      <c r="N50" s="6">
        <f t="shared" si="58"/>
        <v>0</v>
      </c>
      <c r="O50" s="6">
        <f t="shared" si="59"/>
        <v>0</v>
      </c>
      <c r="P50" s="6">
        <f t="shared" si="60"/>
        <v>0</v>
      </c>
      <c r="Q50" s="7">
        <f t="shared" si="61"/>
        <v>3</v>
      </c>
      <c r="R50" s="7">
        <f t="shared" si="62"/>
        <v>2</v>
      </c>
      <c r="S50" s="7">
        <v>0.96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3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4"/>
        <v>0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5"/>
        <v>0</v>
      </c>
      <c r="BY50" s="11">
        <v>9</v>
      </c>
      <c r="BZ50" s="10" t="s">
        <v>60</v>
      </c>
      <c r="CA50" s="11"/>
      <c r="CB50" s="10"/>
      <c r="CC50" s="11"/>
      <c r="CD50" s="10"/>
      <c r="CE50" s="7">
        <v>1</v>
      </c>
      <c r="CF50" s="11">
        <v>15</v>
      </c>
      <c r="CG50" s="10" t="s">
        <v>60</v>
      </c>
      <c r="CH50" s="11"/>
      <c r="CI50" s="10"/>
      <c r="CJ50" s="11"/>
      <c r="CK50" s="10"/>
      <c r="CL50" s="11"/>
      <c r="CM50" s="10"/>
      <c r="CN50" s="11"/>
      <c r="CO50" s="10"/>
      <c r="CP50" s="7">
        <v>2</v>
      </c>
      <c r="CQ50" s="7">
        <f t="shared" si="66"/>
        <v>3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7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68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69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0"/>
        <v>0</v>
      </c>
    </row>
    <row r="51" spans="1:171" x14ac:dyDescent="0.2">
      <c r="A51" s="6"/>
      <c r="B51" s="6"/>
      <c r="C51" s="6"/>
      <c r="D51" s="6" t="s">
        <v>119</v>
      </c>
      <c r="E51" s="3" t="s">
        <v>120</v>
      </c>
      <c r="F51" s="6">
        <f t="shared" si="71"/>
        <v>1</v>
      </c>
      <c r="G51" s="6">
        <f t="shared" si="72"/>
        <v>2</v>
      </c>
      <c r="H51" s="6">
        <f t="shared" si="52"/>
        <v>45</v>
      </c>
      <c r="I51" s="6">
        <f t="shared" si="53"/>
        <v>18</v>
      </c>
      <c r="J51" s="6">
        <f t="shared" si="54"/>
        <v>0</v>
      </c>
      <c r="K51" s="6">
        <f t="shared" si="55"/>
        <v>0</v>
      </c>
      <c r="L51" s="6">
        <f t="shared" si="56"/>
        <v>18</v>
      </c>
      <c r="M51" s="6">
        <f t="shared" si="57"/>
        <v>0</v>
      </c>
      <c r="N51" s="6">
        <f t="shared" si="58"/>
        <v>9</v>
      </c>
      <c r="O51" s="6">
        <f t="shared" si="59"/>
        <v>0</v>
      </c>
      <c r="P51" s="6">
        <f t="shared" si="60"/>
        <v>0</v>
      </c>
      <c r="Q51" s="7">
        <f t="shared" si="61"/>
        <v>5</v>
      </c>
      <c r="R51" s="7">
        <f t="shared" si="62"/>
        <v>3</v>
      </c>
      <c r="S51" s="7">
        <v>2.04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3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4"/>
        <v>0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5"/>
        <v>0</v>
      </c>
      <c r="BY51" s="11">
        <v>18</v>
      </c>
      <c r="BZ51" s="10" t="s">
        <v>68</v>
      </c>
      <c r="CA51" s="11"/>
      <c r="CB51" s="10"/>
      <c r="CC51" s="11"/>
      <c r="CD51" s="10"/>
      <c r="CE51" s="7">
        <v>2</v>
      </c>
      <c r="CF51" s="11">
        <v>18</v>
      </c>
      <c r="CG51" s="10" t="s">
        <v>60</v>
      </c>
      <c r="CH51" s="11"/>
      <c r="CI51" s="10"/>
      <c r="CJ51" s="11">
        <v>9</v>
      </c>
      <c r="CK51" s="10" t="s">
        <v>60</v>
      </c>
      <c r="CL51" s="11"/>
      <c r="CM51" s="10"/>
      <c r="CN51" s="11"/>
      <c r="CO51" s="10"/>
      <c r="CP51" s="7">
        <v>3</v>
      </c>
      <c r="CQ51" s="7">
        <f t="shared" si="66"/>
        <v>5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7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68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69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0"/>
        <v>0</v>
      </c>
    </row>
    <row r="52" spans="1:171" x14ac:dyDescent="0.2">
      <c r="A52" s="6"/>
      <c r="B52" s="6"/>
      <c r="C52" s="6"/>
      <c r="D52" s="6" t="s">
        <v>121</v>
      </c>
      <c r="E52" s="3" t="s">
        <v>122</v>
      </c>
      <c r="F52" s="6">
        <f t="shared" si="71"/>
        <v>0</v>
      </c>
      <c r="G52" s="6">
        <f t="shared" si="72"/>
        <v>3</v>
      </c>
      <c r="H52" s="6">
        <f t="shared" si="52"/>
        <v>45</v>
      </c>
      <c r="I52" s="6">
        <f t="shared" si="53"/>
        <v>18</v>
      </c>
      <c r="J52" s="6">
        <f t="shared" si="54"/>
        <v>9</v>
      </c>
      <c r="K52" s="6">
        <f t="shared" si="55"/>
        <v>0</v>
      </c>
      <c r="L52" s="6">
        <f t="shared" si="56"/>
        <v>18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7">
        <f t="shared" si="61"/>
        <v>5</v>
      </c>
      <c r="R52" s="7">
        <f t="shared" si="62"/>
        <v>2</v>
      </c>
      <c r="S52" s="7">
        <v>1.78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3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4"/>
        <v>0</v>
      </c>
      <c r="BF52" s="11">
        <v>18</v>
      </c>
      <c r="BG52" s="10" t="s">
        <v>60</v>
      </c>
      <c r="BH52" s="11">
        <v>9</v>
      </c>
      <c r="BI52" s="10" t="s">
        <v>60</v>
      </c>
      <c r="BJ52" s="11"/>
      <c r="BK52" s="10"/>
      <c r="BL52" s="7">
        <v>3</v>
      </c>
      <c r="BM52" s="11">
        <v>18</v>
      </c>
      <c r="BN52" s="10" t="s">
        <v>60</v>
      </c>
      <c r="BO52" s="11"/>
      <c r="BP52" s="10"/>
      <c r="BQ52" s="11"/>
      <c r="BR52" s="10"/>
      <c r="BS52" s="11"/>
      <c r="BT52" s="10"/>
      <c r="BU52" s="11"/>
      <c r="BV52" s="10"/>
      <c r="BW52" s="7">
        <v>2</v>
      </c>
      <c r="BX52" s="7">
        <f t="shared" si="65"/>
        <v>5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6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7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68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69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0"/>
        <v>0</v>
      </c>
    </row>
    <row r="53" spans="1:171" x14ac:dyDescent="0.2">
      <c r="A53" s="6"/>
      <c r="B53" s="6"/>
      <c r="C53" s="6"/>
      <c r="D53" s="6" t="s">
        <v>123</v>
      </c>
      <c r="E53" s="3" t="s">
        <v>124</v>
      </c>
      <c r="F53" s="6">
        <f t="shared" si="71"/>
        <v>1</v>
      </c>
      <c r="G53" s="6">
        <f t="shared" si="72"/>
        <v>2</v>
      </c>
      <c r="H53" s="6">
        <f t="shared" si="52"/>
        <v>43</v>
      </c>
      <c r="I53" s="6">
        <f t="shared" si="53"/>
        <v>18</v>
      </c>
      <c r="J53" s="6">
        <f t="shared" si="54"/>
        <v>7</v>
      </c>
      <c r="K53" s="6">
        <f t="shared" si="55"/>
        <v>0</v>
      </c>
      <c r="L53" s="6">
        <f t="shared" si="56"/>
        <v>18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7">
        <f t="shared" si="61"/>
        <v>6</v>
      </c>
      <c r="R53" s="7">
        <f t="shared" si="62"/>
        <v>2</v>
      </c>
      <c r="S53" s="7">
        <v>1.9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3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4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5"/>
        <v>0</v>
      </c>
      <c r="BY53" s="11">
        <v>18</v>
      </c>
      <c r="BZ53" s="10" t="s">
        <v>68</v>
      </c>
      <c r="CA53" s="11">
        <v>7</v>
      </c>
      <c r="CB53" s="10" t="s">
        <v>60</v>
      </c>
      <c r="CC53" s="11"/>
      <c r="CD53" s="10"/>
      <c r="CE53" s="7">
        <v>4</v>
      </c>
      <c r="CF53" s="11">
        <v>18</v>
      </c>
      <c r="CG53" s="10" t="s">
        <v>60</v>
      </c>
      <c r="CH53" s="11"/>
      <c r="CI53" s="10"/>
      <c r="CJ53" s="11"/>
      <c r="CK53" s="10"/>
      <c r="CL53" s="11"/>
      <c r="CM53" s="10"/>
      <c r="CN53" s="11"/>
      <c r="CO53" s="10"/>
      <c r="CP53" s="7">
        <v>2</v>
      </c>
      <c r="CQ53" s="7">
        <f t="shared" si="66"/>
        <v>6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7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68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69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0"/>
        <v>0</v>
      </c>
    </row>
    <row r="54" spans="1:171" x14ac:dyDescent="0.2">
      <c r="A54" s="6"/>
      <c r="B54" s="6"/>
      <c r="C54" s="6"/>
      <c r="D54" s="6" t="s">
        <v>125</v>
      </c>
      <c r="E54" s="3" t="s">
        <v>126</v>
      </c>
      <c r="F54" s="6">
        <f t="shared" si="71"/>
        <v>0</v>
      </c>
      <c r="G54" s="6">
        <f t="shared" si="72"/>
        <v>2</v>
      </c>
      <c r="H54" s="6">
        <f t="shared" si="52"/>
        <v>27</v>
      </c>
      <c r="I54" s="6">
        <f t="shared" si="53"/>
        <v>9</v>
      </c>
      <c r="J54" s="6">
        <f t="shared" si="54"/>
        <v>0</v>
      </c>
      <c r="K54" s="6">
        <f t="shared" si="55"/>
        <v>0</v>
      </c>
      <c r="L54" s="6">
        <f t="shared" si="56"/>
        <v>18</v>
      </c>
      <c r="M54" s="6">
        <f t="shared" si="57"/>
        <v>0</v>
      </c>
      <c r="N54" s="6">
        <f t="shared" si="58"/>
        <v>0</v>
      </c>
      <c r="O54" s="6">
        <f t="shared" si="59"/>
        <v>0</v>
      </c>
      <c r="P54" s="6">
        <f t="shared" si="60"/>
        <v>0</v>
      </c>
      <c r="Q54" s="7">
        <f t="shared" si="61"/>
        <v>3</v>
      </c>
      <c r="R54" s="7">
        <f t="shared" si="62"/>
        <v>2</v>
      </c>
      <c r="S54" s="7">
        <v>1.06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3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4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5"/>
        <v>0</v>
      </c>
      <c r="BY54" s="11">
        <v>9</v>
      </c>
      <c r="BZ54" s="10" t="s">
        <v>60</v>
      </c>
      <c r="CA54" s="11"/>
      <c r="CB54" s="10"/>
      <c r="CC54" s="11"/>
      <c r="CD54" s="10"/>
      <c r="CE54" s="7">
        <v>1</v>
      </c>
      <c r="CF54" s="11">
        <v>18</v>
      </c>
      <c r="CG54" s="10" t="s">
        <v>60</v>
      </c>
      <c r="CH54" s="11"/>
      <c r="CI54" s="10"/>
      <c r="CJ54" s="11"/>
      <c r="CK54" s="10"/>
      <c r="CL54" s="11"/>
      <c r="CM54" s="10"/>
      <c r="CN54" s="11"/>
      <c r="CO54" s="10"/>
      <c r="CP54" s="7">
        <v>2</v>
      </c>
      <c r="CQ54" s="7">
        <f t="shared" si="66"/>
        <v>3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7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68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69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0"/>
        <v>0</v>
      </c>
    </row>
    <row r="55" spans="1:171" x14ac:dyDescent="0.2">
      <c r="A55" s="6"/>
      <c r="B55" s="6"/>
      <c r="C55" s="6"/>
      <c r="D55" s="6" t="s">
        <v>127</v>
      </c>
      <c r="E55" s="3" t="s">
        <v>128</v>
      </c>
      <c r="F55" s="6">
        <f t="shared" si="71"/>
        <v>0</v>
      </c>
      <c r="G55" s="6">
        <f t="shared" si="72"/>
        <v>2</v>
      </c>
      <c r="H55" s="6">
        <f t="shared" si="52"/>
        <v>18</v>
      </c>
      <c r="I55" s="6">
        <f t="shared" si="53"/>
        <v>9</v>
      </c>
      <c r="J55" s="6">
        <f t="shared" si="54"/>
        <v>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9</v>
      </c>
      <c r="O55" s="6">
        <f t="shared" si="59"/>
        <v>0</v>
      </c>
      <c r="P55" s="6">
        <f t="shared" si="60"/>
        <v>0</v>
      </c>
      <c r="Q55" s="7">
        <f t="shared" si="61"/>
        <v>2</v>
      </c>
      <c r="R55" s="7">
        <f t="shared" si="62"/>
        <v>1</v>
      </c>
      <c r="S55" s="7">
        <v>0.76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3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4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5"/>
        <v>0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6"/>
        <v>0</v>
      </c>
      <c r="CR55" s="11">
        <v>9</v>
      </c>
      <c r="CS55" s="10" t="s">
        <v>60</v>
      </c>
      <c r="CT55" s="11"/>
      <c r="CU55" s="10"/>
      <c r="CV55" s="11"/>
      <c r="CW55" s="10"/>
      <c r="CX55" s="7">
        <v>1</v>
      </c>
      <c r="CY55" s="11"/>
      <c r="CZ55" s="10"/>
      <c r="DA55" s="11"/>
      <c r="DB55" s="10"/>
      <c r="DC55" s="11">
        <v>9</v>
      </c>
      <c r="DD55" s="10" t="s">
        <v>60</v>
      </c>
      <c r="DE55" s="11"/>
      <c r="DF55" s="10"/>
      <c r="DG55" s="11"/>
      <c r="DH55" s="10"/>
      <c r="DI55" s="7">
        <v>1</v>
      </c>
      <c r="DJ55" s="7">
        <f t="shared" si="67"/>
        <v>2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68"/>
        <v>0</v>
      </c>
      <c r="ED55" s="11"/>
      <c r="EE55" s="10"/>
      <c r="EF55" s="11"/>
      <c r="EG55" s="10"/>
      <c r="EH55" s="11"/>
      <c r="EI55" s="10"/>
      <c r="EJ55" s="7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69"/>
        <v>0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0"/>
        <v>0</v>
      </c>
    </row>
    <row r="56" spans="1:171" x14ac:dyDescent="0.2">
      <c r="A56" s="6"/>
      <c r="B56" s="6"/>
      <c r="C56" s="6"/>
      <c r="D56" s="6" t="s">
        <v>129</v>
      </c>
      <c r="E56" s="3" t="s">
        <v>130</v>
      </c>
      <c r="F56" s="6">
        <f t="shared" si="71"/>
        <v>0</v>
      </c>
      <c r="G56" s="6">
        <f t="shared" si="72"/>
        <v>3</v>
      </c>
      <c r="H56" s="6">
        <f t="shared" si="52"/>
        <v>42</v>
      </c>
      <c r="I56" s="6">
        <f t="shared" si="53"/>
        <v>18</v>
      </c>
      <c r="J56" s="6">
        <f t="shared" si="54"/>
        <v>6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18</v>
      </c>
      <c r="O56" s="6">
        <f t="shared" si="59"/>
        <v>0</v>
      </c>
      <c r="P56" s="6">
        <f t="shared" si="60"/>
        <v>0</v>
      </c>
      <c r="Q56" s="7">
        <f t="shared" si="61"/>
        <v>5</v>
      </c>
      <c r="R56" s="7">
        <f t="shared" si="62"/>
        <v>2</v>
      </c>
      <c r="S56" s="7">
        <v>1.6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3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4"/>
        <v>0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5"/>
        <v>0</v>
      </c>
      <c r="BY56" s="11">
        <v>18</v>
      </c>
      <c r="BZ56" s="10" t="s">
        <v>60</v>
      </c>
      <c r="CA56" s="11">
        <v>6</v>
      </c>
      <c r="CB56" s="10" t="s">
        <v>60</v>
      </c>
      <c r="CC56" s="11"/>
      <c r="CD56" s="10"/>
      <c r="CE56" s="7">
        <v>3</v>
      </c>
      <c r="CF56" s="11"/>
      <c r="CG56" s="10"/>
      <c r="CH56" s="11"/>
      <c r="CI56" s="10"/>
      <c r="CJ56" s="11">
        <v>18</v>
      </c>
      <c r="CK56" s="10" t="s">
        <v>60</v>
      </c>
      <c r="CL56" s="11"/>
      <c r="CM56" s="10"/>
      <c r="CN56" s="11"/>
      <c r="CO56" s="10"/>
      <c r="CP56" s="7">
        <v>2</v>
      </c>
      <c r="CQ56" s="7">
        <f t="shared" si="66"/>
        <v>5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7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68"/>
        <v>0</v>
      </c>
      <c r="ED56" s="11"/>
      <c r="EE56" s="10"/>
      <c r="EF56" s="11"/>
      <c r="EG56" s="10"/>
      <c r="EH56" s="11"/>
      <c r="EI56" s="10"/>
      <c r="EJ56" s="7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69"/>
        <v>0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0"/>
        <v>0</v>
      </c>
    </row>
    <row r="57" spans="1:171" x14ac:dyDescent="0.2">
      <c r="A57" s="6">
        <v>8</v>
      </c>
      <c r="B57" s="6">
        <v>1</v>
      </c>
      <c r="C57" s="6"/>
      <c r="D57" s="6"/>
      <c r="E57" s="3" t="s">
        <v>131</v>
      </c>
      <c r="F57" s="6">
        <f>$B$57*COUNTIF(T57:FM57,"e")</f>
        <v>1</v>
      </c>
      <c r="G57" s="6">
        <f>$B$57*COUNTIF(T57:FM57,"z")</f>
        <v>1</v>
      </c>
      <c r="H57" s="6">
        <f t="shared" si="52"/>
        <v>32</v>
      </c>
      <c r="I57" s="6">
        <f t="shared" si="53"/>
        <v>14</v>
      </c>
      <c r="J57" s="6">
        <f t="shared" si="54"/>
        <v>0</v>
      </c>
      <c r="K57" s="6">
        <f t="shared" si="55"/>
        <v>0</v>
      </c>
      <c r="L57" s="6">
        <f t="shared" si="56"/>
        <v>18</v>
      </c>
      <c r="M57" s="6">
        <f t="shared" si="57"/>
        <v>0</v>
      </c>
      <c r="N57" s="6">
        <f t="shared" si="58"/>
        <v>0</v>
      </c>
      <c r="O57" s="6">
        <f t="shared" si="59"/>
        <v>0</v>
      </c>
      <c r="P57" s="6">
        <f t="shared" si="60"/>
        <v>0</v>
      </c>
      <c r="Q57" s="7">
        <f t="shared" si="61"/>
        <v>5</v>
      </c>
      <c r="R57" s="7">
        <f t="shared" si="62"/>
        <v>3</v>
      </c>
      <c r="S57" s="7">
        <f>$B$57*1.5</f>
        <v>1.5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3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4"/>
        <v>0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5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6"/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7"/>
        <v>0</v>
      </c>
      <c r="DK57" s="11">
        <f>$B$57*14</f>
        <v>14</v>
      </c>
      <c r="DL57" s="10" t="s">
        <v>68</v>
      </c>
      <c r="DM57" s="11"/>
      <c r="DN57" s="10"/>
      <c r="DO57" s="11"/>
      <c r="DP57" s="10"/>
      <c r="DQ57" s="7">
        <f>$B$57*2</f>
        <v>2</v>
      </c>
      <c r="DR57" s="11">
        <f>$B$57*18</f>
        <v>18</v>
      </c>
      <c r="DS57" s="10" t="s">
        <v>60</v>
      </c>
      <c r="DT57" s="11"/>
      <c r="DU57" s="10"/>
      <c r="DV57" s="11"/>
      <c r="DW57" s="10"/>
      <c r="DX57" s="11"/>
      <c r="DY57" s="10"/>
      <c r="DZ57" s="11"/>
      <c r="EA57" s="10"/>
      <c r="EB57" s="7">
        <f>$B$57*3</f>
        <v>3</v>
      </c>
      <c r="EC57" s="7">
        <f t="shared" si="68"/>
        <v>5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69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0"/>
        <v>0</v>
      </c>
    </row>
    <row r="58" spans="1:171" x14ac:dyDescent="0.2">
      <c r="A58" s="6"/>
      <c r="B58" s="6"/>
      <c r="C58" s="6"/>
      <c r="D58" s="6" t="s">
        <v>132</v>
      </c>
      <c r="E58" s="3" t="s">
        <v>133</v>
      </c>
      <c r="F58" s="6">
        <f>COUNTIF(T58:FM58,"e")</f>
        <v>0</v>
      </c>
      <c r="G58" s="6">
        <f>COUNTIF(T58:FM58,"z")</f>
        <v>2</v>
      </c>
      <c r="H58" s="6">
        <f t="shared" si="52"/>
        <v>30</v>
      </c>
      <c r="I58" s="6">
        <f t="shared" si="53"/>
        <v>12</v>
      </c>
      <c r="J58" s="6">
        <f t="shared" si="54"/>
        <v>0</v>
      </c>
      <c r="K58" s="6">
        <f t="shared" si="55"/>
        <v>0</v>
      </c>
      <c r="L58" s="6">
        <f t="shared" si="56"/>
        <v>18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7">
        <f t="shared" si="61"/>
        <v>4</v>
      </c>
      <c r="R58" s="7">
        <f t="shared" si="62"/>
        <v>2</v>
      </c>
      <c r="S58" s="7">
        <v>1.2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3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4"/>
        <v>0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5"/>
        <v>0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6"/>
        <v>0</v>
      </c>
      <c r="CR58" s="11">
        <v>12</v>
      </c>
      <c r="CS58" s="10" t="s">
        <v>60</v>
      </c>
      <c r="CT58" s="11"/>
      <c r="CU58" s="10"/>
      <c r="CV58" s="11"/>
      <c r="CW58" s="10"/>
      <c r="CX58" s="7">
        <v>2</v>
      </c>
      <c r="CY58" s="11">
        <v>18</v>
      </c>
      <c r="CZ58" s="10" t="s">
        <v>60</v>
      </c>
      <c r="DA58" s="11"/>
      <c r="DB58" s="10"/>
      <c r="DC58" s="11"/>
      <c r="DD58" s="10"/>
      <c r="DE58" s="11"/>
      <c r="DF58" s="10"/>
      <c r="DG58" s="11"/>
      <c r="DH58" s="10"/>
      <c r="DI58" s="7">
        <v>2</v>
      </c>
      <c r="DJ58" s="7">
        <f t="shared" si="67"/>
        <v>4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68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69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0"/>
        <v>0</v>
      </c>
    </row>
    <row r="59" spans="1:171" x14ac:dyDescent="0.2">
      <c r="A59" s="6"/>
      <c r="B59" s="6"/>
      <c r="C59" s="6"/>
      <c r="D59" s="6" t="s">
        <v>134</v>
      </c>
      <c r="E59" s="3" t="s">
        <v>135</v>
      </c>
      <c r="F59" s="6">
        <f>COUNTIF(T59:FM59,"e")</f>
        <v>1</v>
      </c>
      <c r="G59" s="6">
        <f>COUNTIF(T59:FM59,"z")</f>
        <v>2</v>
      </c>
      <c r="H59" s="6">
        <f t="shared" si="52"/>
        <v>45</v>
      </c>
      <c r="I59" s="6">
        <f t="shared" si="53"/>
        <v>18</v>
      </c>
      <c r="J59" s="6">
        <f t="shared" si="54"/>
        <v>9</v>
      </c>
      <c r="K59" s="6">
        <f t="shared" si="55"/>
        <v>0</v>
      </c>
      <c r="L59" s="6">
        <f t="shared" si="56"/>
        <v>18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7">
        <f t="shared" si="61"/>
        <v>5</v>
      </c>
      <c r="R59" s="7">
        <f t="shared" si="62"/>
        <v>2</v>
      </c>
      <c r="S59" s="7">
        <v>1.96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3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4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5"/>
        <v>0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6"/>
        <v>0</v>
      </c>
      <c r="CR59" s="11">
        <v>18</v>
      </c>
      <c r="CS59" s="10" t="s">
        <v>68</v>
      </c>
      <c r="CT59" s="11">
        <v>9</v>
      </c>
      <c r="CU59" s="10" t="s">
        <v>60</v>
      </c>
      <c r="CV59" s="11"/>
      <c r="CW59" s="10"/>
      <c r="CX59" s="7">
        <v>3</v>
      </c>
      <c r="CY59" s="11">
        <v>18</v>
      </c>
      <c r="CZ59" s="10" t="s">
        <v>60</v>
      </c>
      <c r="DA59" s="11"/>
      <c r="DB59" s="10"/>
      <c r="DC59" s="11"/>
      <c r="DD59" s="10"/>
      <c r="DE59" s="11"/>
      <c r="DF59" s="10"/>
      <c r="DG59" s="11"/>
      <c r="DH59" s="10"/>
      <c r="DI59" s="7">
        <v>2</v>
      </c>
      <c r="DJ59" s="7">
        <f t="shared" si="67"/>
        <v>5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68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69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0"/>
        <v>0</v>
      </c>
    </row>
    <row r="60" spans="1:171" x14ac:dyDescent="0.2">
      <c r="A60" s="6"/>
      <c r="B60" s="6"/>
      <c r="C60" s="6"/>
      <c r="D60" s="6" t="s">
        <v>136</v>
      </c>
      <c r="E60" s="3" t="s">
        <v>137</v>
      </c>
      <c r="F60" s="6">
        <f>COUNTIF(T60:FM60,"e")</f>
        <v>0</v>
      </c>
      <c r="G60" s="6">
        <f>COUNTIF(T60:FM60,"z")</f>
        <v>2</v>
      </c>
      <c r="H60" s="6">
        <f t="shared" si="52"/>
        <v>27</v>
      </c>
      <c r="I60" s="6">
        <f t="shared" si="53"/>
        <v>9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18</v>
      </c>
      <c r="O60" s="6">
        <f t="shared" si="59"/>
        <v>0</v>
      </c>
      <c r="P60" s="6">
        <f t="shared" si="60"/>
        <v>0</v>
      </c>
      <c r="Q60" s="7">
        <f t="shared" si="61"/>
        <v>5</v>
      </c>
      <c r="R60" s="7">
        <f t="shared" si="62"/>
        <v>3</v>
      </c>
      <c r="S60" s="7">
        <v>1.06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3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4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5"/>
        <v>0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6"/>
        <v>0</v>
      </c>
      <c r="CR60" s="11">
        <v>9</v>
      </c>
      <c r="CS60" s="10" t="s">
        <v>60</v>
      </c>
      <c r="CT60" s="11"/>
      <c r="CU60" s="10"/>
      <c r="CV60" s="11"/>
      <c r="CW60" s="10"/>
      <c r="CX60" s="7">
        <v>2</v>
      </c>
      <c r="CY60" s="11"/>
      <c r="CZ60" s="10"/>
      <c r="DA60" s="11"/>
      <c r="DB60" s="10"/>
      <c r="DC60" s="11">
        <v>18</v>
      </c>
      <c r="DD60" s="10" t="s">
        <v>60</v>
      </c>
      <c r="DE60" s="11"/>
      <c r="DF60" s="10"/>
      <c r="DG60" s="11"/>
      <c r="DH60" s="10"/>
      <c r="DI60" s="7">
        <v>3</v>
      </c>
      <c r="DJ60" s="7">
        <f t="shared" si="67"/>
        <v>5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68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69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0"/>
        <v>0</v>
      </c>
    </row>
    <row r="61" spans="1:171" x14ac:dyDescent="0.2">
      <c r="A61" s="6"/>
      <c r="B61" s="6"/>
      <c r="C61" s="6"/>
      <c r="D61" s="6" t="s">
        <v>138</v>
      </c>
      <c r="E61" s="3" t="s">
        <v>139</v>
      </c>
      <c r="F61" s="6">
        <f>COUNTIF(T61:FM61,"e")</f>
        <v>1</v>
      </c>
      <c r="G61" s="6">
        <f>COUNTIF(T61:FM61,"z")</f>
        <v>2</v>
      </c>
      <c r="H61" s="6">
        <f t="shared" si="52"/>
        <v>45</v>
      </c>
      <c r="I61" s="6">
        <f t="shared" si="53"/>
        <v>18</v>
      </c>
      <c r="J61" s="6">
        <f t="shared" si="54"/>
        <v>9</v>
      </c>
      <c r="K61" s="6">
        <f t="shared" si="55"/>
        <v>0</v>
      </c>
      <c r="L61" s="6">
        <f t="shared" si="56"/>
        <v>18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7">
        <f t="shared" si="61"/>
        <v>5</v>
      </c>
      <c r="R61" s="7">
        <f t="shared" si="62"/>
        <v>2</v>
      </c>
      <c r="S61" s="7">
        <v>1.96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3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4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5"/>
        <v>0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6"/>
        <v>0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7"/>
        <v>0</v>
      </c>
      <c r="DK61" s="11">
        <v>18</v>
      </c>
      <c r="DL61" s="10" t="s">
        <v>68</v>
      </c>
      <c r="DM61" s="11">
        <v>9</v>
      </c>
      <c r="DN61" s="10" t="s">
        <v>60</v>
      </c>
      <c r="DO61" s="11"/>
      <c r="DP61" s="10"/>
      <c r="DQ61" s="7">
        <v>3</v>
      </c>
      <c r="DR61" s="11">
        <v>18</v>
      </c>
      <c r="DS61" s="10" t="s">
        <v>60</v>
      </c>
      <c r="DT61" s="11"/>
      <c r="DU61" s="10"/>
      <c r="DV61" s="11"/>
      <c r="DW61" s="10"/>
      <c r="DX61" s="11"/>
      <c r="DY61" s="10"/>
      <c r="DZ61" s="11"/>
      <c r="EA61" s="10"/>
      <c r="EB61" s="7">
        <v>2</v>
      </c>
      <c r="EC61" s="7">
        <f t="shared" si="68"/>
        <v>5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69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0"/>
        <v>0</v>
      </c>
    </row>
    <row r="62" spans="1:171" x14ac:dyDescent="0.2">
      <c r="A62" s="6"/>
      <c r="B62" s="6"/>
      <c r="C62" s="6"/>
      <c r="D62" s="6" t="s">
        <v>140</v>
      </c>
      <c r="E62" s="3" t="s">
        <v>141</v>
      </c>
      <c r="F62" s="6">
        <f>COUNTIF(T62:FM62,"e")</f>
        <v>0</v>
      </c>
      <c r="G62" s="6">
        <f>COUNTIF(T62:FM62,"z")</f>
        <v>2</v>
      </c>
      <c r="H62" s="6">
        <f t="shared" si="52"/>
        <v>18</v>
      </c>
      <c r="I62" s="6">
        <f t="shared" si="53"/>
        <v>9</v>
      </c>
      <c r="J62" s="6">
        <f t="shared" si="54"/>
        <v>0</v>
      </c>
      <c r="K62" s="6">
        <f t="shared" si="55"/>
        <v>0</v>
      </c>
      <c r="L62" s="6">
        <f t="shared" si="56"/>
        <v>9</v>
      </c>
      <c r="M62" s="6">
        <f t="shared" si="57"/>
        <v>0</v>
      </c>
      <c r="N62" s="6">
        <f t="shared" si="58"/>
        <v>0</v>
      </c>
      <c r="O62" s="6">
        <f t="shared" si="59"/>
        <v>0</v>
      </c>
      <c r="P62" s="6">
        <f t="shared" si="60"/>
        <v>0</v>
      </c>
      <c r="Q62" s="7">
        <f t="shared" si="61"/>
        <v>3</v>
      </c>
      <c r="R62" s="7">
        <f t="shared" si="62"/>
        <v>2</v>
      </c>
      <c r="S62" s="7">
        <v>0.8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3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4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5"/>
        <v>0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6"/>
        <v>0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7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68"/>
        <v>0</v>
      </c>
      <c r="ED62" s="11">
        <v>9</v>
      </c>
      <c r="EE62" s="10" t="s">
        <v>60</v>
      </c>
      <c r="EF62" s="11"/>
      <c r="EG62" s="10"/>
      <c r="EH62" s="11"/>
      <c r="EI62" s="10"/>
      <c r="EJ62" s="7">
        <v>1</v>
      </c>
      <c r="EK62" s="11">
        <v>9</v>
      </c>
      <c r="EL62" s="10" t="s">
        <v>60</v>
      </c>
      <c r="EM62" s="11"/>
      <c r="EN62" s="10"/>
      <c r="EO62" s="11"/>
      <c r="EP62" s="10"/>
      <c r="EQ62" s="11"/>
      <c r="ER62" s="10"/>
      <c r="ES62" s="11"/>
      <c r="ET62" s="10"/>
      <c r="EU62" s="7">
        <v>2</v>
      </c>
      <c r="EV62" s="7">
        <f t="shared" si="69"/>
        <v>3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0"/>
        <v>0</v>
      </c>
    </row>
    <row r="63" spans="1:171" x14ac:dyDescent="0.2">
      <c r="A63" s="6">
        <v>9</v>
      </c>
      <c r="B63" s="6">
        <v>1</v>
      </c>
      <c r="C63" s="6"/>
      <c r="D63" s="6"/>
      <c r="E63" s="3" t="s">
        <v>142</v>
      </c>
      <c r="F63" s="6">
        <f>$B$63*COUNTIF(T63:FM63,"e")</f>
        <v>0</v>
      </c>
      <c r="G63" s="6">
        <f>$B$63*COUNTIF(T63:FM63,"z")</f>
        <v>2</v>
      </c>
      <c r="H63" s="6">
        <f t="shared" si="52"/>
        <v>27</v>
      </c>
      <c r="I63" s="6">
        <f t="shared" si="53"/>
        <v>9</v>
      </c>
      <c r="J63" s="6">
        <f t="shared" si="54"/>
        <v>0</v>
      </c>
      <c r="K63" s="6">
        <f t="shared" si="55"/>
        <v>0</v>
      </c>
      <c r="L63" s="6">
        <f t="shared" si="56"/>
        <v>18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7">
        <f t="shared" si="61"/>
        <v>3</v>
      </c>
      <c r="R63" s="7">
        <f t="shared" si="62"/>
        <v>2</v>
      </c>
      <c r="S63" s="7">
        <f>$B$63*1.1</f>
        <v>1.1000000000000001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3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4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5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6"/>
        <v>0</v>
      </c>
      <c r="CR63" s="11">
        <f>$B$63*9</f>
        <v>9</v>
      </c>
      <c r="CS63" s="10" t="s">
        <v>60</v>
      </c>
      <c r="CT63" s="11"/>
      <c r="CU63" s="10"/>
      <c r="CV63" s="11"/>
      <c r="CW63" s="10"/>
      <c r="CX63" s="7">
        <f>$B$63*1</f>
        <v>1</v>
      </c>
      <c r="CY63" s="11">
        <f>$B$63*18</f>
        <v>18</v>
      </c>
      <c r="CZ63" s="10" t="s">
        <v>60</v>
      </c>
      <c r="DA63" s="11"/>
      <c r="DB63" s="10"/>
      <c r="DC63" s="11"/>
      <c r="DD63" s="10"/>
      <c r="DE63" s="11"/>
      <c r="DF63" s="10"/>
      <c r="DG63" s="11"/>
      <c r="DH63" s="10"/>
      <c r="DI63" s="7">
        <f>$B$63*2</f>
        <v>2</v>
      </c>
      <c r="DJ63" s="7">
        <f t="shared" si="67"/>
        <v>3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68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69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0"/>
        <v>0</v>
      </c>
    </row>
    <row r="64" spans="1:171" x14ac:dyDescent="0.2">
      <c r="A64" s="6">
        <v>10</v>
      </c>
      <c r="B64" s="6">
        <v>1</v>
      </c>
      <c r="C64" s="6"/>
      <c r="D64" s="6"/>
      <c r="E64" s="3" t="s">
        <v>143</v>
      </c>
      <c r="F64" s="6">
        <f>$B$64*COUNTIF(T64:FM64,"e")</f>
        <v>0</v>
      </c>
      <c r="G64" s="6">
        <f>$B$64*COUNTIF(T64:FM64,"z")</f>
        <v>2</v>
      </c>
      <c r="H64" s="6">
        <f t="shared" si="52"/>
        <v>33</v>
      </c>
      <c r="I64" s="6">
        <f t="shared" si="53"/>
        <v>18</v>
      </c>
      <c r="J64" s="6">
        <f t="shared" si="54"/>
        <v>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15</v>
      </c>
      <c r="O64" s="6">
        <f t="shared" si="59"/>
        <v>0</v>
      </c>
      <c r="P64" s="6">
        <f t="shared" si="60"/>
        <v>0</v>
      </c>
      <c r="Q64" s="7">
        <f t="shared" si="61"/>
        <v>4</v>
      </c>
      <c r="R64" s="7">
        <f t="shared" si="62"/>
        <v>2</v>
      </c>
      <c r="S64" s="7">
        <f>$B$64*1.32</f>
        <v>1.32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3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4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5"/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6"/>
        <v>0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7"/>
        <v>0</v>
      </c>
      <c r="DK64" s="11">
        <f>$B$64*18</f>
        <v>18</v>
      </c>
      <c r="DL64" s="10" t="s">
        <v>60</v>
      </c>
      <c r="DM64" s="11"/>
      <c r="DN64" s="10"/>
      <c r="DO64" s="11"/>
      <c r="DP64" s="10"/>
      <c r="DQ64" s="7">
        <f>$B$64*2</f>
        <v>2</v>
      </c>
      <c r="DR64" s="11"/>
      <c r="DS64" s="10"/>
      <c r="DT64" s="11"/>
      <c r="DU64" s="10"/>
      <c r="DV64" s="11">
        <f>$B$64*15</f>
        <v>15</v>
      </c>
      <c r="DW64" s="10" t="s">
        <v>60</v>
      </c>
      <c r="DX64" s="11"/>
      <c r="DY64" s="10"/>
      <c r="DZ64" s="11"/>
      <c r="EA64" s="10"/>
      <c r="EB64" s="7">
        <f>$B$64*2</f>
        <v>2</v>
      </c>
      <c r="EC64" s="7">
        <f t="shared" si="68"/>
        <v>4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69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0"/>
        <v>0</v>
      </c>
    </row>
    <row r="65" spans="1:171" x14ac:dyDescent="0.2">
      <c r="A65" s="6"/>
      <c r="B65" s="6"/>
      <c r="C65" s="6"/>
      <c r="D65" s="6" t="s">
        <v>144</v>
      </c>
      <c r="E65" s="3" t="s">
        <v>145</v>
      </c>
      <c r="F65" s="6">
        <f>COUNTIF(T65:FM65,"e")</f>
        <v>0</v>
      </c>
      <c r="G65" s="6">
        <f>COUNTIF(T65:FM65,"z")</f>
        <v>2</v>
      </c>
      <c r="H65" s="6">
        <f t="shared" si="52"/>
        <v>18</v>
      </c>
      <c r="I65" s="6">
        <f t="shared" si="53"/>
        <v>9</v>
      </c>
      <c r="J65" s="6">
        <f t="shared" si="54"/>
        <v>0</v>
      </c>
      <c r="K65" s="6">
        <f t="shared" si="55"/>
        <v>0</v>
      </c>
      <c r="L65" s="6">
        <f t="shared" si="56"/>
        <v>9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7">
        <f t="shared" si="61"/>
        <v>2</v>
      </c>
      <c r="R65" s="7">
        <f t="shared" si="62"/>
        <v>1</v>
      </c>
      <c r="S65" s="7">
        <v>0.8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3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4"/>
        <v>0</v>
      </c>
      <c r="BF65" s="11"/>
      <c r="BG65" s="10"/>
      <c r="BH65" s="11"/>
      <c r="BI65" s="10"/>
      <c r="BJ65" s="11"/>
      <c r="BK65" s="10"/>
      <c r="BL65" s="7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5"/>
        <v>0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6"/>
        <v>0</v>
      </c>
      <c r="CR65" s="11">
        <v>9</v>
      </c>
      <c r="CS65" s="10" t="s">
        <v>60</v>
      </c>
      <c r="CT65" s="11"/>
      <c r="CU65" s="10"/>
      <c r="CV65" s="11"/>
      <c r="CW65" s="10"/>
      <c r="CX65" s="7">
        <v>1</v>
      </c>
      <c r="CY65" s="11">
        <v>9</v>
      </c>
      <c r="CZ65" s="10" t="s">
        <v>60</v>
      </c>
      <c r="DA65" s="11"/>
      <c r="DB65" s="10"/>
      <c r="DC65" s="11"/>
      <c r="DD65" s="10"/>
      <c r="DE65" s="11"/>
      <c r="DF65" s="10"/>
      <c r="DG65" s="11"/>
      <c r="DH65" s="10"/>
      <c r="DI65" s="7">
        <v>1</v>
      </c>
      <c r="DJ65" s="7">
        <f t="shared" si="67"/>
        <v>2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68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69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0"/>
        <v>0</v>
      </c>
    </row>
    <row r="66" spans="1:171" x14ac:dyDescent="0.2">
      <c r="A66" s="6"/>
      <c r="B66" s="6"/>
      <c r="C66" s="6"/>
      <c r="D66" s="6" t="s">
        <v>146</v>
      </c>
      <c r="E66" s="3" t="s">
        <v>147</v>
      </c>
      <c r="F66" s="6">
        <f>COUNTIF(T66:FM66,"e")</f>
        <v>0</v>
      </c>
      <c r="G66" s="6">
        <f>COUNTIF(T66:FM66,"z")</f>
        <v>1</v>
      </c>
      <c r="H66" s="6">
        <f t="shared" si="52"/>
        <v>9</v>
      </c>
      <c r="I66" s="6">
        <f t="shared" si="53"/>
        <v>9</v>
      </c>
      <c r="J66" s="6">
        <f t="shared" si="54"/>
        <v>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7">
        <f t="shared" si="61"/>
        <v>1</v>
      </c>
      <c r="R66" s="7">
        <f t="shared" si="62"/>
        <v>0</v>
      </c>
      <c r="S66" s="7">
        <v>0.4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3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4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5"/>
        <v>0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6"/>
        <v>0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7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68"/>
        <v>0</v>
      </c>
      <c r="ED66" s="11">
        <v>9</v>
      </c>
      <c r="EE66" s="10" t="s">
        <v>60</v>
      </c>
      <c r="EF66" s="11"/>
      <c r="EG66" s="10"/>
      <c r="EH66" s="11"/>
      <c r="EI66" s="10"/>
      <c r="EJ66" s="7">
        <v>1</v>
      </c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69"/>
        <v>1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0"/>
        <v>0</v>
      </c>
    </row>
    <row r="67" spans="1:171" x14ac:dyDescent="0.2">
      <c r="A67" s="6"/>
      <c r="B67" s="6"/>
      <c r="C67" s="6"/>
      <c r="D67" s="6" t="s">
        <v>148</v>
      </c>
      <c r="E67" s="3" t="s">
        <v>149</v>
      </c>
      <c r="F67" s="6">
        <f>COUNTIF(T67:FM67,"e")</f>
        <v>1</v>
      </c>
      <c r="G67" s="6">
        <f>COUNTIF(T67:FM67,"z")</f>
        <v>1</v>
      </c>
      <c r="H67" s="6">
        <f t="shared" si="52"/>
        <v>36</v>
      </c>
      <c r="I67" s="6">
        <f t="shared" si="53"/>
        <v>18</v>
      </c>
      <c r="J67" s="6">
        <f t="shared" si="54"/>
        <v>0</v>
      </c>
      <c r="K67" s="6">
        <f t="shared" si="55"/>
        <v>0</v>
      </c>
      <c r="L67" s="6">
        <f t="shared" si="56"/>
        <v>18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7">
        <f t="shared" si="61"/>
        <v>5</v>
      </c>
      <c r="R67" s="7">
        <f t="shared" si="62"/>
        <v>2</v>
      </c>
      <c r="S67" s="7">
        <v>1.6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3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4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5"/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6"/>
        <v>0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7"/>
        <v>0</v>
      </c>
      <c r="DK67" s="11">
        <v>18</v>
      </c>
      <c r="DL67" s="10" t="s">
        <v>68</v>
      </c>
      <c r="DM67" s="11"/>
      <c r="DN67" s="10"/>
      <c r="DO67" s="11"/>
      <c r="DP67" s="10"/>
      <c r="DQ67" s="7">
        <v>3</v>
      </c>
      <c r="DR67" s="11">
        <v>18</v>
      </c>
      <c r="DS67" s="10" t="s">
        <v>60</v>
      </c>
      <c r="DT67" s="11"/>
      <c r="DU67" s="10"/>
      <c r="DV67" s="11"/>
      <c r="DW67" s="10"/>
      <c r="DX67" s="11"/>
      <c r="DY67" s="10"/>
      <c r="DZ67" s="11"/>
      <c r="EA67" s="10"/>
      <c r="EB67" s="7">
        <v>2</v>
      </c>
      <c r="EC67" s="7">
        <f t="shared" si="68"/>
        <v>5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69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0"/>
        <v>0</v>
      </c>
    </row>
    <row r="68" spans="1:171" x14ac:dyDescent="0.2">
      <c r="A68" s="6">
        <v>11</v>
      </c>
      <c r="B68" s="6">
        <v>1</v>
      </c>
      <c r="C68" s="6"/>
      <c r="D68" s="6"/>
      <c r="E68" s="3" t="s">
        <v>150</v>
      </c>
      <c r="F68" s="6">
        <f>$B$68*COUNTIF(T68:FM68,"e")</f>
        <v>0</v>
      </c>
      <c r="G68" s="6">
        <f>$B$68*COUNTIF(T68:FM68,"z")</f>
        <v>2</v>
      </c>
      <c r="H68" s="6">
        <f t="shared" si="52"/>
        <v>30</v>
      </c>
      <c r="I68" s="6">
        <f t="shared" si="53"/>
        <v>12</v>
      </c>
      <c r="J68" s="6">
        <f t="shared" si="54"/>
        <v>0</v>
      </c>
      <c r="K68" s="6">
        <f t="shared" si="55"/>
        <v>0</v>
      </c>
      <c r="L68" s="6">
        <f t="shared" si="56"/>
        <v>18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7">
        <f t="shared" si="61"/>
        <v>4</v>
      </c>
      <c r="R68" s="7">
        <f t="shared" si="62"/>
        <v>2</v>
      </c>
      <c r="S68" s="7">
        <f>$B$68*1.2</f>
        <v>1.2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3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4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5"/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6"/>
        <v>0</v>
      </c>
      <c r="CR68" s="11"/>
      <c r="CS68" s="10"/>
      <c r="CT68" s="11"/>
      <c r="CU68" s="10"/>
      <c r="CV68" s="11"/>
      <c r="CW68" s="10"/>
      <c r="CX68" s="7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7"/>
        <v>0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68"/>
        <v>0</v>
      </c>
      <c r="ED68" s="11">
        <f>$B$68*12</f>
        <v>12</v>
      </c>
      <c r="EE68" s="10" t="s">
        <v>60</v>
      </c>
      <c r="EF68" s="11"/>
      <c r="EG68" s="10"/>
      <c r="EH68" s="11"/>
      <c r="EI68" s="10"/>
      <c r="EJ68" s="7">
        <f>$B$68*2</f>
        <v>2</v>
      </c>
      <c r="EK68" s="11">
        <f>$B$68*18</f>
        <v>18</v>
      </c>
      <c r="EL68" s="10" t="s">
        <v>60</v>
      </c>
      <c r="EM68" s="11"/>
      <c r="EN68" s="10"/>
      <c r="EO68" s="11"/>
      <c r="EP68" s="10"/>
      <c r="EQ68" s="11"/>
      <c r="ER68" s="10"/>
      <c r="ES68" s="11"/>
      <c r="ET68" s="10"/>
      <c r="EU68" s="7">
        <f>$B$68*2</f>
        <v>2</v>
      </c>
      <c r="EV68" s="7">
        <f t="shared" si="69"/>
        <v>4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0"/>
        <v>0</v>
      </c>
    </row>
    <row r="69" spans="1:171" x14ac:dyDescent="0.2">
      <c r="A69" s="6"/>
      <c r="B69" s="6"/>
      <c r="C69" s="6"/>
      <c r="D69" s="6" t="s">
        <v>151</v>
      </c>
      <c r="E69" s="3" t="s">
        <v>152</v>
      </c>
      <c r="F69" s="6">
        <f>COUNTIF(T69:FM69,"e")</f>
        <v>1</v>
      </c>
      <c r="G69" s="6">
        <f>COUNTIF(T69:FM69,"z")</f>
        <v>1</v>
      </c>
      <c r="H69" s="6">
        <f t="shared" si="52"/>
        <v>36</v>
      </c>
      <c r="I69" s="6">
        <f t="shared" si="53"/>
        <v>18</v>
      </c>
      <c r="J69" s="6">
        <f t="shared" si="54"/>
        <v>0</v>
      </c>
      <c r="K69" s="6">
        <f t="shared" si="55"/>
        <v>0</v>
      </c>
      <c r="L69" s="6">
        <f t="shared" si="56"/>
        <v>18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7">
        <f t="shared" si="61"/>
        <v>5</v>
      </c>
      <c r="R69" s="7">
        <f t="shared" si="62"/>
        <v>2</v>
      </c>
      <c r="S69" s="7">
        <v>1.6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3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4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5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6"/>
        <v>0</v>
      </c>
      <c r="CR69" s="11"/>
      <c r="CS69" s="10"/>
      <c r="CT69" s="11"/>
      <c r="CU69" s="10"/>
      <c r="CV69" s="11"/>
      <c r="CW69" s="10"/>
      <c r="CX69" s="7"/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7"/>
        <v>0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68"/>
        <v>0</v>
      </c>
      <c r="ED69" s="11">
        <v>18</v>
      </c>
      <c r="EE69" s="10" t="s">
        <v>68</v>
      </c>
      <c r="EF69" s="11"/>
      <c r="EG69" s="10"/>
      <c r="EH69" s="11"/>
      <c r="EI69" s="10"/>
      <c r="EJ69" s="7">
        <v>3</v>
      </c>
      <c r="EK69" s="11">
        <v>18</v>
      </c>
      <c r="EL69" s="10" t="s">
        <v>60</v>
      </c>
      <c r="EM69" s="11"/>
      <c r="EN69" s="10"/>
      <c r="EO69" s="11"/>
      <c r="EP69" s="10"/>
      <c r="EQ69" s="11"/>
      <c r="ER69" s="10"/>
      <c r="ES69" s="11"/>
      <c r="ET69" s="10"/>
      <c r="EU69" s="7">
        <v>2</v>
      </c>
      <c r="EV69" s="7">
        <f t="shared" si="69"/>
        <v>5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0"/>
        <v>0</v>
      </c>
    </row>
    <row r="70" spans="1:171" x14ac:dyDescent="0.2">
      <c r="A70" s="6"/>
      <c r="B70" s="6"/>
      <c r="C70" s="6"/>
      <c r="D70" s="6" t="s">
        <v>153</v>
      </c>
      <c r="E70" s="3" t="s">
        <v>154</v>
      </c>
      <c r="F70" s="6">
        <f>COUNTIF(T70:FM70,"e")</f>
        <v>0</v>
      </c>
      <c r="G70" s="6">
        <f>COUNTIF(T70:FM70,"z")</f>
        <v>1</v>
      </c>
      <c r="H70" s="6">
        <f t="shared" si="52"/>
        <v>10</v>
      </c>
      <c r="I70" s="6">
        <f t="shared" si="53"/>
        <v>0</v>
      </c>
      <c r="J70" s="6">
        <f t="shared" si="54"/>
        <v>0</v>
      </c>
      <c r="K70" s="6">
        <f t="shared" si="55"/>
        <v>10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7">
        <f t="shared" si="61"/>
        <v>2</v>
      </c>
      <c r="R70" s="7">
        <f t="shared" si="62"/>
        <v>0</v>
      </c>
      <c r="S70" s="7">
        <v>0.7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3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4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5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6"/>
        <v>0</v>
      </c>
      <c r="CR70" s="11"/>
      <c r="CS70" s="10"/>
      <c r="CT70" s="11"/>
      <c r="CU70" s="10"/>
      <c r="CV70" s="11"/>
      <c r="CW70" s="10"/>
      <c r="CX70" s="7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67"/>
        <v>0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68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69"/>
        <v>0</v>
      </c>
      <c r="EW70" s="11"/>
      <c r="EX70" s="10"/>
      <c r="EY70" s="11"/>
      <c r="EZ70" s="10"/>
      <c r="FA70" s="11">
        <v>10</v>
      </c>
      <c r="FB70" s="10" t="s">
        <v>60</v>
      </c>
      <c r="FC70" s="7">
        <v>2</v>
      </c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0"/>
        <v>2</v>
      </c>
    </row>
    <row r="71" spans="1:171" x14ac:dyDescent="0.2">
      <c r="A71" s="6"/>
      <c r="B71" s="6"/>
      <c r="C71" s="6"/>
      <c r="D71" s="6" t="s">
        <v>155</v>
      </c>
      <c r="E71" s="3" t="s">
        <v>156</v>
      </c>
      <c r="F71" s="6">
        <f>COUNTIF(T71:FM71,"e")</f>
        <v>0</v>
      </c>
      <c r="G71" s="6">
        <f>COUNTIF(T71:FM71,"z")</f>
        <v>1</v>
      </c>
      <c r="H71" s="6">
        <f t="shared" si="52"/>
        <v>0</v>
      </c>
      <c r="I71" s="6">
        <f t="shared" si="53"/>
        <v>0</v>
      </c>
      <c r="J71" s="6">
        <f t="shared" si="54"/>
        <v>0</v>
      </c>
      <c r="K71" s="6">
        <f t="shared" si="55"/>
        <v>0</v>
      </c>
      <c r="L71" s="6">
        <f t="shared" si="56"/>
        <v>0</v>
      </c>
      <c r="M71" s="6">
        <f t="shared" si="57"/>
        <v>0</v>
      </c>
      <c r="N71" s="6">
        <f t="shared" si="58"/>
        <v>0</v>
      </c>
      <c r="O71" s="6">
        <f t="shared" si="59"/>
        <v>0</v>
      </c>
      <c r="P71" s="6">
        <f t="shared" si="60"/>
        <v>0</v>
      </c>
      <c r="Q71" s="7">
        <f t="shared" si="61"/>
        <v>15</v>
      </c>
      <c r="R71" s="7">
        <f t="shared" si="62"/>
        <v>15</v>
      </c>
      <c r="S71" s="7">
        <v>5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3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4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5"/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6"/>
        <v>0</v>
      </c>
      <c r="CR71" s="11"/>
      <c r="CS71" s="10"/>
      <c r="CT71" s="11"/>
      <c r="CU71" s="10"/>
      <c r="CV71" s="11"/>
      <c r="CW71" s="10"/>
      <c r="CX71" s="7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7"/>
        <v>0</v>
      </c>
      <c r="DK71" s="11"/>
      <c r="DL71" s="10"/>
      <c r="DM71" s="11"/>
      <c r="DN71" s="10"/>
      <c r="DO71" s="11"/>
      <c r="DP71" s="10"/>
      <c r="DQ71" s="7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68"/>
        <v>0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69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>
        <v>0</v>
      </c>
      <c r="FK71" s="10" t="s">
        <v>60</v>
      </c>
      <c r="FL71" s="11"/>
      <c r="FM71" s="10"/>
      <c r="FN71" s="7">
        <v>15</v>
      </c>
      <c r="FO71" s="7">
        <f t="shared" si="70"/>
        <v>15</v>
      </c>
    </row>
    <row r="72" spans="1:171" x14ac:dyDescent="0.2">
      <c r="A72" s="6">
        <v>13</v>
      </c>
      <c r="B72" s="6">
        <v>3</v>
      </c>
      <c r="C72" s="6"/>
      <c r="D72" s="6"/>
      <c r="E72" s="3" t="s">
        <v>157</v>
      </c>
      <c r="F72" s="6">
        <f>$B$72*COUNTIF(T72:FM72,"e")</f>
        <v>0</v>
      </c>
      <c r="G72" s="6">
        <f>$B$72*COUNTIF(T72:FM72,"z")</f>
        <v>6</v>
      </c>
      <c r="H72" s="6">
        <f t="shared" si="52"/>
        <v>45</v>
      </c>
      <c r="I72" s="6">
        <f t="shared" si="53"/>
        <v>18</v>
      </c>
      <c r="J72" s="6">
        <f t="shared" si="54"/>
        <v>0</v>
      </c>
      <c r="K72" s="6">
        <f t="shared" si="55"/>
        <v>0</v>
      </c>
      <c r="L72" s="6">
        <f t="shared" si="56"/>
        <v>0</v>
      </c>
      <c r="M72" s="6">
        <f t="shared" si="57"/>
        <v>0</v>
      </c>
      <c r="N72" s="6">
        <f t="shared" si="58"/>
        <v>27</v>
      </c>
      <c r="O72" s="6">
        <f t="shared" si="59"/>
        <v>0</v>
      </c>
      <c r="P72" s="6">
        <f t="shared" si="60"/>
        <v>0</v>
      </c>
      <c r="Q72" s="7">
        <f t="shared" si="61"/>
        <v>9</v>
      </c>
      <c r="R72" s="7">
        <f t="shared" si="62"/>
        <v>6</v>
      </c>
      <c r="S72" s="7">
        <f>$B$72*0.64</f>
        <v>1.92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3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4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5"/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6"/>
        <v>0</v>
      </c>
      <c r="CR72" s="11"/>
      <c r="CS72" s="10"/>
      <c r="CT72" s="11"/>
      <c r="CU72" s="10"/>
      <c r="CV72" s="11"/>
      <c r="CW72" s="10"/>
      <c r="CX72" s="7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67"/>
        <v>0</v>
      </c>
      <c r="DK72" s="11"/>
      <c r="DL72" s="10"/>
      <c r="DM72" s="11"/>
      <c r="DN72" s="10"/>
      <c r="DO72" s="11"/>
      <c r="DP72" s="10"/>
      <c r="DQ72" s="7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68"/>
        <v>0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69"/>
        <v>0</v>
      </c>
      <c r="EW72" s="11">
        <f>$B$72*6</f>
        <v>18</v>
      </c>
      <c r="EX72" s="10" t="s">
        <v>60</v>
      </c>
      <c r="EY72" s="11"/>
      <c r="EZ72" s="10"/>
      <c r="FA72" s="11"/>
      <c r="FB72" s="10"/>
      <c r="FC72" s="7">
        <f>$B$72*1</f>
        <v>3</v>
      </c>
      <c r="FD72" s="11"/>
      <c r="FE72" s="10"/>
      <c r="FF72" s="11"/>
      <c r="FG72" s="10"/>
      <c r="FH72" s="11">
        <f>$B$72*9</f>
        <v>27</v>
      </c>
      <c r="FI72" s="10" t="s">
        <v>60</v>
      </c>
      <c r="FJ72" s="11"/>
      <c r="FK72" s="10"/>
      <c r="FL72" s="11"/>
      <c r="FM72" s="10"/>
      <c r="FN72" s="7">
        <f>$B$72*2</f>
        <v>6</v>
      </c>
      <c r="FO72" s="7">
        <f t="shared" si="70"/>
        <v>9</v>
      </c>
    </row>
    <row r="73" spans="1:171" x14ac:dyDescent="0.2">
      <c r="A73" s="6"/>
      <c r="B73" s="6"/>
      <c r="C73" s="6"/>
      <c r="D73" s="6" t="s">
        <v>158</v>
      </c>
      <c r="E73" s="3" t="s">
        <v>159</v>
      </c>
      <c r="F73" s="6">
        <f>COUNTIF(T73:FM73,"e")</f>
        <v>0</v>
      </c>
      <c r="G73" s="6">
        <f>COUNTIF(T73:FM73,"z")</f>
        <v>2</v>
      </c>
      <c r="H73" s="6">
        <f t="shared" si="52"/>
        <v>24</v>
      </c>
      <c r="I73" s="6">
        <f t="shared" si="53"/>
        <v>9</v>
      </c>
      <c r="J73" s="6">
        <f t="shared" si="54"/>
        <v>0</v>
      </c>
      <c r="K73" s="6">
        <f t="shared" si="55"/>
        <v>0</v>
      </c>
      <c r="L73" s="6">
        <f t="shared" si="56"/>
        <v>15</v>
      </c>
      <c r="M73" s="6">
        <f t="shared" si="57"/>
        <v>0</v>
      </c>
      <c r="N73" s="6">
        <f t="shared" si="58"/>
        <v>0</v>
      </c>
      <c r="O73" s="6">
        <f t="shared" si="59"/>
        <v>0</v>
      </c>
      <c r="P73" s="6">
        <f t="shared" si="60"/>
        <v>0</v>
      </c>
      <c r="Q73" s="7">
        <f t="shared" si="61"/>
        <v>3</v>
      </c>
      <c r="R73" s="7">
        <f t="shared" si="62"/>
        <v>2</v>
      </c>
      <c r="S73" s="7">
        <v>1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3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4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5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6"/>
        <v>0</v>
      </c>
      <c r="CR73" s="11">
        <v>9</v>
      </c>
      <c r="CS73" s="10" t="s">
        <v>60</v>
      </c>
      <c r="CT73" s="11"/>
      <c r="CU73" s="10"/>
      <c r="CV73" s="11"/>
      <c r="CW73" s="10"/>
      <c r="CX73" s="7">
        <v>1</v>
      </c>
      <c r="CY73" s="11">
        <v>15</v>
      </c>
      <c r="CZ73" s="10" t="s">
        <v>60</v>
      </c>
      <c r="DA73" s="11"/>
      <c r="DB73" s="10"/>
      <c r="DC73" s="11"/>
      <c r="DD73" s="10"/>
      <c r="DE73" s="11"/>
      <c r="DF73" s="10"/>
      <c r="DG73" s="11"/>
      <c r="DH73" s="10"/>
      <c r="DI73" s="7">
        <v>2</v>
      </c>
      <c r="DJ73" s="7">
        <f t="shared" si="67"/>
        <v>3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68"/>
        <v>0</v>
      </c>
      <c r="ED73" s="11"/>
      <c r="EE73" s="10"/>
      <c r="EF73" s="11"/>
      <c r="EG73" s="10"/>
      <c r="EH73" s="11"/>
      <c r="EI73" s="10"/>
      <c r="EJ73" s="7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69"/>
        <v>0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0"/>
        <v>0</v>
      </c>
    </row>
    <row r="74" spans="1:171" ht="15.95" customHeight="1" x14ac:dyDescent="0.2">
      <c r="A74" s="6"/>
      <c r="B74" s="6"/>
      <c r="C74" s="6"/>
      <c r="D74" s="6"/>
      <c r="E74" s="6" t="s">
        <v>81</v>
      </c>
      <c r="F74" s="6">
        <f t="shared" ref="F74:AK74" si="73">SUM(F41:F73)</f>
        <v>11</v>
      </c>
      <c r="G74" s="6">
        <f t="shared" si="73"/>
        <v>64</v>
      </c>
      <c r="H74" s="6">
        <f t="shared" si="73"/>
        <v>1041</v>
      </c>
      <c r="I74" s="6">
        <f t="shared" si="73"/>
        <v>433</v>
      </c>
      <c r="J74" s="6">
        <f t="shared" si="73"/>
        <v>103</v>
      </c>
      <c r="K74" s="6">
        <f t="shared" si="73"/>
        <v>10</v>
      </c>
      <c r="L74" s="6">
        <f t="shared" si="73"/>
        <v>381</v>
      </c>
      <c r="M74" s="6">
        <f t="shared" si="73"/>
        <v>0</v>
      </c>
      <c r="N74" s="6">
        <f t="shared" si="73"/>
        <v>114</v>
      </c>
      <c r="O74" s="6">
        <f t="shared" si="73"/>
        <v>0</v>
      </c>
      <c r="P74" s="6">
        <f t="shared" si="73"/>
        <v>0</v>
      </c>
      <c r="Q74" s="7">
        <f t="shared" si="73"/>
        <v>149</v>
      </c>
      <c r="R74" s="7">
        <f t="shared" si="73"/>
        <v>80</v>
      </c>
      <c r="S74" s="7">
        <f t="shared" si="73"/>
        <v>49.100000000000009</v>
      </c>
      <c r="T74" s="11">
        <f t="shared" si="73"/>
        <v>25</v>
      </c>
      <c r="U74" s="10">
        <f t="shared" si="73"/>
        <v>0</v>
      </c>
      <c r="V74" s="11">
        <f t="shared" si="73"/>
        <v>18</v>
      </c>
      <c r="W74" s="10">
        <f t="shared" si="73"/>
        <v>0</v>
      </c>
      <c r="X74" s="11">
        <f t="shared" si="73"/>
        <v>0</v>
      </c>
      <c r="Y74" s="10">
        <f t="shared" si="73"/>
        <v>0</v>
      </c>
      <c r="Z74" s="7">
        <f t="shared" si="73"/>
        <v>5</v>
      </c>
      <c r="AA74" s="11">
        <f t="shared" si="73"/>
        <v>0</v>
      </c>
      <c r="AB74" s="10">
        <f t="shared" si="73"/>
        <v>0</v>
      </c>
      <c r="AC74" s="11">
        <f t="shared" si="73"/>
        <v>0</v>
      </c>
      <c r="AD74" s="10">
        <f t="shared" si="73"/>
        <v>0</v>
      </c>
      <c r="AE74" s="11">
        <f t="shared" si="73"/>
        <v>0</v>
      </c>
      <c r="AF74" s="10">
        <f t="shared" si="73"/>
        <v>0</v>
      </c>
      <c r="AG74" s="11">
        <f t="shared" si="73"/>
        <v>0</v>
      </c>
      <c r="AH74" s="10">
        <f t="shared" si="73"/>
        <v>0</v>
      </c>
      <c r="AI74" s="11">
        <f t="shared" si="73"/>
        <v>0</v>
      </c>
      <c r="AJ74" s="10">
        <f t="shared" si="73"/>
        <v>0</v>
      </c>
      <c r="AK74" s="7">
        <f t="shared" si="73"/>
        <v>0</v>
      </c>
      <c r="AL74" s="7">
        <f t="shared" ref="AL74:BQ74" si="74">SUM(AL41:AL73)</f>
        <v>5</v>
      </c>
      <c r="AM74" s="11">
        <f t="shared" si="74"/>
        <v>73</v>
      </c>
      <c r="AN74" s="10">
        <f t="shared" si="74"/>
        <v>0</v>
      </c>
      <c r="AO74" s="11">
        <f t="shared" si="74"/>
        <v>27</v>
      </c>
      <c r="AP74" s="10">
        <f t="shared" si="74"/>
        <v>0</v>
      </c>
      <c r="AQ74" s="11">
        <f t="shared" si="74"/>
        <v>0</v>
      </c>
      <c r="AR74" s="10">
        <f t="shared" si="74"/>
        <v>0</v>
      </c>
      <c r="AS74" s="7">
        <f t="shared" si="74"/>
        <v>11</v>
      </c>
      <c r="AT74" s="11">
        <f t="shared" si="74"/>
        <v>60</v>
      </c>
      <c r="AU74" s="10">
        <f t="shared" si="74"/>
        <v>0</v>
      </c>
      <c r="AV74" s="11">
        <f t="shared" si="74"/>
        <v>0</v>
      </c>
      <c r="AW74" s="10">
        <f t="shared" si="74"/>
        <v>0</v>
      </c>
      <c r="AX74" s="11">
        <f t="shared" si="74"/>
        <v>0</v>
      </c>
      <c r="AY74" s="10">
        <f t="shared" si="74"/>
        <v>0</v>
      </c>
      <c r="AZ74" s="11">
        <f t="shared" si="74"/>
        <v>0</v>
      </c>
      <c r="BA74" s="10">
        <f t="shared" si="74"/>
        <v>0</v>
      </c>
      <c r="BB74" s="11">
        <f t="shared" si="74"/>
        <v>0</v>
      </c>
      <c r="BC74" s="10">
        <f t="shared" si="74"/>
        <v>0</v>
      </c>
      <c r="BD74" s="7">
        <f t="shared" si="74"/>
        <v>7</v>
      </c>
      <c r="BE74" s="7">
        <f t="shared" si="74"/>
        <v>18</v>
      </c>
      <c r="BF74" s="11">
        <f t="shared" si="74"/>
        <v>54</v>
      </c>
      <c r="BG74" s="10">
        <f t="shared" si="74"/>
        <v>0</v>
      </c>
      <c r="BH74" s="11">
        <f t="shared" si="74"/>
        <v>27</v>
      </c>
      <c r="BI74" s="10">
        <f t="shared" si="74"/>
        <v>0</v>
      </c>
      <c r="BJ74" s="11">
        <f t="shared" si="74"/>
        <v>0</v>
      </c>
      <c r="BK74" s="10">
        <f t="shared" si="74"/>
        <v>0</v>
      </c>
      <c r="BL74" s="7">
        <f t="shared" si="74"/>
        <v>9</v>
      </c>
      <c r="BM74" s="11">
        <f t="shared" si="74"/>
        <v>51</v>
      </c>
      <c r="BN74" s="10">
        <f t="shared" si="74"/>
        <v>0</v>
      </c>
      <c r="BO74" s="11">
        <f t="shared" si="74"/>
        <v>0</v>
      </c>
      <c r="BP74" s="10">
        <f t="shared" si="74"/>
        <v>0</v>
      </c>
      <c r="BQ74" s="11">
        <f t="shared" si="74"/>
        <v>0</v>
      </c>
      <c r="BR74" s="10">
        <f t="shared" ref="BR74:CW74" si="75">SUM(BR41:BR73)</f>
        <v>0</v>
      </c>
      <c r="BS74" s="11">
        <f t="shared" si="75"/>
        <v>0</v>
      </c>
      <c r="BT74" s="10">
        <f t="shared" si="75"/>
        <v>0</v>
      </c>
      <c r="BU74" s="11">
        <f t="shared" si="75"/>
        <v>0</v>
      </c>
      <c r="BV74" s="10">
        <f t="shared" si="75"/>
        <v>0</v>
      </c>
      <c r="BW74" s="7">
        <f t="shared" si="75"/>
        <v>6</v>
      </c>
      <c r="BX74" s="7">
        <f t="shared" si="75"/>
        <v>15</v>
      </c>
      <c r="BY74" s="11">
        <f t="shared" si="75"/>
        <v>72</v>
      </c>
      <c r="BZ74" s="10">
        <f t="shared" si="75"/>
        <v>0</v>
      </c>
      <c r="CA74" s="11">
        <f t="shared" si="75"/>
        <v>13</v>
      </c>
      <c r="CB74" s="10">
        <f t="shared" si="75"/>
        <v>0</v>
      </c>
      <c r="CC74" s="11">
        <f t="shared" si="75"/>
        <v>0</v>
      </c>
      <c r="CD74" s="10">
        <f t="shared" si="75"/>
        <v>0</v>
      </c>
      <c r="CE74" s="7">
        <f t="shared" si="75"/>
        <v>11</v>
      </c>
      <c r="CF74" s="11">
        <f t="shared" si="75"/>
        <v>84</v>
      </c>
      <c r="CG74" s="10">
        <f t="shared" si="75"/>
        <v>0</v>
      </c>
      <c r="CH74" s="11">
        <f t="shared" si="75"/>
        <v>0</v>
      </c>
      <c r="CI74" s="10">
        <f t="shared" si="75"/>
        <v>0</v>
      </c>
      <c r="CJ74" s="11">
        <f t="shared" si="75"/>
        <v>36</v>
      </c>
      <c r="CK74" s="10">
        <f t="shared" si="75"/>
        <v>0</v>
      </c>
      <c r="CL74" s="11">
        <f t="shared" si="75"/>
        <v>0</v>
      </c>
      <c r="CM74" s="10">
        <f t="shared" si="75"/>
        <v>0</v>
      </c>
      <c r="CN74" s="11">
        <f t="shared" si="75"/>
        <v>0</v>
      </c>
      <c r="CO74" s="10">
        <f t="shared" si="75"/>
        <v>0</v>
      </c>
      <c r="CP74" s="7">
        <f t="shared" si="75"/>
        <v>14</v>
      </c>
      <c r="CQ74" s="7">
        <f t="shared" si="75"/>
        <v>25</v>
      </c>
      <c r="CR74" s="11">
        <f t="shared" si="75"/>
        <v>75</v>
      </c>
      <c r="CS74" s="10">
        <f t="shared" si="75"/>
        <v>0</v>
      </c>
      <c r="CT74" s="11">
        <f t="shared" si="75"/>
        <v>9</v>
      </c>
      <c r="CU74" s="10">
        <f t="shared" si="75"/>
        <v>0</v>
      </c>
      <c r="CV74" s="11">
        <f t="shared" si="75"/>
        <v>0</v>
      </c>
      <c r="CW74" s="10">
        <f t="shared" si="75"/>
        <v>0</v>
      </c>
      <c r="CX74" s="7">
        <f t="shared" ref="CX74:EC74" si="76">SUM(CX41:CX73)</f>
        <v>11</v>
      </c>
      <c r="CY74" s="11">
        <f t="shared" si="76"/>
        <v>78</v>
      </c>
      <c r="CZ74" s="10">
        <f t="shared" si="76"/>
        <v>0</v>
      </c>
      <c r="DA74" s="11">
        <f t="shared" si="76"/>
        <v>0</v>
      </c>
      <c r="DB74" s="10">
        <f t="shared" si="76"/>
        <v>0</v>
      </c>
      <c r="DC74" s="11">
        <f t="shared" si="76"/>
        <v>27</v>
      </c>
      <c r="DD74" s="10">
        <f t="shared" si="76"/>
        <v>0</v>
      </c>
      <c r="DE74" s="11">
        <f t="shared" si="76"/>
        <v>0</v>
      </c>
      <c r="DF74" s="10">
        <f t="shared" si="76"/>
        <v>0</v>
      </c>
      <c r="DG74" s="11">
        <f t="shared" si="76"/>
        <v>0</v>
      </c>
      <c r="DH74" s="10">
        <f t="shared" si="76"/>
        <v>0</v>
      </c>
      <c r="DI74" s="7">
        <f t="shared" si="76"/>
        <v>13</v>
      </c>
      <c r="DJ74" s="7">
        <f t="shared" si="76"/>
        <v>24</v>
      </c>
      <c r="DK74" s="11">
        <f t="shared" si="76"/>
        <v>68</v>
      </c>
      <c r="DL74" s="10">
        <f t="shared" si="76"/>
        <v>0</v>
      </c>
      <c r="DM74" s="11">
        <f t="shared" si="76"/>
        <v>9</v>
      </c>
      <c r="DN74" s="10">
        <f t="shared" si="76"/>
        <v>0</v>
      </c>
      <c r="DO74" s="11">
        <f t="shared" si="76"/>
        <v>0</v>
      </c>
      <c r="DP74" s="10">
        <f t="shared" si="76"/>
        <v>0</v>
      </c>
      <c r="DQ74" s="7">
        <f t="shared" si="76"/>
        <v>10</v>
      </c>
      <c r="DR74" s="11">
        <f t="shared" si="76"/>
        <v>54</v>
      </c>
      <c r="DS74" s="10">
        <f t="shared" si="76"/>
        <v>0</v>
      </c>
      <c r="DT74" s="11">
        <f t="shared" si="76"/>
        <v>0</v>
      </c>
      <c r="DU74" s="10">
        <f t="shared" si="76"/>
        <v>0</v>
      </c>
      <c r="DV74" s="11">
        <f t="shared" si="76"/>
        <v>15</v>
      </c>
      <c r="DW74" s="10">
        <f t="shared" si="76"/>
        <v>0</v>
      </c>
      <c r="DX74" s="11">
        <f t="shared" si="76"/>
        <v>0</v>
      </c>
      <c r="DY74" s="10">
        <f t="shared" si="76"/>
        <v>0</v>
      </c>
      <c r="DZ74" s="11">
        <f t="shared" si="76"/>
        <v>0</v>
      </c>
      <c r="EA74" s="10">
        <f t="shared" si="76"/>
        <v>0</v>
      </c>
      <c r="EB74" s="7">
        <f t="shared" si="76"/>
        <v>9</v>
      </c>
      <c r="EC74" s="7">
        <f t="shared" si="76"/>
        <v>19</v>
      </c>
      <c r="ED74" s="11">
        <f t="shared" ref="ED74:FI74" si="77">SUM(ED41:ED73)</f>
        <v>48</v>
      </c>
      <c r="EE74" s="10">
        <f t="shared" si="77"/>
        <v>0</v>
      </c>
      <c r="EF74" s="11">
        <f t="shared" si="77"/>
        <v>0</v>
      </c>
      <c r="EG74" s="10">
        <f t="shared" si="77"/>
        <v>0</v>
      </c>
      <c r="EH74" s="11">
        <f t="shared" si="77"/>
        <v>0</v>
      </c>
      <c r="EI74" s="10">
        <f t="shared" si="77"/>
        <v>0</v>
      </c>
      <c r="EJ74" s="7">
        <f t="shared" si="77"/>
        <v>7</v>
      </c>
      <c r="EK74" s="11">
        <f t="shared" si="77"/>
        <v>54</v>
      </c>
      <c r="EL74" s="10">
        <f t="shared" si="77"/>
        <v>0</v>
      </c>
      <c r="EM74" s="11">
        <f t="shared" si="77"/>
        <v>0</v>
      </c>
      <c r="EN74" s="10">
        <f t="shared" si="77"/>
        <v>0</v>
      </c>
      <c r="EO74" s="11">
        <f t="shared" si="77"/>
        <v>9</v>
      </c>
      <c r="EP74" s="10">
        <f t="shared" si="77"/>
        <v>0</v>
      </c>
      <c r="EQ74" s="11">
        <f t="shared" si="77"/>
        <v>0</v>
      </c>
      <c r="ER74" s="10">
        <f t="shared" si="77"/>
        <v>0</v>
      </c>
      <c r="ES74" s="11">
        <f t="shared" si="77"/>
        <v>0</v>
      </c>
      <c r="ET74" s="10">
        <f t="shared" si="77"/>
        <v>0</v>
      </c>
      <c r="EU74" s="7">
        <f t="shared" si="77"/>
        <v>10</v>
      </c>
      <c r="EV74" s="7">
        <f t="shared" si="77"/>
        <v>17</v>
      </c>
      <c r="EW74" s="11">
        <f t="shared" si="77"/>
        <v>18</v>
      </c>
      <c r="EX74" s="10">
        <f t="shared" si="77"/>
        <v>0</v>
      </c>
      <c r="EY74" s="11">
        <f t="shared" si="77"/>
        <v>0</v>
      </c>
      <c r="EZ74" s="10">
        <f t="shared" si="77"/>
        <v>0</v>
      </c>
      <c r="FA74" s="11">
        <f t="shared" si="77"/>
        <v>10</v>
      </c>
      <c r="FB74" s="10">
        <f t="shared" si="77"/>
        <v>0</v>
      </c>
      <c r="FC74" s="7">
        <f t="shared" si="77"/>
        <v>5</v>
      </c>
      <c r="FD74" s="11">
        <f t="shared" si="77"/>
        <v>0</v>
      </c>
      <c r="FE74" s="10">
        <f t="shared" si="77"/>
        <v>0</v>
      </c>
      <c r="FF74" s="11">
        <f t="shared" si="77"/>
        <v>0</v>
      </c>
      <c r="FG74" s="10">
        <f t="shared" si="77"/>
        <v>0</v>
      </c>
      <c r="FH74" s="11">
        <f t="shared" si="77"/>
        <v>27</v>
      </c>
      <c r="FI74" s="10">
        <f t="shared" si="77"/>
        <v>0</v>
      </c>
      <c r="FJ74" s="11">
        <f t="shared" ref="FJ74:FO74" si="78">SUM(FJ41:FJ73)</f>
        <v>0</v>
      </c>
      <c r="FK74" s="10">
        <f t="shared" si="78"/>
        <v>0</v>
      </c>
      <c r="FL74" s="11">
        <f t="shared" si="78"/>
        <v>0</v>
      </c>
      <c r="FM74" s="10">
        <f t="shared" si="78"/>
        <v>0</v>
      </c>
      <c r="FN74" s="7">
        <f t="shared" si="78"/>
        <v>21</v>
      </c>
      <c r="FO74" s="7">
        <f t="shared" si="78"/>
        <v>26</v>
      </c>
    </row>
    <row r="75" spans="1:171" ht="20.100000000000001" customHeight="1" x14ac:dyDescent="0.2">
      <c r="A75" s="12" t="s">
        <v>160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2"/>
      <c r="FO75" s="13"/>
    </row>
    <row r="76" spans="1:171" x14ac:dyDescent="0.2">
      <c r="A76" s="15">
        <v>2</v>
      </c>
      <c r="B76" s="15">
        <v>1</v>
      </c>
      <c r="C76" s="15"/>
      <c r="D76" s="6" t="s">
        <v>161</v>
      </c>
      <c r="E76" s="3" t="s">
        <v>162</v>
      </c>
      <c r="F76" s="6">
        <f t="shared" ref="F76:F101" si="79">COUNTIF(T76:FM76,"e")</f>
        <v>0</v>
      </c>
      <c r="G76" s="6">
        <f t="shared" ref="G76:G101" si="80">COUNTIF(T76:FM76,"z")</f>
        <v>1</v>
      </c>
      <c r="H76" s="6">
        <f t="shared" ref="H76:H101" si="81">SUM(I76:P76)</f>
        <v>30</v>
      </c>
      <c r="I76" s="6">
        <f t="shared" ref="I76:I101" si="82">T76+AM76+BF76+BY76+CR76+DK76+ED76+EW76</f>
        <v>0</v>
      </c>
      <c r="J76" s="6">
        <f t="shared" ref="J76:J101" si="83">V76+AO76+BH76+CA76+CT76+DM76+EF76+EY76</f>
        <v>0</v>
      </c>
      <c r="K76" s="6">
        <f t="shared" ref="K76:K101" si="84">X76+AQ76+BJ76+CC76+CV76+DO76+EH76+FA76</f>
        <v>0</v>
      </c>
      <c r="L76" s="6">
        <f t="shared" ref="L76:L101" si="85">AA76+AT76+BM76+CF76+CY76+DR76+EK76+FD76</f>
        <v>0</v>
      </c>
      <c r="M76" s="6">
        <f t="shared" ref="M76:M101" si="86">AC76+AV76+BO76+CH76+DA76+DT76+EM76+FF76</f>
        <v>30</v>
      </c>
      <c r="N76" s="6">
        <f t="shared" ref="N76:N101" si="87">AE76+AX76+BQ76+CJ76+DC76+DV76+EO76+FH76</f>
        <v>0</v>
      </c>
      <c r="O76" s="6">
        <f t="shared" ref="O76:O101" si="88">AG76+AZ76+BS76+CL76+DE76+DX76+EQ76+FJ76</f>
        <v>0</v>
      </c>
      <c r="P76" s="6">
        <f t="shared" ref="P76:P101" si="89">AI76+BB76+BU76+CN76+DG76+DZ76+ES76+FL76</f>
        <v>0</v>
      </c>
      <c r="Q76" s="7">
        <f t="shared" ref="Q76:Q101" si="90">AL76+BE76+BX76+CQ76+DJ76+EC76+EV76+FO76</f>
        <v>2</v>
      </c>
      <c r="R76" s="7">
        <f t="shared" ref="R76:R101" si="91">AK76+BD76+BW76+CP76+DI76+EB76+EU76+FN76</f>
        <v>2</v>
      </c>
      <c r="S76" s="7">
        <v>1.2</v>
      </c>
      <c r="T76" s="11"/>
      <c r="U76" s="10"/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ref="AL76:AL101" si="92">Z76+AK76</f>
        <v>0</v>
      </c>
      <c r="AM76" s="11"/>
      <c r="AN76" s="10"/>
      <c r="AO76" s="11"/>
      <c r="AP76" s="10"/>
      <c r="AQ76" s="11"/>
      <c r="AR76" s="10"/>
      <c r="AS76" s="7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ref="BE76:BE101" si="93">AS76+BD76</f>
        <v>0</v>
      </c>
      <c r="BF76" s="11"/>
      <c r="BG76" s="10"/>
      <c r="BH76" s="11"/>
      <c r="BI76" s="10"/>
      <c r="BJ76" s="11"/>
      <c r="BK76" s="10"/>
      <c r="BL76" s="7"/>
      <c r="BM76" s="11"/>
      <c r="BN76" s="10"/>
      <c r="BO76" s="11">
        <v>30</v>
      </c>
      <c r="BP76" s="10" t="s">
        <v>60</v>
      </c>
      <c r="BQ76" s="11"/>
      <c r="BR76" s="10"/>
      <c r="BS76" s="11"/>
      <c r="BT76" s="10"/>
      <c r="BU76" s="11"/>
      <c r="BV76" s="10"/>
      <c r="BW76" s="7">
        <v>2</v>
      </c>
      <c r="BX76" s="7">
        <f t="shared" ref="BX76:BX101" si="94">BL76+BW76</f>
        <v>2</v>
      </c>
      <c r="BY76" s="11"/>
      <c r="BZ76" s="10"/>
      <c r="CA76" s="11"/>
      <c r="CB76" s="10"/>
      <c r="CC76" s="11"/>
      <c r="CD76" s="10"/>
      <c r="CE76" s="7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ref="CQ76:CQ101" si="95">CE76+CP76</f>
        <v>0</v>
      </c>
      <c r="CR76" s="11"/>
      <c r="CS76" s="10"/>
      <c r="CT76" s="11"/>
      <c r="CU76" s="10"/>
      <c r="CV76" s="11"/>
      <c r="CW76" s="10"/>
      <c r="CX76" s="7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ref="DJ76:DJ101" si="96">CX76+DI76</f>
        <v>0</v>
      </c>
      <c r="DK76" s="11"/>
      <c r="DL76" s="10"/>
      <c r="DM76" s="11"/>
      <c r="DN76" s="10"/>
      <c r="DO76" s="11"/>
      <c r="DP76" s="10"/>
      <c r="DQ76" s="7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ref="EC76:EC101" si="97">DQ76+EB76</f>
        <v>0</v>
      </c>
      <c r="ED76" s="11"/>
      <c r="EE76" s="10"/>
      <c r="EF76" s="11"/>
      <c r="EG76" s="10"/>
      <c r="EH76" s="11"/>
      <c r="EI76" s="10"/>
      <c r="EJ76" s="7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ref="EV76:EV101" si="98">EJ76+EU76</f>
        <v>0</v>
      </c>
      <c r="EW76" s="11"/>
      <c r="EX76" s="10"/>
      <c r="EY76" s="11"/>
      <c r="EZ76" s="10"/>
      <c r="FA76" s="11"/>
      <c r="FB76" s="10"/>
      <c r="FC76" s="7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ref="FO76:FO101" si="99">FC76+FN76</f>
        <v>0</v>
      </c>
    </row>
    <row r="77" spans="1:171" x14ac:dyDescent="0.2">
      <c r="A77" s="15">
        <v>2</v>
      </c>
      <c r="B77" s="15">
        <v>1</v>
      </c>
      <c r="C77" s="15"/>
      <c r="D77" s="6" t="s">
        <v>163</v>
      </c>
      <c r="E77" s="3" t="s">
        <v>164</v>
      </c>
      <c r="F77" s="6">
        <f t="shared" si="79"/>
        <v>0</v>
      </c>
      <c r="G77" s="6">
        <f t="shared" si="80"/>
        <v>1</v>
      </c>
      <c r="H77" s="6">
        <f t="shared" si="81"/>
        <v>30</v>
      </c>
      <c r="I77" s="6">
        <f t="shared" si="82"/>
        <v>0</v>
      </c>
      <c r="J77" s="6">
        <f t="shared" si="83"/>
        <v>0</v>
      </c>
      <c r="K77" s="6">
        <f t="shared" si="84"/>
        <v>0</v>
      </c>
      <c r="L77" s="6">
        <f t="shared" si="85"/>
        <v>0</v>
      </c>
      <c r="M77" s="6">
        <f t="shared" si="86"/>
        <v>30</v>
      </c>
      <c r="N77" s="6">
        <f t="shared" si="87"/>
        <v>0</v>
      </c>
      <c r="O77" s="6">
        <f t="shared" si="88"/>
        <v>0</v>
      </c>
      <c r="P77" s="6">
        <f t="shared" si="89"/>
        <v>0</v>
      </c>
      <c r="Q77" s="7">
        <f t="shared" si="90"/>
        <v>2</v>
      </c>
      <c r="R77" s="7">
        <f t="shared" si="91"/>
        <v>2</v>
      </c>
      <c r="S77" s="7">
        <v>1.2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2"/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3"/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>
        <v>30</v>
      </c>
      <c r="BP77" s="10" t="s">
        <v>60</v>
      </c>
      <c r="BQ77" s="11"/>
      <c r="BR77" s="10"/>
      <c r="BS77" s="11"/>
      <c r="BT77" s="10"/>
      <c r="BU77" s="11"/>
      <c r="BV77" s="10"/>
      <c r="BW77" s="7">
        <v>2</v>
      </c>
      <c r="BX77" s="7">
        <f t="shared" si="94"/>
        <v>2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95"/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96"/>
        <v>0</v>
      </c>
      <c r="DK77" s="11"/>
      <c r="DL77" s="10"/>
      <c r="DM77" s="11"/>
      <c r="DN77" s="10"/>
      <c r="DO77" s="11"/>
      <c r="DP77" s="10"/>
      <c r="DQ77" s="7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97"/>
        <v>0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98"/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99"/>
        <v>0</v>
      </c>
    </row>
    <row r="78" spans="1:171" x14ac:dyDescent="0.2">
      <c r="A78" s="15">
        <v>4</v>
      </c>
      <c r="B78" s="15">
        <v>1</v>
      </c>
      <c r="C78" s="15"/>
      <c r="D78" s="6" t="s">
        <v>165</v>
      </c>
      <c r="E78" s="3" t="s">
        <v>166</v>
      </c>
      <c r="F78" s="6">
        <f t="shared" si="79"/>
        <v>0</v>
      </c>
      <c r="G78" s="6">
        <f t="shared" si="80"/>
        <v>1</v>
      </c>
      <c r="H78" s="6">
        <f t="shared" si="81"/>
        <v>30</v>
      </c>
      <c r="I78" s="6">
        <f t="shared" si="82"/>
        <v>0</v>
      </c>
      <c r="J78" s="6">
        <f t="shared" si="83"/>
        <v>0</v>
      </c>
      <c r="K78" s="6">
        <f t="shared" si="84"/>
        <v>0</v>
      </c>
      <c r="L78" s="6">
        <f t="shared" si="85"/>
        <v>0</v>
      </c>
      <c r="M78" s="6">
        <f t="shared" si="86"/>
        <v>30</v>
      </c>
      <c r="N78" s="6">
        <f t="shared" si="87"/>
        <v>0</v>
      </c>
      <c r="O78" s="6">
        <f t="shared" si="88"/>
        <v>0</v>
      </c>
      <c r="P78" s="6">
        <f t="shared" si="89"/>
        <v>0</v>
      </c>
      <c r="Q78" s="7">
        <f t="shared" si="90"/>
        <v>3</v>
      </c>
      <c r="R78" s="7">
        <f t="shared" si="91"/>
        <v>3</v>
      </c>
      <c r="S78" s="7">
        <v>1.2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2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3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4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>
        <v>30</v>
      </c>
      <c r="CI78" s="10" t="s">
        <v>60</v>
      </c>
      <c r="CJ78" s="11"/>
      <c r="CK78" s="10"/>
      <c r="CL78" s="11"/>
      <c r="CM78" s="10"/>
      <c r="CN78" s="11"/>
      <c r="CO78" s="10"/>
      <c r="CP78" s="7">
        <v>3</v>
      </c>
      <c r="CQ78" s="7">
        <f t="shared" si="95"/>
        <v>3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6"/>
        <v>0</v>
      </c>
      <c r="DK78" s="11"/>
      <c r="DL78" s="10"/>
      <c r="DM78" s="11"/>
      <c r="DN78" s="10"/>
      <c r="DO78" s="11"/>
      <c r="DP78" s="10"/>
      <c r="DQ78" s="7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97"/>
        <v>0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98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9"/>
        <v>0</v>
      </c>
    </row>
    <row r="79" spans="1:171" x14ac:dyDescent="0.2">
      <c r="A79" s="15">
        <v>4</v>
      </c>
      <c r="B79" s="15">
        <v>1</v>
      </c>
      <c r="C79" s="15"/>
      <c r="D79" s="6" t="s">
        <v>167</v>
      </c>
      <c r="E79" s="3" t="s">
        <v>168</v>
      </c>
      <c r="F79" s="6">
        <f t="shared" si="79"/>
        <v>0</v>
      </c>
      <c r="G79" s="6">
        <f t="shared" si="80"/>
        <v>1</v>
      </c>
      <c r="H79" s="6">
        <f t="shared" si="81"/>
        <v>30</v>
      </c>
      <c r="I79" s="6">
        <f t="shared" si="82"/>
        <v>0</v>
      </c>
      <c r="J79" s="6">
        <f t="shared" si="83"/>
        <v>0</v>
      </c>
      <c r="K79" s="6">
        <f t="shared" si="84"/>
        <v>0</v>
      </c>
      <c r="L79" s="6">
        <f t="shared" si="85"/>
        <v>0</v>
      </c>
      <c r="M79" s="6">
        <f t="shared" si="86"/>
        <v>30</v>
      </c>
      <c r="N79" s="6">
        <f t="shared" si="87"/>
        <v>0</v>
      </c>
      <c r="O79" s="6">
        <f t="shared" si="88"/>
        <v>0</v>
      </c>
      <c r="P79" s="6">
        <f t="shared" si="89"/>
        <v>0</v>
      </c>
      <c r="Q79" s="7">
        <f t="shared" si="90"/>
        <v>3</v>
      </c>
      <c r="R79" s="7">
        <f t="shared" si="91"/>
        <v>3</v>
      </c>
      <c r="S79" s="7">
        <v>1.2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2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3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4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>
        <v>30</v>
      </c>
      <c r="CI79" s="10" t="s">
        <v>60</v>
      </c>
      <c r="CJ79" s="11"/>
      <c r="CK79" s="10"/>
      <c r="CL79" s="11"/>
      <c r="CM79" s="10"/>
      <c r="CN79" s="11"/>
      <c r="CO79" s="10"/>
      <c r="CP79" s="7">
        <v>3</v>
      </c>
      <c r="CQ79" s="7">
        <f t="shared" si="95"/>
        <v>3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96"/>
        <v>0</v>
      </c>
      <c r="DK79" s="11"/>
      <c r="DL79" s="10"/>
      <c r="DM79" s="11"/>
      <c r="DN79" s="10"/>
      <c r="DO79" s="11"/>
      <c r="DP79" s="10"/>
      <c r="DQ79" s="7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97"/>
        <v>0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8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9"/>
        <v>0</v>
      </c>
    </row>
    <row r="80" spans="1:171" x14ac:dyDescent="0.2">
      <c r="A80" s="15">
        <v>5</v>
      </c>
      <c r="B80" s="15">
        <v>1</v>
      </c>
      <c r="C80" s="15"/>
      <c r="D80" s="6" t="s">
        <v>169</v>
      </c>
      <c r="E80" s="3" t="s">
        <v>170</v>
      </c>
      <c r="F80" s="6">
        <f t="shared" si="79"/>
        <v>1</v>
      </c>
      <c r="G80" s="6">
        <f t="shared" si="80"/>
        <v>0</v>
      </c>
      <c r="H80" s="6">
        <f t="shared" si="81"/>
        <v>40</v>
      </c>
      <c r="I80" s="6">
        <f t="shared" si="82"/>
        <v>0</v>
      </c>
      <c r="J80" s="6">
        <f t="shared" si="83"/>
        <v>0</v>
      </c>
      <c r="K80" s="6">
        <f t="shared" si="84"/>
        <v>0</v>
      </c>
      <c r="L80" s="6">
        <f t="shared" si="85"/>
        <v>0</v>
      </c>
      <c r="M80" s="6">
        <f t="shared" si="86"/>
        <v>40</v>
      </c>
      <c r="N80" s="6">
        <f t="shared" si="87"/>
        <v>0</v>
      </c>
      <c r="O80" s="6">
        <f t="shared" si="88"/>
        <v>0</v>
      </c>
      <c r="P80" s="6">
        <f t="shared" si="89"/>
        <v>0</v>
      </c>
      <c r="Q80" s="7">
        <f t="shared" si="90"/>
        <v>3</v>
      </c>
      <c r="R80" s="7">
        <f t="shared" si="91"/>
        <v>3</v>
      </c>
      <c r="S80" s="7">
        <v>1.8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2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3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4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5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>
        <v>40</v>
      </c>
      <c r="DB80" s="10" t="s">
        <v>68</v>
      </c>
      <c r="DC80" s="11"/>
      <c r="DD80" s="10"/>
      <c r="DE80" s="11"/>
      <c r="DF80" s="10"/>
      <c r="DG80" s="11"/>
      <c r="DH80" s="10"/>
      <c r="DI80" s="7">
        <v>3</v>
      </c>
      <c r="DJ80" s="7">
        <f t="shared" si="96"/>
        <v>3</v>
      </c>
      <c r="DK80" s="11"/>
      <c r="DL80" s="10"/>
      <c r="DM80" s="11"/>
      <c r="DN80" s="10"/>
      <c r="DO80" s="11"/>
      <c r="DP80" s="10"/>
      <c r="DQ80" s="7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97"/>
        <v>0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8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9"/>
        <v>0</v>
      </c>
    </row>
    <row r="81" spans="1:171" x14ac:dyDescent="0.2">
      <c r="A81" s="15">
        <v>5</v>
      </c>
      <c r="B81" s="15">
        <v>1</v>
      </c>
      <c r="C81" s="15"/>
      <c r="D81" s="6" t="s">
        <v>171</v>
      </c>
      <c r="E81" s="3" t="s">
        <v>172</v>
      </c>
      <c r="F81" s="6">
        <f t="shared" si="79"/>
        <v>1</v>
      </c>
      <c r="G81" s="6">
        <f t="shared" si="80"/>
        <v>0</v>
      </c>
      <c r="H81" s="6">
        <f t="shared" si="81"/>
        <v>40</v>
      </c>
      <c r="I81" s="6">
        <f t="shared" si="82"/>
        <v>0</v>
      </c>
      <c r="J81" s="6">
        <f t="shared" si="83"/>
        <v>0</v>
      </c>
      <c r="K81" s="6">
        <f t="shared" si="84"/>
        <v>0</v>
      </c>
      <c r="L81" s="6">
        <f t="shared" si="85"/>
        <v>0</v>
      </c>
      <c r="M81" s="6">
        <f t="shared" si="86"/>
        <v>40</v>
      </c>
      <c r="N81" s="6">
        <f t="shared" si="87"/>
        <v>0</v>
      </c>
      <c r="O81" s="6">
        <f t="shared" si="88"/>
        <v>0</v>
      </c>
      <c r="P81" s="6">
        <f t="shared" si="89"/>
        <v>0</v>
      </c>
      <c r="Q81" s="7">
        <f t="shared" si="90"/>
        <v>3</v>
      </c>
      <c r="R81" s="7">
        <f t="shared" si="91"/>
        <v>3</v>
      </c>
      <c r="S81" s="7">
        <v>1.8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2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3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4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5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>
        <v>40</v>
      </c>
      <c r="DB81" s="10" t="s">
        <v>68</v>
      </c>
      <c r="DC81" s="11"/>
      <c r="DD81" s="10"/>
      <c r="DE81" s="11"/>
      <c r="DF81" s="10"/>
      <c r="DG81" s="11"/>
      <c r="DH81" s="10"/>
      <c r="DI81" s="7">
        <v>3</v>
      </c>
      <c r="DJ81" s="7">
        <f t="shared" si="96"/>
        <v>3</v>
      </c>
      <c r="DK81" s="11"/>
      <c r="DL81" s="10"/>
      <c r="DM81" s="11"/>
      <c r="DN81" s="10"/>
      <c r="DO81" s="11"/>
      <c r="DP81" s="10"/>
      <c r="DQ81" s="7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97"/>
        <v>0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8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9"/>
        <v>0</v>
      </c>
    </row>
    <row r="82" spans="1:171" x14ac:dyDescent="0.2">
      <c r="A82" s="15">
        <v>6</v>
      </c>
      <c r="B82" s="15">
        <v>1</v>
      </c>
      <c r="C82" s="15"/>
      <c r="D82" s="6" t="s">
        <v>173</v>
      </c>
      <c r="E82" s="3" t="s">
        <v>174</v>
      </c>
      <c r="F82" s="6">
        <f t="shared" si="79"/>
        <v>0</v>
      </c>
      <c r="G82" s="6">
        <f t="shared" si="80"/>
        <v>1</v>
      </c>
      <c r="H82" s="6">
        <f t="shared" si="81"/>
        <v>18</v>
      </c>
      <c r="I82" s="6">
        <f t="shared" si="82"/>
        <v>18</v>
      </c>
      <c r="J82" s="6">
        <f t="shared" si="83"/>
        <v>0</v>
      </c>
      <c r="K82" s="6">
        <f t="shared" si="84"/>
        <v>0</v>
      </c>
      <c r="L82" s="6">
        <f t="shared" si="85"/>
        <v>0</v>
      </c>
      <c r="M82" s="6">
        <f t="shared" si="86"/>
        <v>0</v>
      </c>
      <c r="N82" s="6">
        <f t="shared" si="87"/>
        <v>0</v>
      </c>
      <c r="O82" s="6">
        <f t="shared" si="88"/>
        <v>0</v>
      </c>
      <c r="P82" s="6">
        <f t="shared" si="89"/>
        <v>0</v>
      </c>
      <c r="Q82" s="7">
        <f t="shared" si="90"/>
        <v>2</v>
      </c>
      <c r="R82" s="7">
        <f t="shared" si="91"/>
        <v>0</v>
      </c>
      <c r="S82" s="7">
        <v>0.7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2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3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4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5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6"/>
        <v>0</v>
      </c>
      <c r="DK82" s="11"/>
      <c r="DL82" s="10"/>
      <c r="DM82" s="11"/>
      <c r="DN82" s="10"/>
      <c r="DO82" s="11"/>
      <c r="DP82" s="10"/>
      <c r="DQ82" s="7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7"/>
        <v>0</v>
      </c>
      <c r="ED82" s="11">
        <v>18</v>
      </c>
      <c r="EE82" s="10" t="s">
        <v>60</v>
      </c>
      <c r="EF82" s="11"/>
      <c r="EG82" s="10"/>
      <c r="EH82" s="11"/>
      <c r="EI82" s="10"/>
      <c r="EJ82" s="7">
        <v>2</v>
      </c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8"/>
        <v>2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9"/>
        <v>0</v>
      </c>
    </row>
    <row r="83" spans="1:171" x14ac:dyDescent="0.2">
      <c r="A83" s="15">
        <v>6</v>
      </c>
      <c r="B83" s="15">
        <v>1</v>
      </c>
      <c r="C83" s="15"/>
      <c r="D83" s="6" t="s">
        <v>175</v>
      </c>
      <c r="E83" s="3" t="s">
        <v>176</v>
      </c>
      <c r="F83" s="6">
        <f t="shared" si="79"/>
        <v>0</v>
      </c>
      <c r="G83" s="6">
        <f t="shared" si="80"/>
        <v>1</v>
      </c>
      <c r="H83" s="6">
        <f t="shared" si="81"/>
        <v>18</v>
      </c>
      <c r="I83" s="6">
        <f t="shared" si="82"/>
        <v>18</v>
      </c>
      <c r="J83" s="6">
        <f t="shared" si="83"/>
        <v>0</v>
      </c>
      <c r="K83" s="6">
        <f t="shared" si="84"/>
        <v>0</v>
      </c>
      <c r="L83" s="6">
        <f t="shared" si="85"/>
        <v>0</v>
      </c>
      <c r="M83" s="6">
        <f t="shared" si="86"/>
        <v>0</v>
      </c>
      <c r="N83" s="6">
        <f t="shared" si="87"/>
        <v>0</v>
      </c>
      <c r="O83" s="6">
        <f t="shared" si="88"/>
        <v>0</v>
      </c>
      <c r="P83" s="6">
        <f t="shared" si="89"/>
        <v>0</v>
      </c>
      <c r="Q83" s="7">
        <f t="shared" si="90"/>
        <v>2</v>
      </c>
      <c r="R83" s="7">
        <f t="shared" si="91"/>
        <v>0</v>
      </c>
      <c r="S83" s="7">
        <v>0.7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2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3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4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5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6"/>
        <v>0</v>
      </c>
      <c r="DK83" s="11"/>
      <c r="DL83" s="10"/>
      <c r="DM83" s="11"/>
      <c r="DN83" s="10"/>
      <c r="DO83" s="11"/>
      <c r="DP83" s="10"/>
      <c r="DQ83" s="7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97"/>
        <v>0</v>
      </c>
      <c r="ED83" s="11">
        <v>18</v>
      </c>
      <c r="EE83" s="10" t="s">
        <v>60</v>
      </c>
      <c r="EF83" s="11"/>
      <c r="EG83" s="10"/>
      <c r="EH83" s="11"/>
      <c r="EI83" s="10"/>
      <c r="EJ83" s="7">
        <v>2</v>
      </c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8"/>
        <v>2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9"/>
        <v>0</v>
      </c>
    </row>
    <row r="84" spans="1:171" x14ac:dyDescent="0.2">
      <c r="A84" s="15">
        <v>7</v>
      </c>
      <c r="B84" s="15">
        <v>1</v>
      </c>
      <c r="C84" s="15"/>
      <c r="D84" s="6" t="s">
        <v>177</v>
      </c>
      <c r="E84" s="3" t="s">
        <v>178</v>
      </c>
      <c r="F84" s="6">
        <f t="shared" si="79"/>
        <v>0</v>
      </c>
      <c r="G84" s="6">
        <f t="shared" si="80"/>
        <v>1</v>
      </c>
      <c r="H84" s="6">
        <f t="shared" si="81"/>
        <v>9</v>
      </c>
      <c r="I84" s="6">
        <f t="shared" si="82"/>
        <v>9</v>
      </c>
      <c r="J84" s="6">
        <f t="shared" si="83"/>
        <v>0</v>
      </c>
      <c r="K84" s="6">
        <f t="shared" si="84"/>
        <v>0</v>
      </c>
      <c r="L84" s="6">
        <f t="shared" si="85"/>
        <v>0</v>
      </c>
      <c r="M84" s="6">
        <f t="shared" si="86"/>
        <v>0</v>
      </c>
      <c r="N84" s="6">
        <f t="shared" si="87"/>
        <v>0</v>
      </c>
      <c r="O84" s="6">
        <f t="shared" si="88"/>
        <v>0</v>
      </c>
      <c r="P84" s="6">
        <f t="shared" si="89"/>
        <v>0</v>
      </c>
      <c r="Q84" s="7">
        <f t="shared" si="90"/>
        <v>1</v>
      </c>
      <c r="R84" s="7">
        <f t="shared" si="91"/>
        <v>0</v>
      </c>
      <c r="S84" s="7">
        <v>0.4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2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3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4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5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6"/>
        <v>0</v>
      </c>
      <c r="DK84" s="11"/>
      <c r="DL84" s="10"/>
      <c r="DM84" s="11"/>
      <c r="DN84" s="10"/>
      <c r="DO84" s="11"/>
      <c r="DP84" s="10"/>
      <c r="DQ84" s="7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97"/>
        <v>0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8"/>
        <v>0</v>
      </c>
      <c r="EW84" s="11">
        <v>9</v>
      </c>
      <c r="EX84" s="10" t="s">
        <v>60</v>
      </c>
      <c r="EY84" s="11"/>
      <c r="EZ84" s="10"/>
      <c r="FA84" s="11"/>
      <c r="FB84" s="10"/>
      <c r="FC84" s="7">
        <v>1</v>
      </c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9"/>
        <v>1</v>
      </c>
    </row>
    <row r="85" spans="1:171" x14ac:dyDescent="0.2">
      <c r="A85" s="15">
        <v>7</v>
      </c>
      <c r="B85" s="15">
        <v>1</v>
      </c>
      <c r="C85" s="15"/>
      <c r="D85" s="6" t="s">
        <v>179</v>
      </c>
      <c r="E85" s="3" t="s">
        <v>180</v>
      </c>
      <c r="F85" s="6">
        <f t="shared" si="79"/>
        <v>0</v>
      </c>
      <c r="G85" s="6">
        <f t="shared" si="80"/>
        <v>1</v>
      </c>
      <c r="H85" s="6">
        <f t="shared" si="81"/>
        <v>9</v>
      </c>
      <c r="I85" s="6">
        <f t="shared" si="82"/>
        <v>9</v>
      </c>
      <c r="J85" s="6">
        <f t="shared" si="83"/>
        <v>0</v>
      </c>
      <c r="K85" s="6">
        <f t="shared" si="84"/>
        <v>0</v>
      </c>
      <c r="L85" s="6">
        <f t="shared" si="85"/>
        <v>0</v>
      </c>
      <c r="M85" s="6">
        <f t="shared" si="86"/>
        <v>0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1</v>
      </c>
      <c r="R85" s="7">
        <f t="shared" si="91"/>
        <v>0</v>
      </c>
      <c r="S85" s="7">
        <v>0.4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4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7"/>
        <v>0</v>
      </c>
      <c r="ED85" s="11"/>
      <c r="EE85" s="10"/>
      <c r="EF85" s="11"/>
      <c r="EG85" s="10"/>
      <c r="EH85" s="11"/>
      <c r="EI85" s="10"/>
      <c r="EJ85" s="7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8"/>
        <v>0</v>
      </c>
      <c r="EW85" s="11">
        <v>9</v>
      </c>
      <c r="EX85" s="10" t="s">
        <v>60</v>
      </c>
      <c r="EY85" s="11"/>
      <c r="EZ85" s="10"/>
      <c r="FA85" s="11"/>
      <c r="FB85" s="10"/>
      <c r="FC85" s="7">
        <v>1</v>
      </c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1</v>
      </c>
    </row>
    <row r="86" spans="1:171" x14ac:dyDescent="0.2">
      <c r="A86" s="15">
        <v>12</v>
      </c>
      <c r="B86" s="15">
        <v>1</v>
      </c>
      <c r="C86" s="15"/>
      <c r="D86" s="6" t="s">
        <v>181</v>
      </c>
      <c r="E86" s="3" t="s">
        <v>182</v>
      </c>
      <c r="F86" s="6">
        <f t="shared" si="79"/>
        <v>0</v>
      </c>
      <c r="G86" s="6">
        <f t="shared" si="80"/>
        <v>2</v>
      </c>
      <c r="H86" s="6">
        <f t="shared" si="81"/>
        <v>18</v>
      </c>
      <c r="I86" s="6">
        <f t="shared" si="82"/>
        <v>0</v>
      </c>
      <c r="J86" s="6">
        <f t="shared" si="83"/>
        <v>0</v>
      </c>
      <c r="K86" s="6">
        <f t="shared" si="84"/>
        <v>0</v>
      </c>
      <c r="L86" s="6">
        <f t="shared" si="85"/>
        <v>9</v>
      </c>
      <c r="M86" s="6">
        <f t="shared" si="86"/>
        <v>0</v>
      </c>
      <c r="N86" s="6">
        <f t="shared" si="87"/>
        <v>9</v>
      </c>
      <c r="O86" s="6">
        <f t="shared" si="88"/>
        <v>0</v>
      </c>
      <c r="P86" s="6">
        <f t="shared" si="89"/>
        <v>0</v>
      </c>
      <c r="Q86" s="7">
        <f t="shared" si="90"/>
        <v>4</v>
      </c>
      <c r="R86" s="7">
        <f t="shared" si="91"/>
        <v>4</v>
      </c>
      <c r="S86" s="7">
        <v>0.8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5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/>
      <c r="EE86" s="10"/>
      <c r="EF86" s="11"/>
      <c r="EG86" s="10"/>
      <c r="EH86" s="11"/>
      <c r="EI86" s="10"/>
      <c r="EJ86" s="7"/>
      <c r="EK86" s="11">
        <v>9</v>
      </c>
      <c r="EL86" s="10" t="s">
        <v>60</v>
      </c>
      <c r="EM86" s="11"/>
      <c r="EN86" s="10"/>
      <c r="EO86" s="11">
        <v>9</v>
      </c>
      <c r="EP86" s="10" t="s">
        <v>60</v>
      </c>
      <c r="EQ86" s="11"/>
      <c r="ER86" s="10"/>
      <c r="ES86" s="11"/>
      <c r="ET86" s="10"/>
      <c r="EU86" s="7">
        <v>4</v>
      </c>
      <c r="EV86" s="7">
        <f t="shared" si="98"/>
        <v>4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15">
        <v>12</v>
      </c>
      <c r="B87" s="15">
        <v>1</v>
      </c>
      <c r="C87" s="15"/>
      <c r="D87" s="6" t="s">
        <v>183</v>
      </c>
      <c r="E87" s="3" t="s">
        <v>184</v>
      </c>
      <c r="F87" s="6">
        <f t="shared" si="79"/>
        <v>0</v>
      </c>
      <c r="G87" s="6">
        <f t="shared" si="80"/>
        <v>2</v>
      </c>
      <c r="H87" s="6">
        <f t="shared" si="81"/>
        <v>18</v>
      </c>
      <c r="I87" s="6">
        <f t="shared" si="82"/>
        <v>0</v>
      </c>
      <c r="J87" s="6">
        <f t="shared" si="83"/>
        <v>0</v>
      </c>
      <c r="K87" s="6">
        <f t="shared" si="84"/>
        <v>0</v>
      </c>
      <c r="L87" s="6">
        <f t="shared" si="85"/>
        <v>9</v>
      </c>
      <c r="M87" s="6">
        <f t="shared" si="86"/>
        <v>0</v>
      </c>
      <c r="N87" s="6">
        <f t="shared" si="87"/>
        <v>9</v>
      </c>
      <c r="O87" s="6">
        <f t="shared" si="88"/>
        <v>0</v>
      </c>
      <c r="P87" s="6">
        <f t="shared" si="89"/>
        <v>0</v>
      </c>
      <c r="Q87" s="7">
        <f t="shared" si="90"/>
        <v>4</v>
      </c>
      <c r="R87" s="7">
        <f t="shared" si="91"/>
        <v>4</v>
      </c>
      <c r="S87" s="7">
        <v>0.8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5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/>
      <c r="EE87" s="10"/>
      <c r="EF87" s="11"/>
      <c r="EG87" s="10"/>
      <c r="EH87" s="11"/>
      <c r="EI87" s="10"/>
      <c r="EJ87" s="7"/>
      <c r="EK87" s="11">
        <v>9</v>
      </c>
      <c r="EL87" s="10" t="s">
        <v>60</v>
      </c>
      <c r="EM87" s="11"/>
      <c r="EN87" s="10"/>
      <c r="EO87" s="11">
        <v>9</v>
      </c>
      <c r="EP87" s="10" t="s">
        <v>60</v>
      </c>
      <c r="EQ87" s="11"/>
      <c r="ER87" s="10"/>
      <c r="ES87" s="11"/>
      <c r="ET87" s="10"/>
      <c r="EU87" s="7">
        <v>4</v>
      </c>
      <c r="EV87" s="7">
        <f t="shared" si="98"/>
        <v>4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0</v>
      </c>
    </row>
    <row r="88" spans="1:171" x14ac:dyDescent="0.2">
      <c r="A88" s="15">
        <v>8</v>
      </c>
      <c r="B88" s="15">
        <v>1</v>
      </c>
      <c r="C88" s="15"/>
      <c r="D88" s="6" t="s">
        <v>185</v>
      </c>
      <c r="E88" s="3" t="s">
        <v>186</v>
      </c>
      <c r="F88" s="6">
        <f t="shared" si="79"/>
        <v>1</v>
      </c>
      <c r="G88" s="6">
        <f t="shared" si="80"/>
        <v>1</v>
      </c>
      <c r="H88" s="6">
        <f t="shared" si="81"/>
        <v>32</v>
      </c>
      <c r="I88" s="6">
        <f t="shared" si="82"/>
        <v>14</v>
      </c>
      <c r="J88" s="6">
        <f t="shared" si="83"/>
        <v>0</v>
      </c>
      <c r="K88" s="6">
        <f t="shared" si="84"/>
        <v>0</v>
      </c>
      <c r="L88" s="6">
        <f t="shared" si="85"/>
        <v>18</v>
      </c>
      <c r="M88" s="6">
        <f t="shared" si="86"/>
        <v>0</v>
      </c>
      <c r="N88" s="6">
        <f t="shared" si="87"/>
        <v>0</v>
      </c>
      <c r="O88" s="6">
        <f t="shared" si="88"/>
        <v>0</v>
      </c>
      <c r="P88" s="6">
        <f t="shared" si="89"/>
        <v>0</v>
      </c>
      <c r="Q88" s="7">
        <f t="shared" si="90"/>
        <v>5</v>
      </c>
      <c r="R88" s="7">
        <f t="shared" si="91"/>
        <v>3</v>
      </c>
      <c r="S88" s="7">
        <v>1.5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2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3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4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5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6"/>
        <v>0</v>
      </c>
      <c r="DK88" s="11">
        <v>14</v>
      </c>
      <c r="DL88" s="10" t="s">
        <v>68</v>
      </c>
      <c r="DM88" s="11"/>
      <c r="DN88" s="10"/>
      <c r="DO88" s="11"/>
      <c r="DP88" s="10"/>
      <c r="DQ88" s="7">
        <v>2</v>
      </c>
      <c r="DR88" s="11">
        <v>18</v>
      </c>
      <c r="DS88" s="10" t="s">
        <v>60</v>
      </c>
      <c r="DT88" s="11"/>
      <c r="DU88" s="10"/>
      <c r="DV88" s="11"/>
      <c r="DW88" s="10"/>
      <c r="DX88" s="11"/>
      <c r="DY88" s="10"/>
      <c r="DZ88" s="11"/>
      <c r="EA88" s="10"/>
      <c r="EB88" s="7">
        <v>3</v>
      </c>
      <c r="EC88" s="7">
        <f t="shared" si="97"/>
        <v>5</v>
      </c>
      <c r="ED88" s="11"/>
      <c r="EE88" s="10"/>
      <c r="EF88" s="11"/>
      <c r="EG88" s="10"/>
      <c r="EH88" s="11"/>
      <c r="EI88" s="10"/>
      <c r="EJ88" s="7"/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98"/>
        <v>0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9"/>
        <v>0</v>
      </c>
    </row>
    <row r="89" spans="1:171" x14ac:dyDescent="0.2">
      <c r="A89" s="15">
        <v>8</v>
      </c>
      <c r="B89" s="15">
        <v>1</v>
      </c>
      <c r="C89" s="15"/>
      <c r="D89" s="6" t="s">
        <v>187</v>
      </c>
      <c r="E89" s="3" t="s">
        <v>188</v>
      </c>
      <c r="F89" s="6">
        <f t="shared" si="79"/>
        <v>1</v>
      </c>
      <c r="G89" s="6">
        <f t="shared" si="80"/>
        <v>1</v>
      </c>
      <c r="H89" s="6">
        <f t="shared" si="81"/>
        <v>32</v>
      </c>
      <c r="I89" s="6">
        <f t="shared" si="82"/>
        <v>14</v>
      </c>
      <c r="J89" s="6">
        <f t="shared" si="83"/>
        <v>0</v>
      </c>
      <c r="K89" s="6">
        <f t="shared" si="84"/>
        <v>0</v>
      </c>
      <c r="L89" s="6">
        <f t="shared" si="85"/>
        <v>18</v>
      </c>
      <c r="M89" s="6">
        <f t="shared" si="86"/>
        <v>0</v>
      </c>
      <c r="N89" s="6">
        <f t="shared" si="87"/>
        <v>0</v>
      </c>
      <c r="O89" s="6">
        <f t="shared" si="88"/>
        <v>0</v>
      </c>
      <c r="P89" s="6">
        <f t="shared" si="89"/>
        <v>0</v>
      </c>
      <c r="Q89" s="7">
        <f t="shared" si="90"/>
        <v>5</v>
      </c>
      <c r="R89" s="7">
        <f t="shared" si="91"/>
        <v>3</v>
      </c>
      <c r="S89" s="7">
        <v>1.5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2"/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3"/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4"/>
        <v>0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5"/>
        <v>0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6"/>
        <v>0</v>
      </c>
      <c r="DK89" s="11">
        <v>14</v>
      </c>
      <c r="DL89" s="10" t="s">
        <v>68</v>
      </c>
      <c r="DM89" s="11"/>
      <c r="DN89" s="10"/>
      <c r="DO89" s="11"/>
      <c r="DP89" s="10"/>
      <c r="DQ89" s="7">
        <v>2</v>
      </c>
      <c r="DR89" s="11">
        <v>18</v>
      </c>
      <c r="DS89" s="10" t="s">
        <v>60</v>
      </c>
      <c r="DT89" s="11"/>
      <c r="DU89" s="10"/>
      <c r="DV89" s="11"/>
      <c r="DW89" s="10"/>
      <c r="DX89" s="11"/>
      <c r="DY89" s="10"/>
      <c r="DZ89" s="11"/>
      <c r="EA89" s="10"/>
      <c r="EB89" s="7">
        <v>3</v>
      </c>
      <c r="EC89" s="7">
        <f t="shared" si="97"/>
        <v>5</v>
      </c>
      <c r="ED89" s="11"/>
      <c r="EE89" s="10"/>
      <c r="EF89" s="11"/>
      <c r="EG89" s="10"/>
      <c r="EH89" s="11"/>
      <c r="EI89" s="10"/>
      <c r="EJ89" s="7"/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98"/>
        <v>0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9"/>
        <v>0</v>
      </c>
    </row>
    <row r="90" spans="1:171" x14ac:dyDescent="0.2">
      <c r="A90" s="15">
        <v>9</v>
      </c>
      <c r="B90" s="15">
        <v>1</v>
      </c>
      <c r="C90" s="15"/>
      <c r="D90" s="6" t="s">
        <v>189</v>
      </c>
      <c r="E90" s="3" t="s">
        <v>190</v>
      </c>
      <c r="F90" s="6">
        <f t="shared" si="79"/>
        <v>0</v>
      </c>
      <c r="G90" s="6">
        <f t="shared" si="80"/>
        <v>2</v>
      </c>
      <c r="H90" s="6">
        <f t="shared" si="81"/>
        <v>27</v>
      </c>
      <c r="I90" s="6">
        <f t="shared" si="82"/>
        <v>9</v>
      </c>
      <c r="J90" s="6">
        <f t="shared" si="83"/>
        <v>0</v>
      </c>
      <c r="K90" s="6">
        <f t="shared" si="84"/>
        <v>0</v>
      </c>
      <c r="L90" s="6">
        <f t="shared" si="85"/>
        <v>18</v>
      </c>
      <c r="M90" s="6">
        <f t="shared" si="86"/>
        <v>0</v>
      </c>
      <c r="N90" s="6">
        <f t="shared" si="87"/>
        <v>0</v>
      </c>
      <c r="O90" s="6">
        <f t="shared" si="88"/>
        <v>0</v>
      </c>
      <c r="P90" s="6">
        <f t="shared" si="89"/>
        <v>0</v>
      </c>
      <c r="Q90" s="7">
        <f t="shared" si="90"/>
        <v>3</v>
      </c>
      <c r="R90" s="7">
        <f t="shared" si="91"/>
        <v>2</v>
      </c>
      <c r="S90" s="7">
        <v>1.1000000000000001</v>
      </c>
      <c r="T90" s="11"/>
      <c r="U90" s="10"/>
      <c r="V90" s="11"/>
      <c r="W90" s="10"/>
      <c r="X90" s="11"/>
      <c r="Y90" s="10"/>
      <c r="Z90" s="7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2"/>
        <v>0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3"/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4"/>
        <v>0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5"/>
        <v>0</v>
      </c>
      <c r="CR90" s="11">
        <v>9</v>
      </c>
      <c r="CS90" s="10" t="s">
        <v>60</v>
      </c>
      <c r="CT90" s="11"/>
      <c r="CU90" s="10"/>
      <c r="CV90" s="11"/>
      <c r="CW90" s="10"/>
      <c r="CX90" s="7">
        <v>1</v>
      </c>
      <c r="CY90" s="11">
        <v>18</v>
      </c>
      <c r="CZ90" s="10" t="s">
        <v>60</v>
      </c>
      <c r="DA90" s="11"/>
      <c r="DB90" s="10"/>
      <c r="DC90" s="11"/>
      <c r="DD90" s="10"/>
      <c r="DE90" s="11"/>
      <c r="DF90" s="10"/>
      <c r="DG90" s="11"/>
      <c r="DH90" s="10"/>
      <c r="DI90" s="7">
        <v>2</v>
      </c>
      <c r="DJ90" s="7">
        <f t="shared" si="96"/>
        <v>3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97"/>
        <v>0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8"/>
        <v>0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9"/>
        <v>0</v>
      </c>
    </row>
    <row r="91" spans="1:171" x14ac:dyDescent="0.2">
      <c r="A91" s="15">
        <v>9</v>
      </c>
      <c r="B91" s="15">
        <v>1</v>
      </c>
      <c r="C91" s="15"/>
      <c r="D91" s="6" t="s">
        <v>191</v>
      </c>
      <c r="E91" s="3" t="s">
        <v>192</v>
      </c>
      <c r="F91" s="6">
        <f t="shared" si="79"/>
        <v>0</v>
      </c>
      <c r="G91" s="6">
        <f t="shared" si="80"/>
        <v>2</v>
      </c>
      <c r="H91" s="6">
        <f t="shared" si="81"/>
        <v>27</v>
      </c>
      <c r="I91" s="6">
        <f t="shared" si="82"/>
        <v>9</v>
      </c>
      <c r="J91" s="6">
        <f t="shared" si="83"/>
        <v>0</v>
      </c>
      <c r="K91" s="6">
        <f t="shared" si="84"/>
        <v>0</v>
      </c>
      <c r="L91" s="6">
        <f t="shared" si="85"/>
        <v>18</v>
      </c>
      <c r="M91" s="6">
        <f t="shared" si="86"/>
        <v>0</v>
      </c>
      <c r="N91" s="6">
        <f t="shared" si="87"/>
        <v>0</v>
      </c>
      <c r="O91" s="6">
        <f t="shared" si="88"/>
        <v>0</v>
      </c>
      <c r="P91" s="6">
        <f t="shared" si="89"/>
        <v>0</v>
      </c>
      <c r="Q91" s="7">
        <f t="shared" si="90"/>
        <v>3</v>
      </c>
      <c r="R91" s="7">
        <f t="shared" si="91"/>
        <v>2</v>
      </c>
      <c r="S91" s="7">
        <v>1.1200000000000001</v>
      </c>
      <c r="T91" s="11"/>
      <c r="U91" s="10"/>
      <c r="V91" s="11"/>
      <c r="W91" s="10"/>
      <c r="X91" s="11"/>
      <c r="Y91" s="10"/>
      <c r="Z91" s="7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2"/>
        <v>0</v>
      </c>
      <c r="AM91" s="11"/>
      <c r="AN91" s="10"/>
      <c r="AO91" s="11"/>
      <c r="AP91" s="10"/>
      <c r="AQ91" s="11"/>
      <c r="AR91" s="10"/>
      <c r="AS91" s="7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3"/>
        <v>0</v>
      </c>
      <c r="BF91" s="11"/>
      <c r="BG91" s="10"/>
      <c r="BH91" s="11"/>
      <c r="BI91" s="10"/>
      <c r="BJ91" s="11"/>
      <c r="BK91" s="10"/>
      <c r="BL91" s="7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94"/>
        <v>0</v>
      </c>
      <c r="BY91" s="11"/>
      <c r="BZ91" s="10"/>
      <c r="CA91" s="11"/>
      <c r="CB91" s="10"/>
      <c r="CC91" s="11"/>
      <c r="CD91" s="10"/>
      <c r="CE91" s="7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95"/>
        <v>0</v>
      </c>
      <c r="CR91" s="11">
        <v>9</v>
      </c>
      <c r="CS91" s="10" t="s">
        <v>60</v>
      </c>
      <c r="CT91" s="11"/>
      <c r="CU91" s="10"/>
      <c r="CV91" s="11"/>
      <c r="CW91" s="10"/>
      <c r="CX91" s="7">
        <v>1</v>
      </c>
      <c r="CY91" s="11">
        <v>18</v>
      </c>
      <c r="CZ91" s="10" t="s">
        <v>60</v>
      </c>
      <c r="DA91" s="11"/>
      <c r="DB91" s="10"/>
      <c r="DC91" s="11"/>
      <c r="DD91" s="10"/>
      <c r="DE91" s="11"/>
      <c r="DF91" s="10"/>
      <c r="DG91" s="11"/>
      <c r="DH91" s="10"/>
      <c r="DI91" s="7">
        <v>2</v>
      </c>
      <c r="DJ91" s="7">
        <f t="shared" si="96"/>
        <v>3</v>
      </c>
      <c r="DK91" s="11"/>
      <c r="DL91" s="10"/>
      <c r="DM91" s="11"/>
      <c r="DN91" s="10"/>
      <c r="DO91" s="11"/>
      <c r="DP91" s="10"/>
      <c r="DQ91" s="7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97"/>
        <v>0</v>
      </c>
      <c r="ED91" s="11"/>
      <c r="EE91" s="10"/>
      <c r="EF91" s="11"/>
      <c r="EG91" s="10"/>
      <c r="EH91" s="11"/>
      <c r="EI91" s="10"/>
      <c r="EJ91" s="7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8"/>
        <v>0</v>
      </c>
      <c r="EW91" s="11"/>
      <c r="EX91" s="10"/>
      <c r="EY91" s="11"/>
      <c r="EZ91" s="10"/>
      <c r="FA91" s="11"/>
      <c r="FB91" s="10"/>
      <c r="FC91" s="7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9"/>
        <v>0</v>
      </c>
    </row>
    <row r="92" spans="1:171" x14ac:dyDescent="0.2">
      <c r="A92" s="15">
        <v>10</v>
      </c>
      <c r="B92" s="15">
        <v>1</v>
      </c>
      <c r="C92" s="15"/>
      <c r="D92" s="6" t="s">
        <v>193</v>
      </c>
      <c r="E92" s="3" t="s">
        <v>194</v>
      </c>
      <c r="F92" s="6">
        <f t="shared" si="79"/>
        <v>0</v>
      </c>
      <c r="G92" s="6">
        <f t="shared" si="80"/>
        <v>2</v>
      </c>
      <c r="H92" s="6">
        <f t="shared" si="81"/>
        <v>33</v>
      </c>
      <c r="I92" s="6">
        <f t="shared" si="82"/>
        <v>18</v>
      </c>
      <c r="J92" s="6">
        <f t="shared" si="83"/>
        <v>0</v>
      </c>
      <c r="K92" s="6">
        <f t="shared" si="84"/>
        <v>0</v>
      </c>
      <c r="L92" s="6">
        <f t="shared" si="85"/>
        <v>0</v>
      </c>
      <c r="M92" s="6">
        <f t="shared" si="86"/>
        <v>0</v>
      </c>
      <c r="N92" s="6">
        <f t="shared" si="87"/>
        <v>15</v>
      </c>
      <c r="O92" s="6">
        <f t="shared" si="88"/>
        <v>0</v>
      </c>
      <c r="P92" s="6">
        <f t="shared" si="89"/>
        <v>0</v>
      </c>
      <c r="Q92" s="7">
        <f t="shared" si="90"/>
        <v>4</v>
      </c>
      <c r="R92" s="7">
        <f t="shared" si="91"/>
        <v>2</v>
      </c>
      <c r="S92" s="7">
        <v>1.32</v>
      </c>
      <c r="T92" s="11"/>
      <c r="U92" s="10"/>
      <c r="V92" s="11"/>
      <c r="W92" s="10"/>
      <c r="X92" s="11"/>
      <c r="Y92" s="10"/>
      <c r="Z92" s="7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2"/>
        <v>0</v>
      </c>
      <c r="AM92" s="11"/>
      <c r="AN92" s="10"/>
      <c r="AO92" s="11"/>
      <c r="AP92" s="10"/>
      <c r="AQ92" s="11"/>
      <c r="AR92" s="10"/>
      <c r="AS92" s="7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3"/>
        <v>0</v>
      </c>
      <c r="BF92" s="11"/>
      <c r="BG92" s="10"/>
      <c r="BH92" s="11"/>
      <c r="BI92" s="10"/>
      <c r="BJ92" s="11"/>
      <c r="BK92" s="10"/>
      <c r="BL92" s="7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94"/>
        <v>0</v>
      </c>
      <c r="BY92" s="11"/>
      <c r="BZ92" s="10"/>
      <c r="CA92" s="11"/>
      <c r="CB92" s="10"/>
      <c r="CC92" s="11"/>
      <c r="CD92" s="10"/>
      <c r="CE92" s="7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95"/>
        <v>0</v>
      </c>
      <c r="CR92" s="11"/>
      <c r="CS92" s="10"/>
      <c r="CT92" s="11"/>
      <c r="CU92" s="10"/>
      <c r="CV92" s="11"/>
      <c r="CW92" s="10"/>
      <c r="CX92" s="7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96"/>
        <v>0</v>
      </c>
      <c r="DK92" s="11">
        <v>18</v>
      </c>
      <c r="DL92" s="10" t="s">
        <v>60</v>
      </c>
      <c r="DM92" s="11"/>
      <c r="DN92" s="10"/>
      <c r="DO92" s="11"/>
      <c r="DP92" s="10"/>
      <c r="DQ92" s="7">
        <v>2</v>
      </c>
      <c r="DR92" s="11"/>
      <c r="DS92" s="10"/>
      <c r="DT92" s="11"/>
      <c r="DU92" s="10"/>
      <c r="DV92" s="11">
        <v>15</v>
      </c>
      <c r="DW92" s="10" t="s">
        <v>60</v>
      </c>
      <c r="DX92" s="11"/>
      <c r="DY92" s="10"/>
      <c r="DZ92" s="11"/>
      <c r="EA92" s="10"/>
      <c r="EB92" s="7">
        <v>2</v>
      </c>
      <c r="EC92" s="7">
        <f t="shared" si="97"/>
        <v>4</v>
      </c>
      <c r="ED92" s="11"/>
      <c r="EE92" s="10"/>
      <c r="EF92" s="11"/>
      <c r="EG92" s="10"/>
      <c r="EH92" s="11"/>
      <c r="EI92" s="10"/>
      <c r="EJ92" s="7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98"/>
        <v>0</v>
      </c>
      <c r="EW92" s="11"/>
      <c r="EX92" s="10"/>
      <c r="EY92" s="11"/>
      <c r="EZ92" s="10"/>
      <c r="FA92" s="11"/>
      <c r="FB92" s="10"/>
      <c r="FC92" s="7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99"/>
        <v>0</v>
      </c>
    </row>
    <row r="93" spans="1:171" x14ac:dyDescent="0.2">
      <c r="A93" s="15">
        <v>10</v>
      </c>
      <c r="B93" s="15">
        <v>1</v>
      </c>
      <c r="C93" s="15"/>
      <c r="D93" s="6" t="s">
        <v>195</v>
      </c>
      <c r="E93" s="3" t="s">
        <v>196</v>
      </c>
      <c r="F93" s="6">
        <f t="shared" si="79"/>
        <v>0</v>
      </c>
      <c r="G93" s="6">
        <f t="shared" si="80"/>
        <v>2</v>
      </c>
      <c r="H93" s="6">
        <f t="shared" si="81"/>
        <v>33</v>
      </c>
      <c r="I93" s="6">
        <f t="shared" si="82"/>
        <v>18</v>
      </c>
      <c r="J93" s="6">
        <f t="shared" si="83"/>
        <v>0</v>
      </c>
      <c r="K93" s="6">
        <f t="shared" si="84"/>
        <v>0</v>
      </c>
      <c r="L93" s="6">
        <f t="shared" si="85"/>
        <v>0</v>
      </c>
      <c r="M93" s="6">
        <f t="shared" si="86"/>
        <v>0</v>
      </c>
      <c r="N93" s="6">
        <f t="shared" si="87"/>
        <v>15</v>
      </c>
      <c r="O93" s="6">
        <f t="shared" si="88"/>
        <v>0</v>
      </c>
      <c r="P93" s="6">
        <f t="shared" si="89"/>
        <v>0</v>
      </c>
      <c r="Q93" s="7">
        <f t="shared" si="90"/>
        <v>4</v>
      </c>
      <c r="R93" s="7">
        <f t="shared" si="91"/>
        <v>2</v>
      </c>
      <c r="S93" s="7">
        <v>1.32</v>
      </c>
      <c r="T93" s="11"/>
      <c r="U93" s="10"/>
      <c r="V93" s="11"/>
      <c r="W93" s="10"/>
      <c r="X93" s="11"/>
      <c r="Y93" s="10"/>
      <c r="Z93" s="7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2"/>
        <v>0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3"/>
        <v>0</v>
      </c>
      <c r="BF93" s="11"/>
      <c r="BG93" s="10"/>
      <c r="BH93" s="11"/>
      <c r="BI93" s="10"/>
      <c r="BJ93" s="11"/>
      <c r="BK93" s="10"/>
      <c r="BL93" s="7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94"/>
        <v>0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95"/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96"/>
        <v>0</v>
      </c>
      <c r="DK93" s="11">
        <v>18</v>
      </c>
      <c r="DL93" s="10" t="s">
        <v>60</v>
      </c>
      <c r="DM93" s="11"/>
      <c r="DN93" s="10"/>
      <c r="DO93" s="11"/>
      <c r="DP93" s="10"/>
      <c r="DQ93" s="7">
        <v>2</v>
      </c>
      <c r="DR93" s="11"/>
      <c r="DS93" s="10"/>
      <c r="DT93" s="11"/>
      <c r="DU93" s="10"/>
      <c r="DV93" s="11">
        <v>15</v>
      </c>
      <c r="DW93" s="10" t="s">
        <v>60</v>
      </c>
      <c r="DX93" s="11"/>
      <c r="DY93" s="10"/>
      <c r="DZ93" s="11"/>
      <c r="EA93" s="10"/>
      <c r="EB93" s="7">
        <v>2</v>
      </c>
      <c r="EC93" s="7">
        <f t="shared" si="97"/>
        <v>4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98"/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99"/>
        <v>0</v>
      </c>
    </row>
    <row r="94" spans="1:171" x14ac:dyDescent="0.2">
      <c r="A94" s="15">
        <v>11</v>
      </c>
      <c r="B94" s="15">
        <v>1</v>
      </c>
      <c r="C94" s="15"/>
      <c r="D94" s="6" t="s">
        <v>197</v>
      </c>
      <c r="E94" s="3" t="s">
        <v>198</v>
      </c>
      <c r="F94" s="6">
        <f t="shared" si="79"/>
        <v>0</v>
      </c>
      <c r="G94" s="6">
        <f t="shared" si="80"/>
        <v>2</v>
      </c>
      <c r="H94" s="6">
        <f t="shared" si="81"/>
        <v>30</v>
      </c>
      <c r="I94" s="6">
        <f t="shared" si="82"/>
        <v>12</v>
      </c>
      <c r="J94" s="6">
        <f t="shared" si="83"/>
        <v>0</v>
      </c>
      <c r="K94" s="6">
        <f t="shared" si="84"/>
        <v>0</v>
      </c>
      <c r="L94" s="6">
        <f t="shared" si="85"/>
        <v>18</v>
      </c>
      <c r="M94" s="6">
        <f t="shared" si="86"/>
        <v>0</v>
      </c>
      <c r="N94" s="6">
        <f t="shared" si="87"/>
        <v>0</v>
      </c>
      <c r="O94" s="6">
        <f t="shared" si="88"/>
        <v>0</v>
      </c>
      <c r="P94" s="6">
        <f t="shared" si="89"/>
        <v>0</v>
      </c>
      <c r="Q94" s="7">
        <f t="shared" si="90"/>
        <v>4</v>
      </c>
      <c r="R94" s="7">
        <f t="shared" si="91"/>
        <v>2</v>
      </c>
      <c r="S94" s="7">
        <v>1.2</v>
      </c>
      <c r="T94" s="11"/>
      <c r="U94" s="10"/>
      <c r="V94" s="11"/>
      <c r="W94" s="10"/>
      <c r="X94" s="11"/>
      <c r="Y94" s="10"/>
      <c r="Z94" s="7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2"/>
        <v>0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3"/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94"/>
        <v>0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95"/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96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97"/>
        <v>0</v>
      </c>
      <c r="ED94" s="11">
        <v>12</v>
      </c>
      <c r="EE94" s="10" t="s">
        <v>60</v>
      </c>
      <c r="EF94" s="11"/>
      <c r="EG94" s="10"/>
      <c r="EH94" s="11"/>
      <c r="EI94" s="10"/>
      <c r="EJ94" s="7">
        <v>2</v>
      </c>
      <c r="EK94" s="11">
        <v>18</v>
      </c>
      <c r="EL94" s="10" t="s">
        <v>60</v>
      </c>
      <c r="EM94" s="11"/>
      <c r="EN94" s="10"/>
      <c r="EO94" s="11"/>
      <c r="EP94" s="10"/>
      <c r="EQ94" s="11"/>
      <c r="ER94" s="10"/>
      <c r="ES94" s="11"/>
      <c r="ET94" s="10"/>
      <c r="EU94" s="7">
        <v>2</v>
      </c>
      <c r="EV94" s="7">
        <f t="shared" si="98"/>
        <v>4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99"/>
        <v>0</v>
      </c>
    </row>
    <row r="95" spans="1:171" x14ac:dyDescent="0.2">
      <c r="A95" s="15">
        <v>11</v>
      </c>
      <c r="B95" s="15">
        <v>1</v>
      </c>
      <c r="C95" s="15"/>
      <c r="D95" s="6" t="s">
        <v>199</v>
      </c>
      <c r="E95" s="3" t="s">
        <v>200</v>
      </c>
      <c r="F95" s="6">
        <f t="shared" si="79"/>
        <v>0</v>
      </c>
      <c r="G95" s="6">
        <f t="shared" si="80"/>
        <v>2</v>
      </c>
      <c r="H95" s="6">
        <f t="shared" si="81"/>
        <v>30</v>
      </c>
      <c r="I95" s="6">
        <f t="shared" si="82"/>
        <v>12</v>
      </c>
      <c r="J95" s="6">
        <f t="shared" si="83"/>
        <v>0</v>
      </c>
      <c r="K95" s="6">
        <f t="shared" si="84"/>
        <v>0</v>
      </c>
      <c r="L95" s="6">
        <f t="shared" si="85"/>
        <v>18</v>
      </c>
      <c r="M95" s="6">
        <f t="shared" si="86"/>
        <v>0</v>
      </c>
      <c r="N95" s="6">
        <f t="shared" si="87"/>
        <v>0</v>
      </c>
      <c r="O95" s="6">
        <f t="shared" si="88"/>
        <v>0</v>
      </c>
      <c r="P95" s="6">
        <f t="shared" si="89"/>
        <v>0</v>
      </c>
      <c r="Q95" s="7">
        <f t="shared" si="90"/>
        <v>4</v>
      </c>
      <c r="R95" s="7">
        <f t="shared" si="91"/>
        <v>2</v>
      </c>
      <c r="S95" s="7">
        <v>1.21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2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3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94"/>
        <v>0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95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96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97"/>
        <v>0</v>
      </c>
      <c r="ED95" s="11">
        <v>12</v>
      </c>
      <c r="EE95" s="10" t="s">
        <v>60</v>
      </c>
      <c r="EF95" s="11"/>
      <c r="EG95" s="10"/>
      <c r="EH95" s="11"/>
      <c r="EI95" s="10"/>
      <c r="EJ95" s="7">
        <v>2</v>
      </c>
      <c r="EK95" s="11">
        <v>18</v>
      </c>
      <c r="EL95" s="10" t="s">
        <v>60</v>
      </c>
      <c r="EM95" s="11"/>
      <c r="EN95" s="10"/>
      <c r="EO95" s="11"/>
      <c r="EP95" s="10"/>
      <c r="EQ95" s="11"/>
      <c r="ER95" s="10"/>
      <c r="ES95" s="11"/>
      <c r="ET95" s="10"/>
      <c r="EU95" s="7">
        <v>2</v>
      </c>
      <c r="EV95" s="7">
        <f t="shared" si="98"/>
        <v>4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99"/>
        <v>0</v>
      </c>
    </row>
    <row r="96" spans="1:171" x14ac:dyDescent="0.2">
      <c r="A96" s="15">
        <v>13</v>
      </c>
      <c r="B96" s="15">
        <v>3</v>
      </c>
      <c r="C96" s="15"/>
      <c r="D96" s="6" t="s">
        <v>201</v>
      </c>
      <c r="E96" s="3" t="s">
        <v>202</v>
      </c>
      <c r="F96" s="6">
        <f t="shared" si="79"/>
        <v>0</v>
      </c>
      <c r="G96" s="6">
        <f t="shared" si="80"/>
        <v>2</v>
      </c>
      <c r="H96" s="6">
        <f t="shared" si="81"/>
        <v>15</v>
      </c>
      <c r="I96" s="6">
        <f t="shared" si="82"/>
        <v>6</v>
      </c>
      <c r="J96" s="6">
        <f t="shared" si="83"/>
        <v>0</v>
      </c>
      <c r="K96" s="6">
        <f t="shared" si="84"/>
        <v>0</v>
      </c>
      <c r="L96" s="6">
        <f t="shared" si="85"/>
        <v>0</v>
      </c>
      <c r="M96" s="6">
        <f t="shared" si="86"/>
        <v>0</v>
      </c>
      <c r="N96" s="6">
        <f t="shared" si="87"/>
        <v>9</v>
      </c>
      <c r="O96" s="6">
        <f t="shared" si="88"/>
        <v>0</v>
      </c>
      <c r="P96" s="6">
        <f t="shared" si="89"/>
        <v>0</v>
      </c>
      <c r="Q96" s="7">
        <f t="shared" si="90"/>
        <v>3</v>
      </c>
      <c r="R96" s="7">
        <f t="shared" si="91"/>
        <v>2</v>
      </c>
      <c r="S96" s="7">
        <v>0.64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2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3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94"/>
        <v>0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95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96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97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98"/>
        <v>0</v>
      </c>
      <c r="EW96" s="11">
        <v>6</v>
      </c>
      <c r="EX96" s="10" t="s">
        <v>60</v>
      </c>
      <c r="EY96" s="11"/>
      <c r="EZ96" s="10"/>
      <c r="FA96" s="11"/>
      <c r="FB96" s="10"/>
      <c r="FC96" s="7">
        <v>1</v>
      </c>
      <c r="FD96" s="11"/>
      <c r="FE96" s="10"/>
      <c r="FF96" s="11"/>
      <c r="FG96" s="10"/>
      <c r="FH96" s="11">
        <v>9</v>
      </c>
      <c r="FI96" s="10" t="s">
        <v>60</v>
      </c>
      <c r="FJ96" s="11"/>
      <c r="FK96" s="10"/>
      <c r="FL96" s="11"/>
      <c r="FM96" s="10"/>
      <c r="FN96" s="7">
        <v>2</v>
      </c>
      <c r="FO96" s="7">
        <f t="shared" si="99"/>
        <v>3</v>
      </c>
    </row>
    <row r="97" spans="1:171" x14ac:dyDescent="0.2">
      <c r="A97" s="15">
        <v>13</v>
      </c>
      <c r="B97" s="15">
        <v>3</v>
      </c>
      <c r="C97" s="15"/>
      <c r="D97" s="6" t="s">
        <v>203</v>
      </c>
      <c r="E97" s="3" t="s">
        <v>204</v>
      </c>
      <c r="F97" s="6">
        <f t="shared" si="79"/>
        <v>0</v>
      </c>
      <c r="G97" s="6">
        <f t="shared" si="80"/>
        <v>2</v>
      </c>
      <c r="H97" s="6">
        <f t="shared" si="81"/>
        <v>15</v>
      </c>
      <c r="I97" s="6">
        <f t="shared" si="82"/>
        <v>6</v>
      </c>
      <c r="J97" s="6">
        <f t="shared" si="83"/>
        <v>0</v>
      </c>
      <c r="K97" s="6">
        <f t="shared" si="84"/>
        <v>0</v>
      </c>
      <c r="L97" s="6">
        <f t="shared" si="85"/>
        <v>0</v>
      </c>
      <c r="M97" s="6">
        <f t="shared" si="86"/>
        <v>0</v>
      </c>
      <c r="N97" s="6">
        <f t="shared" si="87"/>
        <v>9</v>
      </c>
      <c r="O97" s="6">
        <f t="shared" si="88"/>
        <v>0</v>
      </c>
      <c r="P97" s="6">
        <f t="shared" si="89"/>
        <v>0</v>
      </c>
      <c r="Q97" s="7">
        <f t="shared" si="90"/>
        <v>3</v>
      </c>
      <c r="R97" s="7">
        <f t="shared" si="91"/>
        <v>2</v>
      </c>
      <c r="S97" s="7">
        <v>0.64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2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3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94"/>
        <v>0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95"/>
        <v>0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96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97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98"/>
        <v>0</v>
      </c>
      <c r="EW97" s="11">
        <v>6</v>
      </c>
      <c r="EX97" s="10" t="s">
        <v>60</v>
      </c>
      <c r="EY97" s="11"/>
      <c r="EZ97" s="10"/>
      <c r="FA97" s="11"/>
      <c r="FB97" s="10"/>
      <c r="FC97" s="7">
        <v>1</v>
      </c>
      <c r="FD97" s="11"/>
      <c r="FE97" s="10"/>
      <c r="FF97" s="11"/>
      <c r="FG97" s="10"/>
      <c r="FH97" s="11">
        <v>9</v>
      </c>
      <c r="FI97" s="10" t="s">
        <v>60</v>
      </c>
      <c r="FJ97" s="11"/>
      <c r="FK97" s="10"/>
      <c r="FL97" s="11"/>
      <c r="FM97" s="10"/>
      <c r="FN97" s="7">
        <v>2</v>
      </c>
      <c r="FO97" s="7">
        <f t="shared" si="99"/>
        <v>3</v>
      </c>
    </row>
    <row r="98" spans="1:171" x14ac:dyDescent="0.2">
      <c r="A98" s="15">
        <v>13</v>
      </c>
      <c r="B98" s="15">
        <v>3</v>
      </c>
      <c r="C98" s="15"/>
      <c r="D98" s="6" t="s">
        <v>205</v>
      </c>
      <c r="E98" s="3" t="s">
        <v>206</v>
      </c>
      <c r="F98" s="6">
        <f t="shared" si="79"/>
        <v>0</v>
      </c>
      <c r="G98" s="6">
        <f t="shared" si="80"/>
        <v>2</v>
      </c>
      <c r="H98" s="6">
        <f t="shared" si="81"/>
        <v>15</v>
      </c>
      <c r="I98" s="6">
        <f t="shared" si="82"/>
        <v>6</v>
      </c>
      <c r="J98" s="6">
        <f t="shared" si="83"/>
        <v>0</v>
      </c>
      <c r="K98" s="6">
        <f t="shared" si="84"/>
        <v>0</v>
      </c>
      <c r="L98" s="6">
        <f t="shared" si="85"/>
        <v>0</v>
      </c>
      <c r="M98" s="6">
        <f t="shared" si="86"/>
        <v>0</v>
      </c>
      <c r="N98" s="6">
        <f t="shared" si="87"/>
        <v>9</v>
      </c>
      <c r="O98" s="6">
        <f t="shared" si="88"/>
        <v>0</v>
      </c>
      <c r="P98" s="6">
        <f t="shared" si="89"/>
        <v>0</v>
      </c>
      <c r="Q98" s="7">
        <f t="shared" si="90"/>
        <v>3</v>
      </c>
      <c r="R98" s="7">
        <f t="shared" si="91"/>
        <v>2</v>
      </c>
      <c r="S98" s="7">
        <v>0.64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2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3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94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95"/>
        <v>0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96"/>
        <v>0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97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98"/>
        <v>0</v>
      </c>
      <c r="EW98" s="11">
        <v>6</v>
      </c>
      <c r="EX98" s="10" t="s">
        <v>60</v>
      </c>
      <c r="EY98" s="11"/>
      <c r="EZ98" s="10"/>
      <c r="FA98" s="11"/>
      <c r="FB98" s="10"/>
      <c r="FC98" s="7">
        <v>1</v>
      </c>
      <c r="FD98" s="11"/>
      <c r="FE98" s="10"/>
      <c r="FF98" s="11"/>
      <c r="FG98" s="10"/>
      <c r="FH98" s="11">
        <v>9</v>
      </c>
      <c r="FI98" s="10" t="s">
        <v>60</v>
      </c>
      <c r="FJ98" s="11"/>
      <c r="FK98" s="10"/>
      <c r="FL98" s="11"/>
      <c r="FM98" s="10"/>
      <c r="FN98" s="7">
        <v>2</v>
      </c>
      <c r="FO98" s="7">
        <f t="shared" si="99"/>
        <v>3</v>
      </c>
    </row>
    <row r="99" spans="1:171" x14ac:dyDescent="0.2">
      <c r="A99" s="15">
        <v>13</v>
      </c>
      <c r="B99" s="15">
        <v>3</v>
      </c>
      <c r="C99" s="15"/>
      <c r="D99" s="6" t="s">
        <v>207</v>
      </c>
      <c r="E99" s="3" t="s">
        <v>208</v>
      </c>
      <c r="F99" s="6">
        <f t="shared" si="79"/>
        <v>0</v>
      </c>
      <c r="G99" s="6">
        <f t="shared" si="80"/>
        <v>2</v>
      </c>
      <c r="H99" s="6">
        <f t="shared" si="81"/>
        <v>15</v>
      </c>
      <c r="I99" s="6">
        <f t="shared" si="82"/>
        <v>6</v>
      </c>
      <c r="J99" s="6">
        <f t="shared" si="83"/>
        <v>0</v>
      </c>
      <c r="K99" s="6">
        <f t="shared" si="84"/>
        <v>0</v>
      </c>
      <c r="L99" s="6">
        <f t="shared" si="85"/>
        <v>0</v>
      </c>
      <c r="M99" s="6">
        <f t="shared" si="86"/>
        <v>0</v>
      </c>
      <c r="N99" s="6">
        <f t="shared" si="87"/>
        <v>9</v>
      </c>
      <c r="O99" s="6">
        <f t="shared" si="88"/>
        <v>0</v>
      </c>
      <c r="P99" s="6">
        <f t="shared" si="89"/>
        <v>0</v>
      </c>
      <c r="Q99" s="7">
        <f t="shared" si="90"/>
        <v>3</v>
      </c>
      <c r="R99" s="7">
        <f t="shared" si="91"/>
        <v>2</v>
      </c>
      <c r="S99" s="7">
        <v>0.64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2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3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94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95"/>
        <v>0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96"/>
        <v>0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97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98"/>
        <v>0</v>
      </c>
      <c r="EW99" s="11">
        <v>6</v>
      </c>
      <c r="EX99" s="10" t="s">
        <v>60</v>
      </c>
      <c r="EY99" s="11"/>
      <c r="EZ99" s="10"/>
      <c r="FA99" s="11"/>
      <c r="FB99" s="10"/>
      <c r="FC99" s="7">
        <v>1</v>
      </c>
      <c r="FD99" s="11"/>
      <c r="FE99" s="10"/>
      <c r="FF99" s="11"/>
      <c r="FG99" s="10"/>
      <c r="FH99" s="11">
        <v>9</v>
      </c>
      <c r="FI99" s="10" t="s">
        <v>60</v>
      </c>
      <c r="FJ99" s="11"/>
      <c r="FK99" s="10"/>
      <c r="FL99" s="11"/>
      <c r="FM99" s="10"/>
      <c r="FN99" s="7">
        <v>2</v>
      </c>
      <c r="FO99" s="7">
        <f t="shared" si="99"/>
        <v>3</v>
      </c>
    </row>
    <row r="100" spans="1:171" x14ac:dyDescent="0.2">
      <c r="A100" s="15">
        <v>13</v>
      </c>
      <c r="B100" s="15">
        <v>3</v>
      </c>
      <c r="C100" s="15"/>
      <c r="D100" s="6" t="s">
        <v>209</v>
      </c>
      <c r="E100" s="3" t="s">
        <v>210</v>
      </c>
      <c r="F100" s="6">
        <f t="shared" si="79"/>
        <v>0</v>
      </c>
      <c r="G100" s="6">
        <f t="shared" si="80"/>
        <v>2</v>
      </c>
      <c r="H100" s="6">
        <f t="shared" si="81"/>
        <v>15</v>
      </c>
      <c r="I100" s="6">
        <f t="shared" si="82"/>
        <v>6</v>
      </c>
      <c r="J100" s="6">
        <f t="shared" si="83"/>
        <v>0</v>
      </c>
      <c r="K100" s="6">
        <f t="shared" si="84"/>
        <v>0</v>
      </c>
      <c r="L100" s="6">
        <f t="shared" si="85"/>
        <v>0</v>
      </c>
      <c r="M100" s="6">
        <f t="shared" si="86"/>
        <v>0</v>
      </c>
      <c r="N100" s="6">
        <f t="shared" si="87"/>
        <v>9</v>
      </c>
      <c r="O100" s="6">
        <f t="shared" si="88"/>
        <v>0</v>
      </c>
      <c r="P100" s="6">
        <f t="shared" si="89"/>
        <v>0</v>
      </c>
      <c r="Q100" s="7">
        <f t="shared" si="90"/>
        <v>3</v>
      </c>
      <c r="R100" s="7">
        <f t="shared" si="91"/>
        <v>2</v>
      </c>
      <c r="S100" s="7">
        <v>0.64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2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3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94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95"/>
        <v>0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96"/>
        <v>0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97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98"/>
        <v>0</v>
      </c>
      <c r="EW100" s="11">
        <v>6</v>
      </c>
      <c r="EX100" s="10" t="s">
        <v>60</v>
      </c>
      <c r="EY100" s="11"/>
      <c r="EZ100" s="10"/>
      <c r="FA100" s="11"/>
      <c r="FB100" s="10"/>
      <c r="FC100" s="7">
        <v>1</v>
      </c>
      <c r="FD100" s="11"/>
      <c r="FE100" s="10"/>
      <c r="FF100" s="11"/>
      <c r="FG100" s="10"/>
      <c r="FH100" s="11">
        <v>9</v>
      </c>
      <c r="FI100" s="10" t="s">
        <v>60</v>
      </c>
      <c r="FJ100" s="11"/>
      <c r="FK100" s="10"/>
      <c r="FL100" s="11"/>
      <c r="FM100" s="10"/>
      <c r="FN100" s="7">
        <v>2</v>
      </c>
      <c r="FO100" s="7">
        <f t="shared" si="99"/>
        <v>3</v>
      </c>
    </row>
    <row r="101" spans="1:171" x14ac:dyDescent="0.2">
      <c r="A101" s="15">
        <v>13</v>
      </c>
      <c r="B101" s="15">
        <v>3</v>
      </c>
      <c r="C101" s="15"/>
      <c r="D101" s="6" t="s">
        <v>211</v>
      </c>
      <c r="E101" s="3" t="s">
        <v>212</v>
      </c>
      <c r="F101" s="6">
        <f t="shared" si="79"/>
        <v>0</v>
      </c>
      <c r="G101" s="6">
        <f t="shared" si="80"/>
        <v>2</v>
      </c>
      <c r="H101" s="6">
        <f t="shared" si="81"/>
        <v>15</v>
      </c>
      <c r="I101" s="6">
        <f t="shared" si="82"/>
        <v>6</v>
      </c>
      <c r="J101" s="6">
        <f t="shared" si="83"/>
        <v>0</v>
      </c>
      <c r="K101" s="6">
        <f t="shared" si="84"/>
        <v>0</v>
      </c>
      <c r="L101" s="6">
        <f t="shared" si="85"/>
        <v>0</v>
      </c>
      <c r="M101" s="6">
        <f t="shared" si="86"/>
        <v>0</v>
      </c>
      <c r="N101" s="6">
        <f t="shared" si="87"/>
        <v>9</v>
      </c>
      <c r="O101" s="6">
        <f t="shared" si="88"/>
        <v>0</v>
      </c>
      <c r="P101" s="6">
        <f t="shared" si="89"/>
        <v>0</v>
      </c>
      <c r="Q101" s="7">
        <f t="shared" si="90"/>
        <v>3</v>
      </c>
      <c r="R101" s="7">
        <f t="shared" si="91"/>
        <v>2</v>
      </c>
      <c r="S101" s="7">
        <v>0.64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2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3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94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95"/>
        <v>0</v>
      </c>
      <c r="CR101" s="11"/>
      <c r="CS101" s="10"/>
      <c r="CT101" s="11"/>
      <c r="CU101" s="10"/>
      <c r="CV101" s="11"/>
      <c r="CW101" s="10"/>
      <c r="CX101" s="7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96"/>
        <v>0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97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98"/>
        <v>0</v>
      </c>
      <c r="EW101" s="11">
        <v>6</v>
      </c>
      <c r="EX101" s="10" t="s">
        <v>60</v>
      </c>
      <c r="EY101" s="11"/>
      <c r="EZ101" s="10"/>
      <c r="FA101" s="11"/>
      <c r="FB101" s="10"/>
      <c r="FC101" s="7">
        <v>1</v>
      </c>
      <c r="FD101" s="11"/>
      <c r="FE101" s="10"/>
      <c r="FF101" s="11"/>
      <c r="FG101" s="10"/>
      <c r="FH101" s="11">
        <v>9</v>
      </c>
      <c r="FI101" s="10" t="s">
        <v>60</v>
      </c>
      <c r="FJ101" s="11"/>
      <c r="FK101" s="10"/>
      <c r="FL101" s="11"/>
      <c r="FM101" s="10"/>
      <c r="FN101" s="7">
        <v>2</v>
      </c>
      <c r="FO101" s="7">
        <f t="shared" si="99"/>
        <v>3</v>
      </c>
    </row>
    <row r="102" spans="1:171" ht="20.100000000000001" customHeight="1" x14ac:dyDescent="0.2">
      <c r="A102" s="12" t="s">
        <v>213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2"/>
      <c r="FO102" s="13"/>
    </row>
    <row r="103" spans="1:171" x14ac:dyDescent="0.2">
      <c r="A103" s="6"/>
      <c r="B103" s="6"/>
      <c r="C103" s="6"/>
      <c r="D103" s="6" t="s">
        <v>214</v>
      </c>
      <c r="E103" s="3" t="s">
        <v>215</v>
      </c>
      <c r="F103" s="6">
        <f>COUNTIF(T103:FM103,"e")</f>
        <v>0</v>
      </c>
      <c r="G103" s="6">
        <f>COUNTIF(T103:FM103,"z")</f>
        <v>1</v>
      </c>
      <c r="H103" s="6">
        <f>SUM(I103:P103)</f>
        <v>6</v>
      </c>
      <c r="I103" s="6">
        <f>T103+AM103+BF103+BY103+CR103+DK103+ED103+EW103</f>
        <v>0</v>
      </c>
      <c r="J103" s="6">
        <f>V103+AO103+BH103+CA103+CT103+DM103+EF103+EY103</f>
        <v>0</v>
      </c>
      <c r="K103" s="6">
        <f>X103+AQ103+BJ103+CC103+CV103+DO103+EH103+FA103</f>
        <v>0</v>
      </c>
      <c r="L103" s="6">
        <f>AA103+AT103+BM103+CF103+CY103+DR103+EK103+FD103</f>
        <v>0</v>
      </c>
      <c r="M103" s="6">
        <f>AC103+AV103+BO103+CH103+DA103+DT103+EM103+FF103</f>
        <v>0</v>
      </c>
      <c r="N103" s="6">
        <f>AE103+AX103+BQ103+CJ103+DC103+DV103+EO103+FH103</f>
        <v>0</v>
      </c>
      <c r="O103" s="6">
        <f>AG103+AZ103+BS103+CL103+DE103+DX103+EQ103+FJ103</f>
        <v>0</v>
      </c>
      <c r="P103" s="6">
        <f>AI103+BB103+BU103+CN103+DG103+DZ103+ES103+FL103</f>
        <v>6</v>
      </c>
      <c r="Q103" s="7">
        <f>AL103+BE103+BX103+CQ103+DJ103+EC103+EV103+FO103</f>
        <v>8</v>
      </c>
      <c r="R103" s="7">
        <f>AK103+BD103+BW103+CP103+DI103+EB103+EU103+FN103</f>
        <v>8</v>
      </c>
      <c r="S103" s="7">
        <v>0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>Z103+AK103</f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>AS103+BD103</f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>BL103+BW103</f>
        <v>0</v>
      </c>
      <c r="BY103" s="11"/>
      <c r="BZ103" s="10"/>
      <c r="CA103" s="11"/>
      <c r="CB103" s="10"/>
      <c r="CC103" s="11"/>
      <c r="CD103" s="10"/>
      <c r="CE103" s="7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>CE103+CP103</f>
        <v>0</v>
      </c>
      <c r="CR103" s="11"/>
      <c r="CS103" s="10"/>
      <c r="CT103" s="11"/>
      <c r="CU103" s="10"/>
      <c r="CV103" s="11"/>
      <c r="CW103" s="10"/>
      <c r="CX103" s="7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>CX103+DI103</f>
        <v>0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>
        <v>6</v>
      </c>
      <c r="EA103" s="10" t="s">
        <v>60</v>
      </c>
      <c r="EB103" s="7">
        <v>8</v>
      </c>
      <c r="EC103" s="7">
        <f>DQ103+EB103</f>
        <v>8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>EJ103+EU103</f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>FC103+FN103</f>
        <v>0</v>
      </c>
    </row>
    <row r="104" spans="1:171" ht="15.95" customHeight="1" x14ac:dyDescent="0.2">
      <c r="A104" s="6"/>
      <c r="B104" s="6"/>
      <c r="C104" s="6"/>
      <c r="D104" s="6"/>
      <c r="E104" s="6" t="s">
        <v>81</v>
      </c>
      <c r="F104" s="6">
        <f t="shared" ref="F104:AK104" si="100">SUM(F103:F103)</f>
        <v>0</v>
      </c>
      <c r="G104" s="6">
        <f t="shared" si="100"/>
        <v>1</v>
      </c>
      <c r="H104" s="6">
        <f t="shared" si="100"/>
        <v>6</v>
      </c>
      <c r="I104" s="6">
        <f t="shared" si="100"/>
        <v>0</v>
      </c>
      <c r="J104" s="6">
        <f t="shared" si="100"/>
        <v>0</v>
      </c>
      <c r="K104" s="6">
        <f t="shared" si="100"/>
        <v>0</v>
      </c>
      <c r="L104" s="6">
        <f t="shared" si="100"/>
        <v>0</v>
      </c>
      <c r="M104" s="6">
        <f t="shared" si="100"/>
        <v>0</v>
      </c>
      <c r="N104" s="6">
        <f t="shared" si="100"/>
        <v>0</v>
      </c>
      <c r="O104" s="6">
        <f t="shared" si="100"/>
        <v>0</v>
      </c>
      <c r="P104" s="6">
        <f t="shared" si="100"/>
        <v>6</v>
      </c>
      <c r="Q104" s="7">
        <f t="shared" si="100"/>
        <v>8</v>
      </c>
      <c r="R104" s="7">
        <f t="shared" si="100"/>
        <v>8</v>
      </c>
      <c r="S104" s="7">
        <f t="shared" si="100"/>
        <v>0</v>
      </c>
      <c r="T104" s="11">
        <f t="shared" si="100"/>
        <v>0</v>
      </c>
      <c r="U104" s="10">
        <f t="shared" si="100"/>
        <v>0</v>
      </c>
      <c r="V104" s="11">
        <f t="shared" si="100"/>
        <v>0</v>
      </c>
      <c r="W104" s="10">
        <f t="shared" si="100"/>
        <v>0</v>
      </c>
      <c r="X104" s="11">
        <f t="shared" si="100"/>
        <v>0</v>
      </c>
      <c r="Y104" s="10">
        <f t="shared" si="100"/>
        <v>0</v>
      </c>
      <c r="Z104" s="7">
        <f t="shared" si="100"/>
        <v>0</v>
      </c>
      <c r="AA104" s="11">
        <f t="shared" si="100"/>
        <v>0</v>
      </c>
      <c r="AB104" s="10">
        <f t="shared" si="100"/>
        <v>0</v>
      </c>
      <c r="AC104" s="11">
        <f t="shared" si="100"/>
        <v>0</v>
      </c>
      <c r="AD104" s="10">
        <f t="shared" si="100"/>
        <v>0</v>
      </c>
      <c r="AE104" s="11">
        <f t="shared" si="100"/>
        <v>0</v>
      </c>
      <c r="AF104" s="10">
        <f t="shared" si="100"/>
        <v>0</v>
      </c>
      <c r="AG104" s="11">
        <f t="shared" si="100"/>
        <v>0</v>
      </c>
      <c r="AH104" s="10">
        <f t="shared" si="100"/>
        <v>0</v>
      </c>
      <c r="AI104" s="11">
        <f t="shared" si="100"/>
        <v>0</v>
      </c>
      <c r="AJ104" s="10">
        <f t="shared" si="100"/>
        <v>0</v>
      </c>
      <c r="AK104" s="7">
        <f t="shared" si="100"/>
        <v>0</v>
      </c>
      <c r="AL104" s="7">
        <f t="shared" ref="AL104:BQ104" si="101">SUM(AL103:AL103)</f>
        <v>0</v>
      </c>
      <c r="AM104" s="11">
        <f t="shared" si="101"/>
        <v>0</v>
      </c>
      <c r="AN104" s="10">
        <f t="shared" si="101"/>
        <v>0</v>
      </c>
      <c r="AO104" s="11">
        <f t="shared" si="101"/>
        <v>0</v>
      </c>
      <c r="AP104" s="10">
        <f t="shared" si="101"/>
        <v>0</v>
      </c>
      <c r="AQ104" s="11">
        <f t="shared" si="101"/>
        <v>0</v>
      </c>
      <c r="AR104" s="10">
        <f t="shared" si="101"/>
        <v>0</v>
      </c>
      <c r="AS104" s="7">
        <f t="shared" si="101"/>
        <v>0</v>
      </c>
      <c r="AT104" s="11">
        <f t="shared" si="101"/>
        <v>0</v>
      </c>
      <c r="AU104" s="10">
        <f t="shared" si="101"/>
        <v>0</v>
      </c>
      <c r="AV104" s="11">
        <f t="shared" si="101"/>
        <v>0</v>
      </c>
      <c r="AW104" s="10">
        <f t="shared" si="101"/>
        <v>0</v>
      </c>
      <c r="AX104" s="11">
        <f t="shared" si="101"/>
        <v>0</v>
      </c>
      <c r="AY104" s="10">
        <f t="shared" si="101"/>
        <v>0</v>
      </c>
      <c r="AZ104" s="11">
        <f t="shared" si="101"/>
        <v>0</v>
      </c>
      <c r="BA104" s="10">
        <f t="shared" si="101"/>
        <v>0</v>
      </c>
      <c r="BB104" s="11">
        <f t="shared" si="101"/>
        <v>0</v>
      </c>
      <c r="BC104" s="10">
        <f t="shared" si="101"/>
        <v>0</v>
      </c>
      <c r="BD104" s="7">
        <f t="shared" si="101"/>
        <v>0</v>
      </c>
      <c r="BE104" s="7">
        <f t="shared" si="101"/>
        <v>0</v>
      </c>
      <c r="BF104" s="11">
        <f t="shared" si="101"/>
        <v>0</v>
      </c>
      <c r="BG104" s="10">
        <f t="shared" si="101"/>
        <v>0</v>
      </c>
      <c r="BH104" s="11">
        <f t="shared" si="101"/>
        <v>0</v>
      </c>
      <c r="BI104" s="10">
        <f t="shared" si="101"/>
        <v>0</v>
      </c>
      <c r="BJ104" s="11">
        <f t="shared" si="101"/>
        <v>0</v>
      </c>
      <c r="BK104" s="10">
        <f t="shared" si="101"/>
        <v>0</v>
      </c>
      <c r="BL104" s="7">
        <f t="shared" si="101"/>
        <v>0</v>
      </c>
      <c r="BM104" s="11">
        <f t="shared" si="101"/>
        <v>0</v>
      </c>
      <c r="BN104" s="10">
        <f t="shared" si="101"/>
        <v>0</v>
      </c>
      <c r="BO104" s="11">
        <f t="shared" si="101"/>
        <v>0</v>
      </c>
      <c r="BP104" s="10">
        <f t="shared" si="101"/>
        <v>0</v>
      </c>
      <c r="BQ104" s="11">
        <f t="shared" si="101"/>
        <v>0</v>
      </c>
      <c r="BR104" s="10">
        <f t="shared" ref="BR104:CW104" si="102">SUM(BR103:BR103)</f>
        <v>0</v>
      </c>
      <c r="BS104" s="11">
        <f t="shared" si="102"/>
        <v>0</v>
      </c>
      <c r="BT104" s="10">
        <f t="shared" si="102"/>
        <v>0</v>
      </c>
      <c r="BU104" s="11">
        <f t="shared" si="102"/>
        <v>0</v>
      </c>
      <c r="BV104" s="10">
        <f t="shared" si="102"/>
        <v>0</v>
      </c>
      <c r="BW104" s="7">
        <f t="shared" si="102"/>
        <v>0</v>
      </c>
      <c r="BX104" s="7">
        <f t="shared" si="102"/>
        <v>0</v>
      </c>
      <c r="BY104" s="11">
        <f t="shared" si="102"/>
        <v>0</v>
      </c>
      <c r="BZ104" s="10">
        <f t="shared" si="102"/>
        <v>0</v>
      </c>
      <c r="CA104" s="11">
        <f t="shared" si="102"/>
        <v>0</v>
      </c>
      <c r="CB104" s="10">
        <f t="shared" si="102"/>
        <v>0</v>
      </c>
      <c r="CC104" s="11">
        <f t="shared" si="102"/>
        <v>0</v>
      </c>
      <c r="CD104" s="10">
        <f t="shared" si="102"/>
        <v>0</v>
      </c>
      <c r="CE104" s="7">
        <f t="shared" si="102"/>
        <v>0</v>
      </c>
      <c r="CF104" s="11">
        <f t="shared" si="102"/>
        <v>0</v>
      </c>
      <c r="CG104" s="10">
        <f t="shared" si="102"/>
        <v>0</v>
      </c>
      <c r="CH104" s="11">
        <f t="shared" si="102"/>
        <v>0</v>
      </c>
      <c r="CI104" s="10">
        <f t="shared" si="102"/>
        <v>0</v>
      </c>
      <c r="CJ104" s="11">
        <f t="shared" si="102"/>
        <v>0</v>
      </c>
      <c r="CK104" s="10">
        <f t="shared" si="102"/>
        <v>0</v>
      </c>
      <c r="CL104" s="11">
        <f t="shared" si="102"/>
        <v>0</v>
      </c>
      <c r="CM104" s="10">
        <f t="shared" si="102"/>
        <v>0</v>
      </c>
      <c r="CN104" s="11">
        <f t="shared" si="102"/>
        <v>0</v>
      </c>
      <c r="CO104" s="10">
        <f t="shared" si="102"/>
        <v>0</v>
      </c>
      <c r="CP104" s="7">
        <f t="shared" si="102"/>
        <v>0</v>
      </c>
      <c r="CQ104" s="7">
        <f t="shared" si="102"/>
        <v>0</v>
      </c>
      <c r="CR104" s="11">
        <f t="shared" si="102"/>
        <v>0</v>
      </c>
      <c r="CS104" s="10">
        <f t="shared" si="102"/>
        <v>0</v>
      </c>
      <c r="CT104" s="11">
        <f t="shared" si="102"/>
        <v>0</v>
      </c>
      <c r="CU104" s="10">
        <f t="shared" si="102"/>
        <v>0</v>
      </c>
      <c r="CV104" s="11">
        <f t="shared" si="102"/>
        <v>0</v>
      </c>
      <c r="CW104" s="10">
        <f t="shared" si="102"/>
        <v>0</v>
      </c>
      <c r="CX104" s="7">
        <f t="shared" ref="CX104:EC104" si="103">SUM(CX103:CX103)</f>
        <v>0</v>
      </c>
      <c r="CY104" s="11">
        <f t="shared" si="103"/>
        <v>0</v>
      </c>
      <c r="CZ104" s="10">
        <f t="shared" si="103"/>
        <v>0</v>
      </c>
      <c r="DA104" s="11">
        <f t="shared" si="103"/>
        <v>0</v>
      </c>
      <c r="DB104" s="10">
        <f t="shared" si="103"/>
        <v>0</v>
      </c>
      <c r="DC104" s="11">
        <f t="shared" si="103"/>
        <v>0</v>
      </c>
      <c r="DD104" s="10">
        <f t="shared" si="103"/>
        <v>0</v>
      </c>
      <c r="DE104" s="11">
        <f t="shared" si="103"/>
        <v>0</v>
      </c>
      <c r="DF104" s="10">
        <f t="shared" si="103"/>
        <v>0</v>
      </c>
      <c r="DG104" s="11">
        <f t="shared" si="103"/>
        <v>0</v>
      </c>
      <c r="DH104" s="10">
        <f t="shared" si="103"/>
        <v>0</v>
      </c>
      <c r="DI104" s="7">
        <f t="shared" si="103"/>
        <v>0</v>
      </c>
      <c r="DJ104" s="7">
        <f t="shared" si="103"/>
        <v>0</v>
      </c>
      <c r="DK104" s="11">
        <f t="shared" si="103"/>
        <v>0</v>
      </c>
      <c r="DL104" s="10">
        <f t="shared" si="103"/>
        <v>0</v>
      </c>
      <c r="DM104" s="11">
        <f t="shared" si="103"/>
        <v>0</v>
      </c>
      <c r="DN104" s="10">
        <f t="shared" si="103"/>
        <v>0</v>
      </c>
      <c r="DO104" s="11">
        <f t="shared" si="103"/>
        <v>0</v>
      </c>
      <c r="DP104" s="10">
        <f t="shared" si="103"/>
        <v>0</v>
      </c>
      <c r="DQ104" s="7">
        <f t="shared" si="103"/>
        <v>0</v>
      </c>
      <c r="DR104" s="11">
        <f t="shared" si="103"/>
        <v>0</v>
      </c>
      <c r="DS104" s="10">
        <f t="shared" si="103"/>
        <v>0</v>
      </c>
      <c r="DT104" s="11">
        <f t="shared" si="103"/>
        <v>0</v>
      </c>
      <c r="DU104" s="10">
        <f t="shared" si="103"/>
        <v>0</v>
      </c>
      <c r="DV104" s="11">
        <f t="shared" si="103"/>
        <v>0</v>
      </c>
      <c r="DW104" s="10">
        <f t="shared" si="103"/>
        <v>0</v>
      </c>
      <c r="DX104" s="11">
        <f t="shared" si="103"/>
        <v>0</v>
      </c>
      <c r="DY104" s="10">
        <f t="shared" si="103"/>
        <v>0</v>
      </c>
      <c r="DZ104" s="11">
        <f t="shared" si="103"/>
        <v>6</v>
      </c>
      <c r="EA104" s="10">
        <f t="shared" si="103"/>
        <v>0</v>
      </c>
      <c r="EB104" s="7">
        <f t="shared" si="103"/>
        <v>8</v>
      </c>
      <c r="EC104" s="7">
        <f t="shared" si="103"/>
        <v>8</v>
      </c>
      <c r="ED104" s="11">
        <f t="shared" ref="ED104:FI104" si="104">SUM(ED103:ED103)</f>
        <v>0</v>
      </c>
      <c r="EE104" s="10">
        <f t="shared" si="104"/>
        <v>0</v>
      </c>
      <c r="EF104" s="11">
        <f t="shared" si="104"/>
        <v>0</v>
      </c>
      <c r="EG104" s="10">
        <f t="shared" si="104"/>
        <v>0</v>
      </c>
      <c r="EH104" s="11">
        <f t="shared" si="104"/>
        <v>0</v>
      </c>
      <c r="EI104" s="10">
        <f t="shared" si="104"/>
        <v>0</v>
      </c>
      <c r="EJ104" s="7">
        <f t="shared" si="104"/>
        <v>0</v>
      </c>
      <c r="EK104" s="11">
        <f t="shared" si="104"/>
        <v>0</v>
      </c>
      <c r="EL104" s="10">
        <f t="shared" si="104"/>
        <v>0</v>
      </c>
      <c r="EM104" s="11">
        <f t="shared" si="104"/>
        <v>0</v>
      </c>
      <c r="EN104" s="10">
        <f t="shared" si="104"/>
        <v>0</v>
      </c>
      <c r="EO104" s="11">
        <f t="shared" si="104"/>
        <v>0</v>
      </c>
      <c r="EP104" s="10">
        <f t="shared" si="104"/>
        <v>0</v>
      </c>
      <c r="EQ104" s="11">
        <f t="shared" si="104"/>
        <v>0</v>
      </c>
      <c r="ER104" s="10">
        <f t="shared" si="104"/>
        <v>0</v>
      </c>
      <c r="ES104" s="11">
        <f t="shared" si="104"/>
        <v>0</v>
      </c>
      <c r="ET104" s="10">
        <f t="shared" si="104"/>
        <v>0</v>
      </c>
      <c r="EU104" s="7">
        <f t="shared" si="104"/>
        <v>0</v>
      </c>
      <c r="EV104" s="7">
        <f t="shared" si="104"/>
        <v>0</v>
      </c>
      <c r="EW104" s="11">
        <f t="shared" si="104"/>
        <v>0</v>
      </c>
      <c r="EX104" s="10">
        <f t="shared" si="104"/>
        <v>0</v>
      </c>
      <c r="EY104" s="11">
        <f t="shared" si="104"/>
        <v>0</v>
      </c>
      <c r="EZ104" s="10">
        <f t="shared" si="104"/>
        <v>0</v>
      </c>
      <c r="FA104" s="11">
        <f t="shared" si="104"/>
        <v>0</v>
      </c>
      <c r="FB104" s="10">
        <f t="shared" si="104"/>
        <v>0</v>
      </c>
      <c r="FC104" s="7">
        <f t="shared" si="104"/>
        <v>0</v>
      </c>
      <c r="FD104" s="11">
        <f t="shared" si="104"/>
        <v>0</v>
      </c>
      <c r="FE104" s="10">
        <f t="shared" si="104"/>
        <v>0</v>
      </c>
      <c r="FF104" s="11">
        <f t="shared" si="104"/>
        <v>0</v>
      </c>
      <c r="FG104" s="10">
        <f t="shared" si="104"/>
        <v>0</v>
      </c>
      <c r="FH104" s="11">
        <f t="shared" si="104"/>
        <v>0</v>
      </c>
      <c r="FI104" s="10">
        <f t="shared" si="104"/>
        <v>0</v>
      </c>
      <c r="FJ104" s="11">
        <f t="shared" ref="FJ104:FO104" si="105">SUM(FJ103:FJ103)</f>
        <v>0</v>
      </c>
      <c r="FK104" s="10">
        <f t="shared" si="105"/>
        <v>0</v>
      </c>
      <c r="FL104" s="11">
        <f t="shared" si="105"/>
        <v>0</v>
      </c>
      <c r="FM104" s="10">
        <f t="shared" si="105"/>
        <v>0</v>
      </c>
      <c r="FN104" s="7">
        <f t="shared" si="105"/>
        <v>0</v>
      </c>
      <c r="FO104" s="7">
        <f t="shared" si="105"/>
        <v>0</v>
      </c>
    </row>
    <row r="105" spans="1:171" ht="20.100000000000001" customHeight="1" x14ac:dyDescent="0.2">
      <c r="A105" s="12" t="s">
        <v>216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2"/>
      <c r="FO105" s="13"/>
    </row>
    <row r="106" spans="1:171" x14ac:dyDescent="0.2">
      <c r="A106" s="6"/>
      <c r="B106" s="6"/>
      <c r="C106" s="6"/>
      <c r="D106" s="6" t="s">
        <v>217</v>
      </c>
      <c r="E106" s="3" t="s">
        <v>218</v>
      </c>
      <c r="F106" s="6">
        <f>COUNTIF(T106:FM106,"e")</f>
        <v>0</v>
      </c>
      <c r="G106" s="6">
        <f>COUNTIF(T106:FM106,"z")</f>
        <v>1</v>
      </c>
      <c r="H106" s="6">
        <f>SUM(I106:P106)</f>
        <v>4</v>
      </c>
      <c r="I106" s="6">
        <f>T106+AM106+BF106+BY106+CR106+DK106+ED106+EW106</f>
        <v>4</v>
      </c>
      <c r="J106" s="6">
        <f>V106+AO106+BH106+CA106+CT106+DM106+EF106+EY106</f>
        <v>0</v>
      </c>
      <c r="K106" s="6">
        <f>X106+AQ106+BJ106+CC106+CV106+DO106+EH106+FA106</f>
        <v>0</v>
      </c>
      <c r="L106" s="6">
        <f>AA106+AT106+BM106+CF106+CY106+DR106+EK106+FD106</f>
        <v>0</v>
      </c>
      <c r="M106" s="6">
        <f>AC106+AV106+BO106+CH106+DA106+DT106+EM106+FF106</f>
        <v>0</v>
      </c>
      <c r="N106" s="6">
        <f>AE106+AX106+BQ106+CJ106+DC106+DV106+EO106+FH106</f>
        <v>0</v>
      </c>
      <c r="O106" s="6">
        <f>AG106+AZ106+BS106+CL106+DE106+DX106+EQ106+FJ106</f>
        <v>0</v>
      </c>
      <c r="P106" s="6">
        <f>AI106+BB106+BU106+CN106+DG106+DZ106+ES106+FL106</f>
        <v>0</v>
      </c>
      <c r="Q106" s="7">
        <f>AL106+BE106+BX106+CQ106+DJ106+EC106+EV106+FO106</f>
        <v>0</v>
      </c>
      <c r="R106" s="7">
        <f>AK106+BD106+BW106+CP106+DI106+EB106+EU106+FN106</f>
        <v>0</v>
      </c>
      <c r="S106" s="7">
        <v>0</v>
      </c>
      <c r="T106" s="11">
        <v>4</v>
      </c>
      <c r="U106" s="10" t="s">
        <v>60</v>
      </c>
      <c r="V106" s="11"/>
      <c r="W106" s="10"/>
      <c r="X106" s="11"/>
      <c r="Y106" s="10"/>
      <c r="Z106" s="7">
        <v>0</v>
      </c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>Z106+AK106</f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>AS106+BD106</f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>BL106+BW106</f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>CE106+CP106</f>
        <v>0</v>
      </c>
      <c r="CR106" s="11"/>
      <c r="CS106" s="10"/>
      <c r="CT106" s="11"/>
      <c r="CU106" s="10"/>
      <c r="CV106" s="11"/>
      <c r="CW106" s="10"/>
      <c r="CX106" s="7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>CX106+DI106</f>
        <v>0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>DQ106+EB106</f>
        <v>0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>EJ106+EU106</f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>FC106+FN106</f>
        <v>0</v>
      </c>
    </row>
    <row r="107" spans="1:171" x14ac:dyDescent="0.2">
      <c r="A107" s="6"/>
      <c r="B107" s="6"/>
      <c r="C107" s="6"/>
      <c r="D107" s="6" t="s">
        <v>219</v>
      </c>
      <c r="E107" s="3" t="s">
        <v>220</v>
      </c>
      <c r="F107" s="6">
        <f>COUNTIF(T107:FM107,"e")</f>
        <v>0</v>
      </c>
      <c r="G107" s="6">
        <f>COUNTIF(T107:FM107,"z")</f>
        <v>1</v>
      </c>
      <c r="H107" s="6">
        <f>SUM(I107:P107)</f>
        <v>1</v>
      </c>
      <c r="I107" s="6">
        <f>T107+AM107+BF107+BY107+CR107+DK107+ED107+EW107</f>
        <v>1</v>
      </c>
      <c r="J107" s="6">
        <f>V107+AO107+BH107+CA107+CT107+DM107+EF107+EY107</f>
        <v>0</v>
      </c>
      <c r="K107" s="6">
        <f>X107+AQ107+BJ107+CC107+CV107+DO107+EH107+FA107</f>
        <v>0</v>
      </c>
      <c r="L107" s="6">
        <f>AA107+AT107+BM107+CF107+CY107+DR107+EK107+FD107</f>
        <v>0</v>
      </c>
      <c r="M107" s="6">
        <f>AC107+AV107+BO107+CH107+DA107+DT107+EM107+FF107</f>
        <v>0</v>
      </c>
      <c r="N107" s="6">
        <f>AE107+AX107+BQ107+CJ107+DC107+DV107+EO107+FH107</f>
        <v>0</v>
      </c>
      <c r="O107" s="6">
        <f>AG107+AZ107+BS107+CL107+DE107+DX107+EQ107+FJ107</f>
        <v>0</v>
      </c>
      <c r="P107" s="6">
        <f>AI107+BB107+BU107+CN107+DG107+DZ107+ES107+FL107</f>
        <v>0</v>
      </c>
      <c r="Q107" s="7">
        <f>AL107+BE107+BX107+CQ107+DJ107+EC107+EV107+FO107</f>
        <v>0</v>
      </c>
      <c r="R107" s="7">
        <f>AK107+BD107+BW107+CP107+DI107+EB107+EU107+FN107</f>
        <v>0</v>
      </c>
      <c r="S107" s="7">
        <v>0</v>
      </c>
      <c r="T107" s="11">
        <v>1</v>
      </c>
      <c r="U107" s="10" t="s">
        <v>60</v>
      </c>
      <c r="V107" s="11"/>
      <c r="W107" s="10"/>
      <c r="X107" s="11"/>
      <c r="Y107" s="10"/>
      <c r="Z107" s="7">
        <v>0</v>
      </c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>Z107+AK107</f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>AS107+BD107</f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>BL107+BW107</f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>CE107+CP107</f>
        <v>0</v>
      </c>
      <c r="CR107" s="11"/>
      <c r="CS107" s="10"/>
      <c r="CT107" s="11"/>
      <c r="CU107" s="10"/>
      <c r="CV107" s="11"/>
      <c r="CW107" s="10"/>
      <c r="CX107" s="7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>CX107+DI107</f>
        <v>0</v>
      </c>
      <c r="DK107" s="11"/>
      <c r="DL107" s="10"/>
      <c r="DM107" s="11"/>
      <c r="DN107" s="10"/>
      <c r="DO107" s="11"/>
      <c r="DP107" s="10"/>
      <c r="DQ107" s="7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>DQ107+EB107</f>
        <v>0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>EJ107+EU107</f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>FC107+FN107</f>
        <v>0</v>
      </c>
    </row>
    <row r="108" spans="1:171" x14ac:dyDescent="0.2">
      <c r="A108" s="6"/>
      <c r="B108" s="6"/>
      <c r="C108" s="6"/>
      <c r="D108" s="6" t="s">
        <v>221</v>
      </c>
      <c r="E108" s="3" t="s">
        <v>222</v>
      </c>
      <c r="F108" s="6">
        <f>COUNTIF(T108:FM108,"e")</f>
        <v>0</v>
      </c>
      <c r="G108" s="6">
        <f>COUNTIF(T108:FM108,"z")</f>
        <v>1</v>
      </c>
      <c r="H108" s="6">
        <f>SUM(I108:P108)</f>
        <v>2</v>
      </c>
      <c r="I108" s="6">
        <f>T108+AM108+BF108+BY108+CR108+DK108+ED108+EW108</f>
        <v>2</v>
      </c>
      <c r="J108" s="6">
        <f>V108+AO108+BH108+CA108+CT108+DM108+EF108+EY108</f>
        <v>0</v>
      </c>
      <c r="K108" s="6">
        <f>X108+AQ108+BJ108+CC108+CV108+DO108+EH108+FA108</f>
        <v>0</v>
      </c>
      <c r="L108" s="6">
        <f>AA108+AT108+BM108+CF108+CY108+DR108+EK108+FD108</f>
        <v>0</v>
      </c>
      <c r="M108" s="6">
        <f>AC108+AV108+BO108+CH108+DA108+DT108+EM108+FF108</f>
        <v>0</v>
      </c>
      <c r="N108" s="6">
        <f>AE108+AX108+BQ108+CJ108+DC108+DV108+EO108+FH108</f>
        <v>0</v>
      </c>
      <c r="O108" s="6">
        <f>AG108+AZ108+BS108+CL108+DE108+DX108+EQ108+FJ108</f>
        <v>0</v>
      </c>
      <c r="P108" s="6">
        <f>AI108+BB108+BU108+CN108+DG108+DZ108+ES108+FL108</f>
        <v>0</v>
      </c>
      <c r="Q108" s="7">
        <f>AL108+BE108+BX108+CQ108+DJ108+EC108+EV108+FO108</f>
        <v>0</v>
      </c>
      <c r="R108" s="7">
        <f>AK108+BD108+BW108+CP108+DI108+EB108+EU108+FN108</f>
        <v>0</v>
      </c>
      <c r="S108" s="7">
        <v>0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>Z108+AK108</f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>AS108+BD108</f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>BL108+BW108</f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>CE108+CP108</f>
        <v>0</v>
      </c>
      <c r="CR108" s="11"/>
      <c r="CS108" s="10"/>
      <c r="CT108" s="11"/>
      <c r="CU108" s="10"/>
      <c r="CV108" s="11"/>
      <c r="CW108" s="10"/>
      <c r="CX108" s="7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>CX108+DI108</f>
        <v>0</v>
      </c>
      <c r="DK108" s="11"/>
      <c r="DL108" s="10"/>
      <c r="DM108" s="11"/>
      <c r="DN108" s="10"/>
      <c r="DO108" s="11"/>
      <c r="DP108" s="10"/>
      <c r="DQ108" s="7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>DQ108+EB108</f>
        <v>0</v>
      </c>
      <c r="ED108" s="11">
        <v>2</v>
      </c>
      <c r="EE108" s="10" t="s">
        <v>60</v>
      </c>
      <c r="EF108" s="11"/>
      <c r="EG108" s="10"/>
      <c r="EH108" s="11"/>
      <c r="EI108" s="10"/>
      <c r="EJ108" s="7">
        <v>0</v>
      </c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>EJ108+EU108</f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>FC108+FN108</f>
        <v>0</v>
      </c>
    </row>
    <row r="109" spans="1:171" ht="15.95" customHeight="1" x14ac:dyDescent="0.2">
      <c r="A109" s="6"/>
      <c r="B109" s="6"/>
      <c r="C109" s="6"/>
      <c r="D109" s="6"/>
      <c r="E109" s="6" t="s">
        <v>81</v>
      </c>
      <c r="F109" s="6">
        <f t="shared" ref="F109:AK109" si="106">SUM(F106:F108)</f>
        <v>0</v>
      </c>
      <c r="G109" s="6">
        <f t="shared" si="106"/>
        <v>3</v>
      </c>
      <c r="H109" s="6">
        <f t="shared" si="106"/>
        <v>7</v>
      </c>
      <c r="I109" s="6">
        <f t="shared" si="106"/>
        <v>7</v>
      </c>
      <c r="J109" s="6">
        <f t="shared" si="106"/>
        <v>0</v>
      </c>
      <c r="K109" s="6">
        <f t="shared" si="106"/>
        <v>0</v>
      </c>
      <c r="L109" s="6">
        <f t="shared" si="106"/>
        <v>0</v>
      </c>
      <c r="M109" s="6">
        <f t="shared" si="106"/>
        <v>0</v>
      </c>
      <c r="N109" s="6">
        <f t="shared" si="106"/>
        <v>0</v>
      </c>
      <c r="O109" s="6">
        <f t="shared" si="106"/>
        <v>0</v>
      </c>
      <c r="P109" s="6">
        <f t="shared" si="106"/>
        <v>0</v>
      </c>
      <c r="Q109" s="7">
        <f t="shared" si="106"/>
        <v>0</v>
      </c>
      <c r="R109" s="7">
        <f t="shared" si="106"/>
        <v>0</v>
      </c>
      <c r="S109" s="7">
        <f t="shared" si="106"/>
        <v>0</v>
      </c>
      <c r="T109" s="11">
        <f t="shared" si="106"/>
        <v>5</v>
      </c>
      <c r="U109" s="10">
        <f t="shared" si="106"/>
        <v>0</v>
      </c>
      <c r="V109" s="11">
        <f t="shared" si="106"/>
        <v>0</v>
      </c>
      <c r="W109" s="10">
        <f t="shared" si="106"/>
        <v>0</v>
      </c>
      <c r="X109" s="11">
        <f t="shared" si="106"/>
        <v>0</v>
      </c>
      <c r="Y109" s="10">
        <f t="shared" si="106"/>
        <v>0</v>
      </c>
      <c r="Z109" s="7">
        <f t="shared" si="106"/>
        <v>0</v>
      </c>
      <c r="AA109" s="11">
        <f t="shared" si="106"/>
        <v>0</v>
      </c>
      <c r="AB109" s="10">
        <f t="shared" si="106"/>
        <v>0</v>
      </c>
      <c r="AC109" s="11">
        <f t="shared" si="106"/>
        <v>0</v>
      </c>
      <c r="AD109" s="10">
        <f t="shared" si="106"/>
        <v>0</v>
      </c>
      <c r="AE109" s="11">
        <f t="shared" si="106"/>
        <v>0</v>
      </c>
      <c r="AF109" s="10">
        <f t="shared" si="106"/>
        <v>0</v>
      </c>
      <c r="AG109" s="11">
        <f t="shared" si="106"/>
        <v>0</v>
      </c>
      <c r="AH109" s="10">
        <f t="shared" si="106"/>
        <v>0</v>
      </c>
      <c r="AI109" s="11">
        <f t="shared" si="106"/>
        <v>0</v>
      </c>
      <c r="AJ109" s="10">
        <f t="shared" si="106"/>
        <v>0</v>
      </c>
      <c r="AK109" s="7">
        <f t="shared" si="106"/>
        <v>0</v>
      </c>
      <c r="AL109" s="7">
        <f t="shared" ref="AL109:BQ109" si="107">SUM(AL106:AL108)</f>
        <v>0</v>
      </c>
      <c r="AM109" s="11">
        <f t="shared" si="107"/>
        <v>0</v>
      </c>
      <c r="AN109" s="10">
        <f t="shared" si="107"/>
        <v>0</v>
      </c>
      <c r="AO109" s="11">
        <f t="shared" si="107"/>
        <v>0</v>
      </c>
      <c r="AP109" s="10">
        <f t="shared" si="107"/>
        <v>0</v>
      </c>
      <c r="AQ109" s="11">
        <f t="shared" si="107"/>
        <v>0</v>
      </c>
      <c r="AR109" s="10">
        <f t="shared" si="107"/>
        <v>0</v>
      </c>
      <c r="AS109" s="7">
        <f t="shared" si="107"/>
        <v>0</v>
      </c>
      <c r="AT109" s="11">
        <f t="shared" si="107"/>
        <v>0</v>
      </c>
      <c r="AU109" s="10">
        <f t="shared" si="107"/>
        <v>0</v>
      </c>
      <c r="AV109" s="11">
        <f t="shared" si="107"/>
        <v>0</v>
      </c>
      <c r="AW109" s="10">
        <f t="shared" si="107"/>
        <v>0</v>
      </c>
      <c r="AX109" s="11">
        <f t="shared" si="107"/>
        <v>0</v>
      </c>
      <c r="AY109" s="10">
        <f t="shared" si="107"/>
        <v>0</v>
      </c>
      <c r="AZ109" s="11">
        <f t="shared" si="107"/>
        <v>0</v>
      </c>
      <c r="BA109" s="10">
        <f t="shared" si="107"/>
        <v>0</v>
      </c>
      <c r="BB109" s="11">
        <f t="shared" si="107"/>
        <v>0</v>
      </c>
      <c r="BC109" s="10">
        <f t="shared" si="107"/>
        <v>0</v>
      </c>
      <c r="BD109" s="7">
        <f t="shared" si="107"/>
        <v>0</v>
      </c>
      <c r="BE109" s="7">
        <f t="shared" si="107"/>
        <v>0</v>
      </c>
      <c r="BF109" s="11">
        <f t="shared" si="107"/>
        <v>0</v>
      </c>
      <c r="BG109" s="10">
        <f t="shared" si="107"/>
        <v>0</v>
      </c>
      <c r="BH109" s="11">
        <f t="shared" si="107"/>
        <v>0</v>
      </c>
      <c r="BI109" s="10">
        <f t="shared" si="107"/>
        <v>0</v>
      </c>
      <c r="BJ109" s="11">
        <f t="shared" si="107"/>
        <v>0</v>
      </c>
      <c r="BK109" s="10">
        <f t="shared" si="107"/>
        <v>0</v>
      </c>
      <c r="BL109" s="7">
        <f t="shared" si="107"/>
        <v>0</v>
      </c>
      <c r="BM109" s="11">
        <f t="shared" si="107"/>
        <v>0</v>
      </c>
      <c r="BN109" s="10">
        <f t="shared" si="107"/>
        <v>0</v>
      </c>
      <c r="BO109" s="11">
        <f t="shared" si="107"/>
        <v>0</v>
      </c>
      <c r="BP109" s="10">
        <f t="shared" si="107"/>
        <v>0</v>
      </c>
      <c r="BQ109" s="11">
        <f t="shared" si="107"/>
        <v>0</v>
      </c>
      <c r="BR109" s="10">
        <f t="shared" ref="BR109:CW109" si="108">SUM(BR106:BR108)</f>
        <v>0</v>
      </c>
      <c r="BS109" s="11">
        <f t="shared" si="108"/>
        <v>0</v>
      </c>
      <c r="BT109" s="10">
        <f t="shared" si="108"/>
        <v>0</v>
      </c>
      <c r="BU109" s="11">
        <f t="shared" si="108"/>
        <v>0</v>
      </c>
      <c r="BV109" s="10">
        <f t="shared" si="108"/>
        <v>0</v>
      </c>
      <c r="BW109" s="7">
        <f t="shared" si="108"/>
        <v>0</v>
      </c>
      <c r="BX109" s="7">
        <f t="shared" si="108"/>
        <v>0</v>
      </c>
      <c r="BY109" s="11">
        <f t="shared" si="108"/>
        <v>0</v>
      </c>
      <c r="BZ109" s="10">
        <f t="shared" si="108"/>
        <v>0</v>
      </c>
      <c r="CA109" s="11">
        <f t="shared" si="108"/>
        <v>0</v>
      </c>
      <c r="CB109" s="10">
        <f t="shared" si="108"/>
        <v>0</v>
      </c>
      <c r="CC109" s="11">
        <f t="shared" si="108"/>
        <v>0</v>
      </c>
      <c r="CD109" s="10">
        <f t="shared" si="108"/>
        <v>0</v>
      </c>
      <c r="CE109" s="7">
        <f t="shared" si="108"/>
        <v>0</v>
      </c>
      <c r="CF109" s="11">
        <f t="shared" si="108"/>
        <v>0</v>
      </c>
      <c r="CG109" s="10">
        <f t="shared" si="108"/>
        <v>0</v>
      </c>
      <c r="CH109" s="11">
        <f t="shared" si="108"/>
        <v>0</v>
      </c>
      <c r="CI109" s="10">
        <f t="shared" si="108"/>
        <v>0</v>
      </c>
      <c r="CJ109" s="11">
        <f t="shared" si="108"/>
        <v>0</v>
      </c>
      <c r="CK109" s="10">
        <f t="shared" si="108"/>
        <v>0</v>
      </c>
      <c r="CL109" s="11">
        <f t="shared" si="108"/>
        <v>0</v>
      </c>
      <c r="CM109" s="10">
        <f t="shared" si="108"/>
        <v>0</v>
      </c>
      <c r="CN109" s="11">
        <f t="shared" si="108"/>
        <v>0</v>
      </c>
      <c r="CO109" s="10">
        <f t="shared" si="108"/>
        <v>0</v>
      </c>
      <c r="CP109" s="7">
        <f t="shared" si="108"/>
        <v>0</v>
      </c>
      <c r="CQ109" s="7">
        <f t="shared" si="108"/>
        <v>0</v>
      </c>
      <c r="CR109" s="11">
        <f t="shared" si="108"/>
        <v>0</v>
      </c>
      <c r="CS109" s="10">
        <f t="shared" si="108"/>
        <v>0</v>
      </c>
      <c r="CT109" s="11">
        <f t="shared" si="108"/>
        <v>0</v>
      </c>
      <c r="CU109" s="10">
        <f t="shared" si="108"/>
        <v>0</v>
      </c>
      <c r="CV109" s="11">
        <f t="shared" si="108"/>
        <v>0</v>
      </c>
      <c r="CW109" s="10">
        <f t="shared" si="108"/>
        <v>0</v>
      </c>
      <c r="CX109" s="7">
        <f t="shared" ref="CX109:EC109" si="109">SUM(CX106:CX108)</f>
        <v>0</v>
      </c>
      <c r="CY109" s="11">
        <f t="shared" si="109"/>
        <v>0</v>
      </c>
      <c r="CZ109" s="10">
        <f t="shared" si="109"/>
        <v>0</v>
      </c>
      <c r="DA109" s="11">
        <f t="shared" si="109"/>
        <v>0</v>
      </c>
      <c r="DB109" s="10">
        <f t="shared" si="109"/>
        <v>0</v>
      </c>
      <c r="DC109" s="11">
        <f t="shared" si="109"/>
        <v>0</v>
      </c>
      <c r="DD109" s="10">
        <f t="shared" si="109"/>
        <v>0</v>
      </c>
      <c r="DE109" s="11">
        <f t="shared" si="109"/>
        <v>0</v>
      </c>
      <c r="DF109" s="10">
        <f t="shared" si="109"/>
        <v>0</v>
      </c>
      <c r="DG109" s="11">
        <f t="shared" si="109"/>
        <v>0</v>
      </c>
      <c r="DH109" s="10">
        <f t="shared" si="109"/>
        <v>0</v>
      </c>
      <c r="DI109" s="7">
        <f t="shared" si="109"/>
        <v>0</v>
      </c>
      <c r="DJ109" s="7">
        <f t="shared" si="109"/>
        <v>0</v>
      </c>
      <c r="DK109" s="11">
        <f t="shared" si="109"/>
        <v>0</v>
      </c>
      <c r="DL109" s="10">
        <f t="shared" si="109"/>
        <v>0</v>
      </c>
      <c r="DM109" s="11">
        <f t="shared" si="109"/>
        <v>0</v>
      </c>
      <c r="DN109" s="10">
        <f t="shared" si="109"/>
        <v>0</v>
      </c>
      <c r="DO109" s="11">
        <f t="shared" si="109"/>
        <v>0</v>
      </c>
      <c r="DP109" s="10">
        <f t="shared" si="109"/>
        <v>0</v>
      </c>
      <c r="DQ109" s="7">
        <f t="shared" si="109"/>
        <v>0</v>
      </c>
      <c r="DR109" s="11">
        <f t="shared" si="109"/>
        <v>0</v>
      </c>
      <c r="DS109" s="10">
        <f t="shared" si="109"/>
        <v>0</v>
      </c>
      <c r="DT109" s="11">
        <f t="shared" si="109"/>
        <v>0</v>
      </c>
      <c r="DU109" s="10">
        <f t="shared" si="109"/>
        <v>0</v>
      </c>
      <c r="DV109" s="11">
        <f t="shared" si="109"/>
        <v>0</v>
      </c>
      <c r="DW109" s="10">
        <f t="shared" si="109"/>
        <v>0</v>
      </c>
      <c r="DX109" s="11">
        <f t="shared" si="109"/>
        <v>0</v>
      </c>
      <c r="DY109" s="10">
        <f t="shared" si="109"/>
        <v>0</v>
      </c>
      <c r="DZ109" s="11">
        <f t="shared" si="109"/>
        <v>0</v>
      </c>
      <c r="EA109" s="10">
        <f t="shared" si="109"/>
        <v>0</v>
      </c>
      <c r="EB109" s="7">
        <f t="shared" si="109"/>
        <v>0</v>
      </c>
      <c r="EC109" s="7">
        <f t="shared" si="109"/>
        <v>0</v>
      </c>
      <c r="ED109" s="11">
        <f t="shared" ref="ED109:FI109" si="110">SUM(ED106:ED108)</f>
        <v>2</v>
      </c>
      <c r="EE109" s="10">
        <f t="shared" si="110"/>
        <v>0</v>
      </c>
      <c r="EF109" s="11">
        <f t="shared" si="110"/>
        <v>0</v>
      </c>
      <c r="EG109" s="10">
        <f t="shared" si="110"/>
        <v>0</v>
      </c>
      <c r="EH109" s="11">
        <f t="shared" si="110"/>
        <v>0</v>
      </c>
      <c r="EI109" s="10">
        <f t="shared" si="110"/>
        <v>0</v>
      </c>
      <c r="EJ109" s="7">
        <f t="shared" si="110"/>
        <v>0</v>
      </c>
      <c r="EK109" s="11">
        <f t="shared" si="110"/>
        <v>0</v>
      </c>
      <c r="EL109" s="10">
        <f t="shared" si="110"/>
        <v>0</v>
      </c>
      <c r="EM109" s="11">
        <f t="shared" si="110"/>
        <v>0</v>
      </c>
      <c r="EN109" s="10">
        <f t="shared" si="110"/>
        <v>0</v>
      </c>
      <c r="EO109" s="11">
        <f t="shared" si="110"/>
        <v>0</v>
      </c>
      <c r="EP109" s="10">
        <f t="shared" si="110"/>
        <v>0</v>
      </c>
      <c r="EQ109" s="11">
        <f t="shared" si="110"/>
        <v>0</v>
      </c>
      <c r="ER109" s="10">
        <f t="shared" si="110"/>
        <v>0</v>
      </c>
      <c r="ES109" s="11">
        <f t="shared" si="110"/>
        <v>0</v>
      </c>
      <c r="ET109" s="10">
        <f t="shared" si="110"/>
        <v>0</v>
      </c>
      <c r="EU109" s="7">
        <f t="shared" si="110"/>
        <v>0</v>
      </c>
      <c r="EV109" s="7">
        <f t="shared" si="110"/>
        <v>0</v>
      </c>
      <c r="EW109" s="11">
        <f t="shared" si="110"/>
        <v>0</v>
      </c>
      <c r="EX109" s="10">
        <f t="shared" si="110"/>
        <v>0</v>
      </c>
      <c r="EY109" s="11">
        <f t="shared" si="110"/>
        <v>0</v>
      </c>
      <c r="EZ109" s="10">
        <f t="shared" si="110"/>
        <v>0</v>
      </c>
      <c r="FA109" s="11">
        <f t="shared" si="110"/>
        <v>0</v>
      </c>
      <c r="FB109" s="10">
        <f t="shared" si="110"/>
        <v>0</v>
      </c>
      <c r="FC109" s="7">
        <f t="shared" si="110"/>
        <v>0</v>
      </c>
      <c r="FD109" s="11">
        <f t="shared" si="110"/>
        <v>0</v>
      </c>
      <c r="FE109" s="10">
        <f t="shared" si="110"/>
        <v>0</v>
      </c>
      <c r="FF109" s="11">
        <f t="shared" si="110"/>
        <v>0</v>
      </c>
      <c r="FG109" s="10">
        <f t="shared" si="110"/>
        <v>0</v>
      </c>
      <c r="FH109" s="11">
        <f t="shared" si="110"/>
        <v>0</v>
      </c>
      <c r="FI109" s="10">
        <f t="shared" si="110"/>
        <v>0</v>
      </c>
      <c r="FJ109" s="11">
        <f t="shared" ref="FJ109:FO109" si="111">SUM(FJ106:FJ108)</f>
        <v>0</v>
      </c>
      <c r="FK109" s="10">
        <f t="shared" si="111"/>
        <v>0</v>
      </c>
      <c r="FL109" s="11">
        <f t="shared" si="111"/>
        <v>0</v>
      </c>
      <c r="FM109" s="10">
        <f t="shared" si="111"/>
        <v>0</v>
      </c>
      <c r="FN109" s="7">
        <f t="shared" si="111"/>
        <v>0</v>
      </c>
      <c r="FO109" s="7">
        <f t="shared" si="111"/>
        <v>0</v>
      </c>
    </row>
    <row r="110" spans="1:171" ht="20.100000000000001" customHeight="1" x14ac:dyDescent="0.2">
      <c r="A110" s="6"/>
      <c r="B110" s="6"/>
      <c r="C110" s="6"/>
      <c r="D110" s="6"/>
      <c r="E110" s="8" t="s">
        <v>223</v>
      </c>
      <c r="F110" s="6">
        <f>F29+F39+F74+F104+F109</f>
        <v>16</v>
      </c>
      <c r="G110" s="6">
        <f>G29+G39+G74+G104+G109</f>
        <v>93</v>
      </c>
      <c r="H110" s="6">
        <f t="shared" ref="H110:P110" si="112">H29+H39+H74+H109</f>
        <v>1575</v>
      </c>
      <c r="I110" s="6">
        <f t="shared" si="112"/>
        <v>685</v>
      </c>
      <c r="J110" s="6">
        <f t="shared" si="112"/>
        <v>158</v>
      </c>
      <c r="K110" s="6">
        <f t="shared" si="112"/>
        <v>10</v>
      </c>
      <c r="L110" s="6">
        <f t="shared" si="112"/>
        <v>508</v>
      </c>
      <c r="M110" s="6">
        <f t="shared" si="112"/>
        <v>100</v>
      </c>
      <c r="N110" s="6">
        <f t="shared" si="112"/>
        <v>114</v>
      </c>
      <c r="O110" s="6">
        <f t="shared" si="112"/>
        <v>0</v>
      </c>
      <c r="P110" s="6">
        <f t="shared" si="112"/>
        <v>0</v>
      </c>
      <c r="Q110" s="7">
        <f>Q29+Q39+Q74+Q104+Q109</f>
        <v>210</v>
      </c>
      <c r="R110" s="7">
        <f>R29+R39+R74+R104+R109</f>
        <v>108.6</v>
      </c>
      <c r="S110" s="7">
        <f>S29+S39+S74+S104+S109</f>
        <v>71.260000000000019</v>
      </c>
      <c r="T110" s="11">
        <f t="shared" ref="T110:Y110" si="113">T29+T39+T74+T109</f>
        <v>123</v>
      </c>
      <c r="U110" s="10">
        <f t="shared" si="113"/>
        <v>0</v>
      </c>
      <c r="V110" s="11">
        <f t="shared" si="113"/>
        <v>58</v>
      </c>
      <c r="W110" s="10">
        <f t="shared" si="113"/>
        <v>0</v>
      </c>
      <c r="X110" s="11">
        <f t="shared" si="113"/>
        <v>0</v>
      </c>
      <c r="Y110" s="10">
        <f t="shared" si="113"/>
        <v>0</v>
      </c>
      <c r="Z110" s="7">
        <f>Z29+Z39+Z74+Z104+Z109</f>
        <v>20.399999999999999</v>
      </c>
      <c r="AA110" s="11">
        <f t="shared" ref="AA110:AJ110" si="114">AA29+AA39+AA74+AA109</f>
        <v>45</v>
      </c>
      <c r="AB110" s="10">
        <f t="shared" si="114"/>
        <v>0</v>
      </c>
      <c r="AC110" s="11">
        <f t="shared" si="114"/>
        <v>0</v>
      </c>
      <c r="AD110" s="10">
        <f t="shared" si="114"/>
        <v>0</v>
      </c>
      <c r="AE110" s="11">
        <f t="shared" si="114"/>
        <v>0</v>
      </c>
      <c r="AF110" s="10">
        <f t="shared" si="114"/>
        <v>0</v>
      </c>
      <c r="AG110" s="11">
        <f t="shared" si="114"/>
        <v>0</v>
      </c>
      <c r="AH110" s="10">
        <f t="shared" si="114"/>
        <v>0</v>
      </c>
      <c r="AI110" s="11">
        <f t="shared" si="114"/>
        <v>0</v>
      </c>
      <c r="AJ110" s="10">
        <f t="shared" si="114"/>
        <v>0</v>
      </c>
      <c r="AK110" s="7">
        <f>AK29+AK39+AK74+AK104+AK109</f>
        <v>4.5999999999999996</v>
      </c>
      <c r="AL110" s="7">
        <f>AL29+AL39+AL74+AL104+AL109</f>
        <v>25</v>
      </c>
      <c r="AM110" s="11">
        <f t="shared" ref="AM110:AR110" si="115">AM29+AM39+AM74+AM109</f>
        <v>109</v>
      </c>
      <c r="AN110" s="10">
        <f t="shared" si="115"/>
        <v>0</v>
      </c>
      <c r="AO110" s="11">
        <f t="shared" si="115"/>
        <v>42</v>
      </c>
      <c r="AP110" s="10">
        <f t="shared" si="115"/>
        <v>0</v>
      </c>
      <c r="AQ110" s="11">
        <f t="shared" si="115"/>
        <v>0</v>
      </c>
      <c r="AR110" s="10">
        <f t="shared" si="115"/>
        <v>0</v>
      </c>
      <c r="AS110" s="7">
        <f>AS29+AS39+AS74+AS104+AS109</f>
        <v>16</v>
      </c>
      <c r="AT110" s="11">
        <f t="shared" ref="AT110:BC110" si="116">AT29+AT39+AT74+AT109</f>
        <v>80</v>
      </c>
      <c r="AU110" s="10">
        <f t="shared" si="116"/>
        <v>0</v>
      </c>
      <c r="AV110" s="11">
        <f t="shared" si="116"/>
        <v>0</v>
      </c>
      <c r="AW110" s="10">
        <f t="shared" si="116"/>
        <v>0</v>
      </c>
      <c r="AX110" s="11">
        <f t="shared" si="116"/>
        <v>0</v>
      </c>
      <c r="AY110" s="10">
        <f t="shared" si="116"/>
        <v>0</v>
      </c>
      <c r="AZ110" s="11">
        <f t="shared" si="116"/>
        <v>0</v>
      </c>
      <c r="BA110" s="10">
        <f t="shared" si="116"/>
        <v>0</v>
      </c>
      <c r="BB110" s="11">
        <f t="shared" si="116"/>
        <v>0</v>
      </c>
      <c r="BC110" s="10">
        <f t="shared" si="116"/>
        <v>0</v>
      </c>
      <c r="BD110" s="7">
        <f>BD29+BD39+BD74+BD104+BD109</f>
        <v>9</v>
      </c>
      <c r="BE110" s="7">
        <f>BE29+BE39+BE74+BE104+BE109</f>
        <v>25</v>
      </c>
      <c r="BF110" s="11">
        <f t="shared" ref="BF110:BK110" si="117">BF29+BF39+BF74+BF109</f>
        <v>94</v>
      </c>
      <c r="BG110" s="10">
        <f t="shared" si="117"/>
        <v>0</v>
      </c>
      <c r="BH110" s="11">
        <f t="shared" si="117"/>
        <v>27</v>
      </c>
      <c r="BI110" s="10">
        <f t="shared" si="117"/>
        <v>0</v>
      </c>
      <c r="BJ110" s="11">
        <f t="shared" si="117"/>
        <v>0</v>
      </c>
      <c r="BK110" s="10">
        <f t="shared" si="117"/>
        <v>0</v>
      </c>
      <c r="BL110" s="7">
        <f>BL29+BL39+BL74+BL104+BL109</f>
        <v>13</v>
      </c>
      <c r="BM110" s="11">
        <f t="shared" ref="BM110:BV110" si="118">BM29+BM39+BM74+BM109</f>
        <v>104</v>
      </c>
      <c r="BN110" s="10">
        <f t="shared" si="118"/>
        <v>0</v>
      </c>
      <c r="BO110" s="11">
        <f t="shared" si="118"/>
        <v>30</v>
      </c>
      <c r="BP110" s="10">
        <f t="shared" si="118"/>
        <v>0</v>
      </c>
      <c r="BQ110" s="11">
        <f t="shared" si="118"/>
        <v>0</v>
      </c>
      <c r="BR110" s="10">
        <f t="shared" si="118"/>
        <v>0</v>
      </c>
      <c r="BS110" s="11">
        <f t="shared" si="118"/>
        <v>0</v>
      </c>
      <c r="BT110" s="10">
        <f t="shared" si="118"/>
        <v>0</v>
      </c>
      <c r="BU110" s="11">
        <f t="shared" si="118"/>
        <v>0</v>
      </c>
      <c r="BV110" s="10">
        <f t="shared" si="118"/>
        <v>0</v>
      </c>
      <c r="BW110" s="7">
        <f>BW29+BW39+BW74+BW104+BW109</f>
        <v>13</v>
      </c>
      <c r="BX110" s="7">
        <f>BX29+BX39+BX74+BX104+BX109</f>
        <v>26</v>
      </c>
      <c r="BY110" s="11">
        <f t="shared" ref="BY110:CD110" si="119">BY29+BY39+BY74+BY109</f>
        <v>72</v>
      </c>
      <c r="BZ110" s="10">
        <f t="shared" si="119"/>
        <v>0</v>
      </c>
      <c r="CA110" s="11">
        <f t="shared" si="119"/>
        <v>13</v>
      </c>
      <c r="CB110" s="10">
        <f t="shared" si="119"/>
        <v>0</v>
      </c>
      <c r="CC110" s="11">
        <f t="shared" si="119"/>
        <v>0</v>
      </c>
      <c r="CD110" s="10">
        <f t="shared" si="119"/>
        <v>0</v>
      </c>
      <c r="CE110" s="7">
        <f>CE29+CE39+CE74+CE104+CE109</f>
        <v>11</v>
      </c>
      <c r="CF110" s="11">
        <f t="shared" ref="CF110:CO110" si="120">CF29+CF39+CF74+CF109</f>
        <v>84</v>
      </c>
      <c r="CG110" s="10">
        <f t="shared" si="120"/>
        <v>0</v>
      </c>
      <c r="CH110" s="11">
        <f t="shared" si="120"/>
        <v>30</v>
      </c>
      <c r="CI110" s="10">
        <f t="shared" si="120"/>
        <v>0</v>
      </c>
      <c r="CJ110" s="11">
        <f t="shared" si="120"/>
        <v>36</v>
      </c>
      <c r="CK110" s="10">
        <f t="shared" si="120"/>
        <v>0</v>
      </c>
      <c r="CL110" s="11">
        <f t="shared" si="120"/>
        <v>0</v>
      </c>
      <c r="CM110" s="10">
        <f t="shared" si="120"/>
        <v>0</v>
      </c>
      <c r="CN110" s="11">
        <f t="shared" si="120"/>
        <v>0</v>
      </c>
      <c r="CO110" s="10">
        <f t="shared" si="120"/>
        <v>0</v>
      </c>
      <c r="CP110" s="7">
        <f>CP29+CP39+CP74+CP104+CP109</f>
        <v>17</v>
      </c>
      <c r="CQ110" s="7">
        <f>CQ29+CQ39+CQ74+CQ104+CQ109</f>
        <v>28</v>
      </c>
      <c r="CR110" s="11">
        <f t="shared" ref="CR110:CW110" si="121">CR29+CR39+CR74+CR109</f>
        <v>84</v>
      </c>
      <c r="CS110" s="10">
        <f t="shared" si="121"/>
        <v>0</v>
      </c>
      <c r="CT110" s="11">
        <f t="shared" si="121"/>
        <v>9</v>
      </c>
      <c r="CU110" s="10">
        <f t="shared" si="121"/>
        <v>0</v>
      </c>
      <c r="CV110" s="11">
        <f t="shared" si="121"/>
        <v>0</v>
      </c>
      <c r="CW110" s="10">
        <f t="shared" si="121"/>
        <v>0</v>
      </c>
      <c r="CX110" s="7">
        <f>CX29+CX39+CX74+CX104+CX109</f>
        <v>12</v>
      </c>
      <c r="CY110" s="11">
        <f t="shared" ref="CY110:DH110" si="122">CY29+CY39+CY74+CY109</f>
        <v>87</v>
      </c>
      <c r="CZ110" s="10">
        <f t="shared" si="122"/>
        <v>0</v>
      </c>
      <c r="DA110" s="11">
        <f t="shared" si="122"/>
        <v>40</v>
      </c>
      <c r="DB110" s="10">
        <f t="shared" si="122"/>
        <v>0</v>
      </c>
      <c r="DC110" s="11">
        <f t="shared" si="122"/>
        <v>27</v>
      </c>
      <c r="DD110" s="10">
        <f t="shared" si="122"/>
        <v>0</v>
      </c>
      <c r="DE110" s="11">
        <f t="shared" si="122"/>
        <v>0</v>
      </c>
      <c r="DF110" s="10">
        <f t="shared" si="122"/>
        <v>0</v>
      </c>
      <c r="DG110" s="11">
        <f t="shared" si="122"/>
        <v>0</v>
      </c>
      <c r="DH110" s="10">
        <f t="shared" si="122"/>
        <v>0</v>
      </c>
      <c r="DI110" s="7">
        <f>DI29+DI39+DI74+DI104+DI109</f>
        <v>17</v>
      </c>
      <c r="DJ110" s="7">
        <f>DJ29+DJ39+DJ74+DJ104+DJ109</f>
        <v>29</v>
      </c>
      <c r="DK110" s="11">
        <f t="shared" ref="DK110:DP110" si="123">DK29+DK39+DK74+DK109</f>
        <v>81</v>
      </c>
      <c r="DL110" s="10">
        <f t="shared" si="123"/>
        <v>0</v>
      </c>
      <c r="DM110" s="11">
        <f t="shared" si="123"/>
        <v>9</v>
      </c>
      <c r="DN110" s="10">
        <f t="shared" si="123"/>
        <v>0</v>
      </c>
      <c r="DO110" s="11">
        <f t="shared" si="123"/>
        <v>0</v>
      </c>
      <c r="DP110" s="10">
        <f t="shared" si="123"/>
        <v>0</v>
      </c>
      <c r="DQ110" s="7">
        <f>DQ29+DQ39+DQ74+DQ104+DQ109</f>
        <v>11</v>
      </c>
      <c r="DR110" s="11">
        <f t="shared" ref="DR110:EA110" si="124">DR29+DR39+DR74+DR109</f>
        <v>54</v>
      </c>
      <c r="DS110" s="10">
        <f t="shared" si="124"/>
        <v>0</v>
      </c>
      <c r="DT110" s="11">
        <f t="shared" si="124"/>
        <v>0</v>
      </c>
      <c r="DU110" s="10">
        <f t="shared" si="124"/>
        <v>0</v>
      </c>
      <c r="DV110" s="11">
        <f t="shared" si="124"/>
        <v>15</v>
      </c>
      <c r="DW110" s="10">
        <f t="shared" si="124"/>
        <v>0</v>
      </c>
      <c r="DX110" s="11">
        <f t="shared" si="124"/>
        <v>0</v>
      </c>
      <c r="DY110" s="10">
        <f t="shared" si="124"/>
        <v>0</v>
      </c>
      <c r="DZ110" s="11">
        <f t="shared" si="124"/>
        <v>0</v>
      </c>
      <c r="EA110" s="10">
        <f t="shared" si="124"/>
        <v>0</v>
      </c>
      <c r="EB110" s="7">
        <f>EB29+EB39+EB74+EB104+EB109</f>
        <v>17</v>
      </c>
      <c r="EC110" s="7">
        <f>EC29+EC39+EC74+EC104+EC109</f>
        <v>28</v>
      </c>
      <c r="ED110" s="11">
        <f t="shared" ref="ED110:EI110" si="125">ED29+ED39+ED74+ED109</f>
        <v>95</v>
      </c>
      <c r="EE110" s="10">
        <f t="shared" si="125"/>
        <v>0</v>
      </c>
      <c r="EF110" s="11">
        <f t="shared" si="125"/>
        <v>0</v>
      </c>
      <c r="EG110" s="10">
        <f t="shared" si="125"/>
        <v>0</v>
      </c>
      <c r="EH110" s="11">
        <f t="shared" si="125"/>
        <v>0</v>
      </c>
      <c r="EI110" s="10">
        <f t="shared" si="125"/>
        <v>0</v>
      </c>
      <c r="EJ110" s="7">
        <f>EJ29+EJ39+EJ74+EJ104+EJ109</f>
        <v>12</v>
      </c>
      <c r="EK110" s="11">
        <f t="shared" ref="EK110:ET110" si="126">EK29+EK39+EK74+EK109</f>
        <v>54</v>
      </c>
      <c r="EL110" s="10">
        <f t="shared" si="126"/>
        <v>0</v>
      </c>
      <c r="EM110" s="11">
        <f t="shared" si="126"/>
        <v>0</v>
      </c>
      <c r="EN110" s="10">
        <f t="shared" si="126"/>
        <v>0</v>
      </c>
      <c r="EO110" s="11">
        <f t="shared" si="126"/>
        <v>9</v>
      </c>
      <c r="EP110" s="10">
        <f t="shared" si="126"/>
        <v>0</v>
      </c>
      <c r="EQ110" s="11">
        <f t="shared" si="126"/>
        <v>0</v>
      </c>
      <c r="ER110" s="10">
        <f t="shared" si="126"/>
        <v>0</v>
      </c>
      <c r="ES110" s="11">
        <f t="shared" si="126"/>
        <v>0</v>
      </c>
      <c r="ET110" s="10">
        <f t="shared" si="126"/>
        <v>0</v>
      </c>
      <c r="EU110" s="7">
        <f>EU29+EU39+EU74+EU104+EU109</f>
        <v>10</v>
      </c>
      <c r="EV110" s="7">
        <f>EV29+EV39+EV74+EV104+EV109</f>
        <v>22</v>
      </c>
      <c r="EW110" s="11">
        <f t="shared" ref="EW110:FB110" si="127">EW29+EW39+EW74+EW109</f>
        <v>27</v>
      </c>
      <c r="EX110" s="10">
        <f t="shared" si="127"/>
        <v>0</v>
      </c>
      <c r="EY110" s="11">
        <f t="shared" si="127"/>
        <v>0</v>
      </c>
      <c r="EZ110" s="10">
        <f t="shared" si="127"/>
        <v>0</v>
      </c>
      <c r="FA110" s="11">
        <f t="shared" si="127"/>
        <v>10</v>
      </c>
      <c r="FB110" s="10">
        <f t="shared" si="127"/>
        <v>0</v>
      </c>
      <c r="FC110" s="7">
        <f>FC29+FC39+FC74+FC104+FC109</f>
        <v>6</v>
      </c>
      <c r="FD110" s="11">
        <f t="shared" ref="FD110:FM110" si="128">FD29+FD39+FD74+FD109</f>
        <v>0</v>
      </c>
      <c r="FE110" s="10">
        <f t="shared" si="128"/>
        <v>0</v>
      </c>
      <c r="FF110" s="11">
        <f t="shared" si="128"/>
        <v>0</v>
      </c>
      <c r="FG110" s="10">
        <f t="shared" si="128"/>
        <v>0</v>
      </c>
      <c r="FH110" s="11">
        <f t="shared" si="128"/>
        <v>27</v>
      </c>
      <c r="FI110" s="10">
        <f t="shared" si="128"/>
        <v>0</v>
      </c>
      <c r="FJ110" s="11">
        <f t="shared" si="128"/>
        <v>0</v>
      </c>
      <c r="FK110" s="10">
        <f t="shared" si="128"/>
        <v>0</v>
      </c>
      <c r="FL110" s="11">
        <f t="shared" si="128"/>
        <v>0</v>
      </c>
      <c r="FM110" s="10">
        <f t="shared" si="128"/>
        <v>0</v>
      </c>
      <c r="FN110" s="7">
        <f>FN29+FN39+FN74+FN104+FN109</f>
        <v>21</v>
      </c>
      <c r="FO110" s="7">
        <f>FO29+FO39+FO74+FO104+FO109</f>
        <v>27</v>
      </c>
    </row>
    <row r="112" spans="1:171" x14ac:dyDescent="0.2">
      <c r="D112" s="3" t="s">
        <v>22</v>
      </c>
      <c r="E112" s="3" t="s">
        <v>224</v>
      </c>
    </row>
    <row r="113" spans="4:29" x14ac:dyDescent="0.2">
      <c r="D113" s="3" t="s">
        <v>26</v>
      </c>
      <c r="E113" s="3" t="s">
        <v>225</v>
      </c>
    </row>
    <row r="114" spans="4:29" x14ac:dyDescent="0.2">
      <c r="D114" s="14" t="s">
        <v>32</v>
      </c>
      <c r="E114" s="14"/>
    </row>
    <row r="115" spans="4:29" x14ac:dyDescent="0.2">
      <c r="D115" s="3" t="s">
        <v>34</v>
      </c>
      <c r="E115" s="3" t="s">
        <v>226</v>
      </c>
    </row>
    <row r="116" spans="4:29" x14ac:dyDescent="0.2">
      <c r="D116" s="3" t="s">
        <v>35</v>
      </c>
      <c r="E116" s="3" t="s">
        <v>227</v>
      </c>
    </row>
    <row r="117" spans="4:29" x14ac:dyDescent="0.2">
      <c r="D117" s="3" t="s">
        <v>36</v>
      </c>
      <c r="E117" s="3" t="s">
        <v>228</v>
      </c>
    </row>
    <row r="118" spans="4:29" x14ac:dyDescent="0.2">
      <c r="D118" s="14" t="s">
        <v>33</v>
      </c>
      <c r="E118" s="14"/>
      <c r="M118" s="9"/>
      <c r="U118" s="9"/>
      <c r="AC118" s="9"/>
    </row>
    <row r="119" spans="4:29" x14ac:dyDescent="0.2">
      <c r="D119" s="3" t="s">
        <v>37</v>
      </c>
      <c r="E119" s="3" t="s">
        <v>229</v>
      </c>
    </row>
    <row r="120" spans="4:29" x14ac:dyDescent="0.2">
      <c r="D120" s="3" t="s">
        <v>38</v>
      </c>
      <c r="E120" s="3" t="s">
        <v>230</v>
      </c>
    </row>
    <row r="121" spans="4:29" x14ac:dyDescent="0.2">
      <c r="D121" s="3" t="s">
        <v>39</v>
      </c>
      <c r="E121" s="3" t="s">
        <v>231</v>
      </c>
    </row>
    <row r="122" spans="4:29" x14ac:dyDescent="0.2">
      <c r="D122" s="3" t="s">
        <v>40</v>
      </c>
      <c r="E122" s="3" t="s">
        <v>232</v>
      </c>
    </row>
    <row r="123" spans="4:29" x14ac:dyDescent="0.2">
      <c r="D123" s="3" t="s">
        <v>41</v>
      </c>
      <c r="E123" s="3" t="s">
        <v>233</v>
      </c>
    </row>
  </sheetData>
  <mergeCells count="172"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AV15:AW15"/>
    <mergeCell ref="AX15:AY15"/>
    <mergeCell ref="AZ15:BA15"/>
    <mergeCell ref="BB15:BC15"/>
    <mergeCell ref="BD14:BD15"/>
    <mergeCell ref="BE14:BE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CE14:CE15"/>
    <mergeCell ref="CF14:CO14"/>
    <mergeCell ref="CF15:CG15"/>
    <mergeCell ref="CH15:CI15"/>
    <mergeCell ref="CJ15:CK15"/>
    <mergeCell ref="CL15:CM15"/>
    <mergeCell ref="CN15:CO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Y15:CZ15"/>
    <mergeCell ref="DA15:DB15"/>
    <mergeCell ref="DC15:DD15"/>
    <mergeCell ref="DE15:DF15"/>
    <mergeCell ref="DG15:DH15"/>
    <mergeCell ref="DI14:DI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FF15:FG15"/>
    <mergeCell ref="FH15:FI15"/>
    <mergeCell ref="FJ15:FK15"/>
    <mergeCell ref="FL15:FM15"/>
    <mergeCell ref="FN14:FN15"/>
    <mergeCell ref="FO14:FO15"/>
    <mergeCell ref="A16:FO16"/>
    <mergeCell ref="A30:FO30"/>
    <mergeCell ref="A40:FO40"/>
    <mergeCell ref="A75:FO75"/>
    <mergeCell ref="C76:C77"/>
    <mergeCell ref="A76:A77"/>
    <mergeCell ref="B76:B77"/>
    <mergeCell ref="C78:C79"/>
    <mergeCell ref="A78:A79"/>
    <mergeCell ref="B78:B79"/>
    <mergeCell ref="C80:C81"/>
    <mergeCell ref="A80:A81"/>
    <mergeCell ref="B80:B81"/>
    <mergeCell ref="C82:C83"/>
    <mergeCell ref="A82:A83"/>
    <mergeCell ref="B82:B83"/>
    <mergeCell ref="C84:C85"/>
    <mergeCell ref="A84:A85"/>
    <mergeCell ref="B84:B85"/>
    <mergeCell ref="C86:C87"/>
    <mergeCell ref="A86:A87"/>
    <mergeCell ref="B86:B87"/>
    <mergeCell ref="C88:C89"/>
    <mergeCell ref="A88:A89"/>
    <mergeCell ref="B88:B89"/>
    <mergeCell ref="C90:C91"/>
    <mergeCell ref="A90:A91"/>
    <mergeCell ref="B90:B91"/>
    <mergeCell ref="C92:C93"/>
    <mergeCell ref="A92:A93"/>
    <mergeCell ref="B92:B93"/>
    <mergeCell ref="A102:FO102"/>
    <mergeCell ref="A105:FO105"/>
    <mergeCell ref="D114:E114"/>
    <mergeCell ref="D118:E118"/>
    <mergeCell ref="C94:C95"/>
    <mergeCell ref="A94:A95"/>
    <mergeCell ref="B94:B95"/>
    <mergeCell ref="C96:C101"/>
    <mergeCell ref="A96:A101"/>
    <mergeCell ref="B96:B10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Elektrotechnika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2021-04-13T09:07:55Z</dcterms:created>
  <dcterms:modified xsi:type="dcterms:W3CDTF">2021-04-26T10:16:03Z</dcterms:modified>
</cp:coreProperties>
</file>