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4050D273-2136-4FDB-BECF-5F69DEBFE8B7}" xr6:coauthVersionLast="45" xr6:coauthVersionMax="45" xr10:uidLastSave="{00000000-0000-0000-0000-000000000000}"/>
  <bookViews>
    <workbookView xWindow="-120" yWindow="-120" windowWidth="38640" windowHeight="15840"/>
  </bookViews>
  <sheets>
    <sheet name="Automatyka i robo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AO17" i="1"/>
  <c r="F17" i="1"/>
  <c r="BJ17" i="1"/>
  <c r="CE17" i="1"/>
  <c r="CZ17" i="1"/>
  <c r="DU17" i="1"/>
  <c r="EP17" i="1"/>
  <c r="FK17" i="1"/>
  <c r="GF17" i="1"/>
  <c r="G18" i="1"/>
  <c r="I18" i="1"/>
  <c r="J18" i="1"/>
  <c r="K18" i="1"/>
  <c r="M18" i="1"/>
  <c r="N18" i="1"/>
  <c r="O18" i="1"/>
  <c r="P18" i="1"/>
  <c r="Q18" i="1"/>
  <c r="S18" i="1"/>
  <c r="T18" i="1"/>
  <c r="AO18" i="1"/>
  <c r="BJ18" i="1"/>
  <c r="BR18" i="1"/>
  <c r="CD18" i="1"/>
  <c r="CE18" i="1"/>
  <c r="CZ18" i="1"/>
  <c r="DU18" i="1"/>
  <c r="EP18" i="1"/>
  <c r="FK18" i="1"/>
  <c r="GF18" i="1"/>
  <c r="I19" i="1"/>
  <c r="J19" i="1"/>
  <c r="K19" i="1"/>
  <c r="L19" i="1"/>
  <c r="M19" i="1"/>
  <c r="N19" i="1"/>
  <c r="O19" i="1"/>
  <c r="P19" i="1"/>
  <c r="Q19" i="1"/>
  <c r="T19" i="1"/>
  <c r="AO19" i="1"/>
  <c r="BJ19" i="1"/>
  <c r="BV19" i="1"/>
  <c r="CD19" i="1"/>
  <c r="CZ19" i="1"/>
  <c r="DU19" i="1"/>
  <c r="EP19" i="1"/>
  <c r="FK19" i="1"/>
  <c r="GF19" i="1"/>
  <c r="I20" i="1"/>
  <c r="J20" i="1"/>
  <c r="K20" i="1"/>
  <c r="M20" i="1"/>
  <c r="N20" i="1"/>
  <c r="O20" i="1"/>
  <c r="P20" i="1"/>
  <c r="Q20" i="1"/>
  <c r="T20" i="1"/>
  <c r="AO20" i="1"/>
  <c r="BJ20" i="1"/>
  <c r="CE20" i="1"/>
  <c r="CM20" i="1"/>
  <c r="L20" i="1"/>
  <c r="CY20" i="1"/>
  <c r="DU20" i="1"/>
  <c r="EP20" i="1"/>
  <c r="FK20" i="1"/>
  <c r="GF20" i="1"/>
  <c r="I21" i="1"/>
  <c r="J21" i="1"/>
  <c r="H21" i="1"/>
  <c r="K21" i="1"/>
  <c r="L21" i="1"/>
  <c r="M21" i="1"/>
  <c r="N21" i="1"/>
  <c r="O21" i="1"/>
  <c r="P21" i="1"/>
  <c r="Q21" i="1"/>
  <c r="R21" i="1"/>
  <c r="T21" i="1"/>
  <c r="AO21" i="1"/>
  <c r="G21" i="1"/>
  <c r="BJ21" i="1"/>
  <c r="F21" i="1"/>
  <c r="CE21" i="1"/>
  <c r="CQ21" i="1"/>
  <c r="CY21" i="1"/>
  <c r="S21" i="1"/>
  <c r="CZ21" i="1"/>
  <c r="DU21" i="1"/>
  <c r="EP21" i="1"/>
  <c r="FK21" i="1"/>
  <c r="GF21" i="1"/>
  <c r="G22" i="1"/>
  <c r="I22" i="1"/>
  <c r="J22" i="1"/>
  <c r="K22" i="1"/>
  <c r="L22" i="1"/>
  <c r="M22" i="1"/>
  <c r="O22" i="1"/>
  <c r="P22" i="1"/>
  <c r="Q22" i="1"/>
  <c r="Q29" i="1"/>
  <c r="S22" i="1"/>
  <c r="T22" i="1"/>
  <c r="AO22" i="1"/>
  <c r="BJ22" i="1"/>
  <c r="CE22" i="1"/>
  <c r="CZ22" i="1"/>
  <c r="DL22" i="1"/>
  <c r="DT22" i="1"/>
  <c r="DU22" i="1"/>
  <c r="EP22" i="1"/>
  <c r="FK22" i="1"/>
  <c r="GF22" i="1"/>
  <c r="I23" i="1"/>
  <c r="J23" i="1"/>
  <c r="H23" i="1"/>
  <c r="K23" i="1"/>
  <c r="L23" i="1"/>
  <c r="M23" i="1"/>
  <c r="N23" i="1"/>
  <c r="O23" i="1"/>
  <c r="P23" i="1"/>
  <c r="Q23" i="1"/>
  <c r="S23" i="1"/>
  <c r="AO23" i="1"/>
  <c r="BJ23" i="1"/>
  <c r="CE23" i="1"/>
  <c r="CZ23" i="1"/>
  <c r="DU23" i="1"/>
  <c r="DU29" i="1"/>
  <c r="EP23" i="1"/>
  <c r="FK23" i="1"/>
  <c r="FK29" i="1"/>
  <c r="GF23" i="1"/>
  <c r="F24" i="1"/>
  <c r="I24" i="1"/>
  <c r="J24" i="1"/>
  <c r="H24" i="1"/>
  <c r="K24" i="1"/>
  <c r="L24" i="1"/>
  <c r="M24" i="1"/>
  <c r="N24" i="1"/>
  <c r="O24" i="1"/>
  <c r="P24" i="1"/>
  <c r="Q24" i="1"/>
  <c r="S24" i="1"/>
  <c r="AO24" i="1"/>
  <c r="BJ24" i="1"/>
  <c r="CE24" i="1"/>
  <c r="CZ24" i="1"/>
  <c r="DU24" i="1"/>
  <c r="EP24" i="1"/>
  <c r="FK24" i="1"/>
  <c r="GF24" i="1"/>
  <c r="J25" i="1"/>
  <c r="K25" i="1"/>
  <c r="L25" i="1"/>
  <c r="M25" i="1"/>
  <c r="N25" i="1"/>
  <c r="O25" i="1"/>
  <c r="P25" i="1"/>
  <c r="Q25" i="1"/>
  <c r="S25" i="1"/>
  <c r="T25" i="1"/>
  <c r="AO25" i="1"/>
  <c r="G25" i="1"/>
  <c r="BJ25" i="1"/>
  <c r="F25" i="1"/>
  <c r="CE25" i="1"/>
  <c r="CZ25" i="1"/>
  <c r="DU25" i="1"/>
  <c r="DV25" i="1"/>
  <c r="EB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AO26" i="1"/>
  <c r="BJ26" i="1"/>
  <c r="G26" i="1"/>
  <c r="CE26" i="1"/>
  <c r="CZ26" i="1"/>
  <c r="DU26" i="1"/>
  <c r="EP26" i="1"/>
  <c r="FK26" i="1"/>
  <c r="GF26" i="1"/>
  <c r="I27" i="1"/>
  <c r="J27" i="1"/>
  <c r="K27" i="1"/>
  <c r="L27" i="1"/>
  <c r="M27" i="1"/>
  <c r="N27" i="1"/>
  <c r="O27" i="1"/>
  <c r="P27" i="1"/>
  <c r="Q27" i="1"/>
  <c r="S27" i="1"/>
  <c r="AO27" i="1"/>
  <c r="F27" i="1"/>
  <c r="BJ27" i="1"/>
  <c r="G27" i="1"/>
  <c r="CE27" i="1"/>
  <c r="CZ27" i="1"/>
  <c r="DU27" i="1"/>
  <c r="EP27" i="1"/>
  <c r="FK27" i="1"/>
  <c r="GF27" i="1"/>
  <c r="I28" i="1"/>
  <c r="J28" i="1"/>
  <c r="K28" i="1"/>
  <c r="L28" i="1"/>
  <c r="M28" i="1"/>
  <c r="N28" i="1"/>
  <c r="O28" i="1"/>
  <c r="P28" i="1"/>
  <c r="Q28" i="1"/>
  <c r="S28" i="1"/>
  <c r="AO28" i="1"/>
  <c r="BJ28" i="1"/>
  <c r="G28" i="1"/>
  <c r="CE28" i="1"/>
  <c r="CZ28" i="1"/>
  <c r="DU28" i="1"/>
  <c r="EP28" i="1"/>
  <c r="FK28" i="1"/>
  <c r="GF28" i="1"/>
  <c r="M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K29" i="1"/>
  <c r="BL29" i="1"/>
  <c r="BM29" i="1"/>
  <c r="BN29" i="1"/>
  <c r="BO29" i="1"/>
  <c r="BP29" i="1"/>
  <c r="BQ29" i="1"/>
  <c r="BS29" i="1"/>
  <c r="BT29" i="1"/>
  <c r="BU29" i="1"/>
  <c r="BV29" i="1"/>
  <c r="BW29" i="1"/>
  <c r="BX29" i="1"/>
  <c r="BY29" i="1"/>
  <c r="BZ29" i="1"/>
  <c r="CA29" i="1"/>
  <c r="CB29" i="1"/>
  <c r="CC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DA29" i="1"/>
  <c r="DB29" i="1"/>
  <c r="DC29" i="1"/>
  <c r="DD29" i="1"/>
  <c r="DE29" i="1"/>
  <c r="DF29" i="1"/>
  <c r="DG29" i="1"/>
  <c r="DH29" i="1"/>
  <c r="DI29" i="1"/>
  <c r="DJ29" i="1"/>
  <c r="DK29" i="1"/>
  <c r="DM29" i="1"/>
  <c r="DN29" i="1"/>
  <c r="DO29" i="1"/>
  <c r="DP29" i="1"/>
  <c r="DQ29" i="1"/>
  <c r="DR29" i="1"/>
  <c r="DS29" i="1"/>
  <c r="DT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F31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F33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F35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F37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I39" i="1"/>
  <c r="K39" i="1"/>
  <c r="M39" i="1"/>
  <c r="O39" i="1"/>
  <c r="Q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I41" i="1"/>
  <c r="J41" i="1"/>
  <c r="K41" i="1"/>
  <c r="L41" i="1"/>
  <c r="M41" i="1"/>
  <c r="N41" i="1"/>
  <c r="O41" i="1"/>
  <c r="P41" i="1"/>
  <c r="Q41" i="1"/>
  <c r="S41" i="1"/>
  <c r="AO41" i="1"/>
  <c r="BJ41" i="1"/>
  <c r="CE41" i="1"/>
  <c r="CZ41" i="1"/>
  <c r="DU41" i="1"/>
  <c r="EP41" i="1"/>
  <c r="FK41" i="1"/>
  <c r="GF41" i="1"/>
  <c r="I42" i="1"/>
  <c r="J42" i="1"/>
  <c r="K42" i="1"/>
  <c r="L42" i="1"/>
  <c r="M42" i="1"/>
  <c r="N42" i="1"/>
  <c r="O42" i="1"/>
  <c r="P42" i="1"/>
  <c r="Q42" i="1"/>
  <c r="S42" i="1"/>
  <c r="AO42" i="1"/>
  <c r="F42" i="1"/>
  <c r="BJ42" i="1"/>
  <c r="G42" i="1"/>
  <c r="CE42" i="1"/>
  <c r="CZ42" i="1"/>
  <c r="DU42" i="1"/>
  <c r="EP42" i="1"/>
  <c r="FK42" i="1"/>
  <c r="GF42" i="1"/>
  <c r="I43" i="1"/>
  <c r="J43" i="1"/>
  <c r="K43" i="1"/>
  <c r="L43" i="1"/>
  <c r="M43" i="1"/>
  <c r="N43" i="1"/>
  <c r="O43" i="1"/>
  <c r="P43" i="1"/>
  <c r="Q43" i="1"/>
  <c r="S43" i="1"/>
  <c r="AO43" i="1"/>
  <c r="BJ43" i="1"/>
  <c r="G43" i="1"/>
  <c r="CE43" i="1"/>
  <c r="CZ43" i="1"/>
  <c r="DU43" i="1"/>
  <c r="EP43" i="1"/>
  <c r="FK43" i="1"/>
  <c r="GF43" i="1"/>
  <c r="I44" i="1"/>
  <c r="J44" i="1"/>
  <c r="K44" i="1"/>
  <c r="K78" i="1"/>
  <c r="L44" i="1"/>
  <c r="M44" i="1"/>
  <c r="N44" i="1"/>
  <c r="O44" i="1"/>
  <c r="O78" i="1"/>
  <c r="P44" i="1"/>
  <c r="Q44" i="1"/>
  <c r="S44" i="1"/>
  <c r="AO44" i="1"/>
  <c r="F44" i="1"/>
  <c r="BJ44" i="1"/>
  <c r="G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G45" i="1"/>
  <c r="CE45" i="1"/>
  <c r="CZ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F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BJ48" i="1"/>
  <c r="CE48" i="1"/>
  <c r="CE78" i="1"/>
  <c r="CZ48" i="1"/>
  <c r="DU48" i="1"/>
  <c r="EP48" i="1"/>
  <c r="FK48" i="1"/>
  <c r="GF48" i="1"/>
  <c r="F49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F51" i="1"/>
  <c r="I51" i="1"/>
  <c r="J51" i="1"/>
  <c r="H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GF51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F53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CZ53" i="1"/>
  <c r="DU53" i="1"/>
  <c r="EP53" i="1"/>
  <c r="FK53" i="1"/>
  <c r="GF53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F55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F57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F59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J61" i="1"/>
  <c r="K61" i="1"/>
  <c r="L61" i="1"/>
  <c r="N61" i="1"/>
  <c r="O61" i="1"/>
  <c r="P61" i="1"/>
  <c r="Q61" i="1"/>
  <c r="T61" i="1"/>
  <c r="T78" i="1"/>
  <c r="AO61" i="1"/>
  <c r="BJ61" i="1"/>
  <c r="CE61" i="1"/>
  <c r="CZ61" i="1"/>
  <c r="DA61" i="1"/>
  <c r="I61" i="1"/>
  <c r="H61" i="1"/>
  <c r="DG61" i="1"/>
  <c r="DJ61" i="1"/>
  <c r="M61" i="1"/>
  <c r="DT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BJ62" i="1"/>
  <c r="G62" i="1"/>
  <c r="CE62" i="1"/>
  <c r="CZ62" i="1"/>
  <c r="DU62" i="1"/>
  <c r="EP62" i="1"/>
  <c r="FK62" i="1"/>
  <c r="GF62" i="1"/>
  <c r="I63" i="1"/>
  <c r="J63" i="1"/>
  <c r="K63" i="1"/>
  <c r="L63" i="1"/>
  <c r="M63" i="1"/>
  <c r="N63" i="1"/>
  <c r="O63" i="1"/>
  <c r="P63" i="1"/>
  <c r="Q63" i="1"/>
  <c r="S63" i="1"/>
  <c r="T63" i="1"/>
  <c r="AO63" i="1"/>
  <c r="BJ63" i="1"/>
  <c r="CE63" i="1"/>
  <c r="CZ63" i="1"/>
  <c r="DA63" i="1"/>
  <c r="DG63" i="1"/>
  <c r="DJ63" i="1"/>
  <c r="DJ78" i="1"/>
  <c r="DT63" i="1"/>
  <c r="DU63" i="1"/>
  <c r="EP63" i="1"/>
  <c r="FK63" i="1"/>
  <c r="GF63" i="1"/>
  <c r="J64" i="1"/>
  <c r="K64" i="1"/>
  <c r="L64" i="1"/>
  <c r="N64" i="1"/>
  <c r="O64" i="1"/>
  <c r="P64" i="1"/>
  <c r="Q64" i="1"/>
  <c r="T64" i="1"/>
  <c r="AO64" i="1"/>
  <c r="BJ64" i="1"/>
  <c r="CE64" i="1"/>
  <c r="CZ64" i="1"/>
  <c r="DA64" i="1"/>
  <c r="I64" i="1"/>
  <c r="H64" i="1"/>
  <c r="DG64" i="1"/>
  <c r="DJ64" i="1"/>
  <c r="M64" i="1"/>
  <c r="DT64" i="1"/>
  <c r="S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F65" i="1"/>
  <c r="BJ65" i="1"/>
  <c r="G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BJ66" i="1"/>
  <c r="G66" i="1"/>
  <c r="CE66" i="1"/>
  <c r="CZ66" i="1"/>
  <c r="DU66" i="1"/>
  <c r="EP66" i="1"/>
  <c r="FK66" i="1"/>
  <c r="GF66" i="1"/>
  <c r="I67" i="1"/>
  <c r="J67" i="1"/>
  <c r="K67" i="1"/>
  <c r="L67" i="1"/>
  <c r="M67" i="1"/>
  <c r="N67" i="1"/>
  <c r="O67" i="1"/>
  <c r="P67" i="1"/>
  <c r="Q67" i="1"/>
  <c r="S67" i="1"/>
  <c r="AO67" i="1"/>
  <c r="F67" i="1"/>
  <c r="BJ67" i="1"/>
  <c r="G67" i="1"/>
  <c r="CE67" i="1"/>
  <c r="CZ67" i="1"/>
  <c r="DU67" i="1"/>
  <c r="EP67" i="1"/>
  <c r="FK67" i="1"/>
  <c r="GF67" i="1"/>
  <c r="I68" i="1"/>
  <c r="J68" i="1"/>
  <c r="K68" i="1"/>
  <c r="L68" i="1"/>
  <c r="M68" i="1"/>
  <c r="N68" i="1"/>
  <c r="O68" i="1"/>
  <c r="P68" i="1"/>
  <c r="Q68" i="1"/>
  <c r="T68" i="1"/>
  <c r="AO68" i="1"/>
  <c r="BJ68" i="1"/>
  <c r="CE68" i="1"/>
  <c r="CZ68" i="1"/>
  <c r="DU68" i="1"/>
  <c r="DV68" i="1"/>
  <c r="EB68" i="1"/>
  <c r="EE68" i="1"/>
  <c r="EO68" i="1"/>
  <c r="S68" i="1"/>
  <c r="FK68" i="1"/>
  <c r="GF68" i="1"/>
  <c r="J69" i="1"/>
  <c r="K69" i="1"/>
  <c r="L69" i="1"/>
  <c r="N69" i="1"/>
  <c r="O69" i="1"/>
  <c r="P69" i="1"/>
  <c r="Q69" i="1"/>
  <c r="R69" i="1"/>
  <c r="T69" i="1"/>
  <c r="AO69" i="1"/>
  <c r="G69" i="1"/>
  <c r="BJ69" i="1"/>
  <c r="F69" i="1"/>
  <c r="CE69" i="1"/>
  <c r="CZ69" i="1"/>
  <c r="DU69" i="1"/>
  <c r="DV69" i="1"/>
  <c r="EB69" i="1"/>
  <c r="EE69" i="1"/>
  <c r="M69" i="1"/>
  <c r="EO69" i="1"/>
  <c r="S69" i="1"/>
  <c r="EP69" i="1"/>
  <c r="FK69" i="1"/>
  <c r="GF69" i="1"/>
  <c r="I70" i="1"/>
  <c r="J70" i="1"/>
  <c r="K70" i="1"/>
  <c r="L70" i="1"/>
  <c r="M70" i="1"/>
  <c r="N70" i="1"/>
  <c r="O70" i="1"/>
  <c r="P70" i="1"/>
  <c r="Q70" i="1"/>
  <c r="T70" i="1"/>
  <c r="AO70" i="1"/>
  <c r="BJ70" i="1"/>
  <c r="CE70" i="1"/>
  <c r="CZ70" i="1"/>
  <c r="DU70" i="1"/>
  <c r="DV70" i="1"/>
  <c r="EB70" i="1"/>
  <c r="EE70" i="1"/>
  <c r="EO70" i="1"/>
  <c r="S70" i="1"/>
  <c r="FK70" i="1"/>
  <c r="GF70" i="1"/>
  <c r="J71" i="1"/>
  <c r="K71" i="1"/>
  <c r="L71" i="1"/>
  <c r="M71" i="1"/>
  <c r="N71" i="1"/>
  <c r="P71" i="1"/>
  <c r="Q71" i="1"/>
  <c r="T71" i="1"/>
  <c r="AO71" i="1"/>
  <c r="BJ71" i="1"/>
  <c r="CE71" i="1"/>
  <c r="CZ71" i="1"/>
  <c r="DU71" i="1"/>
  <c r="EP71" i="1"/>
  <c r="EQ71" i="1"/>
  <c r="I71" i="1"/>
  <c r="H71" i="1"/>
  <c r="EW71" i="1"/>
  <c r="FD71" i="1"/>
  <c r="O71" i="1"/>
  <c r="FJ71" i="1"/>
  <c r="GF71" i="1"/>
  <c r="I72" i="1"/>
  <c r="J72" i="1"/>
  <c r="K72" i="1"/>
  <c r="L72" i="1"/>
  <c r="M72" i="1"/>
  <c r="N72" i="1"/>
  <c r="O72" i="1"/>
  <c r="P72" i="1"/>
  <c r="Q72" i="1"/>
  <c r="S72" i="1"/>
  <c r="AO72" i="1"/>
  <c r="F72" i="1"/>
  <c r="BJ72" i="1"/>
  <c r="G72" i="1"/>
  <c r="CE72" i="1"/>
  <c r="CZ72" i="1"/>
  <c r="DU72" i="1"/>
  <c r="EP72" i="1"/>
  <c r="FK72" i="1"/>
  <c r="GF72" i="1"/>
  <c r="I73" i="1"/>
  <c r="J73" i="1"/>
  <c r="K73" i="1"/>
  <c r="L73" i="1"/>
  <c r="M73" i="1"/>
  <c r="N73" i="1"/>
  <c r="O73" i="1"/>
  <c r="P73" i="1"/>
  <c r="Q73" i="1"/>
  <c r="S73" i="1"/>
  <c r="AO73" i="1"/>
  <c r="BJ73" i="1"/>
  <c r="G73" i="1"/>
  <c r="CE73" i="1"/>
  <c r="CZ73" i="1"/>
  <c r="DU73" i="1"/>
  <c r="EP73" i="1"/>
  <c r="FK73" i="1"/>
  <c r="GF73" i="1"/>
  <c r="I74" i="1"/>
  <c r="J74" i="1"/>
  <c r="K74" i="1"/>
  <c r="L74" i="1"/>
  <c r="M74" i="1"/>
  <c r="N74" i="1"/>
  <c r="O74" i="1"/>
  <c r="P74" i="1"/>
  <c r="Q74" i="1"/>
  <c r="S74" i="1"/>
  <c r="T74" i="1"/>
  <c r="AO74" i="1"/>
  <c r="BJ74" i="1"/>
  <c r="CE74" i="1"/>
  <c r="CZ74" i="1"/>
  <c r="DU74" i="1"/>
  <c r="EP74" i="1"/>
  <c r="EQ74" i="1"/>
  <c r="EW74" i="1"/>
  <c r="EZ74" i="1"/>
  <c r="EZ78" i="1"/>
  <c r="FJ74" i="1"/>
  <c r="FK74" i="1"/>
  <c r="GF74" i="1"/>
  <c r="J75" i="1"/>
  <c r="K75" i="1"/>
  <c r="L75" i="1"/>
  <c r="N75" i="1"/>
  <c r="O75" i="1"/>
  <c r="P75" i="1"/>
  <c r="Q75" i="1"/>
  <c r="T75" i="1"/>
  <c r="AO75" i="1"/>
  <c r="BJ75" i="1"/>
  <c r="CE75" i="1"/>
  <c r="CZ75" i="1"/>
  <c r="DU75" i="1"/>
  <c r="EP75" i="1"/>
  <c r="EQ75" i="1"/>
  <c r="I75" i="1"/>
  <c r="H75" i="1"/>
  <c r="EW75" i="1"/>
  <c r="EZ75" i="1"/>
  <c r="M75" i="1"/>
  <c r="FJ75" i="1"/>
  <c r="S75" i="1"/>
  <c r="GF75" i="1"/>
  <c r="I76" i="1"/>
  <c r="J76" i="1"/>
  <c r="K76" i="1"/>
  <c r="L76" i="1"/>
  <c r="M76" i="1"/>
  <c r="N76" i="1"/>
  <c r="O76" i="1"/>
  <c r="P76" i="1"/>
  <c r="Q76" i="1"/>
  <c r="S76" i="1"/>
  <c r="AO76" i="1"/>
  <c r="F76" i="1"/>
  <c r="BJ76" i="1"/>
  <c r="G76" i="1"/>
  <c r="CE76" i="1"/>
  <c r="CZ76" i="1"/>
  <c r="DU76" i="1"/>
  <c r="EP76" i="1"/>
  <c r="FK76" i="1"/>
  <c r="GF76" i="1"/>
  <c r="I77" i="1"/>
  <c r="J77" i="1"/>
  <c r="K77" i="1"/>
  <c r="L77" i="1"/>
  <c r="M77" i="1"/>
  <c r="N77" i="1"/>
  <c r="O77" i="1"/>
  <c r="P77" i="1"/>
  <c r="Q77" i="1"/>
  <c r="S77" i="1"/>
  <c r="AO77" i="1"/>
  <c r="BJ77" i="1"/>
  <c r="G77" i="1"/>
  <c r="CE77" i="1"/>
  <c r="CZ77" i="1"/>
  <c r="DU77" i="1"/>
  <c r="EP77" i="1"/>
  <c r="FK77" i="1"/>
  <c r="GF77" i="1"/>
  <c r="M78" i="1"/>
  <c r="Q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DA78" i="1"/>
  <c r="DB78" i="1"/>
  <c r="DC78" i="1"/>
  <c r="DD78" i="1"/>
  <c r="DE78" i="1"/>
  <c r="DF78" i="1"/>
  <c r="DG78" i="1"/>
  <c r="DH78" i="1"/>
  <c r="DI78" i="1"/>
  <c r="DK78" i="1"/>
  <c r="DL78" i="1"/>
  <c r="DM78" i="1"/>
  <c r="DN78" i="1"/>
  <c r="DO78" i="1"/>
  <c r="DP78" i="1"/>
  <c r="DQ78" i="1"/>
  <c r="DR78" i="1"/>
  <c r="DS78" i="1"/>
  <c r="DW78" i="1"/>
  <c r="DX78" i="1"/>
  <c r="DY78" i="1"/>
  <c r="DZ78" i="1"/>
  <c r="EA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Q78" i="1"/>
  <c r="ER78" i="1"/>
  <c r="ES78" i="1"/>
  <c r="ET78" i="1"/>
  <c r="EU78" i="1"/>
  <c r="EV78" i="1"/>
  <c r="EW78" i="1"/>
  <c r="EX78" i="1"/>
  <c r="EY78" i="1"/>
  <c r="FA78" i="1"/>
  <c r="FB78" i="1"/>
  <c r="FC78" i="1"/>
  <c r="FD78" i="1"/>
  <c r="FE78" i="1"/>
  <c r="FF78" i="1"/>
  <c r="FG78" i="1"/>
  <c r="FH78" i="1"/>
  <c r="FI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F80" i="1"/>
  <c r="I80" i="1"/>
  <c r="J80" i="1"/>
  <c r="H80" i="1"/>
  <c r="K80" i="1"/>
  <c r="L80" i="1"/>
  <c r="M80" i="1"/>
  <c r="N80" i="1"/>
  <c r="O80" i="1"/>
  <c r="P80" i="1"/>
  <c r="Q80" i="1"/>
  <c r="S80" i="1"/>
  <c r="AO80" i="1"/>
  <c r="BJ80" i="1"/>
  <c r="CE80" i="1"/>
  <c r="CZ80" i="1"/>
  <c r="DU80" i="1"/>
  <c r="EP80" i="1"/>
  <c r="FK80" i="1"/>
  <c r="GF80" i="1"/>
  <c r="I81" i="1"/>
  <c r="J81" i="1"/>
  <c r="H81" i="1"/>
  <c r="K81" i="1"/>
  <c r="L81" i="1"/>
  <c r="M81" i="1"/>
  <c r="N81" i="1"/>
  <c r="O81" i="1"/>
  <c r="P81" i="1"/>
  <c r="Q81" i="1"/>
  <c r="S81" i="1"/>
  <c r="AO81" i="1"/>
  <c r="BJ81" i="1"/>
  <c r="CE81" i="1"/>
  <c r="CZ81" i="1"/>
  <c r="DU81" i="1"/>
  <c r="EP81" i="1"/>
  <c r="FK81" i="1"/>
  <c r="GF81" i="1"/>
  <c r="F82" i="1"/>
  <c r="I82" i="1"/>
  <c r="J82" i="1"/>
  <c r="H82" i="1"/>
  <c r="K82" i="1"/>
  <c r="L82" i="1"/>
  <c r="M82" i="1"/>
  <c r="N82" i="1"/>
  <c r="O82" i="1"/>
  <c r="P82" i="1"/>
  <c r="Q82" i="1"/>
  <c r="S82" i="1"/>
  <c r="AO82" i="1"/>
  <c r="BJ82" i="1"/>
  <c r="CE82" i="1"/>
  <c r="CZ82" i="1"/>
  <c r="DU82" i="1"/>
  <c r="EP82" i="1"/>
  <c r="FK82" i="1"/>
  <c r="GF82" i="1"/>
  <c r="I83" i="1"/>
  <c r="J83" i="1"/>
  <c r="H83" i="1"/>
  <c r="K83" i="1"/>
  <c r="L83" i="1"/>
  <c r="M83" i="1"/>
  <c r="N83" i="1"/>
  <c r="O83" i="1"/>
  <c r="P83" i="1"/>
  <c r="Q83" i="1"/>
  <c r="S83" i="1"/>
  <c r="AO83" i="1"/>
  <c r="BJ83" i="1"/>
  <c r="CE83" i="1"/>
  <c r="CZ83" i="1"/>
  <c r="DU83" i="1"/>
  <c r="EP83" i="1"/>
  <c r="FK83" i="1"/>
  <c r="GF83" i="1"/>
  <c r="F84" i="1"/>
  <c r="I84" i="1"/>
  <c r="J84" i="1"/>
  <c r="H84" i="1"/>
  <c r="K84" i="1"/>
  <c r="L84" i="1"/>
  <c r="M84" i="1"/>
  <c r="N84" i="1"/>
  <c r="O84" i="1"/>
  <c r="P84" i="1"/>
  <c r="Q84" i="1"/>
  <c r="S84" i="1"/>
  <c r="AO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BJ85" i="1"/>
  <c r="CE85" i="1"/>
  <c r="CZ85" i="1"/>
  <c r="DU85" i="1"/>
  <c r="EP85" i="1"/>
  <c r="FK85" i="1"/>
  <c r="GF85" i="1"/>
  <c r="F86" i="1"/>
  <c r="I86" i="1"/>
  <c r="J86" i="1"/>
  <c r="H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FK87" i="1"/>
  <c r="GF87" i="1"/>
  <c r="F88" i="1"/>
  <c r="I88" i="1"/>
  <c r="J88" i="1"/>
  <c r="H88" i="1"/>
  <c r="K88" i="1"/>
  <c r="L88" i="1"/>
  <c r="M88" i="1"/>
  <c r="N88" i="1"/>
  <c r="O88" i="1"/>
  <c r="P88" i="1"/>
  <c r="Q88" i="1"/>
  <c r="S88" i="1"/>
  <c r="AO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BJ89" i="1"/>
  <c r="CE89" i="1"/>
  <c r="CZ89" i="1"/>
  <c r="DU89" i="1"/>
  <c r="EP89" i="1"/>
  <c r="FK89" i="1"/>
  <c r="GF89" i="1"/>
  <c r="I90" i="1"/>
  <c r="J90" i="1"/>
  <c r="H90" i="1"/>
  <c r="K90" i="1"/>
  <c r="L90" i="1"/>
  <c r="M90" i="1"/>
  <c r="N90" i="1"/>
  <c r="O90" i="1"/>
  <c r="P90" i="1"/>
  <c r="Q90" i="1"/>
  <c r="S90" i="1"/>
  <c r="AO90" i="1"/>
  <c r="G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CZ91" i="1"/>
  <c r="DU91" i="1"/>
  <c r="EP91" i="1"/>
  <c r="FK91" i="1"/>
  <c r="GF91" i="1"/>
  <c r="I92" i="1"/>
  <c r="J92" i="1"/>
  <c r="H92" i="1"/>
  <c r="K92" i="1"/>
  <c r="L92" i="1"/>
  <c r="M92" i="1"/>
  <c r="N92" i="1"/>
  <c r="O92" i="1"/>
  <c r="P92" i="1"/>
  <c r="Q92" i="1"/>
  <c r="S92" i="1"/>
  <c r="AO92" i="1"/>
  <c r="G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BJ94" i="1"/>
  <c r="CE94" i="1"/>
  <c r="CZ94" i="1"/>
  <c r="DU94" i="1"/>
  <c r="EP94" i="1"/>
  <c r="FK94" i="1"/>
  <c r="GF94" i="1"/>
  <c r="F95" i="1"/>
  <c r="I95" i="1"/>
  <c r="J95" i="1"/>
  <c r="H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F97" i="1"/>
  <c r="I97" i="1"/>
  <c r="J97" i="1"/>
  <c r="H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F99" i="1"/>
  <c r="I99" i="1"/>
  <c r="J99" i="1"/>
  <c r="H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F101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F103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F105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FK105" i="1"/>
  <c r="GF105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BJ106" i="1"/>
  <c r="CE106" i="1"/>
  <c r="CZ106" i="1"/>
  <c r="DU106" i="1"/>
  <c r="EP106" i="1"/>
  <c r="FK106" i="1"/>
  <c r="GF106" i="1"/>
  <c r="F107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BJ107" i="1"/>
  <c r="CE107" i="1"/>
  <c r="CZ107" i="1"/>
  <c r="DU107" i="1"/>
  <c r="EP107" i="1"/>
  <c r="FK107" i="1"/>
  <c r="GF107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F109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BJ109" i="1"/>
  <c r="CE109" i="1"/>
  <c r="CZ109" i="1"/>
  <c r="DU109" i="1"/>
  <c r="EP109" i="1"/>
  <c r="FK109" i="1"/>
  <c r="GF109" i="1"/>
  <c r="I111" i="1"/>
  <c r="J111" i="1"/>
  <c r="J112" i="1"/>
  <c r="K111" i="1"/>
  <c r="L111" i="1"/>
  <c r="L112" i="1"/>
  <c r="M111" i="1"/>
  <c r="N111" i="1"/>
  <c r="N112" i="1"/>
  <c r="O111" i="1"/>
  <c r="P111" i="1"/>
  <c r="P112" i="1"/>
  <c r="Q111" i="1"/>
  <c r="S111" i="1"/>
  <c r="AO111" i="1"/>
  <c r="BJ111" i="1"/>
  <c r="CE111" i="1"/>
  <c r="CE112" i="1"/>
  <c r="CZ111" i="1"/>
  <c r="DU111" i="1"/>
  <c r="DU112" i="1"/>
  <c r="EP111" i="1"/>
  <c r="FK111" i="1"/>
  <c r="FK112" i="1"/>
  <c r="GF111" i="1"/>
  <c r="I112" i="1"/>
  <c r="K112" i="1"/>
  <c r="M112" i="1"/>
  <c r="O112" i="1"/>
  <c r="Q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V112" i="1"/>
  <c r="DW112" i="1"/>
  <c r="DX112" i="1"/>
  <c r="DY112" i="1"/>
  <c r="DZ112" i="1"/>
  <c r="EA112" i="1"/>
  <c r="EB112" i="1"/>
  <c r="EC112" i="1"/>
  <c r="ED112" i="1"/>
  <c r="EE112" i="1"/>
  <c r="EF112" i="1"/>
  <c r="EG112" i="1"/>
  <c r="EH112" i="1"/>
  <c r="EI112" i="1"/>
  <c r="EJ112" i="1"/>
  <c r="EK112" i="1"/>
  <c r="EL112" i="1"/>
  <c r="EM112" i="1"/>
  <c r="EN112" i="1"/>
  <c r="EO112" i="1"/>
  <c r="EP112" i="1"/>
  <c r="EQ112" i="1"/>
  <c r="ER112" i="1"/>
  <c r="ES112" i="1"/>
  <c r="ET112" i="1"/>
  <c r="EU112" i="1"/>
  <c r="EV112" i="1"/>
  <c r="EW112" i="1"/>
  <c r="EX112" i="1"/>
  <c r="EY112" i="1"/>
  <c r="EZ112" i="1"/>
  <c r="FA112" i="1"/>
  <c r="FB112" i="1"/>
  <c r="FC112" i="1"/>
  <c r="FD112" i="1"/>
  <c r="FE112" i="1"/>
  <c r="FF112" i="1"/>
  <c r="FG112" i="1"/>
  <c r="FH112" i="1"/>
  <c r="FI112" i="1"/>
  <c r="FJ112" i="1"/>
  <c r="FL112" i="1"/>
  <c r="FM112" i="1"/>
  <c r="FN112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I114" i="1"/>
  <c r="J114" i="1"/>
  <c r="K114" i="1"/>
  <c r="L114" i="1"/>
  <c r="M114" i="1"/>
  <c r="N114" i="1"/>
  <c r="O114" i="1"/>
  <c r="P114" i="1"/>
  <c r="Q114" i="1"/>
  <c r="S114" i="1"/>
  <c r="S117" i="1"/>
  <c r="AO114" i="1"/>
  <c r="BJ114" i="1"/>
  <c r="CE114" i="1"/>
  <c r="CZ114" i="1"/>
  <c r="DU114" i="1"/>
  <c r="EP114" i="1"/>
  <c r="FK114" i="1"/>
  <c r="GF114" i="1"/>
  <c r="I115" i="1"/>
  <c r="J115" i="1"/>
  <c r="K115" i="1"/>
  <c r="L115" i="1"/>
  <c r="M115" i="1"/>
  <c r="N115" i="1"/>
  <c r="O115" i="1"/>
  <c r="P115" i="1"/>
  <c r="Q115" i="1"/>
  <c r="S115" i="1"/>
  <c r="AO115" i="1"/>
  <c r="F115" i="1"/>
  <c r="BJ115" i="1"/>
  <c r="G115" i="1"/>
  <c r="CE115" i="1"/>
  <c r="CZ115" i="1"/>
  <c r="DU115" i="1"/>
  <c r="EP115" i="1"/>
  <c r="FK115" i="1"/>
  <c r="GF115" i="1"/>
  <c r="I116" i="1"/>
  <c r="J116" i="1"/>
  <c r="K116" i="1"/>
  <c r="L116" i="1"/>
  <c r="M116" i="1"/>
  <c r="N116" i="1"/>
  <c r="O116" i="1"/>
  <c r="P116" i="1"/>
  <c r="Q116" i="1"/>
  <c r="S116" i="1"/>
  <c r="AO116" i="1"/>
  <c r="BJ116" i="1"/>
  <c r="G116" i="1"/>
  <c r="CE116" i="1"/>
  <c r="CZ116" i="1"/>
  <c r="DU116" i="1"/>
  <c r="EP116" i="1"/>
  <c r="FK116" i="1"/>
  <c r="GF116" i="1"/>
  <c r="I117" i="1"/>
  <c r="J117" i="1"/>
  <c r="K117" i="1"/>
  <c r="L117" i="1"/>
  <c r="M117" i="1"/>
  <c r="N117" i="1"/>
  <c r="O117" i="1"/>
  <c r="P117" i="1"/>
  <c r="Q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K117" i="1"/>
  <c r="BK118" i="1"/>
  <c r="BL117" i="1"/>
  <c r="BM117" i="1"/>
  <c r="BM118" i="1"/>
  <c r="BN117" i="1"/>
  <c r="BO117" i="1"/>
  <c r="BO118" i="1"/>
  <c r="BP117" i="1"/>
  <c r="BQ117" i="1"/>
  <c r="BQ118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G118" i="1"/>
  <c r="CH117" i="1"/>
  <c r="CI117" i="1"/>
  <c r="CI118" i="1"/>
  <c r="CJ117" i="1"/>
  <c r="CK117" i="1"/>
  <c r="CK118" i="1"/>
  <c r="CL117" i="1"/>
  <c r="CM117" i="1"/>
  <c r="CM118" i="1"/>
  <c r="CN117" i="1"/>
  <c r="CO117" i="1"/>
  <c r="CO118" i="1"/>
  <c r="CP117" i="1"/>
  <c r="CQ117" i="1"/>
  <c r="CQ118" i="1"/>
  <c r="CR117" i="1"/>
  <c r="CS117" i="1"/>
  <c r="CS118" i="1"/>
  <c r="CT117" i="1"/>
  <c r="CU117" i="1"/>
  <c r="CU118" i="1"/>
  <c r="CV117" i="1"/>
  <c r="CW117" i="1"/>
  <c r="CW118" i="1"/>
  <c r="CX117" i="1"/>
  <c r="CY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M118" i="1"/>
  <c r="DN117" i="1"/>
  <c r="DO117" i="1"/>
  <c r="DO118" i="1"/>
  <c r="DP117" i="1"/>
  <c r="DQ117" i="1"/>
  <c r="DQ118" i="1"/>
  <c r="DR117" i="1"/>
  <c r="DS117" i="1"/>
  <c r="DS118" i="1"/>
  <c r="DT117" i="1"/>
  <c r="DU117" i="1"/>
  <c r="DV117" i="1"/>
  <c r="DW117" i="1"/>
  <c r="DW118" i="1"/>
  <c r="DX117" i="1"/>
  <c r="DY117" i="1"/>
  <c r="DY118" i="1"/>
  <c r="DZ117" i="1"/>
  <c r="EA117" i="1"/>
  <c r="EA118" i="1"/>
  <c r="EB117" i="1"/>
  <c r="EC117" i="1"/>
  <c r="ED117" i="1"/>
  <c r="EE117" i="1"/>
  <c r="EF117" i="1"/>
  <c r="EG117" i="1"/>
  <c r="EH117" i="1"/>
  <c r="EI117" i="1"/>
  <c r="EJ117" i="1"/>
  <c r="EK117" i="1"/>
  <c r="EL117" i="1"/>
  <c r="EM117" i="1"/>
  <c r="EN117" i="1"/>
  <c r="EO117" i="1"/>
  <c r="EQ117" i="1"/>
  <c r="EQ118" i="1"/>
  <c r="ER117" i="1"/>
  <c r="ES117" i="1"/>
  <c r="ES118" i="1"/>
  <c r="ET117" i="1"/>
  <c r="EU117" i="1"/>
  <c r="EU118" i="1"/>
  <c r="EV117" i="1"/>
  <c r="EW117" i="1"/>
  <c r="EW118" i="1"/>
  <c r="EX117" i="1"/>
  <c r="EY117" i="1"/>
  <c r="EY118" i="1"/>
  <c r="EZ117" i="1"/>
  <c r="FA117" i="1"/>
  <c r="FB117" i="1"/>
  <c r="FC117" i="1"/>
  <c r="FD117" i="1"/>
  <c r="FE117" i="1"/>
  <c r="FF117" i="1"/>
  <c r="FG117" i="1"/>
  <c r="FH117" i="1"/>
  <c r="FI117" i="1"/>
  <c r="FJ117" i="1"/>
  <c r="FK117" i="1"/>
  <c r="FL117" i="1"/>
  <c r="FM117" i="1"/>
  <c r="FM118" i="1"/>
  <c r="FN117" i="1"/>
  <c r="FO117" i="1"/>
  <c r="FO118" i="1"/>
  <c r="FP117" i="1"/>
  <c r="FQ117" i="1"/>
  <c r="FQ118" i="1"/>
  <c r="FR117" i="1"/>
  <c r="FS117" i="1"/>
  <c r="FS118" i="1"/>
  <c r="FT117" i="1"/>
  <c r="FU117" i="1"/>
  <c r="FU118" i="1"/>
  <c r="FV117" i="1"/>
  <c r="FW117" i="1"/>
  <c r="FW118" i="1"/>
  <c r="FX117" i="1"/>
  <c r="FY117" i="1"/>
  <c r="FY118" i="1"/>
  <c r="FZ117" i="1"/>
  <c r="GA117" i="1"/>
  <c r="GA118" i="1"/>
  <c r="GB117" i="1"/>
  <c r="GC117" i="1"/>
  <c r="GC118" i="1"/>
  <c r="GD117" i="1"/>
  <c r="GE117" i="1"/>
  <c r="GE118" i="1"/>
  <c r="V118" i="1"/>
  <c r="X118" i="1"/>
  <c r="Z118" i="1"/>
  <c r="AB118" i="1"/>
  <c r="AD118" i="1"/>
  <c r="AF118" i="1"/>
  <c r="AH118" i="1"/>
  <c r="AJ118" i="1"/>
  <c r="AL118" i="1"/>
  <c r="AN118" i="1"/>
  <c r="AP118" i="1"/>
  <c r="AR118" i="1"/>
  <c r="AT118" i="1"/>
  <c r="AV118" i="1"/>
  <c r="AX118" i="1"/>
  <c r="AZ118" i="1"/>
  <c r="BB118" i="1"/>
  <c r="BD118" i="1"/>
  <c r="BF118" i="1"/>
  <c r="BH118" i="1"/>
  <c r="BL118" i="1"/>
  <c r="BN118" i="1"/>
  <c r="BP118" i="1"/>
  <c r="BT118" i="1"/>
  <c r="BV118" i="1"/>
  <c r="BX118" i="1"/>
  <c r="BZ118" i="1"/>
  <c r="CB118" i="1"/>
  <c r="CF118" i="1"/>
  <c r="CH118" i="1"/>
  <c r="CJ118" i="1"/>
  <c r="CL118" i="1"/>
  <c r="CN118" i="1"/>
  <c r="CP118" i="1"/>
  <c r="CR118" i="1"/>
  <c r="CT118" i="1"/>
  <c r="CV118" i="1"/>
  <c r="CX118" i="1"/>
  <c r="DB118" i="1"/>
  <c r="DD118" i="1"/>
  <c r="DF118" i="1"/>
  <c r="DH118" i="1"/>
  <c r="DJ118" i="1"/>
  <c r="DN118" i="1"/>
  <c r="DP118" i="1"/>
  <c r="DR118" i="1"/>
  <c r="DX118" i="1"/>
  <c r="DZ118" i="1"/>
  <c r="ED118" i="1"/>
  <c r="EF118" i="1"/>
  <c r="EH118" i="1"/>
  <c r="EJ118" i="1"/>
  <c r="EL118" i="1"/>
  <c r="EN118" i="1"/>
  <c r="ER118" i="1"/>
  <c r="ET118" i="1"/>
  <c r="EV118" i="1"/>
  <c r="EX118" i="1"/>
  <c r="EZ118" i="1"/>
  <c r="FB118" i="1"/>
  <c r="FD118" i="1"/>
  <c r="FF118" i="1"/>
  <c r="FH118" i="1"/>
  <c r="FL118" i="1"/>
  <c r="FN118" i="1"/>
  <c r="FP118" i="1"/>
  <c r="FR118" i="1"/>
  <c r="FT118" i="1"/>
  <c r="FV118" i="1"/>
  <c r="FX118" i="1"/>
  <c r="FZ118" i="1"/>
  <c r="GB118" i="1"/>
  <c r="GD118" i="1"/>
  <c r="H115" i="1"/>
  <c r="GF117" i="1"/>
  <c r="EP117" i="1"/>
  <c r="CZ117" i="1"/>
  <c r="BJ117" i="1"/>
  <c r="G114" i="1"/>
  <c r="G117" i="1"/>
  <c r="G111" i="1"/>
  <c r="G112" i="1"/>
  <c r="AO112" i="1"/>
  <c r="R111" i="1"/>
  <c r="R112" i="1"/>
  <c r="H111" i="1"/>
  <c r="H112" i="1"/>
  <c r="G108" i="1"/>
  <c r="R108" i="1"/>
  <c r="G106" i="1"/>
  <c r="R106" i="1"/>
  <c r="G104" i="1"/>
  <c r="R104" i="1"/>
  <c r="G102" i="1"/>
  <c r="R102" i="1"/>
  <c r="G100" i="1"/>
  <c r="R100" i="1"/>
  <c r="G98" i="1"/>
  <c r="R98" i="1"/>
  <c r="G96" i="1"/>
  <c r="R96" i="1"/>
  <c r="G94" i="1"/>
  <c r="R94" i="1"/>
  <c r="M118" i="1"/>
  <c r="Q118" i="1"/>
  <c r="F116" i="1"/>
  <c r="H116" i="1"/>
  <c r="F114" i="1"/>
  <c r="F117" i="1"/>
  <c r="H114" i="1"/>
  <c r="H117" i="1"/>
  <c r="F111" i="1"/>
  <c r="F112" i="1"/>
  <c r="G109" i="1"/>
  <c r="R109" i="1"/>
  <c r="F108" i="1"/>
  <c r="G107" i="1"/>
  <c r="R107" i="1"/>
  <c r="F106" i="1"/>
  <c r="G105" i="1"/>
  <c r="R105" i="1"/>
  <c r="F104" i="1"/>
  <c r="G103" i="1"/>
  <c r="R103" i="1"/>
  <c r="F102" i="1"/>
  <c r="G101" i="1"/>
  <c r="R101" i="1"/>
  <c r="F100" i="1"/>
  <c r="G99" i="1"/>
  <c r="R99" i="1"/>
  <c r="F98" i="1"/>
  <c r="G97" i="1"/>
  <c r="R97" i="1"/>
  <c r="F96" i="1"/>
  <c r="G95" i="1"/>
  <c r="R95" i="1"/>
  <c r="F94" i="1"/>
  <c r="G93" i="1"/>
  <c r="F93" i="1"/>
  <c r="R93" i="1"/>
  <c r="FI118" i="1"/>
  <c r="FG118" i="1"/>
  <c r="FE118" i="1"/>
  <c r="FC118" i="1"/>
  <c r="FA118" i="1"/>
  <c r="EO118" i="1"/>
  <c r="EM118" i="1"/>
  <c r="EK118" i="1"/>
  <c r="EI118" i="1"/>
  <c r="EG118" i="1"/>
  <c r="EE118" i="1"/>
  <c r="EC118" i="1"/>
  <c r="F75" i="1"/>
  <c r="DK118" i="1"/>
  <c r="DI118" i="1"/>
  <c r="DG118" i="1"/>
  <c r="DE118" i="1"/>
  <c r="DC118" i="1"/>
  <c r="DA118" i="1"/>
  <c r="CC118" i="1"/>
  <c r="CA118" i="1"/>
  <c r="BY118" i="1"/>
  <c r="BW118" i="1"/>
  <c r="BU118" i="1"/>
  <c r="BS118" i="1"/>
  <c r="BI118" i="1"/>
  <c r="BG118" i="1"/>
  <c r="BE118" i="1"/>
  <c r="BC118" i="1"/>
  <c r="BA118" i="1"/>
  <c r="AY118" i="1"/>
  <c r="AW118" i="1"/>
  <c r="AU118" i="1"/>
  <c r="AS118" i="1"/>
  <c r="AQ118" i="1"/>
  <c r="AM118" i="1"/>
  <c r="AK118" i="1"/>
  <c r="AI118" i="1"/>
  <c r="AG118" i="1"/>
  <c r="AE118" i="1"/>
  <c r="AC118" i="1"/>
  <c r="AA118" i="1"/>
  <c r="Y118" i="1"/>
  <c r="W118" i="1"/>
  <c r="U118" i="1"/>
  <c r="R92" i="1"/>
  <c r="F92" i="1"/>
  <c r="R91" i="1"/>
  <c r="F91" i="1"/>
  <c r="R90" i="1"/>
  <c r="F90" i="1"/>
  <c r="G89" i="1"/>
  <c r="R89" i="1"/>
  <c r="G87" i="1"/>
  <c r="R87" i="1"/>
  <c r="G85" i="1"/>
  <c r="R85" i="1"/>
  <c r="G83" i="1"/>
  <c r="R83" i="1"/>
  <c r="G81" i="1"/>
  <c r="R81" i="1"/>
  <c r="H76" i="1"/>
  <c r="H74" i="1"/>
  <c r="H72" i="1"/>
  <c r="G71" i="1"/>
  <c r="EP70" i="1"/>
  <c r="F70" i="1"/>
  <c r="R70" i="1"/>
  <c r="G70" i="1"/>
  <c r="EP68" i="1"/>
  <c r="EB78" i="1"/>
  <c r="EB118" i="1"/>
  <c r="F68" i="1"/>
  <c r="R68" i="1"/>
  <c r="G68" i="1"/>
  <c r="H67" i="1"/>
  <c r="H65" i="1"/>
  <c r="H63" i="1"/>
  <c r="S61" i="1"/>
  <c r="S78" i="1"/>
  <c r="DT78" i="1"/>
  <c r="DT118" i="1"/>
  <c r="DU61" i="1"/>
  <c r="G60" i="1"/>
  <c r="R60" i="1"/>
  <c r="G58" i="1"/>
  <c r="R58" i="1"/>
  <c r="G56" i="1"/>
  <c r="R56" i="1"/>
  <c r="G54" i="1"/>
  <c r="R54" i="1"/>
  <c r="G52" i="1"/>
  <c r="R52" i="1"/>
  <c r="G50" i="1"/>
  <c r="R50" i="1"/>
  <c r="F48" i="1"/>
  <c r="G48" i="1"/>
  <c r="R48" i="1"/>
  <c r="P78" i="1"/>
  <c r="N78" i="1"/>
  <c r="L78" i="1"/>
  <c r="J78" i="1"/>
  <c r="H48" i="1"/>
  <c r="H44" i="1"/>
  <c r="GF78" i="1"/>
  <c r="EP78" i="1"/>
  <c r="CZ78" i="1"/>
  <c r="BJ78" i="1"/>
  <c r="G41" i="1"/>
  <c r="G38" i="1"/>
  <c r="F38" i="1"/>
  <c r="R38" i="1"/>
  <c r="G34" i="1"/>
  <c r="F34" i="1"/>
  <c r="R34" i="1"/>
  <c r="H39" i="1"/>
  <c r="H27" i="1"/>
  <c r="P29" i="1"/>
  <c r="J29" i="1"/>
  <c r="H19" i="1"/>
  <c r="R116" i="1"/>
  <c r="R115" i="1"/>
  <c r="R114" i="1"/>
  <c r="F89" i="1"/>
  <c r="G88" i="1"/>
  <c r="R88" i="1"/>
  <c r="F87" i="1"/>
  <c r="G86" i="1"/>
  <c r="R86" i="1"/>
  <c r="F85" i="1"/>
  <c r="G84" i="1"/>
  <c r="R84" i="1"/>
  <c r="F83" i="1"/>
  <c r="G82" i="1"/>
  <c r="R82" i="1"/>
  <c r="F81" i="1"/>
  <c r="G80" i="1"/>
  <c r="R80" i="1"/>
  <c r="F77" i="1"/>
  <c r="H77" i="1"/>
  <c r="FK75" i="1"/>
  <c r="R75" i="1"/>
  <c r="F74" i="1"/>
  <c r="R74" i="1"/>
  <c r="G74" i="1"/>
  <c r="F73" i="1"/>
  <c r="H73" i="1"/>
  <c r="S71" i="1"/>
  <c r="FJ78" i="1"/>
  <c r="FJ118" i="1"/>
  <c r="FK71" i="1"/>
  <c r="R71" i="1"/>
  <c r="H70" i="1"/>
  <c r="I69" i="1"/>
  <c r="DV78" i="1"/>
  <c r="H68" i="1"/>
  <c r="F66" i="1"/>
  <c r="H66" i="1"/>
  <c r="DU64" i="1"/>
  <c r="R64" i="1"/>
  <c r="F63" i="1"/>
  <c r="R63" i="1"/>
  <c r="G63" i="1"/>
  <c r="F62" i="1"/>
  <c r="H62" i="1"/>
  <c r="G61" i="1"/>
  <c r="F60" i="1"/>
  <c r="G59" i="1"/>
  <c r="R59" i="1"/>
  <c r="F58" i="1"/>
  <c r="G57" i="1"/>
  <c r="R57" i="1"/>
  <c r="F56" i="1"/>
  <c r="G55" i="1"/>
  <c r="R55" i="1"/>
  <c r="F54" i="1"/>
  <c r="G53" i="1"/>
  <c r="R53" i="1"/>
  <c r="F52" i="1"/>
  <c r="G51" i="1"/>
  <c r="R51" i="1"/>
  <c r="F50" i="1"/>
  <c r="G49" i="1"/>
  <c r="R49" i="1"/>
  <c r="H46" i="1"/>
  <c r="H42" i="1"/>
  <c r="G36" i="1"/>
  <c r="F36" i="1"/>
  <c r="R36" i="1"/>
  <c r="G32" i="1"/>
  <c r="F32" i="1"/>
  <c r="R32" i="1"/>
  <c r="P39" i="1"/>
  <c r="N39" i="1"/>
  <c r="L39" i="1"/>
  <c r="J39" i="1"/>
  <c r="H32" i="1"/>
  <c r="G23" i="1"/>
  <c r="F23" i="1"/>
  <c r="R23" i="1"/>
  <c r="CZ20" i="1"/>
  <c r="CY29" i="1"/>
  <c r="CY118" i="1"/>
  <c r="F20" i="1"/>
  <c r="R20" i="1"/>
  <c r="G20" i="1"/>
  <c r="S20" i="1"/>
  <c r="H20" i="1"/>
  <c r="O29" i="1"/>
  <c r="O118" i="1"/>
  <c r="K29" i="1"/>
  <c r="K118" i="1"/>
  <c r="H17" i="1"/>
  <c r="R77" i="1"/>
  <c r="R76" i="1"/>
  <c r="R73" i="1"/>
  <c r="R72" i="1"/>
  <c r="R67" i="1"/>
  <c r="R66" i="1"/>
  <c r="R65" i="1"/>
  <c r="R62" i="1"/>
  <c r="F47" i="1"/>
  <c r="H47" i="1"/>
  <c r="F45" i="1"/>
  <c r="H45" i="1"/>
  <c r="F43" i="1"/>
  <c r="H43" i="1"/>
  <c r="F41" i="1"/>
  <c r="H41" i="1"/>
  <c r="G37" i="1"/>
  <c r="R37" i="1"/>
  <c r="G35" i="1"/>
  <c r="R35" i="1"/>
  <c r="G33" i="1"/>
  <c r="R33" i="1"/>
  <c r="FK39" i="1"/>
  <c r="DU39" i="1"/>
  <c r="CE39" i="1"/>
  <c r="G31" i="1"/>
  <c r="G39" i="1"/>
  <c r="AO39" i="1"/>
  <c r="AO118" i="1"/>
  <c r="R31" i="1"/>
  <c r="R39" i="1"/>
  <c r="F28" i="1"/>
  <c r="H28" i="1"/>
  <c r="F26" i="1"/>
  <c r="H26" i="1"/>
  <c r="I25" i="1"/>
  <c r="DV29" i="1"/>
  <c r="DV118" i="1"/>
  <c r="R25" i="1"/>
  <c r="G24" i="1"/>
  <c r="R24" i="1"/>
  <c r="N22" i="1"/>
  <c r="N29" i="1"/>
  <c r="N118" i="1"/>
  <c r="DL29" i="1"/>
  <c r="DL118" i="1"/>
  <c r="F22" i="1"/>
  <c r="R22" i="1"/>
  <c r="H22" i="1"/>
  <c r="S19" i="1"/>
  <c r="CE19" i="1"/>
  <c r="CD29" i="1"/>
  <c r="CD118" i="1"/>
  <c r="T29" i="1"/>
  <c r="T118" i="1"/>
  <c r="L18" i="1"/>
  <c r="L29" i="1"/>
  <c r="L118" i="1"/>
  <c r="BR29" i="1"/>
  <c r="BR118" i="1"/>
  <c r="F18" i="1"/>
  <c r="R18" i="1"/>
  <c r="H18" i="1"/>
  <c r="GF29" i="1"/>
  <c r="GF118" i="1"/>
  <c r="EP29" i="1"/>
  <c r="CZ29" i="1"/>
  <c r="CZ118" i="1"/>
  <c r="BJ29" i="1"/>
  <c r="G17" i="1"/>
  <c r="R47" i="1"/>
  <c r="R46" i="1"/>
  <c r="R45" i="1"/>
  <c r="R44" i="1"/>
  <c r="R43" i="1"/>
  <c r="R42" i="1"/>
  <c r="R41" i="1"/>
  <c r="R28" i="1"/>
  <c r="R27" i="1"/>
  <c r="R26" i="1"/>
  <c r="R17" i="1"/>
  <c r="G29" i="1"/>
  <c r="CE29" i="1"/>
  <c r="CE118" i="1"/>
  <c r="R19" i="1"/>
  <c r="R29" i="1"/>
  <c r="R118" i="1"/>
  <c r="H78" i="1"/>
  <c r="F19" i="1"/>
  <c r="F29" i="1"/>
  <c r="G19" i="1"/>
  <c r="DU78" i="1"/>
  <c r="DU118" i="1"/>
  <c r="G64" i="1"/>
  <c r="F64" i="1"/>
  <c r="R78" i="1"/>
  <c r="BJ118" i="1"/>
  <c r="EP118" i="1"/>
  <c r="S29" i="1"/>
  <c r="S118" i="1"/>
  <c r="I29" i="1"/>
  <c r="H25" i="1"/>
  <c r="H29" i="1"/>
  <c r="H118" i="1"/>
  <c r="FK118" i="1"/>
  <c r="F39" i="1"/>
  <c r="H69" i="1"/>
  <c r="I78" i="1"/>
  <c r="R117" i="1"/>
  <c r="J118" i="1"/>
  <c r="P118" i="1"/>
  <c r="F61" i="1"/>
  <c r="F78" i="1"/>
  <c r="G75" i="1"/>
  <c r="G78" i="1"/>
  <c r="R61" i="1"/>
  <c r="F71" i="1"/>
  <c r="FK78" i="1"/>
  <c r="F118" i="1"/>
  <c r="I118" i="1"/>
  <c r="G118" i="1"/>
</calcChain>
</file>

<file path=xl/sharedStrings.xml><?xml version="1.0" encoding="utf-8"?>
<sst xmlns="http://schemas.openxmlformats.org/spreadsheetml/2006/main" count="530" uniqueCount="247">
  <si>
    <t>Wydział Elektryczny</t>
  </si>
  <si>
    <t>Nazwa kierunku studiów</t>
  </si>
  <si>
    <t>Automatyka i robotyka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</si>
  <si>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</si>
  <si>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</si>
  <si>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</si>
  <si>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</si>
  <si>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</si>
  <si>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</si>
  <si>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</si>
  <si>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</si>
  <si>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</si>
  <si>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</si>
  <si>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</si>
  <si>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</si>
  <si>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</si>
  <si>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</si>
  <si>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</si>
  <si>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AR_1A_S_2021_2022_Z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</si>
  <si>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</si>
  <si>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</si>
  <si>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</si>
  <si>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</si>
  <si>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</si>
  <si>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</si>
  <si>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</si>
  <si>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</si>
  <si>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</si>
  <si>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</si>
  <si>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</si>
  <si>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</si>
  <si>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</si>
  <si>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</si>
  <si>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</si>
  <si>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</si>
  <si>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</si>
  <si>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</si>
  <si>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</si>
  <si>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</si>
  <si>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</si>
  <si>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</si>
  <si>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</si>
  <si>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</si>
  <si>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</si>
  <si>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</si>
  <si>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</si>
  <si>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</si>
  <si>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</si>
  <si>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</si>
  <si>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</si>
  <si>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</si>
  <si>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</si>
  <si>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</si>
  <si>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</si>
  <si>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</si>
  <si>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</si>
  <si>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</si>
  <si>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</si>
  <si>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</si>
  <si>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</si>
  <si>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</si>
  <si>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</si>
  <si>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</si>
  <si>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Blok obieralny 1</t>
  </si>
  <si>
    <t>Blok obieralny 2</t>
  </si>
  <si>
    <t>Blok obieralny 3</t>
  </si>
  <si>
    <t>Blok obieralny 4</t>
  </si>
  <si>
    <t>Blok obieralny 5</t>
  </si>
  <si>
    <t>e</t>
  </si>
  <si>
    <t>A07</t>
  </si>
  <si>
    <t>BHP i ergonomia</t>
  </si>
  <si>
    <t>A08</t>
  </si>
  <si>
    <t>Ochrona własności intelektualnej</t>
  </si>
  <si>
    <t>Blok obieralny 6</t>
  </si>
  <si>
    <t>A10</t>
  </si>
  <si>
    <t>Socjologia</t>
  </si>
  <si>
    <t>A11</t>
  </si>
  <si>
    <t>Etyka</t>
  </si>
  <si>
    <t>A14</t>
  </si>
  <si>
    <t>Filozofia</t>
  </si>
  <si>
    <t>Razem</t>
  </si>
  <si>
    <t>Moduły/Przedmioty kształcenia podstawowego</t>
  </si>
  <si>
    <t>B01</t>
  </si>
  <si>
    <t>Algebra</t>
  </si>
  <si>
    <t>B02</t>
  </si>
  <si>
    <t>Wprowadzenie do analizy matematycznej</t>
  </si>
  <si>
    <t>B03</t>
  </si>
  <si>
    <t>Podstawy algorytmizacji i programowania</t>
  </si>
  <si>
    <t>B04</t>
  </si>
  <si>
    <t>Grafika inżynierska</t>
  </si>
  <si>
    <t>B05</t>
  </si>
  <si>
    <t>Fizyka 1</t>
  </si>
  <si>
    <t>B06</t>
  </si>
  <si>
    <t>Informatyka i programowanie obiektowe</t>
  </si>
  <si>
    <t>B07</t>
  </si>
  <si>
    <t>Analiza matematyczna</t>
  </si>
  <si>
    <t>B08</t>
  </si>
  <si>
    <t>Fizyka 2</t>
  </si>
  <si>
    <t>Moduły/Przedmioty kształcenia kierunkowego</t>
  </si>
  <si>
    <t>C01</t>
  </si>
  <si>
    <t>Wprowadzenie do automatyki i robotyki</t>
  </si>
  <si>
    <t>C02</t>
  </si>
  <si>
    <t>Komputerowe wspomaganie prac inżynierskich</t>
  </si>
  <si>
    <t>C03</t>
  </si>
  <si>
    <t>Metody matematyczne automatyki i robotyki</t>
  </si>
  <si>
    <t>C04</t>
  </si>
  <si>
    <t>Inżynieria materiałowa</t>
  </si>
  <si>
    <t>C05</t>
  </si>
  <si>
    <t>Sygnały i systemy dynamiczne</t>
  </si>
  <si>
    <t>C06</t>
  </si>
  <si>
    <t>Sterowniki swobodnie programowalne</t>
  </si>
  <si>
    <t>C07</t>
  </si>
  <si>
    <t>Elektrotechnika</t>
  </si>
  <si>
    <t>C08</t>
  </si>
  <si>
    <t>Teoria sterowania</t>
  </si>
  <si>
    <t>C09</t>
  </si>
  <si>
    <t>Projektowanie układów sterowania dyskretnego</t>
  </si>
  <si>
    <t>C10</t>
  </si>
  <si>
    <t>Modelowanie i identyfikacja procesów</t>
  </si>
  <si>
    <t>C11</t>
  </si>
  <si>
    <t>Metrologia przemysłowa</t>
  </si>
  <si>
    <t>C12</t>
  </si>
  <si>
    <t>Informatyka przemysłowa</t>
  </si>
  <si>
    <t>C13</t>
  </si>
  <si>
    <t>Elektronika analogowa i cyfrowa</t>
  </si>
  <si>
    <t>C14</t>
  </si>
  <si>
    <t>Maszyny i napędy elektryczne</t>
  </si>
  <si>
    <t>C15</t>
  </si>
  <si>
    <t>Mikrokontrolery i urządzenia wbudowane</t>
  </si>
  <si>
    <t>C16</t>
  </si>
  <si>
    <t>Cyfrowe algorytmy sterowania</t>
  </si>
  <si>
    <t>C17</t>
  </si>
  <si>
    <t>Nieliniowe układy sterowania</t>
  </si>
  <si>
    <t>C18</t>
  </si>
  <si>
    <t>Teoria manipulatorów</t>
  </si>
  <si>
    <t>C19</t>
  </si>
  <si>
    <t>Techniki przetwarzania sygnałów</t>
  </si>
  <si>
    <t>C20</t>
  </si>
  <si>
    <t>Metody sztucznej inteligencji i inżynierii wiedzy</t>
  </si>
  <si>
    <t>Blok obieralny 7</t>
  </si>
  <si>
    <t>C22</t>
  </si>
  <si>
    <t>Technika regulacji automatycznej</t>
  </si>
  <si>
    <t>Blok obieralny 8</t>
  </si>
  <si>
    <t>Blok obieralny 9</t>
  </si>
  <si>
    <t>C25</t>
  </si>
  <si>
    <t>Platformy systemów wbudowanych</t>
  </si>
  <si>
    <t>C26</t>
  </si>
  <si>
    <t>Przetwarzanie i analiza obrazów</t>
  </si>
  <si>
    <t>C27</t>
  </si>
  <si>
    <t>Sterowanie optymalne i modalne</t>
  </si>
  <si>
    <t>Blok obieralny 10</t>
  </si>
  <si>
    <t>Blok obieralny 11</t>
  </si>
  <si>
    <t>Blok obieralny 12</t>
  </si>
  <si>
    <t>Blok obieralny 13</t>
  </si>
  <si>
    <t>C32</t>
  </si>
  <si>
    <t>Praca dyplomowa inżynierska</t>
  </si>
  <si>
    <t>C33</t>
  </si>
  <si>
    <t>Seminarium dyplomowe</t>
  </si>
  <si>
    <t>Blok obieralny 14</t>
  </si>
  <si>
    <t>Blok obieralny 15</t>
  </si>
  <si>
    <t>C36</t>
  </si>
  <si>
    <t>Instalacje elektryczne</t>
  </si>
  <si>
    <t>C37</t>
  </si>
  <si>
    <t>Miernictwo wielkości nieelektrycznych</t>
  </si>
  <si>
    <t>Moduły/Przedmioty obieralne</t>
  </si>
  <si>
    <t>A02.1</t>
  </si>
  <si>
    <t>Wychowanie fizyczne 1</t>
  </si>
  <si>
    <t>A02.2</t>
  </si>
  <si>
    <t>Zdrowy tryb życia 1</t>
  </si>
  <si>
    <t>A03.1</t>
  </si>
  <si>
    <t>Język angielski 1</t>
  </si>
  <si>
    <t>A03.2</t>
  </si>
  <si>
    <t>Język niemiecki 1</t>
  </si>
  <si>
    <t>A04.1</t>
  </si>
  <si>
    <t>Wychowanie fizyczne 2</t>
  </si>
  <si>
    <t>A04.2</t>
  </si>
  <si>
    <t>Zdrowy tryb życia 2</t>
  </si>
  <si>
    <t>A05.1</t>
  </si>
  <si>
    <t>Język angielski 2</t>
  </si>
  <si>
    <t>A05.2</t>
  </si>
  <si>
    <t>Język niemiecki 2</t>
  </si>
  <si>
    <t>A06.1</t>
  </si>
  <si>
    <t>Język angielski 3</t>
  </si>
  <si>
    <t>A06.2</t>
  </si>
  <si>
    <t>Język niemiecki 3</t>
  </si>
  <si>
    <t>A09.1</t>
  </si>
  <si>
    <t>Aspekty prawne przedsiębiorczości</t>
  </si>
  <si>
    <t>A09.2</t>
  </si>
  <si>
    <t>Ekonomika zarządzania jakością</t>
  </si>
  <si>
    <t>C21.1</t>
  </si>
  <si>
    <t>Przemysłowe systemy wizualizacji i monitorowania procesów</t>
  </si>
  <si>
    <t>C21.2</t>
  </si>
  <si>
    <t>Diagnostyka i nadzór procesów przemysłowych</t>
  </si>
  <si>
    <t>C23.1</t>
  </si>
  <si>
    <t>Optoelektronika w automatyce</t>
  </si>
  <si>
    <t>C23.2</t>
  </si>
  <si>
    <t>Czujniki fotoniczne i systemy światłowodowe w automatyce i robotyce</t>
  </si>
  <si>
    <t>C24.1</t>
  </si>
  <si>
    <t>Programowanie cyfrowych serwonapędów</t>
  </si>
  <si>
    <t>C24.2</t>
  </si>
  <si>
    <t>Projektowanie systemów kontrolno-pomiarowych</t>
  </si>
  <si>
    <t>C28.1</t>
  </si>
  <si>
    <t>Roboty mobilne</t>
  </si>
  <si>
    <t>C28.2</t>
  </si>
  <si>
    <t>Metody nawigacji w robotyce mobilnej</t>
  </si>
  <si>
    <t>C29.1</t>
  </si>
  <si>
    <t>Elementy identyfikacji w zastosowaniach pomiarowych</t>
  </si>
  <si>
    <t>C29.2</t>
  </si>
  <si>
    <t>Analiza danych pomiarowych</t>
  </si>
  <si>
    <t>C30.1</t>
  </si>
  <si>
    <t>Inżynierskie metody optymalizacji</t>
  </si>
  <si>
    <t>C30.2</t>
  </si>
  <si>
    <t>Elementy programowania matematycznego</t>
  </si>
  <si>
    <t>C31.1</t>
  </si>
  <si>
    <t>Sterowanie procesami dyskretnymi</t>
  </si>
  <si>
    <t>C31.2</t>
  </si>
  <si>
    <t>Badania operacyjne</t>
  </si>
  <si>
    <t>C34.1</t>
  </si>
  <si>
    <t>Robotyka przemysłowa</t>
  </si>
  <si>
    <t>C34.2</t>
  </si>
  <si>
    <t>Projektowanie stanowisk zrobotyzowanych</t>
  </si>
  <si>
    <t>C35.1</t>
  </si>
  <si>
    <t>Sterowanie złożonymi układami mechanicznymi</t>
  </si>
  <si>
    <t>C35.2</t>
  </si>
  <si>
    <t>Elementy nieliniowego modelowania i sterowania</t>
  </si>
  <si>
    <t>Praktyki zawodowe</t>
  </si>
  <si>
    <t>P01</t>
  </si>
  <si>
    <t>Praktyka zawodowa</t>
  </si>
  <si>
    <t>Przedmioty jednorazowe</t>
  </si>
  <si>
    <t>A12</t>
  </si>
  <si>
    <t>Szkolenie BHP i przeciwpożarowe</t>
  </si>
  <si>
    <t>A13</t>
  </si>
  <si>
    <t>Szkolenie biblioteczne</t>
  </si>
  <si>
    <t>A15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</si>
  <si>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</si>
  <si>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</si>
  <si>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</si>
  <si>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</si>
  <si>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</si>
  <si>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</si>
  <si>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</si>
  <si>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</si>
  <si>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</si>
  <si>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</si>
  <si>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</si>
  <si>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</si>
  <si>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Załącznik nr 1 do Uchwały nr 73 Senatu z dnia 26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</si>
</sst>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E7BCAFAD-EB5D-4DC7-ACEF-954CD4D0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D93ADB15-5D30-4A48-88F2-18D651F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32"/>
  <sheetViews>
    <sheetView tabSelected="1" zoomScale="85" zoomScaleNormal="85" workbookViewId="0">
      <selection activeCell="X7" sqref="X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hidden="1" customWidth="1"/>
    <col min="169" max="169" width="2" hidden="1" customWidth="1"/>
    <col min="170" max="170" width="3.5703125" hidden="1" customWidth="1"/>
    <col min="171" max="171" width="2" hidden="1" customWidth="1"/>
    <col min="172" max="172" width="3.5703125" hidden="1" customWidth="1"/>
    <col min="173" max="173" width="2" hidden="1" customWidth="1"/>
    <col min="174" max="174" width="3.85546875" hidden="1" customWidth="1"/>
    <col min="175" max="175" width="3.5703125" hidden="1" customWidth="1"/>
    <col min="176" max="176" width="2" hidden="1" customWidth="1"/>
    <col min="177" max="177" width="3.5703125" hidden="1" customWidth="1"/>
    <col min="178" max="178" width="2" hidden="1" customWidth="1"/>
    <col min="179" max="179" width="3.5703125" hidden="1" customWidth="1"/>
    <col min="180" max="180" width="2" hidden="1" customWidth="1"/>
    <col min="181" max="181" width="3.5703125" hidden="1" customWidth="1"/>
    <col min="182" max="182" width="2" hidden="1" customWidth="1"/>
    <col min="183" max="183" width="3.5703125" hidden="1" customWidth="1"/>
    <col min="184" max="184" width="2" hidden="1" customWidth="1"/>
    <col min="185" max="185" width="3.5703125" hidden="1" customWidth="1"/>
    <col min="186" max="186" width="2" hidden="1" customWidth="1"/>
    <col min="187" max="188" width="3.85546875" hidden="1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246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47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4" t="s">
        <v>47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4" t="s">
        <v>47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4" t="s">
        <v>47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4" t="s">
        <v>47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4" t="s">
        <v>47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4" t="s">
        <v>47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4" t="s">
        <v>47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28" si="0">SUM(I17:Q17)</f>
        <v>15</v>
      </c>
      <c r="I17" s="6">
        <f t="shared" ref="I17:I28" si="1">U17+AP17+BK17+CF17+DA17+DV17+EQ17+FL17</f>
        <v>15</v>
      </c>
      <c r="J17" s="6">
        <f t="shared" ref="J17:J28" si="2">W17+AR17+BM17+CH17+DC17+DX17+ES17+FN17</f>
        <v>0</v>
      </c>
      <c r="K17" s="6">
        <f t="shared" ref="K17:K28" si="3">Y17+AT17+BO17+CJ17+DE17+DZ17+EU17+FP17</f>
        <v>0</v>
      </c>
      <c r="L17" s="6">
        <f t="shared" ref="L17:L28" si="4">AB17+AW17+BR17+CM17+DH17+EC17+EX17+FS17</f>
        <v>0</v>
      </c>
      <c r="M17" s="6">
        <f t="shared" ref="M17:M28" si="5">AD17+AY17+BT17+CO17+DJ17+EE17+EZ17+FU17</f>
        <v>0</v>
      </c>
      <c r="N17" s="6">
        <f t="shared" ref="N17:N28" si="6">AF17+BA17+BV17+CQ17+DL17+EG17+FB17+FW17</f>
        <v>0</v>
      </c>
      <c r="O17" s="6">
        <f t="shared" ref="O17:O28" si="7">AH17+BC17+BX17+CS17+DN17+EI17+FD17+FY17</f>
        <v>0</v>
      </c>
      <c r="P17" s="6">
        <f t="shared" ref="P17:P28" si="8">AJ17+BE17+BZ17+CU17+DP17+EK17+FF17+GA17</f>
        <v>0</v>
      </c>
      <c r="Q17" s="6">
        <f t="shared" ref="Q17:Q28" si="9">AL17+BG17+CB17+CW17+DR17+EM17+FH17+GC17</f>
        <v>0</v>
      </c>
      <c r="R17" s="7">
        <f t="shared" ref="R17:R28" si="10">AO17+BJ17+CE17+CZ17+DU17+EP17+FK17+GF17</f>
        <v>1</v>
      </c>
      <c r="S17" s="7">
        <f t="shared" ref="S17:S28" si="11">AN17+BI17+CD17+CY17+DT17+EO17+FJ17+GE17</f>
        <v>0</v>
      </c>
      <c r="T17" s="7">
        <v>0.6</v>
      </c>
      <c r="U17" s="11">
        <v>15</v>
      </c>
      <c r="V17" s="10" t="s">
        <v>60</v>
      </c>
      <c r="W17" s="11"/>
      <c r="X17" s="10"/>
      <c r="Y17" s="11"/>
      <c r="Z17" s="10"/>
      <c r="AA17" s="7">
        <v>1</v>
      </c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AA17+AN17</f>
        <v>1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8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8" si="19">FR17+GE17</f>
        <v>0</v>
      </c>
    </row>
    <row r="18" spans="1:188" x14ac:dyDescent="0.2">
      <c r="A18" s="6">
        <v>1</v>
      </c>
      <c r="B18" s="6">
        <v>1</v>
      </c>
      <c r="C18" s="6"/>
      <c r="D18" s="6"/>
      <c r="E18" s="3" t="s">
        <v>63</v>
      </c>
      <c r="F18" s="6">
        <f>$B$18*COUNTIF(U18:GD18,"e")</f>
        <v>0</v>
      </c>
      <c r="G18" s="6">
        <f>$B$18*COUNTIF(U18:GD18,"z")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f>$B$18*0</f>
        <v>0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>
        <f>$B$18*30</f>
        <v>30</v>
      </c>
      <c r="BS18" s="10" t="s">
        <v>60</v>
      </c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>
        <f>$B$18*0</f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2</v>
      </c>
      <c r="B19" s="6">
        <v>1</v>
      </c>
      <c r="C19" s="6"/>
      <c r="D19" s="6"/>
      <c r="E19" s="3" t="s">
        <v>64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30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2</v>
      </c>
      <c r="T19" s="7">
        <f>$B$19*1.2</f>
        <v>1.2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>
        <f>$B$19*30</f>
        <v>30</v>
      </c>
      <c r="BW19" s="10" t="s">
        <v>60</v>
      </c>
      <c r="BX19" s="11"/>
      <c r="BY19" s="10"/>
      <c r="BZ19" s="11"/>
      <c r="CA19" s="10"/>
      <c r="CB19" s="11"/>
      <c r="CC19" s="10"/>
      <c r="CD19" s="7">
        <f>$B$19*2</f>
        <v>2</v>
      </c>
      <c r="CE19" s="7">
        <f t="shared" si="14"/>
        <v>2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>
        <v>3</v>
      </c>
      <c r="B20" s="6">
        <v>1</v>
      </c>
      <c r="C20" s="6"/>
      <c r="D20" s="6"/>
      <c r="E20" s="3" t="s">
        <v>65</v>
      </c>
      <c r="F20" s="6">
        <f>$B$20*COUNTIF(U20:GD20,"e")</f>
        <v>0</v>
      </c>
      <c r="G20" s="6">
        <f>$B$20*COUNTIF(U20:GD20,"z")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f>$B$20*0</f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>
        <f>$B$20*30</f>
        <v>30</v>
      </c>
      <c r="CN20" s="10" t="s">
        <v>60</v>
      </c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>
        <f>$B$20*0</f>
        <v>0</v>
      </c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66</v>
      </c>
      <c r="F21" s="6">
        <f>$B$21*COUNTIF(U21:GD21,"e")</f>
        <v>0</v>
      </c>
      <c r="G21" s="6">
        <f>$B$21*COUNTIF(U21:GD21,"z")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60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$B$21*2.4</f>
        <v>2.4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>
        <f>$B$21*60</f>
        <v>60</v>
      </c>
      <c r="CR21" s="10" t="s">
        <v>60</v>
      </c>
      <c r="CS21" s="11"/>
      <c r="CT21" s="10"/>
      <c r="CU21" s="11"/>
      <c r="CV21" s="10"/>
      <c r="CW21" s="11"/>
      <c r="CX21" s="10"/>
      <c r="CY21" s="7">
        <f>$B$21*3</f>
        <v>3</v>
      </c>
      <c r="CZ21" s="7">
        <f t="shared" si="15"/>
        <v>3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5</v>
      </c>
      <c r="B22" s="6">
        <v>1</v>
      </c>
      <c r="C22" s="6"/>
      <c r="D22" s="6"/>
      <c r="E22" s="3" t="s">
        <v>67</v>
      </c>
      <c r="F22" s="6">
        <f>$B$22*COUNTIF(U22:GD22,"e")</f>
        <v>1</v>
      </c>
      <c r="G22" s="6">
        <f>$B$22*COUNTIF(U22:GD22,"z")</f>
        <v>0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60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f>$B$22*2.6</f>
        <v>2.6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>
        <f>$B$22*60</f>
        <v>60</v>
      </c>
      <c r="DM22" s="10" t="s">
        <v>68</v>
      </c>
      <c r="DN22" s="11"/>
      <c r="DO22" s="10"/>
      <c r="DP22" s="11"/>
      <c r="DQ22" s="10"/>
      <c r="DR22" s="11"/>
      <c r="DS22" s="10"/>
      <c r="DT22" s="7">
        <f>$B$22*3</f>
        <v>3</v>
      </c>
      <c r="DU22" s="7">
        <f t="shared" si="16"/>
        <v>3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69</v>
      </c>
      <c r="E23" s="3" t="s">
        <v>70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>
        <v>15</v>
      </c>
      <c r="DW23" s="10" t="s">
        <v>60</v>
      </c>
      <c r="DX23" s="11"/>
      <c r="DY23" s="10"/>
      <c r="DZ23" s="11"/>
      <c r="EA23" s="10"/>
      <c r="EB23" s="7">
        <v>1</v>
      </c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1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71</v>
      </c>
      <c r="E24" s="3" t="s">
        <v>72</v>
      </c>
      <c r="F24" s="6">
        <f>COUNTIF(U24:GD24,"e")</f>
        <v>0</v>
      </c>
      <c r="G24" s="6">
        <f>COUNTIF(U24:GD24,"z")</f>
        <v>1</v>
      </c>
      <c r="H24" s="6">
        <f t="shared" si="0"/>
        <v>5</v>
      </c>
      <c r="I24" s="6">
        <f t="shared" si="1"/>
        <v>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v>5</v>
      </c>
      <c r="DW24" s="10" t="s">
        <v>60</v>
      </c>
      <c r="DX24" s="11"/>
      <c r="DY24" s="10"/>
      <c r="DZ24" s="11"/>
      <c r="EA24" s="10"/>
      <c r="EB24" s="7">
        <v>0</v>
      </c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>
        <v>6</v>
      </c>
      <c r="B25" s="6">
        <v>1</v>
      </c>
      <c r="C25" s="6"/>
      <c r="D25" s="6"/>
      <c r="E25" s="3" t="s">
        <v>73</v>
      </c>
      <c r="F25" s="6">
        <f>$B$25*COUNTIF(U25:GD25,"e")</f>
        <v>0</v>
      </c>
      <c r="G25" s="6">
        <f>$B$25*COUNTIF(U25:GD25,"z")</f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2</v>
      </c>
      <c r="S25" s="7">
        <f t="shared" si="11"/>
        <v>0</v>
      </c>
      <c r="T25" s="7">
        <f>$B$25*1.2</f>
        <v>1.2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f>$B$25*30</f>
        <v>30</v>
      </c>
      <c r="DW25" s="10" t="s">
        <v>60</v>
      </c>
      <c r="DX25" s="11"/>
      <c r="DY25" s="10"/>
      <c r="DZ25" s="11"/>
      <c r="EA25" s="10"/>
      <c r="EB25" s="7">
        <f>$B$25*2</f>
        <v>2</v>
      </c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2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74</v>
      </c>
      <c r="E26" s="3" t="s">
        <v>75</v>
      </c>
      <c r="F26" s="6">
        <f>COUNTIF(U26:GD26,"e")</f>
        <v>0</v>
      </c>
      <c r="G26" s="6">
        <f>COUNTIF(U26:GD26,"z")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0.6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>
        <v>15</v>
      </c>
      <c r="DW26" s="10" t="s">
        <v>60</v>
      </c>
      <c r="DX26" s="11"/>
      <c r="DY26" s="10"/>
      <c r="DZ26" s="11"/>
      <c r="EA26" s="10"/>
      <c r="EB26" s="7">
        <v>1</v>
      </c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1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76</v>
      </c>
      <c r="E27" s="3" t="s">
        <v>77</v>
      </c>
      <c r="F27" s="6">
        <f>COUNTIF(U27:GD27,"e")</f>
        <v>0</v>
      </c>
      <c r="G27" s="6">
        <f>COUNTIF(U27:GD27,"z")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0.6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>
        <v>15</v>
      </c>
      <c r="DW27" s="10" t="s">
        <v>60</v>
      </c>
      <c r="DX27" s="11"/>
      <c r="DY27" s="10"/>
      <c r="DZ27" s="11"/>
      <c r="EA27" s="10"/>
      <c r="EB27" s="7">
        <v>1</v>
      </c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  <c r="EQ27" s="11"/>
      <c r="ER27" s="10"/>
      <c r="ES27" s="11"/>
      <c r="ET27" s="10"/>
      <c r="EU27" s="11"/>
      <c r="EV27" s="10"/>
      <c r="EW27" s="7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x14ac:dyDescent="0.2">
      <c r="A28" s="6"/>
      <c r="B28" s="6"/>
      <c r="C28" s="6"/>
      <c r="D28" s="6" t="s">
        <v>78</v>
      </c>
      <c r="E28" s="3" t="s">
        <v>79</v>
      </c>
      <c r="F28" s="6">
        <f>COUNTIF(U28:GD28,"e")</f>
        <v>0</v>
      </c>
      <c r="G28" s="6">
        <f>COUNTIF(U28:GD28,"z")</f>
        <v>1</v>
      </c>
      <c r="H28" s="6">
        <f t="shared" si="0"/>
        <v>15</v>
      </c>
      <c r="I28" s="6">
        <f t="shared" si="1"/>
        <v>15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</v>
      </c>
      <c r="S28" s="7">
        <f t="shared" si="11"/>
        <v>0</v>
      </c>
      <c r="T28" s="7">
        <v>0.6</v>
      </c>
      <c r="U28" s="11"/>
      <c r="V28" s="10"/>
      <c r="W28" s="11"/>
      <c r="X28" s="10"/>
      <c r="Y28" s="11"/>
      <c r="Z28" s="10"/>
      <c r="AA28" s="7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>
        <v>15</v>
      </c>
      <c r="DW28" s="10" t="s">
        <v>60</v>
      </c>
      <c r="DX28" s="11"/>
      <c r="DY28" s="10"/>
      <c r="DZ28" s="11"/>
      <c r="EA28" s="10"/>
      <c r="EB28" s="7">
        <v>1</v>
      </c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18"/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19"/>
        <v>0</v>
      </c>
    </row>
    <row r="29" spans="1:188" ht="15.95" customHeight="1" x14ac:dyDescent="0.2">
      <c r="A29" s="6"/>
      <c r="B29" s="6"/>
      <c r="C29" s="6"/>
      <c r="D29" s="6"/>
      <c r="E29" s="6" t="s">
        <v>80</v>
      </c>
      <c r="F29" s="6">
        <f t="shared" ref="F29:AK29" si="20">SUM(F17:F28)</f>
        <v>1</v>
      </c>
      <c r="G29" s="6">
        <f t="shared" si="20"/>
        <v>11</v>
      </c>
      <c r="H29" s="6">
        <f t="shared" si="20"/>
        <v>320</v>
      </c>
      <c r="I29" s="6">
        <f t="shared" si="20"/>
        <v>110</v>
      </c>
      <c r="J29" s="6">
        <f t="shared" si="20"/>
        <v>0</v>
      </c>
      <c r="K29" s="6">
        <f t="shared" si="20"/>
        <v>0</v>
      </c>
      <c r="L29" s="6">
        <f t="shared" si="20"/>
        <v>60</v>
      </c>
      <c r="M29" s="6">
        <f t="shared" si="20"/>
        <v>0</v>
      </c>
      <c r="N29" s="6">
        <f t="shared" si="20"/>
        <v>150</v>
      </c>
      <c r="O29" s="6">
        <f t="shared" si="20"/>
        <v>0</v>
      </c>
      <c r="P29" s="6">
        <f t="shared" si="20"/>
        <v>0</v>
      </c>
      <c r="Q29" s="6">
        <f t="shared" si="20"/>
        <v>0</v>
      </c>
      <c r="R29" s="7">
        <f t="shared" si="20"/>
        <v>15</v>
      </c>
      <c r="S29" s="7">
        <f t="shared" si="20"/>
        <v>8</v>
      </c>
      <c r="T29" s="7">
        <f t="shared" si="20"/>
        <v>10.399999999999997</v>
      </c>
      <c r="U29" s="11">
        <f t="shared" si="20"/>
        <v>15</v>
      </c>
      <c r="V29" s="10">
        <f t="shared" si="20"/>
        <v>0</v>
      </c>
      <c r="W29" s="11">
        <f t="shared" si="20"/>
        <v>0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7">
        <f t="shared" si="20"/>
        <v>1</v>
      </c>
      <c r="AB29" s="11">
        <f t="shared" si="20"/>
        <v>0</v>
      </c>
      <c r="AC29" s="10">
        <f t="shared" si="20"/>
        <v>0</v>
      </c>
      <c r="AD29" s="11">
        <f t="shared" si="20"/>
        <v>0</v>
      </c>
      <c r="AE29" s="10">
        <f t="shared" si="20"/>
        <v>0</v>
      </c>
      <c r="AF29" s="11">
        <f t="shared" si="20"/>
        <v>0</v>
      </c>
      <c r="AG29" s="10">
        <f t="shared" si="20"/>
        <v>0</v>
      </c>
      <c r="AH29" s="11">
        <f t="shared" si="20"/>
        <v>0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0</v>
      </c>
      <c r="AO29" s="7">
        <f t="shared" si="21"/>
        <v>1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7">
        <f t="shared" si="21"/>
        <v>0</v>
      </c>
      <c r="AW29" s="11">
        <f t="shared" si="21"/>
        <v>0</v>
      </c>
      <c r="AX29" s="10">
        <f t="shared" si="21"/>
        <v>0</v>
      </c>
      <c r="AY29" s="11">
        <f t="shared" si="21"/>
        <v>0</v>
      </c>
      <c r="AZ29" s="10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7">
        <f t="shared" si="21"/>
        <v>0</v>
      </c>
      <c r="BR29" s="11">
        <f t="shared" ref="BR29:CW29" si="22">SUM(BR17:BR28)</f>
        <v>30</v>
      </c>
      <c r="BS29" s="10">
        <f t="shared" si="22"/>
        <v>0</v>
      </c>
      <c r="BT29" s="11">
        <f t="shared" si="22"/>
        <v>0</v>
      </c>
      <c r="BU29" s="10">
        <f t="shared" si="22"/>
        <v>0</v>
      </c>
      <c r="BV29" s="11">
        <f t="shared" si="22"/>
        <v>30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0</v>
      </c>
      <c r="CK29" s="10">
        <f t="shared" si="22"/>
        <v>0</v>
      </c>
      <c r="CL29" s="7">
        <f t="shared" si="22"/>
        <v>0</v>
      </c>
      <c r="CM29" s="11">
        <f t="shared" si="22"/>
        <v>30</v>
      </c>
      <c r="CN29" s="10">
        <f t="shared" si="22"/>
        <v>0</v>
      </c>
      <c r="CO29" s="11">
        <f t="shared" si="22"/>
        <v>0</v>
      </c>
      <c r="CP29" s="10">
        <f t="shared" si="22"/>
        <v>0</v>
      </c>
      <c r="CQ29" s="11">
        <f t="shared" si="22"/>
        <v>60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3</v>
      </c>
      <c r="CZ29" s="7">
        <f t="shared" si="23"/>
        <v>3</v>
      </c>
      <c r="DA29" s="11">
        <f t="shared" si="23"/>
        <v>0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7">
        <f t="shared" si="23"/>
        <v>0</v>
      </c>
      <c r="DH29" s="11">
        <f t="shared" si="23"/>
        <v>0</v>
      </c>
      <c r="DI29" s="10">
        <f t="shared" si="23"/>
        <v>0</v>
      </c>
      <c r="DJ29" s="11">
        <f t="shared" si="23"/>
        <v>0</v>
      </c>
      <c r="DK29" s="10">
        <f t="shared" si="23"/>
        <v>0</v>
      </c>
      <c r="DL29" s="11">
        <f t="shared" si="23"/>
        <v>60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3</v>
      </c>
      <c r="DV29" s="11">
        <f t="shared" si="23"/>
        <v>95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7">
        <f t="shared" si="23"/>
        <v>6</v>
      </c>
      <c r="EC29" s="11">
        <f t="shared" si="23"/>
        <v>0</v>
      </c>
      <c r="ED29" s="10">
        <f t="shared" ref="ED29:FI29" si="24">SUM(ED17:ED28)</f>
        <v>0</v>
      </c>
      <c r="EE29" s="11">
        <f t="shared" si="24"/>
        <v>0</v>
      </c>
      <c r="EF29" s="10">
        <f t="shared" si="24"/>
        <v>0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6</v>
      </c>
      <c r="EQ29" s="11">
        <f t="shared" si="24"/>
        <v>0</v>
      </c>
      <c r="ER29" s="10">
        <f t="shared" si="24"/>
        <v>0</v>
      </c>
      <c r="ES29" s="11">
        <f t="shared" si="24"/>
        <v>0</v>
      </c>
      <c r="ET29" s="10">
        <f t="shared" si="24"/>
        <v>0</v>
      </c>
      <c r="EU29" s="11">
        <f t="shared" si="24"/>
        <v>0</v>
      </c>
      <c r="EV29" s="10">
        <f t="shared" si="24"/>
        <v>0</v>
      </c>
      <c r="EW29" s="7">
        <f t="shared" si="24"/>
        <v>0</v>
      </c>
      <c r="EX29" s="11">
        <f t="shared" si="24"/>
        <v>0</v>
      </c>
      <c r="EY29" s="10">
        <f t="shared" si="24"/>
        <v>0</v>
      </c>
      <c r="EZ29" s="11">
        <f t="shared" si="24"/>
        <v>0</v>
      </c>
      <c r="FA29" s="10">
        <f t="shared" si="24"/>
        <v>0</v>
      </c>
      <c r="FB29" s="11">
        <f t="shared" si="24"/>
        <v>0</v>
      </c>
      <c r="FC29" s="10">
        <f t="shared" si="24"/>
        <v>0</v>
      </c>
      <c r="FD29" s="11">
        <f t="shared" si="24"/>
        <v>0</v>
      </c>
      <c r="FE29" s="10">
        <f t="shared" si="24"/>
        <v>0</v>
      </c>
      <c r="FF29" s="11">
        <f t="shared" si="24"/>
        <v>0</v>
      </c>
      <c r="FG29" s="10">
        <f t="shared" si="24"/>
        <v>0</v>
      </c>
      <c r="FH29" s="11">
        <f t="shared" si="24"/>
        <v>0</v>
      </c>
      <c r="FI29" s="10">
        <f t="shared" si="24"/>
        <v>0</v>
      </c>
      <c r="FJ29" s="7">
        <f t="shared" ref="FJ29:GF29" si="25">SUM(FJ17:FJ28)</f>
        <v>0</v>
      </c>
      <c r="FK29" s="7">
        <f t="shared" si="25"/>
        <v>0</v>
      </c>
      <c r="FL29" s="11">
        <f t="shared" si="25"/>
        <v>0</v>
      </c>
      <c r="FM29" s="10">
        <f t="shared" si="25"/>
        <v>0</v>
      </c>
      <c r="FN29" s="11">
        <f t="shared" si="25"/>
        <v>0</v>
      </c>
      <c r="FO29" s="10">
        <f t="shared" si="25"/>
        <v>0</v>
      </c>
      <c r="FP29" s="11">
        <f t="shared" si="25"/>
        <v>0</v>
      </c>
      <c r="FQ29" s="10">
        <f t="shared" si="25"/>
        <v>0</v>
      </c>
      <c r="FR29" s="7">
        <f t="shared" si="25"/>
        <v>0</v>
      </c>
      <c r="FS29" s="11">
        <f t="shared" si="25"/>
        <v>0</v>
      </c>
      <c r="FT29" s="10">
        <f t="shared" si="25"/>
        <v>0</v>
      </c>
      <c r="FU29" s="11">
        <f t="shared" si="25"/>
        <v>0</v>
      </c>
      <c r="FV29" s="10">
        <f t="shared" si="25"/>
        <v>0</v>
      </c>
      <c r="FW29" s="11">
        <f t="shared" si="25"/>
        <v>0</v>
      </c>
      <c r="FX29" s="10">
        <f t="shared" si="25"/>
        <v>0</v>
      </c>
      <c r="FY29" s="11">
        <f t="shared" si="25"/>
        <v>0</v>
      </c>
      <c r="FZ29" s="10">
        <f t="shared" si="25"/>
        <v>0</v>
      </c>
      <c r="GA29" s="11">
        <f t="shared" si="25"/>
        <v>0</v>
      </c>
      <c r="GB29" s="10">
        <f t="shared" si="25"/>
        <v>0</v>
      </c>
      <c r="GC29" s="11">
        <f t="shared" si="25"/>
        <v>0</v>
      </c>
      <c r="GD29" s="10">
        <f t="shared" si="25"/>
        <v>0</v>
      </c>
      <c r="GE29" s="7">
        <f t="shared" si="25"/>
        <v>0</v>
      </c>
      <c r="GF29" s="7">
        <f t="shared" si="25"/>
        <v>0</v>
      </c>
    </row>
    <row r="30" spans="1:188" ht="20.100000000000001" customHeight="1" x14ac:dyDescent="0.2">
      <c r="A30" s="19" t="s">
        <v>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9"/>
      <c r="GF30" s="13"/>
    </row>
    <row r="31" spans="1:188" x14ac:dyDescent="0.2">
      <c r="A31" s="6"/>
      <c r="B31" s="6"/>
      <c r="C31" s="6"/>
      <c r="D31" s="6" t="s">
        <v>82</v>
      </c>
      <c r="E31" s="3" t="s">
        <v>83</v>
      </c>
      <c r="F31" s="6">
        <f t="shared" ref="F31:F38" si="26">COUNTIF(U31:GD31,"e")</f>
        <v>1</v>
      </c>
      <c r="G31" s="6">
        <f t="shared" ref="G31:G38" si="27">COUNTIF(U31:GD31,"z")</f>
        <v>1</v>
      </c>
      <c r="H31" s="6">
        <f t="shared" ref="H31:H38" si="28">SUM(I31:Q31)</f>
        <v>60</v>
      </c>
      <c r="I31" s="6">
        <f t="shared" ref="I31:I38" si="29">U31+AP31+BK31+CF31+DA31+DV31+EQ31+FL31</f>
        <v>30</v>
      </c>
      <c r="J31" s="6">
        <f t="shared" ref="J31:J38" si="30">W31+AR31+BM31+CH31+DC31+DX31+ES31+FN31</f>
        <v>30</v>
      </c>
      <c r="K31" s="6">
        <f t="shared" ref="K31:K38" si="31">Y31+AT31+BO31+CJ31+DE31+DZ31+EU31+FP31</f>
        <v>0</v>
      </c>
      <c r="L31" s="6">
        <f t="shared" ref="L31:L38" si="32">AB31+AW31+BR31+CM31+DH31+EC31+EX31+FS31</f>
        <v>0</v>
      </c>
      <c r="M31" s="6">
        <f t="shared" ref="M31:M38" si="33">AD31+AY31+BT31+CO31+DJ31+EE31+EZ31+FU31</f>
        <v>0</v>
      </c>
      <c r="N31" s="6">
        <f t="shared" ref="N31:N38" si="34">AF31+BA31+BV31+CQ31+DL31+EG31+FB31+FW31</f>
        <v>0</v>
      </c>
      <c r="O31" s="6">
        <f t="shared" ref="O31:O38" si="35">AH31+BC31+BX31+CS31+DN31+EI31+FD31+FY31</f>
        <v>0</v>
      </c>
      <c r="P31" s="6">
        <f t="shared" ref="P31:P38" si="36">AJ31+BE31+BZ31+CU31+DP31+EK31+FF31+GA31</f>
        <v>0</v>
      </c>
      <c r="Q31" s="6">
        <f t="shared" ref="Q31:Q38" si="37">AL31+BG31+CB31+CW31+DR31+EM31+FH31+GC31</f>
        <v>0</v>
      </c>
      <c r="R31" s="7">
        <f t="shared" ref="R31:R38" si="38">AO31+BJ31+CE31+CZ31+DU31+EP31+FK31+GF31</f>
        <v>5</v>
      </c>
      <c r="S31" s="7">
        <f t="shared" ref="S31:S38" si="39">AN31+BI31+CD31+CY31+DT31+EO31+FJ31+GE31</f>
        <v>0</v>
      </c>
      <c r="T31" s="7">
        <v>2.6</v>
      </c>
      <c r="U31" s="11">
        <v>30</v>
      </c>
      <c r="V31" s="10" t="s">
        <v>68</v>
      </c>
      <c r="W31" s="11">
        <v>30</v>
      </c>
      <c r="X31" s="10" t="s">
        <v>60</v>
      </c>
      <c r="Y31" s="11"/>
      <c r="Z31" s="10"/>
      <c r="AA31" s="7">
        <v>5</v>
      </c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40">AA31+AN31</f>
        <v>5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1">AV31+BI31</f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2">BQ31+CD31</f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3">CL31+CY31</f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4">DG31+DT31</f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5">EB31+EO31</f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ref="FK31:FK38" si="46">EW31+FJ31</f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ref="GF31:GF38" si="47">FR31+GE31</f>
        <v>0</v>
      </c>
    </row>
    <row r="32" spans="1:188" x14ac:dyDescent="0.2">
      <c r="A32" s="6"/>
      <c r="B32" s="6"/>
      <c r="C32" s="6"/>
      <c r="D32" s="6" t="s">
        <v>84</v>
      </c>
      <c r="E32" s="3" t="s">
        <v>85</v>
      </c>
      <c r="F32" s="6">
        <f t="shared" si="26"/>
        <v>0</v>
      </c>
      <c r="G32" s="6">
        <f t="shared" si="27"/>
        <v>2</v>
      </c>
      <c r="H32" s="6">
        <f t="shared" si="28"/>
        <v>60</v>
      </c>
      <c r="I32" s="6">
        <f t="shared" si="29"/>
        <v>30</v>
      </c>
      <c r="J32" s="6">
        <f t="shared" si="30"/>
        <v>30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5</v>
      </c>
      <c r="S32" s="7">
        <f t="shared" si="39"/>
        <v>0</v>
      </c>
      <c r="T32" s="7">
        <v>2.4</v>
      </c>
      <c r="U32" s="11">
        <v>30</v>
      </c>
      <c r="V32" s="10" t="s">
        <v>60</v>
      </c>
      <c r="W32" s="11">
        <v>30</v>
      </c>
      <c r="X32" s="10" t="s">
        <v>60</v>
      </c>
      <c r="Y32" s="11"/>
      <c r="Z32" s="10"/>
      <c r="AA32" s="7">
        <v>5</v>
      </c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5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86</v>
      </c>
      <c r="E33" s="3" t="s">
        <v>87</v>
      </c>
      <c r="F33" s="6">
        <f t="shared" si="26"/>
        <v>1</v>
      </c>
      <c r="G33" s="6">
        <f t="shared" si="27"/>
        <v>1</v>
      </c>
      <c r="H33" s="6">
        <f t="shared" si="28"/>
        <v>75</v>
      </c>
      <c r="I33" s="6">
        <f t="shared" si="29"/>
        <v>45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30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2.6</v>
      </c>
      <c r="T33" s="7">
        <v>3.2</v>
      </c>
      <c r="U33" s="11">
        <v>45</v>
      </c>
      <c r="V33" s="10" t="s">
        <v>68</v>
      </c>
      <c r="W33" s="11"/>
      <c r="X33" s="10"/>
      <c r="Y33" s="11"/>
      <c r="Z33" s="10"/>
      <c r="AA33" s="7">
        <v>3.4</v>
      </c>
      <c r="AB33" s="11"/>
      <c r="AC33" s="10"/>
      <c r="AD33" s="11">
        <v>30</v>
      </c>
      <c r="AE33" s="10" t="s">
        <v>60</v>
      </c>
      <c r="AF33" s="11"/>
      <c r="AG33" s="10"/>
      <c r="AH33" s="11"/>
      <c r="AI33" s="10"/>
      <c r="AJ33" s="11"/>
      <c r="AK33" s="10"/>
      <c r="AL33" s="11"/>
      <c r="AM33" s="10"/>
      <c r="AN33" s="7">
        <v>2.6</v>
      </c>
      <c r="AO33" s="7">
        <f t="shared" si="40"/>
        <v>6</v>
      </c>
      <c r="AP33" s="11"/>
      <c r="AQ33" s="10"/>
      <c r="AR33" s="11"/>
      <c r="AS33" s="10"/>
      <c r="AT33" s="11"/>
      <c r="AU33" s="10"/>
      <c r="AV33" s="7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88</v>
      </c>
      <c r="E34" s="3" t="s">
        <v>89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30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2</v>
      </c>
      <c r="T34" s="7">
        <v>1.8</v>
      </c>
      <c r="U34" s="11">
        <v>15</v>
      </c>
      <c r="V34" s="10" t="s">
        <v>60</v>
      </c>
      <c r="W34" s="11"/>
      <c r="X34" s="10"/>
      <c r="Y34" s="11"/>
      <c r="Z34" s="10"/>
      <c r="AA34" s="7">
        <v>1</v>
      </c>
      <c r="AB34" s="11"/>
      <c r="AC34" s="10"/>
      <c r="AD34" s="11">
        <v>30</v>
      </c>
      <c r="AE34" s="10" t="s">
        <v>60</v>
      </c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3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90</v>
      </c>
      <c r="E35" s="3" t="s">
        <v>91</v>
      </c>
      <c r="F35" s="6">
        <f t="shared" si="26"/>
        <v>1</v>
      </c>
      <c r="G35" s="6">
        <f t="shared" si="27"/>
        <v>2</v>
      </c>
      <c r="H35" s="6">
        <f t="shared" si="28"/>
        <v>75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15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5</v>
      </c>
      <c r="S35" s="7">
        <f t="shared" si="39"/>
        <v>1</v>
      </c>
      <c r="T35" s="7">
        <v>3.2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30</v>
      </c>
      <c r="AQ35" s="10" t="s">
        <v>68</v>
      </c>
      <c r="AR35" s="11">
        <v>30</v>
      </c>
      <c r="AS35" s="10" t="s">
        <v>60</v>
      </c>
      <c r="AT35" s="11"/>
      <c r="AU35" s="10"/>
      <c r="AV35" s="7">
        <v>4</v>
      </c>
      <c r="AW35" s="11"/>
      <c r="AX35" s="10"/>
      <c r="AY35" s="11">
        <v>15</v>
      </c>
      <c r="AZ35" s="10" t="s">
        <v>60</v>
      </c>
      <c r="BA35" s="11"/>
      <c r="BB35" s="10"/>
      <c r="BC35" s="11"/>
      <c r="BD35" s="10"/>
      <c r="BE35" s="11"/>
      <c r="BF35" s="10"/>
      <c r="BG35" s="11"/>
      <c r="BH35" s="10"/>
      <c r="BI35" s="7">
        <v>1</v>
      </c>
      <c r="BJ35" s="7">
        <f t="shared" si="41"/>
        <v>5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92</v>
      </c>
      <c r="E36" s="3" t="s">
        <v>93</v>
      </c>
      <c r="F36" s="6">
        <f t="shared" si="26"/>
        <v>1</v>
      </c>
      <c r="G36" s="6">
        <f t="shared" si="27"/>
        <v>1</v>
      </c>
      <c r="H36" s="6">
        <f t="shared" si="28"/>
        <v>75</v>
      </c>
      <c r="I36" s="6">
        <f t="shared" si="29"/>
        <v>30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45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5</v>
      </c>
      <c r="S36" s="7">
        <f t="shared" si="39"/>
        <v>3</v>
      </c>
      <c r="T36" s="7">
        <v>3.2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30</v>
      </c>
      <c r="AQ36" s="10" t="s">
        <v>68</v>
      </c>
      <c r="AR36" s="11"/>
      <c r="AS36" s="10"/>
      <c r="AT36" s="11"/>
      <c r="AU36" s="10"/>
      <c r="AV36" s="7">
        <v>2</v>
      </c>
      <c r="AW36" s="11"/>
      <c r="AX36" s="10"/>
      <c r="AY36" s="11">
        <v>45</v>
      </c>
      <c r="AZ36" s="10" t="s">
        <v>60</v>
      </c>
      <c r="BA36" s="11"/>
      <c r="BB36" s="10"/>
      <c r="BC36" s="11"/>
      <c r="BD36" s="10"/>
      <c r="BE36" s="11"/>
      <c r="BF36" s="10"/>
      <c r="BG36" s="11"/>
      <c r="BH36" s="10"/>
      <c r="BI36" s="7">
        <v>3</v>
      </c>
      <c r="BJ36" s="7">
        <f t="shared" si="41"/>
        <v>5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94</v>
      </c>
      <c r="E37" s="3" t="s">
        <v>95</v>
      </c>
      <c r="F37" s="6">
        <f t="shared" si="26"/>
        <v>0</v>
      </c>
      <c r="G37" s="6">
        <f t="shared" si="27"/>
        <v>2</v>
      </c>
      <c r="H37" s="6">
        <f t="shared" si="28"/>
        <v>60</v>
      </c>
      <c r="I37" s="6">
        <f t="shared" si="29"/>
        <v>30</v>
      </c>
      <c r="J37" s="6">
        <f t="shared" si="30"/>
        <v>30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4</v>
      </c>
      <c r="S37" s="7">
        <f t="shared" si="39"/>
        <v>0</v>
      </c>
      <c r="T37" s="7">
        <v>2.4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30</v>
      </c>
      <c r="AQ37" s="10" t="s">
        <v>60</v>
      </c>
      <c r="AR37" s="11">
        <v>30</v>
      </c>
      <c r="AS37" s="10" t="s">
        <v>60</v>
      </c>
      <c r="AT37" s="11"/>
      <c r="AU37" s="10"/>
      <c r="AV37" s="7">
        <v>4</v>
      </c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4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96</v>
      </c>
      <c r="E38" s="3" t="s">
        <v>97</v>
      </c>
      <c r="F38" s="6">
        <f t="shared" si="26"/>
        <v>1</v>
      </c>
      <c r="G38" s="6">
        <f t="shared" si="27"/>
        <v>2</v>
      </c>
      <c r="H38" s="6">
        <f t="shared" si="28"/>
        <v>60</v>
      </c>
      <c r="I38" s="6">
        <f t="shared" si="29"/>
        <v>15</v>
      </c>
      <c r="J38" s="6">
        <f t="shared" si="30"/>
        <v>30</v>
      </c>
      <c r="K38" s="6">
        <f t="shared" si="31"/>
        <v>0</v>
      </c>
      <c r="L38" s="6">
        <f t="shared" si="32"/>
        <v>0</v>
      </c>
      <c r="M38" s="6">
        <f t="shared" si="33"/>
        <v>15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4</v>
      </c>
      <c r="S38" s="7">
        <f t="shared" si="39"/>
        <v>1</v>
      </c>
      <c r="T38" s="7">
        <v>2.6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>
        <v>15</v>
      </c>
      <c r="BL38" s="10" t="s">
        <v>68</v>
      </c>
      <c r="BM38" s="11">
        <v>30</v>
      </c>
      <c r="BN38" s="10" t="s">
        <v>60</v>
      </c>
      <c r="BO38" s="11"/>
      <c r="BP38" s="10"/>
      <c r="BQ38" s="7">
        <v>3</v>
      </c>
      <c r="BR38" s="11"/>
      <c r="BS38" s="10"/>
      <c r="BT38" s="11">
        <v>15</v>
      </c>
      <c r="BU38" s="10" t="s">
        <v>60</v>
      </c>
      <c r="BV38" s="11"/>
      <c r="BW38" s="10"/>
      <c r="BX38" s="11"/>
      <c r="BY38" s="10"/>
      <c r="BZ38" s="11"/>
      <c r="CA38" s="10"/>
      <c r="CB38" s="11"/>
      <c r="CC38" s="10"/>
      <c r="CD38" s="7">
        <v>1</v>
      </c>
      <c r="CE38" s="7">
        <f t="shared" si="42"/>
        <v>4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ht="15.95" customHeight="1" x14ac:dyDescent="0.2">
      <c r="A39" s="6"/>
      <c r="B39" s="6"/>
      <c r="C39" s="6"/>
      <c r="D39" s="6"/>
      <c r="E39" s="6" t="s">
        <v>80</v>
      </c>
      <c r="F39" s="6">
        <f t="shared" ref="F39:AK39" si="48">SUM(F31:F38)</f>
        <v>5</v>
      </c>
      <c r="G39" s="6">
        <f t="shared" si="48"/>
        <v>13</v>
      </c>
      <c r="H39" s="6">
        <f t="shared" si="48"/>
        <v>510</v>
      </c>
      <c r="I39" s="6">
        <f t="shared" si="48"/>
        <v>225</v>
      </c>
      <c r="J39" s="6">
        <f t="shared" si="48"/>
        <v>150</v>
      </c>
      <c r="K39" s="6">
        <f t="shared" si="48"/>
        <v>0</v>
      </c>
      <c r="L39" s="6">
        <f t="shared" si="48"/>
        <v>0</v>
      </c>
      <c r="M39" s="6">
        <f t="shared" si="48"/>
        <v>135</v>
      </c>
      <c r="N39" s="6">
        <f t="shared" si="48"/>
        <v>0</v>
      </c>
      <c r="O39" s="6">
        <f t="shared" si="48"/>
        <v>0</v>
      </c>
      <c r="P39" s="6">
        <f t="shared" si="48"/>
        <v>0</v>
      </c>
      <c r="Q39" s="6">
        <f t="shared" si="48"/>
        <v>0</v>
      </c>
      <c r="R39" s="7">
        <f t="shared" si="48"/>
        <v>37</v>
      </c>
      <c r="S39" s="7">
        <f t="shared" si="48"/>
        <v>9.6</v>
      </c>
      <c r="T39" s="7">
        <f t="shared" si="48"/>
        <v>21.4</v>
      </c>
      <c r="U39" s="11">
        <f t="shared" si="48"/>
        <v>120</v>
      </c>
      <c r="V39" s="10">
        <f t="shared" si="48"/>
        <v>0</v>
      </c>
      <c r="W39" s="11">
        <f t="shared" si="48"/>
        <v>60</v>
      </c>
      <c r="X39" s="10">
        <f t="shared" si="48"/>
        <v>0</v>
      </c>
      <c r="Y39" s="11">
        <f t="shared" si="48"/>
        <v>0</v>
      </c>
      <c r="Z39" s="10">
        <f t="shared" si="48"/>
        <v>0</v>
      </c>
      <c r="AA39" s="7">
        <f t="shared" si="48"/>
        <v>14.4</v>
      </c>
      <c r="AB39" s="11">
        <f t="shared" si="48"/>
        <v>0</v>
      </c>
      <c r="AC39" s="10">
        <f t="shared" si="48"/>
        <v>0</v>
      </c>
      <c r="AD39" s="11">
        <f t="shared" si="48"/>
        <v>60</v>
      </c>
      <c r="AE39" s="10">
        <f t="shared" si="48"/>
        <v>0</v>
      </c>
      <c r="AF39" s="11">
        <f t="shared" si="48"/>
        <v>0</v>
      </c>
      <c r="AG39" s="10">
        <f t="shared" si="48"/>
        <v>0</v>
      </c>
      <c r="AH39" s="11">
        <f t="shared" si="48"/>
        <v>0</v>
      </c>
      <c r="AI39" s="10">
        <f t="shared" si="48"/>
        <v>0</v>
      </c>
      <c r="AJ39" s="11">
        <f t="shared" si="48"/>
        <v>0</v>
      </c>
      <c r="AK39" s="10">
        <f t="shared" si="48"/>
        <v>0</v>
      </c>
      <c r="AL39" s="11">
        <f t="shared" ref="AL39:BQ39" si="49">SUM(AL31:AL38)</f>
        <v>0</v>
      </c>
      <c r="AM39" s="10">
        <f t="shared" si="49"/>
        <v>0</v>
      </c>
      <c r="AN39" s="7">
        <f t="shared" si="49"/>
        <v>4.5999999999999996</v>
      </c>
      <c r="AO39" s="7">
        <f t="shared" si="49"/>
        <v>19</v>
      </c>
      <c r="AP39" s="11">
        <f t="shared" si="49"/>
        <v>90</v>
      </c>
      <c r="AQ39" s="10">
        <f t="shared" si="49"/>
        <v>0</v>
      </c>
      <c r="AR39" s="11">
        <f t="shared" si="49"/>
        <v>60</v>
      </c>
      <c r="AS39" s="10">
        <f t="shared" si="49"/>
        <v>0</v>
      </c>
      <c r="AT39" s="11">
        <f t="shared" si="49"/>
        <v>0</v>
      </c>
      <c r="AU39" s="10">
        <f t="shared" si="49"/>
        <v>0</v>
      </c>
      <c r="AV39" s="7">
        <f t="shared" si="49"/>
        <v>10</v>
      </c>
      <c r="AW39" s="11">
        <f t="shared" si="49"/>
        <v>0</v>
      </c>
      <c r="AX39" s="10">
        <f t="shared" si="49"/>
        <v>0</v>
      </c>
      <c r="AY39" s="11">
        <f t="shared" si="49"/>
        <v>60</v>
      </c>
      <c r="AZ39" s="10">
        <f t="shared" si="49"/>
        <v>0</v>
      </c>
      <c r="BA39" s="11">
        <f t="shared" si="49"/>
        <v>0</v>
      </c>
      <c r="BB39" s="10">
        <f t="shared" si="49"/>
        <v>0</v>
      </c>
      <c r="BC39" s="11">
        <f t="shared" si="49"/>
        <v>0</v>
      </c>
      <c r="BD39" s="10">
        <f t="shared" si="49"/>
        <v>0</v>
      </c>
      <c r="BE39" s="11">
        <f t="shared" si="49"/>
        <v>0</v>
      </c>
      <c r="BF39" s="10">
        <f t="shared" si="49"/>
        <v>0</v>
      </c>
      <c r="BG39" s="11">
        <f t="shared" si="49"/>
        <v>0</v>
      </c>
      <c r="BH39" s="10">
        <f t="shared" si="49"/>
        <v>0</v>
      </c>
      <c r="BI39" s="7">
        <f t="shared" si="49"/>
        <v>4</v>
      </c>
      <c r="BJ39" s="7">
        <f t="shared" si="49"/>
        <v>14</v>
      </c>
      <c r="BK39" s="11">
        <f t="shared" si="49"/>
        <v>15</v>
      </c>
      <c r="BL39" s="10">
        <f t="shared" si="49"/>
        <v>0</v>
      </c>
      <c r="BM39" s="11">
        <f t="shared" si="49"/>
        <v>30</v>
      </c>
      <c r="BN39" s="10">
        <f t="shared" si="49"/>
        <v>0</v>
      </c>
      <c r="BO39" s="11">
        <f t="shared" si="49"/>
        <v>0</v>
      </c>
      <c r="BP39" s="10">
        <f t="shared" si="49"/>
        <v>0</v>
      </c>
      <c r="BQ39" s="7">
        <f t="shared" si="49"/>
        <v>3</v>
      </c>
      <c r="BR39" s="11">
        <f t="shared" ref="BR39:CW39" si="50">SUM(BR31:BR38)</f>
        <v>0</v>
      </c>
      <c r="BS39" s="10">
        <f t="shared" si="50"/>
        <v>0</v>
      </c>
      <c r="BT39" s="11">
        <f t="shared" si="50"/>
        <v>15</v>
      </c>
      <c r="BU39" s="10">
        <f t="shared" si="50"/>
        <v>0</v>
      </c>
      <c r="BV39" s="11">
        <f t="shared" si="50"/>
        <v>0</v>
      </c>
      <c r="BW39" s="10">
        <f t="shared" si="50"/>
        <v>0</v>
      </c>
      <c r="BX39" s="11">
        <f t="shared" si="50"/>
        <v>0</v>
      </c>
      <c r="BY39" s="10">
        <f t="shared" si="50"/>
        <v>0</v>
      </c>
      <c r="BZ39" s="11">
        <f t="shared" si="50"/>
        <v>0</v>
      </c>
      <c r="CA39" s="10">
        <f t="shared" si="50"/>
        <v>0</v>
      </c>
      <c r="CB39" s="11">
        <f t="shared" si="50"/>
        <v>0</v>
      </c>
      <c r="CC39" s="10">
        <f t="shared" si="50"/>
        <v>0</v>
      </c>
      <c r="CD39" s="7">
        <f t="shared" si="50"/>
        <v>1</v>
      </c>
      <c r="CE39" s="7">
        <f t="shared" si="50"/>
        <v>4</v>
      </c>
      <c r="CF39" s="11">
        <f t="shared" si="50"/>
        <v>0</v>
      </c>
      <c r="CG39" s="10">
        <f t="shared" si="50"/>
        <v>0</v>
      </c>
      <c r="CH39" s="11">
        <f t="shared" si="50"/>
        <v>0</v>
      </c>
      <c r="CI39" s="10">
        <f t="shared" si="50"/>
        <v>0</v>
      </c>
      <c r="CJ39" s="11">
        <f t="shared" si="50"/>
        <v>0</v>
      </c>
      <c r="CK39" s="10">
        <f t="shared" si="50"/>
        <v>0</v>
      </c>
      <c r="CL39" s="7">
        <f t="shared" si="50"/>
        <v>0</v>
      </c>
      <c r="CM39" s="11">
        <f t="shared" si="50"/>
        <v>0</v>
      </c>
      <c r="CN39" s="10">
        <f t="shared" si="50"/>
        <v>0</v>
      </c>
      <c r="CO39" s="11">
        <f t="shared" si="50"/>
        <v>0</v>
      </c>
      <c r="CP39" s="10">
        <f t="shared" si="50"/>
        <v>0</v>
      </c>
      <c r="CQ39" s="11">
        <f t="shared" si="50"/>
        <v>0</v>
      </c>
      <c r="CR39" s="10">
        <f t="shared" si="50"/>
        <v>0</v>
      </c>
      <c r="CS39" s="11">
        <f t="shared" si="50"/>
        <v>0</v>
      </c>
      <c r="CT39" s="10">
        <f t="shared" si="50"/>
        <v>0</v>
      </c>
      <c r="CU39" s="11">
        <f t="shared" si="50"/>
        <v>0</v>
      </c>
      <c r="CV39" s="10">
        <f t="shared" si="50"/>
        <v>0</v>
      </c>
      <c r="CW39" s="11">
        <f t="shared" si="50"/>
        <v>0</v>
      </c>
      <c r="CX39" s="10">
        <f t="shared" ref="CX39:EC39" si="51">SUM(CX31:CX38)</f>
        <v>0</v>
      </c>
      <c r="CY39" s="7">
        <f t="shared" si="51"/>
        <v>0</v>
      </c>
      <c r="CZ39" s="7">
        <f t="shared" si="51"/>
        <v>0</v>
      </c>
      <c r="DA39" s="11">
        <f t="shared" si="51"/>
        <v>0</v>
      </c>
      <c r="DB39" s="10">
        <f t="shared" si="51"/>
        <v>0</v>
      </c>
      <c r="DC39" s="11">
        <f t="shared" si="51"/>
        <v>0</v>
      </c>
      <c r="DD39" s="10">
        <f t="shared" si="51"/>
        <v>0</v>
      </c>
      <c r="DE39" s="11">
        <f t="shared" si="51"/>
        <v>0</v>
      </c>
      <c r="DF39" s="10">
        <f t="shared" si="51"/>
        <v>0</v>
      </c>
      <c r="DG39" s="7">
        <f t="shared" si="51"/>
        <v>0</v>
      </c>
      <c r="DH39" s="11">
        <f t="shared" si="51"/>
        <v>0</v>
      </c>
      <c r="DI39" s="10">
        <f t="shared" si="51"/>
        <v>0</v>
      </c>
      <c r="DJ39" s="11">
        <f t="shared" si="51"/>
        <v>0</v>
      </c>
      <c r="DK39" s="10">
        <f t="shared" si="51"/>
        <v>0</v>
      </c>
      <c r="DL39" s="11">
        <f t="shared" si="51"/>
        <v>0</v>
      </c>
      <c r="DM39" s="10">
        <f t="shared" si="51"/>
        <v>0</v>
      </c>
      <c r="DN39" s="11">
        <f t="shared" si="51"/>
        <v>0</v>
      </c>
      <c r="DO39" s="10">
        <f t="shared" si="51"/>
        <v>0</v>
      </c>
      <c r="DP39" s="11">
        <f t="shared" si="51"/>
        <v>0</v>
      </c>
      <c r="DQ39" s="10">
        <f t="shared" si="51"/>
        <v>0</v>
      </c>
      <c r="DR39" s="11">
        <f t="shared" si="51"/>
        <v>0</v>
      </c>
      <c r="DS39" s="10">
        <f t="shared" si="51"/>
        <v>0</v>
      </c>
      <c r="DT39" s="7">
        <f t="shared" si="51"/>
        <v>0</v>
      </c>
      <c r="DU39" s="7">
        <f t="shared" si="51"/>
        <v>0</v>
      </c>
      <c r="DV39" s="11">
        <f t="shared" si="51"/>
        <v>0</v>
      </c>
      <c r="DW39" s="10">
        <f t="shared" si="51"/>
        <v>0</v>
      </c>
      <c r="DX39" s="11">
        <f t="shared" si="51"/>
        <v>0</v>
      </c>
      <c r="DY39" s="10">
        <f t="shared" si="51"/>
        <v>0</v>
      </c>
      <c r="DZ39" s="11">
        <f t="shared" si="51"/>
        <v>0</v>
      </c>
      <c r="EA39" s="10">
        <f t="shared" si="51"/>
        <v>0</v>
      </c>
      <c r="EB39" s="7">
        <f t="shared" si="51"/>
        <v>0</v>
      </c>
      <c r="EC39" s="11">
        <f t="shared" si="51"/>
        <v>0</v>
      </c>
      <c r="ED39" s="10">
        <f t="shared" ref="ED39:FI39" si="52">SUM(ED31:ED38)</f>
        <v>0</v>
      </c>
      <c r="EE39" s="11">
        <f t="shared" si="52"/>
        <v>0</v>
      </c>
      <c r="EF39" s="10">
        <f t="shared" si="52"/>
        <v>0</v>
      </c>
      <c r="EG39" s="11">
        <f t="shared" si="52"/>
        <v>0</v>
      </c>
      <c r="EH39" s="10">
        <f t="shared" si="52"/>
        <v>0</v>
      </c>
      <c r="EI39" s="11">
        <f t="shared" si="52"/>
        <v>0</v>
      </c>
      <c r="EJ39" s="10">
        <f t="shared" si="52"/>
        <v>0</v>
      </c>
      <c r="EK39" s="11">
        <f t="shared" si="52"/>
        <v>0</v>
      </c>
      <c r="EL39" s="10">
        <f t="shared" si="52"/>
        <v>0</v>
      </c>
      <c r="EM39" s="11">
        <f t="shared" si="52"/>
        <v>0</v>
      </c>
      <c r="EN39" s="10">
        <f t="shared" si="52"/>
        <v>0</v>
      </c>
      <c r="EO39" s="7">
        <f t="shared" si="52"/>
        <v>0</v>
      </c>
      <c r="EP39" s="7">
        <f t="shared" si="52"/>
        <v>0</v>
      </c>
      <c r="EQ39" s="11">
        <f t="shared" si="52"/>
        <v>0</v>
      </c>
      <c r="ER39" s="10">
        <f t="shared" si="52"/>
        <v>0</v>
      </c>
      <c r="ES39" s="11">
        <f t="shared" si="52"/>
        <v>0</v>
      </c>
      <c r="ET39" s="10">
        <f t="shared" si="52"/>
        <v>0</v>
      </c>
      <c r="EU39" s="11">
        <f t="shared" si="52"/>
        <v>0</v>
      </c>
      <c r="EV39" s="10">
        <f t="shared" si="52"/>
        <v>0</v>
      </c>
      <c r="EW39" s="7">
        <f t="shared" si="52"/>
        <v>0</v>
      </c>
      <c r="EX39" s="11">
        <f t="shared" si="52"/>
        <v>0</v>
      </c>
      <c r="EY39" s="10">
        <f t="shared" si="52"/>
        <v>0</v>
      </c>
      <c r="EZ39" s="11">
        <f t="shared" si="52"/>
        <v>0</v>
      </c>
      <c r="FA39" s="10">
        <f t="shared" si="52"/>
        <v>0</v>
      </c>
      <c r="FB39" s="11">
        <f t="shared" si="52"/>
        <v>0</v>
      </c>
      <c r="FC39" s="10">
        <f t="shared" si="52"/>
        <v>0</v>
      </c>
      <c r="FD39" s="11">
        <f t="shared" si="52"/>
        <v>0</v>
      </c>
      <c r="FE39" s="10">
        <f t="shared" si="52"/>
        <v>0</v>
      </c>
      <c r="FF39" s="11">
        <f t="shared" si="52"/>
        <v>0</v>
      </c>
      <c r="FG39" s="10">
        <f t="shared" si="52"/>
        <v>0</v>
      </c>
      <c r="FH39" s="11">
        <f t="shared" si="52"/>
        <v>0</v>
      </c>
      <c r="FI39" s="10">
        <f t="shared" si="52"/>
        <v>0</v>
      </c>
      <c r="FJ39" s="7">
        <f t="shared" ref="FJ39:GF39" si="53">SUM(FJ31:FJ38)</f>
        <v>0</v>
      </c>
      <c r="FK39" s="7">
        <f t="shared" si="53"/>
        <v>0</v>
      </c>
      <c r="FL39" s="11">
        <f t="shared" si="53"/>
        <v>0</v>
      </c>
      <c r="FM39" s="10">
        <f t="shared" si="53"/>
        <v>0</v>
      </c>
      <c r="FN39" s="11">
        <f t="shared" si="53"/>
        <v>0</v>
      </c>
      <c r="FO39" s="10">
        <f t="shared" si="53"/>
        <v>0</v>
      </c>
      <c r="FP39" s="11">
        <f t="shared" si="53"/>
        <v>0</v>
      </c>
      <c r="FQ39" s="10">
        <f t="shared" si="53"/>
        <v>0</v>
      </c>
      <c r="FR39" s="7">
        <f t="shared" si="53"/>
        <v>0</v>
      </c>
      <c r="FS39" s="11">
        <f t="shared" si="53"/>
        <v>0</v>
      </c>
      <c r="FT39" s="10">
        <f t="shared" si="53"/>
        <v>0</v>
      </c>
      <c r="FU39" s="11">
        <f t="shared" si="53"/>
        <v>0</v>
      </c>
      <c r="FV39" s="10">
        <f t="shared" si="53"/>
        <v>0</v>
      </c>
      <c r="FW39" s="11">
        <f t="shared" si="53"/>
        <v>0</v>
      </c>
      <c r="FX39" s="10">
        <f t="shared" si="53"/>
        <v>0</v>
      </c>
      <c r="FY39" s="11">
        <f t="shared" si="53"/>
        <v>0</v>
      </c>
      <c r="FZ39" s="10">
        <f t="shared" si="53"/>
        <v>0</v>
      </c>
      <c r="GA39" s="11">
        <f t="shared" si="53"/>
        <v>0</v>
      </c>
      <c r="GB39" s="10">
        <f t="shared" si="53"/>
        <v>0</v>
      </c>
      <c r="GC39" s="11">
        <f t="shared" si="53"/>
        <v>0</v>
      </c>
      <c r="GD39" s="10">
        <f t="shared" si="53"/>
        <v>0</v>
      </c>
      <c r="GE39" s="7">
        <f t="shared" si="53"/>
        <v>0</v>
      </c>
      <c r="GF39" s="7">
        <f t="shared" si="53"/>
        <v>0</v>
      </c>
    </row>
    <row r="40" spans="1:188" ht="20.100000000000001" customHeight="1" x14ac:dyDescent="0.2">
      <c r="A40" s="19" t="s">
        <v>98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9"/>
      <c r="GF40" s="13"/>
    </row>
    <row r="41" spans="1:188" x14ac:dyDescent="0.2">
      <c r="A41" s="6"/>
      <c r="B41" s="6"/>
      <c r="C41" s="6"/>
      <c r="D41" s="6" t="s">
        <v>99</v>
      </c>
      <c r="E41" s="3" t="s">
        <v>100</v>
      </c>
      <c r="F41" s="6">
        <f t="shared" ref="F41:F60" si="54">COUNTIF(U41:GD41,"e")</f>
        <v>1</v>
      </c>
      <c r="G41" s="6">
        <f t="shared" ref="G41:G60" si="55">COUNTIF(U41:GD41,"z")</f>
        <v>1</v>
      </c>
      <c r="H41" s="6">
        <f t="shared" ref="H41:H77" si="56">SUM(I41:Q41)</f>
        <v>25</v>
      </c>
      <c r="I41" s="6">
        <f t="shared" ref="I41:I77" si="57">U41+AP41+BK41+CF41+DA41+DV41+EQ41+FL41</f>
        <v>15</v>
      </c>
      <c r="J41" s="6">
        <f t="shared" ref="J41:J77" si="58">W41+AR41+BM41+CH41+DC41+DX41+ES41+FN41</f>
        <v>0</v>
      </c>
      <c r="K41" s="6">
        <f t="shared" ref="K41:K77" si="59">Y41+AT41+BO41+CJ41+DE41+DZ41+EU41+FP41</f>
        <v>0</v>
      </c>
      <c r="L41" s="6">
        <f t="shared" ref="L41:L77" si="60">AB41+AW41+BR41+CM41+DH41+EC41+EX41+FS41</f>
        <v>0</v>
      </c>
      <c r="M41" s="6">
        <f t="shared" ref="M41:M77" si="61">AD41+AY41+BT41+CO41+DJ41+EE41+EZ41+FU41</f>
        <v>10</v>
      </c>
      <c r="N41" s="6">
        <f t="shared" ref="N41:N77" si="62">AF41+BA41+BV41+CQ41+DL41+EG41+FB41+FW41</f>
        <v>0</v>
      </c>
      <c r="O41" s="6">
        <f t="shared" ref="O41:O77" si="63">AH41+BC41+BX41+CS41+DN41+EI41+FD41+FY41</f>
        <v>0</v>
      </c>
      <c r="P41" s="6">
        <f t="shared" ref="P41:P77" si="64">AJ41+BE41+BZ41+CU41+DP41+EK41+FF41+GA41</f>
        <v>0</v>
      </c>
      <c r="Q41" s="6">
        <f t="shared" ref="Q41:Q77" si="65">AL41+BG41+CB41+CW41+DR41+EM41+FH41+GC41</f>
        <v>0</v>
      </c>
      <c r="R41" s="7">
        <f t="shared" ref="R41:R77" si="66">AO41+BJ41+CE41+CZ41+DU41+EP41+FK41+GF41</f>
        <v>3</v>
      </c>
      <c r="S41" s="7">
        <f t="shared" ref="S41:S77" si="67">AN41+BI41+CD41+CY41+DT41+EO41+FJ41+GE41</f>
        <v>1.4</v>
      </c>
      <c r="T41" s="7">
        <v>1.2</v>
      </c>
      <c r="U41" s="11">
        <v>15</v>
      </c>
      <c r="V41" s="10" t="s">
        <v>68</v>
      </c>
      <c r="W41" s="11"/>
      <c r="X41" s="10"/>
      <c r="Y41" s="11"/>
      <c r="Z41" s="10"/>
      <c r="AA41" s="7">
        <v>1.6</v>
      </c>
      <c r="AB41" s="11"/>
      <c r="AC41" s="10"/>
      <c r="AD41" s="11">
        <v>10</v>
      </c>
      <c r="AE41" s="10" t="s">
        <v>60</v>
      </c>
      <c r="AF41" s="11"/>
      <c r="AG41" s="10"/>
      <c r="AH41" s="11"/>
      <c r="AI41" s="10"/>
      <c r="AJ41" s="11"/>
      <c r="AK41" s="10"/>
      <c r="AL41" s="11"/>
      <c r="AM41" s="10"/>
      <c r="AN41" s="7">
        <v>1.4</v>
      </c>
      <c r="AO41" s="7">
        <f t="shared" ref="AO41:AO77" si="68">AA41+AN41</f>
        <v>3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7" si="69">AV41+BI41</f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7" si="70">BQ41+CD41</f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7" si="71">CL41+CY41</f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7" si="72">DG41+DT41</f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7" si="73">EB41+EO41</f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ref="FK41:FK77" si="74">EW41+FJ41</f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ref="GF41:GF77" si="75">FR41+GE41</f>
        <v>0</v>
      </c>
    </row>
    <row r="42" spans="1:188" x14ac:dyDescent="0.2">
      <c r="A42" s="6"/>
      <c r="B42" s="6"/>
      <c r="C42" s="6"/>
      <c r="D42" s="6" t="s">
        <v>101</v>
      </c>
      <c r="E42" s="3" t="s">
        <v>102</v>
      </c>
      <c r="F42" s="6">
        <f t="shared" si="54"/>
        <v>0</v>
      </c>
      <c r="G42" s="6">
        <f t="shared" si="55"/>
        <v>2</v>
      </c>
      <c r="H42" s="6">
        <f t="shared" si="56"/>
        <v>60</v>
      </c>
      <c r="I42" s="6">
        <f t="shared" si="57"/>
        <v>15</v>
      </c>
      <c r="J42" s="6">
        <f t="shared" si="58"/>
        <v>0</v>
      </c>
      <c r="K42" s="6">
        <f t="shared" si="59"/>
        <v>0</v>
      </c>
      <c r="L42" s="6">
        <f t="shared" si="60"/>
        <v>0</v>
      </c>
      <c r="M42" s="6">
        <f t="shared" si="61"/>
        <v>45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5</v>
      </c>
      <c r="S42" s="7">
        <f t="shared" si="67"/>
        <v>3.4</v>
      </c>
      <c r="T42" s="7">
        <v>2.4</v>
      </c>
      <c r="U42" s="11">
        <v>15</v>
      </c>
      <c r="V42" s="10" t="s">
        <v>60</v>
      </c>
      <c r="W42" s="11"/>
      <c r="X42" s="10"/>
      <c r="Y42" s="11"/>
      <c r="Z42" s="10"/>
      <c r="AA42" s="7">
        <v>1.6</v>
      </c>
      <c r="AB42" s="11"/>
      <c r="AC42" s="10"/>
      <c r="AD42" s="11">
        <v>45</v>
      </c>
      <c r="AE42" s="10" t="s">
        <v>60</v>
      </c>
      <c r="AF42" s="11"/>
      <c r="AG42" s="10"/>
      <c r="AH42" s="11"/>
      <c r="AI42" s="10"/>
      <c r="AJ42" s="11"/>
      <c r="AK42" s="10"/>
      <c r="AL42" s="11"/>
      <c r="AM42" s="10"/>
      <c r="AN42" s="7">
        <v>3.4</v>
      </c>
      <c r="AO42" s="7">
        <f t="shared" si="68"/>
        <v>5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9"/>
        <v>0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">
      <c r="A43" s="6"/>
      <c r="B43" s="6"/>
      <c r="C43" s="6"/>
      <c r="D43" s="6" t="s">
        <v>103</v>
      </c>
      <c r="E43" s="3" t="s">
        <v>104</v>
      </c>
      <c r="F43" s="6">
        <f t="shared" si="54"/>
        <v>1</v>
      </c>
      <c r="G43" s="6">
        <f t="shared" si="55"/>
        <v>1</v>
      </c>
      <c r="H43" s="6">
        <f t="shared" si="56"/>
        <v>60</v>
      </c>
      <c r="I43" s="6">
        <f t="shared" si="57"/>
        <v>30</v>
      </c>
      <c r="J43" s="6">
        <f t="shared" si="58"/>
        <v>0</v>
      </c>
      <c r="K43" s="6">
        <f t="shared" si="59"/>
        <v>0</v>
      </c>
      <c r="L43" s="6">
        <f t="shared" si="60"/>
        <v>0</v>
      </c>
      <c r="M43" s="6">
        <f t="shared" si="61"/>
        <v>30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4</v>
      </c>
      <c r="S43" s="7">
        <f t="shared" si="67"/>
        <v>2</v>
      </c>
      <c r="T43" s="7">
        <v>2.6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30</v>
      </c>
      <c r="AQ43" s="10" t="s">
        <v>68</v>
      </c>
      <c r="AR43" s="11"/>
      <c r="AS43" s="10"/>
      <c r="AT43" s="11"/>
      <c r="AU43" s="10"/>
      <c r="AV43" s="7">
        <v>2</v>
      </c>
      <c r="AW43" s="11"/>
      <c r="AX43" s="10"/>
      <c r="AY43" s="11">
        <v>30</v>
      </c>
      <c r="AZ43" s="10" t="s">
        <v>60</v>
      </c>
      <c r="BA43" s="11"/>
      <c r="BB43" s="10"/>
      <c r="BC43" s="11"/>
      <c r="BD43" s="10"/>
      <c r="BE43" s="11"/>
      <c r="BF43" s="10"/>
      <c r="BG43" s="11"/>
      <c r="BH43" s="10"/>
      <c r="BI43" s="7">
        <v>2</v>
      </c>
      <c r="BJ43" s="7">
        <f t="shared" si="69"/>
        <v>4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">
      <c r="A44" s="6"/>
      <c r="B44" s="6"/>
      <c r="C44" s="6"/>
      <c r="D44" s="6" t="s">
        <v>105</v>
      </c>
      <c r="E44" s="3" t="s">
        <v>106</v>
      </c>
      <c r="F44" s="6">
        <f t="shared" si="54"/>
        <v>0</v>
      </c>
      <c r="G44" s="6">
        <f t="shared" si="55"/>
        <v>1</v>
      </c>
      <c r="H44" s="6">
        <f t="shared" si="56"/>
        <v>30</v>
      </c>
      <c r="I44" s="6">
        <f t="shared" si="57"/>
        <v>30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2</v>
      </c>
      <c r="S44" s="7">
        <f t="shared" si="67"/>
        <v>0</v>
      </c>
      <c r="T44" s="7">
        <v>1.2</v>
      </c>
      <c r="U44" s="11">
        <v>30</v>
      </c>
      <c r="V44" s="10" t="s">
        <v>60</v>
      </c>
      <c r="W44" s="11"/>
      <c r="X44" s="10"/>
      <c r="Y44" s="11"/>
      <c r="Z44" s="10"/>
      <c r="AA44" s="7">
        <v>2</v>
      </c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2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107</v>
      </c>
      <c r="E45" s="3" t="s">
        <v>108</v>
      </c>
      <c r="F45" s="6">
        <f t="shared" si="54"/>
        <v>1</v>
      </c>
      <c r="G45" s="6">
        <f t="shared" si="55"/>
        <v>1</v>
      </c>
      <c r="H45" s="6">
        <f t="shared" si="56"/>
        <v>60</v>
      </c>
      <c r="I45" s="6">
        <f t="shared" si="57"/>
        <v>30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30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2.6</v>
      </c>
      <c r="T45" s="7">
        <v>2.6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30</v>
      </c>
      <c r="AQ45" s="10" t="s">
        <v>68</v>
      </c>
      <c r="AR45" s="11"/>
      <c r="AS45" s="10"/>
      <c r="AT45" s="11"/>
      <c r="AU45" s="10"/>
      <c r="AV45" s="7">
        <v>2.4</v>
      </c>
      <c r="AW45" s="11"/>
      <c r="AX45" s="10"/>
      <c r="AY45" s="11">
        <v>30</v>
      </c>
      <c r="AZ45" s="10" t="s">
        <v>60</v>
      </c>
      <c r="BA45" s="11"/>
      <c r="BB45" s="10"/>
      <c r="BC45" s="11"/>
      <c r="BD45" s="10"/>
      <c r="BE45" s="11"/>
      <c r="BF45" s="10"/>
      <c r="BG45" s="11"/>
      <c r="BH45" s="10"/>
      <c r="BI45" s="7">
        <v>2.6</v>
      </c>
      <c r="BJ45" s="7">
        <f t="shared" si="69"/>
        <v>5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109</v>
      </c>
      <c r="E46" s="3" t="s">
        <v>110</v>
      </c>
      <c r="F46" s="6">
        <f t="shared" si="54"/>
        <v>0</v>
      </c>
      <c r="G46" s="6">
        <f t="shared" si="55"/>
        <v>2</v>
      </c>
      <c r="H46" s="6">
        <f t="shared" si="56"/>
        <v>55</v>
      </c>
      <c r="I46" s="6">
        <f t="shared" si="57"/>
        <v>15</v>
      </c>
      <c r="J46" s="6">
        <f t="shared" si="58"/>
        <v>0</v>
      </c>
      <c r="K46" s="6">
        <f t="shared" si="59"/>
        <v>0</v>
      </c>
      <c r="L46" s="6">
        <f t="shared" si="60"/>
        <v>0</v>
      </c>
      <c r="M46" s="6">
        <f t="shared" si="61"/>
        <v>40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2.6</v>
      </c>
      <c r="T46" s="7">
        <v>2.2000000000000002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>
        <v>15</v>
      </c>
      <c r="AQ46" s="10" t="s">
        <v>60</v>
      </c>
      <c r="AR46" s="11"/>
      <c r="AS46" s="10"/>
      <c r="AT46" s="11"/>
      <c r="AU46" s="10"/>
      <c r="AV46" s="7">
        <v>1.4</v>
      </c>
      <c r="AW46" s="11"/>
      <c r="AX46" s="10"/>
      <c r="AY46" s="11">
        <v>40</v>
      </c>
      <c r="AZ46" s="10" t="s">
        <v>60</v>
      </c>
      <c r="BA46" s="11"/>
      <c r="BB46" s="10"/>
      <c r="BC46" s="11"/>
      <c r="BD46" s="10"/>
      <c r="BE46" s="11"/>
      <c r="BF46" s="10"/>
      <c r="BG46" s="11"/>
      <c r="BH46" s="10"/>
      <c r="BI46" s="7">
        <v>2.6</v>
      </c>
      <c r="BJ46" s="7">
        <f t="shared" si="69"/>
        <v>4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111</v>
      </c>
      <c r="E47" s="3" t="s">
        <v>112</v>
      </c>
      <c r="F47" s="6">
        <f t="shared" si="54"/>
        <v>0</v>
      </c>
      <c r="G47" s="6">
        <f t="shared" si="55"/>
        <v>2</v>
      </c>
      <c r="H47" s="6">
        <f t="shared" si="56"/>
        <v>45</v>
      </c>
      <c r="I47" s="6">
        <f t="shared" si="57"/>
        <v>30</v>
      </c>
      <c r="J47" s="6">
        <f t="shared" si="58"/>
        <v>15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0</v>
      </c>
      <c r="T47" s="7">
        <v>1.8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>
        <v>30</v>
      </c>
      <c r="BL47" s="10" t="s">
        <v>60</v>
      </c>
      <c r="BM47" s="11">
        <v>15</v>
      </c>
      <c r="BN47" s="10" t="s">
        <v>60</v>
      </c>
      <c r="BO47" s="11"/>
      <c r="BP47" s="10"/>
      <c r="BQ47" s="7">
        <v>3</v>
      </c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3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113</v>
      </c>
      <c r="E48" s="3" t="s">
        <v>114</v>
      </c>
      <c r="F48" s="6">
        <f t="shared" si="54"/>
        <v>1</v>
      </c>
      <c r="G48" s="6">
        <f t="shared" si="55"/>
        <v>2</v>
      </c>
      <c r="H48" s="6">
        <f t="shared" si="56"/>
        <v>90</v>
      </c>
      <c r="I48" s="6">
        <f t="shared" si="57"/>
        <v>45</v>
      </c>
      <c r="J48" s="6">
        <f t="shared" si="58"/>
        <v>15</v>
      </c>
      <c r="K48" s="6">
        <f t="shared" si="59"/>
        <v>0</v>
      </c>
      <c r="L48" s="6">
        <f t="shared" si="60"/>
        <v>0</v>
      </c>
      <c r="M48" s="6">
        <f t="shared" si="61"/>
        <v>30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6</v>
      </c>
      <c r="S48" s="7">
        <f t="shared" si="67"/>
        <v>2</v>
      </c>
      <c r="T48" s="7">
        <v>3.8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45</v>
      </c>
      <c r="BL48" s="10" t="s">
        <v>68</v>
      </c>
      <c r="BM48" s="11">
        <v>15</v>
      </c>
      <c r="BN48" s="10" t="s">
        <v>60</v>
      </c>
      <c r="BO48" s="11"/>
      <c r="BP48" s="10"/>
      <c r="BQ48" s="7">
        <v>4</v>
      </c>
      <c r="BR48" s="11"/>
      <c r="BS48" s="10"/>
      <c r="BT48" s="11">
        <v>30</v>
      </c>
      <c r="BU48" s="10" t="s">
        <v>60</v>
      </c>
      <c r="BV48" s="11"/>
      <c r="BW48" s="10"/>
      <c r="BX48" s="11"/>
      <c r="BY48" s="10"/>
      <c r="BZ48" s="11"/>
      <c r="CA48" s="10"/>
      <c r="CB48" s="11"/>
      <c r="CC48" s="10"/>
      <c r="CD48" s="7">
        <v>2</v>
      </c>
      <c r="CE48" s="7">
        <f t="shared" si="70"/>
        <v>6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115</v>
      </c>
      <c r="E49" s="3" t="s">
        <v>116</v>
      </c>
      <c r="F49" s="6">
        <f t="shared" si="54"/>
        <v>1</v>
      </c>
      <c r="G49" s="6">
        <f t="shared" si="55"/>
        <v>1</v>
      </c>
      <c r="H49" s="6">
        <f t="shared" si="56"/>
        <v>60</v>
      </c>
      <c r="I49" s="6">
        <f t="shared" si="57"/>
        <v>15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45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3</v>
      </c>
      <c r="T49" s="7">
        <v>2.6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>
        <v>15</v>
      </c>
      <c r="BL49" s="10" t="s">
        <v>68</v>
      </c>
      <c r="BM49" s="11"/>
      <c r="BN49" s="10"/>
      <c r="BO49" s="11"/>
      <c r="BP49" s="10"/>
      <c r="BQ49" s="7">
        <v>1</v>
      </c>
      <c r="BR49" s="11"/>
      <c r="BS49" s="10"/>
      <c r="BT49" s="11">
        <v>45</v>
      </c>
      <c r="BU49" s="10" t="s">
        <v>60</v>
      </c>
      <c r="BV49" s="11"/>
      <c r="BW49" s="10"/>
      <c r="BX49" s="11"/>
      <c r="BY49" s="10"/>
      <c r="BZ49" s="11"/>
      <c r="CA49" s="10"/>
      <c r="CB49" s="11"/>
      <c r="CC49" s="10"/>
      <c r="CD49" s="7">
        <v>3</v>
      </c>
      <c r="CE49" s="7">
        <f t="shared" si="70"/>
        <v>4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117</v>
      </c>
      <c r="E50" s="3" t="s">
        <v>118</v>
      </c>
      <c r="F50" s="6">
        <f t="shared" si="54"/>
        <v>1</v>
      </c>
      <c r="G50" s="6">
        <f t="shared" si="55"/>
        <v>2</v>
      </c>
      <c r="H50" s="6">
        <f t="shared" si="56"/>
        <v>45</v>
      </c>
      <c r="I50" s="6">
        <f t="shared" si="57"/>
        <v>15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15</v>
      </c>
      <c r="N50" s="6">
        <f t="shared" si="62"/>
        <v>0</v>
      </c>
      <c r="O50" s="6">
        <f t="shared" si="63"/>
        <v>15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</v>
      </c>
      <c r="T50" s="7">
        <v>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15</v>
      </c>
      <c r="BL50" s="10" t="s">
        <v>68</v>
      </c>
      <c r="BM50" s="11"/>
      <c r="BN50" s="10"/>
      <c r="BO50" s="11"/>
      <c r="BP50" s="10"/>
      <c r="BQ50" s="7">
        <v>1</v>
      </c>
      <c r="BR50" s="11"/>
      <c r="BS50" s="10"/>
      <c r="BT50" s="11">
        <v>15</v>
      </c>
      <c r="BU50" s="10" t="s">
        <v>60</v>
      </c>
      <c r="BV50" s="11"/>
      <c r="BW50" s="10"/>
      <c r="BX50" s="11">
        <v>15</v>
      </c>
      <c r="BY50" s="10" t="s">
        <v>60</v>
      </c>
      <c r="BZ50" s="11"/>
      <c r="CA50" s="10"/>
      <c r="CB50" s="11"/>
      <c r="CC50" s="10"/>
      <c r="CD50" s="7">
        <v>2</v>
      </c>
      <c r="CE50" s="7">
        <f t="shared" si="70"/>
        <v>3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119</v>
      </c>
      <c r="E51" s="3" t="s">
        <v>120</v>
      </c>
      <c r="F51" s="6">
        <f t="shared" si="54"/>
        <v>1</v>
      </c>
      <c r="G51" s="6">
        <f t="shared" si="55"/>
        <v>1</v>
      </c>
      <c r="H51" s="6">
        <f t="shared" si="56"/>
        <v>45</v>
      </c>
      <c r="I51" s="6">
        <f t="shared" si="57"/>
        <v>30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15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3</v>
      </c>
      <c r="S51" s="7">
        <f t="shared" si="67"/>
        <v>1</v>
      </c>
      <c r="T51" s="7">
        <v>2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>
        <v>30</v>
      </c>
      <c r="AQ51" s="10" t="s">
        <v>68</v>
      </c>
      <c r="AR51" s="11"/>
      <c r="AS51" s="10"/>
      <c r="AT51" s="11"/>
      <c r="AU51" s="10"/>
      <c r="AV51" s="7">
        <v>2</v>
      </c>
      <c r="AW51" s="11"/>
      <c r="AX51" s="10"/>
      <c r="AY51" s="11">
        <v>15</v>
      </c>
      <c r="AZ51" s="10" t="s">
        <v>60</v>
      </c>
      <c r="BA51" s="11"/>
      <c r="BB51" s="10"/>
      <c r="BC51" s="11"/>
      <c r="BD51" s="10"/>
      <c r="BE51" s="11"/>
      <c r="BF51" s="10"/>
      <c r="BG51" s="11"/>
      <c r="BH51" s="10"/>
      <c r="BI51" s="7">
        <v>1</v>
      </c>
      <c r="BJ51" s="7">
        <f t="shared" si="69"/>
        <v>3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121</v>
      </c>
      <c r="E52" s="3" t="s">
        <v>122</v>
      </c>
      <c r="F52" s="6">
        <f t="shared" si="54"/>
        <v>0</v>
      </c>
      <c r="G52" s="6">
        <f t="shared" si="55"/>
        <v>2</v>
      </c>
      <c r="H52" s="6">
        <f t="shared" si="56"/>
        <v>57</v>
      </c>
      <c r="I52" s="6">
        <f t="shared" si="57"/>
        <v>27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30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2</v>
      </c>
      <c r="T52" s="7">
        <v>2.2999999999999998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27</v>
      </c>
      <c r="BL52" s="10" t="s">
        <v>60</v>
      </c>
      <c r="BM52" s="11"/>
      <c r="BN52" s="10"/>
      <c r="BO52" s="11"/>
      <c r="BP52" s="10"/>
      <c r="BQ52" s="7">
        <v>2</v>
      </c>
      <c r="BR52" s="11"/>
      <c r="BS52" s="10"/>
      <c r="BT52" s="11">
        <v>30</v>
      </c>
      <c r="BU52" s="10" t="s">
        <v>60</v>
      </c>
      <c r="BV52" s="11"/>
      <c r="BW52" s="10"/>
      <c r="BX52" s="11"/>
      <c r="BY52" s="10"/>
      <c r="BZ52" s="11"/>
      <c r="CA52" s="10"/>
      <c r="CB52" s="11"/>
      <c r="CC52" s="10"/>
      <c r="CD52" s="7">
        <v>2</v>
      </c>
      <c r="CE52" s="7">
        <f t="shared" si="70"/>
        <v>4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123</v>
      </c>
      <c r="E53" s="3" t="s">
        <v>124</v>
      </c>
      <c r="F53" s="6">
        <f t="shared" si="54"/>
        <v>1</v>
      </c>
      <c r="G53" s="6">
        <f t="shared" si="55"/>
        <v>1</v>
      </c>
      <c r="H53" s="6">
        <f t="shared" si="56"/>
        <v>60</v>
      </c>
      <c r="I53" s="6">
        <f t="shared" si="57"/>
        <v>30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30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2.6</v>
      </c>
      <c r="T53" s="7">
        <v>2.6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>
        <v>30</v>
      </c>
      <c r="CG53" s="10" t="s">
        <v>68</v>
      </c>
      <c r="CH53" s="11"/>
      <c r="CI53" s="10"/>
      <c r="CJ53" s="11"/>
      <c r="CK53" s="10"/>
      <c r="CL53" s="7">
        <v>2.4</v>
      </c>
      <c r="CM53" s="11"/>
      <c r="CN53" s="10"/>
      <c r="CO53" s="11">
        <v>30</v>
      </c>
      <c r="CP53" s="10" t="s">
        <v>60</v>
      </c>
      <c r="CQ53" s="11"/>
      <c r="CR53" s="10"/>
      <c r="CS53" s="11"/>
      <c r="CT53" s="10"/>
      <c r="CU53" s="11"/>
      <c r="CV53" s="10"/>
      <c r="CW53" s="11"/>
      <c r="CX53" s="10"/>
      <c r="CY53" s="7">
        <v>2.6</v>
      </c>
      <c r="CZ53" s="7">
        <f t="shared" si="71"/>
        <v>5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125</v>
      </c>
      <c r="E54" s="3" t="s">
        <v>126</v>
      </c>
      <c r="F54" s="6">
        <f t="shared" si="54"/>
        <v>1</v>
      </c>
      <c r="G54" s="6">
        <f t="shared" si="55"/>
        <v>1</v>
      </c>
      <c r="H54" s="6">
        <f t="shared" si="56"/>
        <v>60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30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2</v>
      </c>
      <c r="T54" s="7">
        <v>2.6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>
        <v>30</v>
      </c>
      <c r="CG54" s="10" t="s">
        <v>68</v>
      </c>
      <c r="CH54" s="11"/>
      <c r="CI54" s="10"/>
      <c r="CJ54" s="11"/>
      <c r="CK54" s="10"/>
      <c r="CL54" s="7">
        <v>2</v>
      </c>
      <c r="CM54" s="11"/>
      <c r="CN54" s="10"/>
      <c r="CO54" s="11">
        <v>30</v>
      </c>
      <c r="CP54" s="10" t="s">
        <v>60</v>
      </c>
      <c r="CQ54" s="11"/>
      <c r="CR54" s="10"/>
      <c r="CS54" s="11"/>
      <c r="CT54" s="10"/>
      <c r="CU54" s="11"/>
      <c r="CV54" s="10"/>
      <c r="CW54" s="11"/>
      <c r="CX54" s="10"/>
      <c r="CY54" s="7">
        <v>2</v>
      </c>
      <c r="CZ54" s="7">
        <f t="shared" si="71"/>
        <v>4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127</v>
      </c>
      <c r="E55" s="3" t="s">
        <v>128</v>
      </c>
      <c r="F55" s="6">
        <f t="shared" si="54"/>
        <v>1</v>
      </c>
      <c r="G55" s="6">
        <f t="shared" si="55"/>
        <v>1</v>
      </c>
      <c r="H55" s="6">
        <f t="shared" si="56"/>
        <v>45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30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4</v>
      </c>
      <c r="S55" s="7">
        <f t="shared" si="67"/>
        <v>2.6</v>
      </c>
      <c r="T55" s="7">
        <v>2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15</v>
      </c>
      <c r="CG55" s="10" t="s">
        <v>68</v>
      </c>
      <c r="CH55" s="11"/>
      <c r="CI55" s="10"/>
      <c r="CJ55" s="11"/>
      <c r="CK55" s="10"/>
      <c r="CL55" s="7">
        <v>1.4</v>
      </c>
      <c r="CM55" s="11"/>
      <c r="CN55" s="10"/>
      <c r="CO55" s="11">
        <v>30</v>
      </c>
      <c r="CP55" s="10" t="s">
        <v>60</v>
      </c>
      <c r="CQ55" s="11"/>
      <c r="CR55" s="10"/>
      <c r="CS55" s="11"/>
      <c r="CT55" s="10"/>
      <c r="CU55" s="11"/>
      <c r="CV55" s="10"/>
      <c r="CW55" s="11"/>
      <c r="CX55" s="10"/>
      <c r="CY55" s="7">
        <v>2.6</v>
      </c>
      <c r="CZ55" s="7">
        <f t="shared" si="71"/>
        <v>4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129</v>
      </c>
      <c r="E56" s="3" t="s">
        <v>130</v>
      </c>
      <c r="F56" s="6">
        <f t="shared" si="54"/>
        <v>0</v>
      </c>
      <c r="G56" s="6">
        <f t="shared" si="55"/>
        <v>2</v>
      </c>
      <c r="H56" s="6">
        <f t="shared" si="56"/>
        <v>60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45</v>
      </c>
      <c r="P56" s="6">
        <f t="shared" si="64"/>
        <v>0</v>
      </c>
      <c r="Q56" s="6">
        <f t="shared" si="65"/>
        <v>0</v>
      </c>
      <c r="R56" s="7">
        <f t="shared" si="66"/>
        <v>4</v>
      </c>
      <c r="S56" s="7">
        <f t="shared" si="67"/>
        <v>3</v>
      </c>
      <c r="T56" s="7">
        <v>2.4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60</v>
      </c>
      <c r="CH56" s="11"/>
      <c r="CI56" s="10"/>
      <c r="CJ56" s="11"/>
      <c r="CK56" s="10"/>
      <c r="CL56" s="7">
        <v>1</v>
      </c>
      <c r="CM56" s="11"/>
      <c r="CN56" s="10"/>
      <c r="CO56" s="11"/>
      <c r="CP56" s="10"/>
      <c r="CQ56" s="11"/>
      <c r="CR56" s="10"/>
      <c r="CS56" s="11">
        <v>45</v>
      </c>
      <c r="CT56" s="10" t="s">
        <v>60</v>
      </c>
      <c r="CU56" s="11"/>
      <c r="CV56" s="10"/>
      <c r="CW56" s="11"/>
      <c r="CX56" s="10"/>
      <c r="CY56" s="7">
        <v>3</v>
      </c>
      <c r="CZ56" s="7">
        <f t="shared" si="71"/>
        <v>4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131</v>
      </c>
      <c r="E57" s="3" t="s">
        <v>132</v>
      </c>
      <c r="F57" s="6">
        <f t="shared" si="54"/>
        <v>0</v>
      </c>
      <c r="G57" s="6">
        <f t="shared" si="55"/>
        <v>2</v>
      </c>
      <c r="H57" s="6">
        <f t="shared" si="56"/>
        <v>30</v>
      </c>
      <c r="I57" s="6">
        <f t="shared" si="57"/>
        <v>15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15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3</v>
      </c>
      <c r="S57" s="7">
        <f t="shared" si="67"/>
        <v>1.6</v>
      </c>
      <c r="T57" s="7">
        <v>1.2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15</v>
      </c>
      <c r="CG57" s="10" t="s">
        <v>60</v>
      </c>
      <c r="CH57" s="11"/>
      <c r="CI57" s="10"/>
      <c r="CJ57" s="11"/>
      <c r="CK57" s="10"/>
      <c r="CL57" s="7">
        <v>1.4</v>
      </c>
      <c r="CM57" s="11"/>
      <c r="CN57" s="10"/>
      <c r="CO57" s="11">
        <v>15</v>
      </c>
      <c r="CP57" s="10" t="s">
        <v>60</v>
      </c>
      <c r="CQ57" s="11"/>
      <c r="CR57" s="10"/>
      <c r="CS57" s="11"/>
      <c r="CT57" s="10"/>
      <c r="CU57" s="11"/>
      <c r="CV57" s="10"/>
      <c r="CW57" s="11"/>
      <c r="CX57" s="10"/>
      <c r="CY57" s="7">
        <v>1.6</v>
      </c>
      <c r="CZ57" s="7">
        <f t="shared" si="71"/>
        <v>3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133</v>
      </c>
      <c r="E58" s="3" t="s">
        <v>134</v>
      </c>
      <c r="F58" s="6">
        <f t="shared" si="54"/>
        <v>1</v>
      </c>
      <c r="G58" s="6">
        <f t="shared" si="55"/>
        <v>1</v>
      </c>
      <c r="H58" s="6">
        <f t="shared" si="56"/>
        <v>60</v>
      </c>
      <c r="I58" s="6">
        <f t="shared" si="57"/>
        <v>30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30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4</v>
      </c>
      <c r="S58" s="7">
        <f t="shared" si="67"/>
        <v>2</v>
      </c>
      <c r="T58" s="7">
        <v>2.6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v>30</v>
      </c>
      <c r="CG58" s="10" t="s">
        <v>68</v>
      </c>
      <c r="CH58" s="11"/>
      <c r="CI58" s="10"/>
      <c r="CJ58" s="11"/>
      <c r="CK58" s="10"/>
      <c r="CL58" s="7">
        <v>2</v>
      </c>
      <c r="CM58" s="11"/>
      <c r="CN58" s="10"/>
      <c r="CO58" s="11">
        <v>30</v>
      </c>
      <c r="CP58" s="10" t="s">
        <v>60</v>
      </c>
      <c r="CQ58" s="11"/>
      <c r="CR58" s="10"/>
      <c r="CS58" s="11"/>
      <c r="CT58" s="10"/>
      <c r="CU58" s="11"/>
      <c r="CV58" s="10"/>
      <c r="CW58" s="11"/>
      <c r="CX58" s="10"/>
      <c r="CY58" s="7">
        <v>2</v>
      </c>
      <c r="CZ58" s="7">
        <f t="shared" si="71"/>
        <v>4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135</v>
      </c>
      <c r="E59" s="3" t="s">
        <v>136</v>
      </c>
      <c r="F59" s="6">
        <f t="shared" si="54"/>
        <v>0</v>
      </c>
      <c r="G59" s="6">
        <f t="shared" si="55"/>
        <v>2</v>
      </c>
      <c r="H59" s="6">
        <f t="shared" si="56"/>
        <v>45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30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2</v>
      </c>
      <c r="T59" s="7">
        <v>1.8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15</v>
      </c>
      <c r="CG59" s="10" t="s">
        <v>60</v>
      </c>
      <c r="CH59" s="11"/>
      <c r="CI59" s="10"/>
      <c r="CJ59" s="11"/>
      <c r="CK59" s="10"/>
      <c r="CL59" s="7">
        <v>1</v>
      </c>
      <c r="CM59" s="11"/>
      <c r="CN59" s="10"/>
      <c r="CO59" s="11">
        <v>30</v>
      </c>
      <c r="CP59" s="10" t="s">
        <v>60</v>
      </c>
      <c r="CQ59" s="11"/>
      <c r="CR59" s="10"/>
      <c r="CS59" s="11"/>
      <c r="CT59" s="10"/>
      <c r="CU59" s="11"/>
      <c r="CV59" s="10"/>
      <c r="CW59" s="11"/>
      <c r="CX59" s="10"/>
      <c r="CY59" s="7">
        <v>2</v>
      </c>
      <c r="CZ59" s="7">
        <f t="shared" si="71"/>
        <v>3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137</v>
      </c>
      <c r="E60" s="3" t="s">
        <v>138</v>
      </c>
      <c r="F60" s="6">
        <f t="shared" si="54"/>
        <v>1</v>
      </c>
      <c r="G60" s="6">
        <f t="shared" si="55"/>
        <v>1</v>
      </c>
      <c r="H60" s="6">
        <f t="shared" si="56"/>
        <v>55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40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3</v>
      </c>
      <c r="T60" s="7">
        <v>2.2000000000000002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15</v>
      </c>
      <c r="DB60" s="10" t="s">
        <v>68</v>
      </c>
      <c r="DC60" s="11"/>
      <c r="DD60" s="10"/>
      <c r="DE60" s="11"/>
      <c r="DF60" s="10"/>
      <c r="DG60" s="7">
        <v>1</v>
      </c>
      <c r="DH60" s="11"/>
      <c r="DI60" s="10"/>
      <c r="DJ60" s="11"/>
      <c r="DK60" s="10"/>
      <c r="DL60" s="11"/>
      <c r="DM60" s="10"/>
      <c r="DN60" s="11">
        <v>40</v>
      </c>
      <c r="DO60" s="10" t="s">
        <v>60</v>
      </c>
      <c r="DP60" s="11"/>
      <c r="DQ60" s="10"/>
      <c r="DR60" s="11"/>
      <c r="DS60" s="10"/>
      <c r="DT60" s="7">
        <v>3</v>
      </c>
      <c r="DU60" s="7">
        <f t="shared" si="72"/>
        <v>4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>
        <v>7</v>
      </c>
      <c r="B61" s="6">
        <v>1</v>
      </c>
      <c r="C61" s="6"/>
      <c r="D61" s="6"/>
      <c r="E61" s="3" t="s">
        <v>139</v>
      </c>
      <c r="F61" s="6">
        <f>$B$61*COUNTIF(U61:GD61,"e")</f>
        <v>0</v>
      </c>
      <c r="G61" s="6">
        <f>$B$61*COUNTIF(U61:GD61,"z")</f>
        <v>2</v>
      </c>
      <c r="H61" s="6">
        <f t="shared" si="56"/>
        <v>60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45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4</v>
      </c>
      <c r="S61" s="7">
        <f t="shared" si="67"/>
        <v>3</v>
      </c>
      <c r="T61" s="7">
        <f>$B$61*2.4</f>
        <v>2.4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f>$B$61*15</f>
        <v>15</v>
      </c>
      <c r="DB61" s="10" t="s">
        <v>60</v>
      </c>
      <c r="DC61" s="11"/>
      <c r="DD61" s="10"/>
      <c r="DE61" s="11"/>
      <c r="DF61" s="10"/>
      <c r="DG61" s="7">
        <f>$B$61*1</f>
        <v>1</v>
      </c>
      <c r="DH61" s="11"/>
      <c r="DI61" s="10"/>
      <c r="DJ61" s="11">
        <f>$B$61*45</f>
        <v>45</v>
      </c>
      <c r="DK61" s="10" t="s">
        <v>60</v>
      </c>
      <c r="DL61" s="11"/>
      <c r="DM61" s="10"/>
      <c r="DN61" s="11"/>
      <c r="DO61" s="10"/>
      <c r="DP61" s="11"/>
      <c r="DQ61" s="10"/>
      <c r="DR61" s="11"/>
      <c r="DS61" s="10"/>
      <c r="DT61" s="7">
        <f>$B$61*3</f>
        <v>3</v>
      </c>
      <c r="DU61" s="7">
        <f t="shared" si="72"/>
        <v>4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140</v>
      </c>
      <c r="E62" s="3" t="s">
        <v>141</v>
      </c>
      <c r="F62" s="6">
        <f>COUNTIF(U62:GD62,"e")</f>
        <v>0</v>
      </c>
      <c r="G62" s="6">
        <f>COUNTIF(U62:GD62,"z")</f>
        <v>1</v>
      </c>
      <c r="H62" s="6">
        <f t="shared" si="56"/>
        <v>50</v>
      </c>
      <c r="I62" s="6">
        <f t="shared" si="57"/>
        <v>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0</v>
      </c>
      <c r="O62" s="6">
        <f t="shared" si="63"/>
        <v>50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5</v>
      </c>
      <c r="T62" s="7">
        <v>2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>
        <v>50</v>
      </c>
      <c r="DO62" s="10" t="s">
        <v>60</v>
      </c>
      <c r="DP62" s="11"/>
      <c r="DQ62" s="10"/>
      <c r="DR62" s="11"/>
      <c r="DS62" s="10"/>
      <c r="DT62" s="7">
        <v>5</v>
      </c>
      <c r="DU62" s="7">
        <f t="shared" si="72"/>
        <v>5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>
        <v>8</v>
      </c>
      <c r="B63" s="6">
        <v>1</v>
      </c>
      <c r="C63" s="6"/>
      <c r="D63" s="6"/>
      <c r="E63" s="3" t="s">
        <v>142</v>
      </c>
      <c r="F63" s="6">
        <f>$B$63*COUNTIF(U63:GD63,"e")</f>
        <v>0</v>
      </c>
      <c r="G63" s="6">
        <f>$B$63*COUNTIF(U63:GD63,"z")</f>
        <v>2</v>
      </c>
      <c r="H63" s="6">
        <f t="shared" si="56"/>
        <v>30</v>
      </c>
      <c r="I63" s="6">
        <f t="shared" si="57"/>
        <v>15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15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1.6</v>
      </c>
      <c r="T63" s="7">
        <f>$B$63*1.2</f>
        <v>1.2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f>$B$63*15</f>
        <v>15</v>
      </c>
      <c r="DB63" s="10" t="s">
        <v>60</v>
      </c>
      <c r="DC63" s="11"/>
      <c r="DD63" s="10"/>
      <c r="DE63" s="11"/>
      <c r="DF63" s="10"/>
      <c r="DG63" s="7">
        <f>$B$63*1.4</f>
        <v>1.4</v>
      </c>
      <c r="DH63" s="11"/>
      <c r="DI63" s="10"/>
      <c r="DJ63" s="11">
        <f>$B$63*15</f>
        <v>15</v>
      </c>
      <c r="DK63" s="10" t="s">
        <v>60</v>
      </c>
      <c r="DL63" s="11"/>
      <c r="DM63" s="10"/>
      <c r="DN63" s="11"/>
      <c r="DO63" s="10"/>
      <c r="DP63" s="11"/>
      <c r="DQ63" s="10"/>
      <c r="DR63" s="11"/>
      <c r="DS63" s="10"/>
      <c r="DT63" s="7">
        <f>$B$63*1.6</f>
        <v>1.6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>
        <v>9</v>
      </c>
      <c r="B64" s="6">
        <v>1</v>
      </c>
      <c r="C64" s="6"/>
      <c r="D64" s="6"/>
      <c r="E64" s="3" t="s">
        <v>143</v>
      </c>
      <c r="F64" s="6">
        <f>$B$64*COUNTIF(U64:GD64,"e")</f>
        <v>0</v>
      </c>
      <c r="G64" s="6">
        <f>$B$64*COUNTIF(U64:GD64,"z")</f>
        <v>2</v>
      </c>
      <c r="H64" s="6">
        <f t="shared" si="56"/>
        <v>45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30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4</v>
      </c>
      <c r="S64" s="7">
        <f t="shared" si="67"/>
        <v>2.6</v>
      </c>
      <c r="T64" s="7">
        <f>$B$64*1.8</f>
        <v>1.8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>
        <f>$B$64*15</f>
        <v>15</v>
      </c>
      <c r="DB64" s="10" t="s">
        <v>60</v>
      </c>
      <c r="DC64" s="11"/>
      <c r="DD64" s="10"/>
      <c r="DE64" s="11"/>
      <c r="DF64" s="10"/>
      <c r="DG64" s="7">
        <f>$B$64*1.4</f>
        <v>1.4</v>
      </c>
      <c r="DH64" s="11"/>
      <c r="DI64" s="10"/>
      <c r="DJ64" s="11">
        <f>$B$64*30</f>
        <v>30</v>
      </c>
      <c r="DK64" s="10" t="s">
        <v>60</v>
      </c>
      <c r="DL64" s="11"/>
      <c r="DM64" s="10"/>
      <c r="DN64" s="11"/>
      <c r="DO64" s="10"/>
      <c r="DP64" s="11"/>
      <c r="DQ64" s="10"/>
      <c r="DR64" s="11"/>
      <c r="DS64" s="10"/>
      <c r="DT64" s="7">
        <f>$B$64*2.6</f>
        <v>2.6</v>
      </c>
      <c r="DU64" s="7">
        <f t="shared" si="72"/>
        <v>4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144</v>
      </c>
      <c r="E65" s="3" t="s">
        <v>145</v>
      </c>
      <c r="F65" s="6">
        <f>COUNTIF(U65:GD65,"e")</f>
        <v>0</v>
      </c>
      <c r="G65" s="6">
        <f>COUNTIF(U65:GD65,"z")</f>
        <v>2</v>
      </c>
      <c r="H65" s="6">
        <f t="shared" si="56"/>
        <v>45</v>
      </c>
      <c r="I65" s="6">
        <f t="shared" si="57"/>
        <v>15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30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3</v>
      </c>
      <c r="S65" s="7">
        <f t="shared" si="67"/>
        <v>2</v>
      </c>
      <c r="T65" s="7">
        <v>1.8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>
        <v>15</v>
      </c>
      <c r="DB65" s="10" t="s">
        <v>60</v>
      </c>
      <c r="DC65" s="11"/>
      <c r="DD65" s="10"/>
      <c r="DE65" s="11"/>
      <c r="DF65" s="10"/>
      <c r="DG65" s="7">
        <v>1</v>
      </c>
      <c r="DH65" s="11"/>
      <c r="DI65" s="10"/>
      <c r="DJ65" s="11">
        <v>30</v>
      </c>
      <c r="DK65" s="10" t="s">
        <v>60</v>
      </c>
      <c r="DL65" s="11"/>
      <c r="DM65" s="10"/>
      <c r="DN65" s="11"/>
      <c r="DO65" s="10"/>
      <c r="DP65" s="11"/>
      <c r="DQ65" s="10"/>
      <c r="DR65" s="11"/>
      <c r="DS65" s="10"/>
      <c r="DT65" s="7">
        <v>2</v>
      </c>
      <c r="DU65" s="7">
        <f t="shared" si="72"/>
        <v>3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146</v>
      </c>
      <c r="E66" s="3" t="s">
        <v>147</v>
      </c>
      <c r="F66" s="6">
        <f>COUNTIF(U66:GD66,"e")</f>
        <v>1</v>
      </c>
      <c r="G66" s="6">
        <f>COUNTIF(U66:GD66,"z")</f>
        <v>1</v>
      </c>
      <c r="H66" s="6">
        <f t="shared" si="56"/>
        <v>60</v>
      </c>
      <c r="I66" s="6">
        <f t="shared" si="57"/>
        <v>30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30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4</v>
      </c>
      <c r="S66" s="7">
        <f t="shared" si="67"/>
        <v>2</v>
      </c>
      <c r="T66" s="7">
        <v>2.6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>
        <v>30</v>
      </c>
      <c r="DB66" s="10" t="s">
        <v>68</v>
      </c>
      <c r="DC66" s="11"/>
      <c r="DD66" s="10"/>
      <c r="DE66" s="11"/>
      <c r="DF66" s="10"/>
      <c r="DG66" s="7">
        <v>2</v>
      </c>
      <c r="DH66" s="11"/>
      <c r="DI66" s="10"/>
      <c r="DJ66" s="11">
        <v>30</v>
      </c>
      <c r="DK66" s="10" t="s">
        <v>60</v>
      </c>
      <c r="DL66" s="11"/>
      <c r="DM66" s="10"/>
      <c r="DN66" s="11"/>
      <c r="DO66" s="10"/>
      <c r="DP66" s="11"/>
      <c r="DQ66" s="10"/>
      <c r="DR66" s="11"/>
      <c r="DS66" s="10"/>
      <c r="DT66" s="7">
        <v>2</v>
      </c>
      <c r="DU66" s="7">
        <f t="shared" si="72"/>
        <v>4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148</v>
      </c>
      <c r="E67" s="3" t="s">
        <v>149</v>
      </c>
      <c r="F67" s="6">
        <f>COUNTIF(U67:GD67,"e")</f>
        <v>0</v>
      </c>
      <c r="G67" s="6">
        <f>COUNTIF(U67:GD67,"z")</f>
        <v>3</v>
      </c>
      <c r="H67" s="6">
        <f t="shared" si="56"/>
        <v>60</v>
      </c>
      <c r="I67" s="6">
        <f t="shared" si="57"/>
        <v>15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30</v>
      </c>
      <c r="N67" s="6">
        <f t="shared" si="62"/>
        <v>0</v>
      </c>
      <c r="O67" s="6">
        <f t="shared" si="63"/>
        <v>15</v>
      </c>
      <c r="P67" s="6">
        <f t="shared" si="64"/>
        <v>0</v>
      </c>
      <c r="Q67" s="6">
        <f t="shared" si="65"/>
        <v>0</v>
      </c>
      <c r="R67" s="7">
        <f t="shared" si="66"/>
        <v>5</v>
      </c>
      <c r="S67" s="7">
        <f t="shared" si="67"/>
        <v>3.8</v>
      </c>
      <c r="T67" s="7">
        <v>3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>
        <v>15</v>
      </c>
      <c r="DW67" s="10" t="s">
        <v>60</v>
      </c>
      <c r="DX67" s="11"/>
      <c r="DY67" s="10"/>
      <c r="DZ67" s="11"/>
      <c r="EA67" s="10"/>
      <c r="EB67" s="7">
        <v>1.2</v>
      </c>
      <c r="EC67" s="11"/>
      <c r="ED67" s="10"/>
      <c r="EE67" s="11">
        <v>30</v>
      </c>
      <c r="EF67" s="10" t="s">
        <v>60</v>
      </c>
      <c r="EG67" s="11"/>
      <c r="EH67" s="10"/>
      <c r="EI67" s="11">
        <v>15</v>
      </c>
      <c r="EJ67" s="10" t="s">
        <v>60</v>
      </c>
      <c r="EK67" s="11"/>
      <c r="EL67" s="10"/>
      <c r="EM67" s="11"/>
      <c r="EN67" s="10"/>
      <c r="EO67" s="7">
        <v>3.8</v>
      </c>
      <c r="EP67" s="7">
        <f t="shared" si="73"/>
        <v>5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>
        <v>10</v>
      </c>
      <c r="B68" s="6">
        <v>1</v>
      </c>
      <c r="C68" s="6"/>
      <c r="D68" s="6"/>
      <c r="E68" s="3" t="s">
        <v>150</v>
      </c>
      <c r="F68" s="6">
        <f>$B$68*COUNTIF(U68:GD68,"e")</f>
        <v>1</v>
      </c>
      <c r="G68" s="6">
        <f>$B$68*COUNTIF(U68:GD68,"z")</f>
        <v>1</v>
      </c>
      <c r="H68" s="6">
        <f t="shared" si="56"/>
        <v>60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45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4</v>
      </c>
      <c r="S68" s="7">
        <f t="shared" si="67"/>
        <v>3</v>
      </c>
      <c r="T68" s="7">
        <f>$B$68*2.6</f>
        <v>2.6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f>$B$68*15</f>
        <v>15</v>
      </c>
      <c r="DW68" s="10" t="s">
        <v>68</v>
      </c>
      <c r="DX68" s="11"/>
      <c r="DY68" s="10"/>
      <c r="DZ68" s="11"/>
      <c r="EA68" s="10"/>
      <c r="EB68" s="7">
        <f>$B$68*1</f>
        <v>1</v>
      </c>
      <c r="EC68" s="11"/>
      <c r="ED68" s="10"/>
      <c r="EE68" s="11">
        <f>$B$68*45</f>
        <v>45</v>
      </c>
      <c r="EF68" s="10" t="s">
        <v>60</v>
      </c>
      <c r="EG68" s="11"/>
      <c r="EH68" s="10"/>
      <c r="EI68" s="11"/>
      <c r="EJ68" s="10"/>
      <c r="EK68" s="11"/>
      <c r="EL68" s="10"/>
      <c r="EM68" s="11"/>
      <c r="EN68" s="10"/>
      <c r="EO68" s="7">
        <f>$B$68*3</f>
        <v>3</v>
      </c>
      <c r="EP68" s="7">
        <f t="shared" si="73"/>
        <v>4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11</v>
      </c>
      <c r="B69" s="6">
        <v>1</v>
      </c>
      <c r="C69" s="6"/>
      <c r="D69" s="6"/>
      <c r="E69" s="3" t="s">
        <v>151</v>
      </c>
      <c r="F69" s="6">
        <f>$B$69*COUNTIF(U69:GD69,"e")</f>
        <v>0</v>
      </c>
      <c r="G69" s="6">
        <f>$B$69*COUNTIF(U69:GD69,"z")</f>
        <v>2</v>
      </c>
      <c r="H69" s="6">
        <f t="shared" si="56"/>
        <v>45</v>
      </c>
      <c r="I69" s="6">
        <f t="shared" si="57"/>
        <v>15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30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3</v>
      </c>
      <c r="S69" s="7">
        <f t="shared" si="67"/>
        <v>2</v>
      </c>
      <c r="T69" s="7">
        <f>$B$69*1.8</f>
        <v>1.8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f>$B$69*15</f>
        <v>15</v>
      </c>
      <c r="DW69" s="10" t="s">
        <v>60</v>
      </c>
      <c r="DX69" s="11"/>
      <c r="DY69" s="10"/>
      <c r="DZ69" s="11"/>
      <c r="EA69" s="10"/>
      <c r="EB69" s="7">
        <f>$B$69*1</f>
        <v>1</v>
      </c>
      <c r="EC69" s="11"/>
      <c r="ED69" s="10"/>
      <c r="EE69" s="11">
        <f>$B$69*30</f>
        <v>30</v>
      </c>
      <c r="EF69" s="10" t="s">
        <v>60</v>
      </c>
      <c r="EG69" s="11"/>
      <c r="EH69" s="10"/>
      <c r="EI69" s="11"/>
      <c r="EJ69" s="10"/>
      <c r="EK69" s="11"/>
      <c r="EL69" s="10"/>
      <c r="EM69" s="11"/>
      <c r="EN69" s="10"/>
      <c r="EO69" s="7">
        <f>$B$69*2</f>
        <v>2</v>
      </c>
      <c r="EP69" s="7">
        <f t="shared" si="73"/>
        <v>3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12</v>
      </c>
      <c r="B70" s="6">
        <v>1</v>
      </c>
      <c r="C70" s="6"/>
      <c r="D70" s="6"/>
      <c r="E70" s="3" t="s">
        <v>152</v>
      </c>
      <c r="F70" s="6">
        <f>$B$70*COUNTIF(U70:GD70,"e")</f>
        <v>1</v>
      </c>
      <c r="G70" s="6">
        <f>$B$70*COUNTIF(U70:GD70,"z")</f>
        <v>1</v>
      </c>
      <c r="H70" s="6">
        <f t="shared" si="56"/>
        <v>45</v>
      </c>
      <c r="I70" s="6">
        <f t="shared" si="57"/>
        <v>15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30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4</v>
      </c>
      <c r="S70" s="7">
        <f t="shared" si="67"/>
        <v>2.8</v>
      </c>
      <c r="T70" s="7">
        <f>$B$70*2</f>
        <v>2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f>$B$70*15</f>
        <v>15</v>
      </c>
      <c r="DW70" s="10" t="s">
        <v>68</v>
      </c>
      <c r="DX70" s="11"/>
      <c r="DY70" s="10"/>
      <c r="DZ70" s="11"/>
      <c r="EA70" s="10"/>
      <c r="EB70" s="7">
        <f>$B$70*1.2</f>
        <v>1.2</v>
      </c>
      <c r="EC70" s="11"/>
      <c r="ED70" s="10"/>
      <c r="EE70" s="11">
        <f>$B$70*30</f>
        <v>30</v>
      </c>
      <c r="EF70" s="10" t="s">
        <v>60</v>
      </c>
      <c r="EG70" s="11"/>
      <c r="EH70" s="10"/>
      <c r="EI70" s="11"/>
      <c r="EJ70" s="10"/>
      <c r="EK70" s="11"/>
      <c r="EL70" s="10"/>
      <c r="EM70" s="11"/>
      <c r="EN70" s="10"/>
      <c r="EO70" s="7">
        <f>$B$70*2.8</f>
        <v>2.8</v>
      </c>
      <c r="EP70" s="7">
        <f t="shared" si="73"/>
        <v>4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13</v>
      </c>
      <c r="B71" s="6">
        <v>1</v>
      </c>
      <c r="C71" s="6"/>
      <c r="D71" s="6"/>
      <c r="E71" s="3" t="s">
        <v>153</v>
      </c>
      <c r="F71" s="6">
        <f>$B$71*COUNTIF(U71:GD71,"e")</f>
        <v>1</v>
      </c>
      <c r="G71" s="6">
        <f>$B$71*COUNTIF(U71:GD71,"z")</f>
        <v>1</v>
      </c>
      <c r="H71" s="6">
        <f t="shared" si="56"/>
        <v>50</v>
      </c>
      <c r="I71" s="6">
        <f t="shared" si="57"/>
        <v>30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0</v>
      </c>
      <c r="O71" s="6">
        <f t="shared" si="63"/>
        <v>20</v>
      </c>
      <c r="P71" s="6">
        <f t="shared" si="64"/>
        <v>0</v>
      </c>
      <c r="Q71" s="6">
        <f t="shared" si="65"/>
        <v>0</v>
      </c>
      <c r="R71" s="7">
        <f t="shared" si="66"/>
        <v>4</v>
      </c>
      <c r="S71" s="7">
        <f t="shared" si="67"/>
        <v>1.8</v>
      </c>
      <c r="T71" s="7">
        <f>$B$71*2.2</f>
        <v>2.2000000000000002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>
        <f>$B$71*30</f>
        <v>30</v>
      </c>
      <c r="ER71" s="10" t="s">
        <v>68</v>
      </c>
      <c r="ES71" s="11"/>
      <c r="ET71" s="10"/>
      <c r="EU71" s="11"/>
      <c r="EV71" s="10"/>
      <c r="EW71" s="7">
        <f>$B$71*2.2</f>
        <v>2.2000000000000002</v>
      </c>
      <c r="EX71" s="11"/>
      <c r="EY71" s="10"/>
      <c r="EZ71" s="11"/>
      <c r="FA71" s="10"/>
      <c r="FB71" s="11"/>
      <c r="FC71" s="10"/>
      <c r="FD71" s="11">
        <f>$B$71*20</f>
        <v>20</v>
      </c>
      <c r="FE71" s="10" t="s">
        <v>60</v>
      </c>
      <c r="FF71" s="11"/>
      <c r="FG71" s="10"/>
      <c r="FH71" s="11"/>
      <c r="FI71" s="10"/>
      <c r="FJ71" s="7">
        <f>$B$71*1.8</f>
        <v>1.8</v>
      </c>
      <c r="FK71" s="7">
        <f t="shared" si="74"/>
        <v>4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/>
      <c r="B72" s="6"/>
      <c r="C72" s="6"/>
      <c r="D72" s="6" t="s">
        <v>154</v>
      </c>
      <c r="E72" s="3" t="s">
        <v>155</v>
      </c>
      <c r="F72" s="6">
        <f>COUNTIF(U72:GD72,"e")</f>
        <v>0</v>
      </c>
      <c r="G72" s="6">
        <f>COUNTIF(U72:GD72,"z")</f>
        <v>1</v>
      </c>
      <c r="H72" s="6">
        <f t="shared" si="56"/>
        <v>0</v>
      </c>
      <c r="I72" s="6">
        <f t="shared" si="57"/>
        <v>0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15</v>
      </c>
      <c r="S72" s="7">
        <f t="shared" si="67"/>
        <v>15</v>
      </c>
      <c r="T72" s="7">
        <v>0.5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>
        <v>0</v>
      </c>
      <c r="FG72" s="10" t="s">
        <v>60</v>
      </c>
      <c r="FH72" s="11"/>
      <c r="FI72" s="10"/>
      <c r="FJ72" s="7">
        <v>15</v>
      </c>
      <c r="FK72" s="7">
        <f t="shared" si="74"/>
        <v>15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/>
      <c r="B73" s="6"/>
      <c r="C73" s="6"/>
      <c r="D73" s="6" t="s">
        <v>156</v>
      </c>
      <c r="E73" s="3" t="s">
        <v>157</v>
      </c>
      <c r="F73" s="6">
        <f>COUNTIF(U73:GD73,"e")</f>
        <v>0</v>
      </c>
      <c r="G73" s="6">
        <f>COUNTIF(U73:GD73,"z")</f>
        <v>1</v>
      </c>
      <c r="H73" s="6">
        <f t="shared" si="56"/>
        <v>30</v>
      </c>
      <c r="I73" s="6">
        <f t="shared" si="57"/>
        <v>0</v>
      </c>
      <c r="J73" s="6">
        <f t="shared" si="58"/>
        <v>0</v>
      </c>
      <c r="K73" s="6">
        <f t="shared" si="59"/>
        <v>30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2</v>
      </c>
      <c r="S73" s="7">
        <f t="shared" si="67"/>
        <v>0</v>
      </c>
      <c r="T73" s="7">
        <v>1.2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/>
      <c r="ER73" s="10"/>
      <c r="ES73" s="11"/>
      <c r="ET73" s="10"/>
      <c r="EU73" s="11">
        <v>30</v>
      </c>
      <c r="EV73" s="10" t="s">
        <v>60</v>
      </c>
      <c r="EW73" s="7">
        <v>2</v>
      </c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2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14</v>
      </c>
      <c r="B74" s="6">
        <v>1</v>
      </c>
      <c r="C74" s="6"/>
      <c r="D74" s="6"/>
      <c r="E74" s="3" t="s">
        <v>158</v>
      </c>
      <c r="F74" s="6">
        <f>$B$74*COUNTIF(U74:GD74,"e")</f>
        <v>1</v>
      </c>
      <c r="G74" s="6">
        <f>$B$74*COUNTIF(U74:GD74,"z")</f>
        <v>1</v>
      </c>
      <c r="H74" s="6">
        <f t="shared" si="56"/>
        <v>30</v>
      </c>
      <c r="I74" s="6">
        <f t="shared" si="57"/>
        <v>15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15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3</v>
      </c>
      <c r="S74" s="7">
        <f t="shared" si="67"/>
        <v>1.6</v>
      </c>
      <c r="T74" s="7">
        <f>$B$74*1.4</f>
        <v>1.4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$B$74*15</f>
        <v>15</v>
      </c>
      <c r="ER74" s="10" t="s">
        <v>68</v>
      </c>
      <c r="ES74" s="11"/>
      <c r="ET74" s="10"/>
      <c r="EU74" s="11"/>
      <c r="EV74" s="10"/>
      <c r="EW74" s="7">
        <f>$B$74*1.4</f>
        <v>1.4</v>
      </c>
      <c r="EX74" s="11"/>
      <c r="EY74" s="10"/>
      <c r="EZ74" s="11">
        <f>$B$74*15</f>
        <v>15</v>
      </c>
      <c r="FA74" s="10" t="s">
        <v>60</v>
      </c>
      <c r="FB74" s="11"/>
      <c r="FC74" s="10"/>
      <c r="FD74" s="11"/>
      <c r="FE74" s="10"/>
      <c r="FF74" s="11"/>
      <c r="FG74" s="10"/>
      <c r="FH74" s="11"/>
      <c r="FI74" s="10"/>
      <c r="FJ74" s="7">
        <f>$B$74*1.6</f>
        <v>1.6</v>
      </c>
      <c r="FK74" s="7">
        <f t="shared" si="74"/>
        <v>3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>
        <v>15</v>
      </c>
      <c r="B75" s="6">
        <v>1</v>
      </c>
      <c r="C75" s="6"/>
      <c r="D75" s="6"/>
      <c r="E75" s="3" t="s">
        <v>159</v>
      </c>
      <c r="F75" s="6">
        <f>$B$75*COUNTIF(U75:GD75,"e")</f>
        <v>1</v>
      </c>
      <c r="G75" s="6">
        <f>$B$75*COUNTIF(U75:GD75,"z")</f>
        <v>1</v>
      </c>
      <c r="H75" s="6">
        <f t="shared" si="56"/>
        <v>30</v>
      </c>
      <c r="I75" s="6">
        <f t="shared" si="57"/>
        <v>15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15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2</v>
      </c>
      <c r="S75" s="7">
        <f t="shared" si="67"/>
        <v>1</v>
      </c>
      <c r="T75" s="7">
        <f>$B$75*1.4</f>
        <v>1.4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>
        <f>$B$75*15</f>
        <v>15</v>
      </c>
      <c r="ER75" s="10" t="s">
        <v>68</v>
      </c>
      <c r="ES75" s="11"/>
      <c r="ET75" s="10"/>
      <c r="EU75" s="11"/>
      <c r="EV75" s="10"/>
      <c r="EW75" s="7">
        <f>$B$75*1</f>
        <v>1</v>
      </c>
      <c r="EX75" s="11"/>
      <c r="EY75" s="10"/>
      <c r="EZ75" s="11">
        <f>$B$75*15</f>
        <v>15</v>
      </c>
      <c r="FA75" s="10" t="s">
        <v>60</v>
      </c>
      <c r="FB75" s="11"/>
      <c r="FC75" s="10"/>
      <c r="FD75" s="11"/>
      <c r="FE75" s="10"/>
      <c r="FF75" s="11"/>
      <c r="FG75" s="10"/>
      <c r="FH75" s="11"/>
      <c r="FI75" s="10"/>
      <c r="FJ75" s="7">
        <f>$B$75*1</f>
        <v>1</v>
      </c>
      <c r="FK75" s="7">
        <f t="shared" si="74"/>
        <v>2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/>
      <c r="B76" s="6"/>
      <c r="C76" s="6"/>
      <c r="D76" s="6" t="s">
        <v>160</v>
      </c>
      <c r="E76" s="3" t="s">
        <v>161</v>
      </c>
      <c r="F76" s="6">
        <f>COUNTIF(U76:GD76,"e")</f>
        <v>0</v>
      </c>
      <c r="G76" s="6">
        <f>COUNTIF(U76:GD76,"z")</f>
        <v>3</v>
      </c>
      <c r="H76" s="6">
        <f t="shared" si="56"/>
        <v>55</v>
      </c>
      <c r="I76" s="6">
        <f t="shared" si="57"/>
        <v>15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10</v>
      </c>
      <c r="N76" s="6">
        <f t="shared" si="62"/>
        <v>0</v>
      </c>
      <c r="O76" s="6">
        <f t="shared" si="63"/>
        <v>30</v>
      </c>
      <c r="P76" s="6">
        <f t="shared" si="64"/>
        <v>0</v>
      </c>
      <c r="Q76" s="6">
        <f t="shared" si="65"/>
        <v>0</v>
      </c>
      <c r="R76" s="7">
        <f t="shared" si="66"/>
        <v>4</v>
      </c>
      <c r="S76" s="7">
        <f t="shared" si="67"/>
        <v>2.8</v>
      </c>
      <c r="T76" s="7">
        <v>2.2000000000000002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>
        <v>15</v>
      </c>
      <c r="ER76" s="10" t="s">
        <v>60</v>
      </c>
      <c r="ES76" s="11"/>
      <c r="ET76" s="10"/>
      <c r="EU76" s="11"/>
      <c r="EV76" s="10"/>
      <c r="EW76" s="7">
        <v>1.2</v>
      </c>
      <c r="EX76" s="11"/>
      <c r="EY76" s="10"/>
      <c r="EZ76" s="11">
        <v>10</v>
      </c>
      <c r="FA76" s="10" t="s">
        <v>60</v>
      </c>
      <c r="FB76" s="11"/>
      <c r="FC76" s="10"/>
      <c r="FD76" s="11">
        <v>30</v>
      </c>
      <c r="FE76" s="10" t="s">
        <v>60</v>
      </c>
      <c r="FF76" s="11"/>
      <c r="FG76" s="10"/>
      <c r="FH76" s="11"/>
      <c r="FI76" s="10"/>
      <c r="FJ76" s="7">
        <v>2.8</v>
      </c>
      <c r="FK76" s="7">
        <f t="shared" si="74"/>
        <v>4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/>
      <c r="B77" s="6"/>
      <c r="C77" s="6"/>
      <c r="D77" s="6" t="s">
        <v>162</v>
      </c>
      <c r="E77" s="3" t="s">
        <v>163</v>
      </c>
      <c r="F77" s="6">
        <f>COUNTIF(U77:GD77,"e")</f>
        <v>0</v>
      </c>
      <c r="G77" s="6">
        <f>COUNTIF(U77:GD77,"z")</f>
        <v>2</v>
      </c>
      <c r="H77" s="6">
        <f t="shared" si="56"/>
        <v>45</v>
      </c>
      <c r="I77" s="6">
        <f t="shared" si="57"/>
        <v>15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30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0</v>
      </c>
      <c r="R77" s="7">
        <f t="shared" si="66"/>
        <v>4</v>
      </c>
      <c r="S77" s="7">
        <f t="shared" si="67"/>
        <v>2</v>
      </c>
      <c r="T77" s="7">
        <v>1.8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>
        <v>15</v>
      </c>
      <c r="BL77" s="10" t="s">
        <v>60</v>
      </c>
      <c r="BM77" s="11"/>
      <c r="BN77" s="10"/>
      <c r="BO77" s="11"/>
      <c r="BP77" s="10"/>
      <c r="BQ77" s="7">
        <v>2</v>
      </c>
      <c r="BR77" s="11"/>
      <c r="BS77" s="10"/>
      <c r="BT77" s="11">
        <v>30</v>
      </c>
      <c r="BU77" s="10" t="s">
        <v>60</v>
      </c>
      <c r="BV77" s="11"/>
      <c r="BW77" s="10"/>
      <c r="BX77" s="11"/>
      <c r="BY77" s="10"/>
      <c r="BZ77" s="11"/>
      <c r="CA77" s="10"/>
      <c r="CB77" s="11"/>
      <c r="CC77" s="10"/>
      <c r="CD77" s="7">
        <v>2</v>
      </c>
      <c r="CE77" s="7">
        <f t="shared" si="70"/>
        <v>4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4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ht="15.95" customHeight="1" x14ac:dyDescent="0.2">
      <c r="A78" s="6"/>
      <c r="B78" s="6"/>
      <c r="C78" s="6"/>
      <c r="D78" s="6"/>
      <c r="E78" s="6" t="s">
        <v>80</v>
      </c>
      <c r="F78" s="6">
        <f t="shared" ref="F78:AK78" si="76">SUM(F41:F77)</f>
        <v>18</v>
      </c>
      <c r="G78" s="6">
        <f t="shared" si="76"/>
        <v>56</v>
      </c>
      <c r="H78" s="6">
        <f t="shared" si="76"/>
        <v>1787</v>
      </c>
      <c r="I78" s="6">
        <f t="shared" si="76"/>
        <v>702</v>
      </c>
      <c r="J78" s="6">
        <f t="shared" si="76"/>
        <v>30</v>
      </c>
      <c r="K78" s="6">
        <f t="shared" si="76"/>
        <v>30</v>
      </c>
      <c r="L78" s="6">
        <f t="shared" si="76"/>
        <v>0</v>
      </c>
      <c r="M78" s="6">
        <f t="shared" si="76"/>
        <v>810</v>
      </c>
      <c r="N78" s="6">
        <f t="shared" si="76"/>
        <v>0</v>
      </c>
      <c r="O78" s="6">
        <f t="shared" si="76"/>
        <v>215</v>
      </c>
      <c r="P78" s="6">
        <f t="shared" si="76"/>
        <v>0</v>
      </c>
      <c r="Q78" s="6">
        <f t="shared" si="76"/>
        <v>0</v>
      </c>
      <c r="R78" s="7">
        <f t="shared" si="76"/>
        <v>150</v>
      </c>
      <c r="S78" s="7">
        <f t="shared" si="76"/>
        <v>92.8</v>
      </c>
      <c r="T78" s="7">
        <f t="shared" si="76"/>
        <v>76.000000000000028</v>
      </c>
      <c r="U78" s="11">
        <f t="shared" si="76"/>
        <v>60</v>
      </c>
      <c r="V78" s="10">
        <f t="shared" si="76"/>
        <v>0</v>
      </c>
      <c r="W78" s="11">
        <f t="shared" si="76"/>
        <v>0</v>
      </c>
      <c r="X78" s="10">
        <f t="shared" si="76"/>
        <v>0</v>
      </c>
      <c r="Y78" s="11">
        <f t="shared" si="76"/>
        <v>0</v>
      </c>
      <c r="Z78" s="10">
        <f t="shared" si="76"/>
        <v>0</v>
      </c>
      <c r="AA78" s="7">
        <f t="shared" si="76"/>
        <v>5.2</v>
      </c>
      <c r="AB78" s="11">
        <f t="shared" si="76"/>
        <v>0</v>
      </c>
      <c r="AC78" s="10">
        <f t="shared" si="76"/>
        <v>0</v>
      </c>
      <c r="AD78" s="11">
        <f t="shared" si="76"/>
        <v>55</v>
      </c>
      <c r="AE78" s="10">
        <f t="shared" si="76"/>
        <v>0</v>
      </c>
      <c r="AF78" s="11">
        <f t="shared" si="76"/>
        <v>0</v>
      </c>
      <c r="AG78" s="10">
        <f t="shared" si="76"/>
        <v>0</v>
      </c>
      <c r="AH78" s="11">
        <f t="shared" si="76"/>
        <v>0</v>
      </c>
      <c r="AI78" s="10">
        <f t="shared" si="76"/>
        <v>0</v>
      </c>
      <c r="AJ78" s="11">
        <f t="shared" si="76"/>
        <v>0</v>
      </c>
      <c r="AK78" s="10">
        <f t="shared" si="76"/>
        <v>0</v>
      </c>
      <c r="AL78" s="11">
        <f t="shared" ref="AL78:BQ78" si="77">SUM(AL41:AL77)</f>
        <v>0</v>
      </c>
      <c r="AM78" s="10">
        <f t="shared" si="77"/>
        <v>0</v>
      </c>
      <c r="AN78" s="7">
        <f t="shared" si="77"/>
        <v>4.8</v>
      </c>
      <c r="AO78" s="7">
        <f t="shared" si="77"/>
        <v>10</v>
      </c>
      <c r="AP78" s="11">
        <f t="shared" si="77"/>
        <v>105</v>
      </c>
      <c r="AQ78" s="10">
        <f t="shared" si="77"/>
        <v>0</v>
      </c>
      <c r="AR78" s="11">
        <f t="shared" si="77"/>
        <v>0</v>
      </c>
      <c r="AS78" s="10">
        <f t="shared" si="77"/>
        <v>0</v>
      </c>
      <c r="AT78" s="11">
        <f t="shared" si="77"/>
        <v>0</v>
      </c>
      <c r="AU78" s="10">
        <f t="shared" si="77"/>
        <v>0</v>
      </c>
      <c r="AV78" s="7">
        <f t="shared" si="77"/>
        <v>7.8000000000000007</v>
      </c>
      <c r="AW78" s="11">
        <f t="shared" si="77"/>
        <v>0</v>
      </c>
      <c r="AX78" s="10">
        <f t="shared" si="77"/>
        <v>0</v>
      </c>
      <c r="AY78" s="11">
        <f t="shared" si="77"/>
        <v>115</v>
      </c>
      <c r="AZ78" s="10">
        <f t="shared" si="77"/>
        <v>0</v>
      </c>
      <c r="BA78" s="11">
        <f t="shared" si="77"/>
        <v>0</v>
      </c>
      <c r="BB78" s="10">
        <f t="shared" si="77"/>
        <v>0</v>
      </c>
      <c r="BC78" s="11">
        <f t="shared" si="77"/>
        <v>0</v>
      </c>
      <c r="BD78" s="10">
        <f t="shared" si="77"/>
        <v>0</v>
      </c>
      <c r="BE78" s="11">
        <f t="shared" si="77"/>
        <v>0</v>
      </c>
      <c r="BF78" s="10">
        <f t="shared" si="77"/>
        <v>0</v>
      </c>
      <c r="BG78" s="11">
        <f t="shared" si="77"/>
        <v>0</v>
      </c>
      <c r="BH78" s="10">
        <f t="shared" si="77"/>
        <v>0</v>
      </c>
      <c r="BI78" s="7">
        <f t="shared" si="77"/>
        <v>8.1999999999999993</v>
      </c>
      <c r="BJ78" s="7">
        <f t="shared" si="77"/>
        <v>16</v>
      </c>
      <c r="BK78" s="11">
        <f t="shared" si="77"/>
        <v>147</v>
      </c>
      <c r="BL78" s="10">
        <f t="shared" si="77"/>
        <v>0</v>
      </c>
      <c r="BM78" s="11">
        <f t="shared" si="77"/>
        <v>30</v>
      </c>
      <c r="BN78" s="10">
        <f t="shared" si="77"/>
        <v>0</v>
      </c>
      <c r="BO78" s="11">
        <f t="shared" si="77"/>
        <v>0</v>
      </c>
      <c r="BP78" s="10">
        <f t="shared" si="77"/>
        <v>0</v>
      </c>
      <c r="BQ78" s="7">
        <f t="shared" si="77"/>
        <v>13</v>
      </c>
      <c r="BR78" s="11">
        <f t="shared" ref="BR78:CW78" si="78">SUM(BR41:BR77)</f>
        <v>0</v>
      </c>
      <c r="BS78" s="10">
        <f t="shared" si="78"/>
        <v>0</v>
      </c>
      <c r="BT78" s="11">
        <f t="shared" si="78"/>
        <v>150</v>
      </c>
      <c r="BU78" s="10">
        <f t="shared" si="78"/>
        <v>0</v>
      </c>
      <c r="BV78" s="11">
        <f t="shared" si="78"/>
        <v>0</v>
      </c>
      <c r="BW78" s="10">
        <f t="shared" si="78"/>
        <v>0</v>
      </c>
      <c r="BX78" s="11">
        <f t="shared" si="78"/>
        <v>15</v>
      </c>
      <c r="BY78" s="10">
        <f t="shared" si="78"/>
        <v>0</v>
      </c>
      <c r="BZ78" s="11">
        <f t="shared" si="78"/>
        <v>0</v>
      </c>
      <c r="CA78" s="10">
        <f t="shared" si="78"/>
        <v>0</v>
      </c>
      <c r="CB78" s="11">
        <f t="shared" si="78"/>
        <v>0</v>
      </c>
      <c r="CC78" s="10">
        <f t="shared" si="78"/>
        <v>0</v>
      </c>
      <c r="CD78" s="7">
        <f t="shared" si="78"/>
        <v>11</v>
      </c>
      <c r="CE78" s="7">
        <f t="shared" si="78"/>
        <v>24</v>
      </c>
      <c r="CF78" s="11">
        <f t="shared" si="78"/>
        <v>150</v>
      </c>
      <c r="CG78" s="10">
        <f t="shared" si="78"/>
        <v>0</v>
      </c>
      <c r="CH78" s="11">
        <f t="shared" si="78"/>
        <v>0</v>
      </c>
      <c r="CI78" s="10">
        <f t="shared" si="78"/>
        <v>0</v>
      </c>
      <c r="CJ78" s="11">
        <f t="shared" si="78"/>
        <v>0</v>
      </c>
      <c r="CK78" s="10">
        <f t="shared" si="78"/>
        <v>0</v>
      </c>
      <c r="CL78" s="7">
        <f t="shared" si="78"/>
        <v>11.200000000000001</v>
      </c>
      <c r="CM78" s="11">
        <f t="shared" si="78"/>
        <v>0</v>
      </c>
      <c r="CN78" s="10">
        <f t="shared" si="78"/>
        <v>0</v>
      </c>
      <c r="CO78" s="11">
        <f t="shared" si="78"/>
        <v>165</v>
      </c>
      <c r="CP78" s="10">
        <f t="shared" si="78"/>
        <v>0</v>
      </c>
      <c r="CQ78" s="11">
        <f t="shared" si="78"/>
        <v>0</v>
      </c>
      <c r="CR78" s="10">
        <f t="shared" si="78"/>
        <v>0</v>
      </c>
      <c r="CS78" s="11">
        <f t="shared" si="78"/>
        <v>45</v>
      </c>
      <c r="CT78" s="10">
        <f t="shared" si="78"/>
        <v>0</v>
      </c>
      <c r="CU78" s="11">
        <f t="shared" si="78"/>
        <v>0</v>
      </c>
      <c r="CV78" s="10">
        <f t="shared" si="78"/>
        <v>0</v>
      </c>
      <c r="CW78" s="11">
        <f t="shared" si="78"/>
        <v>0</v>
      </c>
      <c r="CX78" s="10">
        <f t="shared" ref="CX78:EC78" si="79">SUM(CX41:CX77)</f>
        <v>0</v>
      </c>
      <c r="CY78" s="7">
        <f t="shared" si="79"/>
        <v>15.799999999999999</v>
      </c>
      <c r="CZ78" s="7">
        <f t="shared" si="79"/>
        <v>27</v>
      </c>
      <c r="DA78" s="11">
        <f t="shared" si="79"/>
        <v>105</v>
      </c>
      <c r="DB78" s="10">
        <f t="shared" si="79"/>
        <v>0</v>
      </c>
      <c r="DC78" s="11">
        <f t="shared" si="79"/>
        <v>0</v>
      </c>
      <c r="DD78" s="10">
        <f t="shared" si="79"/>
        <v>0</v>
      </c>
      <c r="DE78" s="11">
        <f t="shared" si="79"/>
        <v>0</v>
      </c>
      <c r="DF78" s="10">
        <f t="shared" si="79"/>
        <v>0</v>
      </c>
      <c r="DG78" s="7">
        <f t="shared" si="79"/>
        <v>7.8</v>
      </c>
      <c r="DH78" s="11">
        <f t="shared" si="79"/>
        <v>0</v>
      </c>
      <c r="DI78" s="10">
        <f t="shared" si="79"/>
        <v>0</v>
      </c>
      <c r="DJ78" s="11">
        <f t="shared" si="79"/>
        <v>150</v>
      </c>
      <c r="DK78" s="10">
        <f t="shared" si="79"/>
        <v>0</v>
      </c>
      <c r="DL78" s="11">
        <f t="shared" si="79"/>
        <v>0</v>
      </c>
      <c r="DM78" s="10">
        <f t="shared" si="79"/>
        <v>0</v>
      </c>
      <c r="DN78" s="11">
        <f t="shared" si="79"/>
        <v>90</v>
      </c>
      <c r="DO78" s="10">
        <f t="shared" si="79"/>
        <v>0</v>
      </c>
      <c r="DP78" s="11">
        <f t="shared" si="79"/>
        <v>0</v>
      </c>
      <c r="DQ78" s="10">
        <f t="shared" si="79"/>
        <v>0</v>
      </c>
      <c r="DR78" s="11">
        <f t="shared" si="79"/>
        <v>0</v>
      </c>
      <c r="DS78" s="10">
        <f t="shared" si="79"/>
        <v>0</v>
      </c>
      <c r="DT78" s="7">
        <f t="shared" si="79"/>
        <v>19.2</v>
      </c>
      <c r="DU78" s="7">
        <f t="shared" si="79"/>
        <v>27</v>
      </c>
      <c r="DV78" s="11">
        <f t="shared" si="79"/>
        <v>60</v>
      </c>
      <c r="DW78" s="10">
        <f t="shared" si="79"/>
        <v>0</v>
      </c>
      <c r="DX78" s="11">
        <f t="shared" si="79"/>
        <v>0</v>
      </c>
      <c r="DY78" s="10">
        <f t="shared" si="79"/>
        <v>0</v>
      </c>
      <c r="DZ78" s="11">
        <f t="shared" si="79"/>
        <v>0</v>
      </c>
      <c r="EA78" s="10">
        <f t="shared" si="79"/>
        <v>0</v>
      </c>
      <c r="EB78" s="7">
        <f t="shared" si="79"/>
        <v>4.4000000000000004</v>
      </c>
      <c r="EC78" s="11">
        <f t="shared" si="79"/>
        <v>0</v>
      </c>
      <c r="ED78" s="10">
        <f t="shared" ref="ED78:FI78" si="80">SUM(ED41:ED77)</f>
        <v>0</v>
      </c>
      <c r="EE78" s="11">
        <f t="shared" si="80"/>
        <v>135</v>
      </c>
      <c r="EF78" s="10">
        <f t="shared" si="80"/>
        <v>0</v>
      </c>
      <c r="EG78" s="11">
        <f t="shared" si="80"/>
        <v>0</v>
      </c>
      <c r="EH78" s="10">
        <f t="shared" si="80"/>
        <v>0</v>
      </c>
      <c r="EI78" s="11">
        <f t="shared" si="80"/>
        <v>15</v>
      </c>
      <c r="EJ78" s="10">
        <f t="shared" si="80"/>
        <v>0</v>
      </c>
      <c r="EK78" s="11">
        <f t="shared" si="80"/>
        <v>0</v>
      </c>
      <c r="EL78" s="10">
        <f t="shared" si="80"/>
        <v>0</v>
      </c>
      <c r="EM78" s="11">
        <f t="shared" si="80"/>
        <v>0</v>
      </c>
      <c r="EN78" s="10">
        <f t="shared" si="80"/>
        <v>0</v>
      </c>
      <c r="EO78" s="7">
        <f t="shared" si="80"/>
        <v>11.600000000000001</v>
      </c>
      <c r="EP78" s="7">
        <f t="shared" si="80"/>
        <v>16</v>
      </c>
      <c r="EQ78" s="11">
        <f t="shared" si="80"/>
        <v>75</v>
      </c>
      <c r="ER78" s="10">
        <f t="shared" si="80"/>
        <v>0</v>
      </c>
      <c r="ES78" s="11">
        <f t="shared" si="80"/>
        <v>0</v>
      </c>
      <c r="ET78" s="10">
        <f t="shared" si="80"/>
        <v>0</v>
      </c>
      <c r="EU78" s="11">
        <f t="shared" si="80"/>
        <v>30</v>
      </c>
      <c r="EV78" s="10">
        <f t="shared" si="80"/>
        <v>0</v>
      </c>
      <c r="EW78" s="7">
        <f t="shared" si="80"/>
        <v>7.8</v>
      </c>
      <c r="EX78" s="11">
        <f t="shared" si="80"/>
        <v>0</v>
      </c>
      <c r="EY78" s="10">
        <f t="shared" si="80"/>
        <v>0</v>
      </c>
      <c r="EZ78" s="11">
        <f t="shared" si="80"/>
        <v>40</v>
      </c>
      <c r="FA78" s="10">
        <f t="shared" si="80"/>
        <v>0</v>
      </c>
      <c r="FB78" s="11">
        <f t="shared" si="80"/>
        <v>0</v>
      </c>
      <c r="FC78" s="10">
        <f t="shared" si="80"/>
        <v>0</v>
      </c>
      <c r="FD78" s="11">
        <f t="shared" si="80"/>
        <v>50</v>
      </c>
      <c r="FE78" s="10">
        <f t="shared" si="80"/>
        <v>0</v>
      </c>
      <c r="FF78" s="11">
        <f t="shared" si="80"/>
        <v>0</v>
      </c>
      <c r="FG78" s="10">
        <f t="shared" si="80"/>
        <v>0</v>
      </c>
      <c r="FH78" s="11">
        <f t="shared" si="80"/>
        <v>0</v>
      </c>
      <c r="FI78" s="10">
        <f t="shared" si="80"/>
        <v>0</v>
      </c>
      <c r="FJ78" s="7">
        <f t="shared" ref="FJ78:GF78" si="81">SUM(FJ41:FJ77)</f>
        <v>22.200000000000003</v>
      </c>
      <c r="FK78" s="7">
        <f t="shared" si="81"/>
        <v>30</v>
      </c>
      <c r="FL78" s="11">
        <f t="shared" si="81"/>
        <v>0</v>
      </c>
      <c r="FM78" s="10">
        <f t="shared" si="81"/>
        <v>0</v>
      </c>
      <c r="FN78" s="11">
        <f t="shared" si="81"/>
        <v>0</v>
      </c>
      <c r="FO78" s="10">
        <f t="shared" si="81"/>
        <v>0</v>
      </c>
      <c r="FP78" s="11">
        <f t="shared" si="81"/>
        <v>0</v>
      </c>
      <c r="FQ78" s="10">
        <f t="shared" si="81"/>
        <v>0</v>
      </c>
      <c r="FR78" s="7">
        <f t="shared" si="81"/>
        <v>0</v>
      </c>
      <c r="FS78" s="11">
        <f t="shared" si="81"/>
        <v>0</v>
      </c>
      <c r="FT78" s="10">
        <f t="shared" si="81"/>
        <v>0</v>
      </c>
      <c r="FU78" s="11">
        <f t="shared" si="81"/>
        <v>0</v>
      </c>
      <c r="FV78" s="10">
        <f t="shared" si="81"/>
        <v>0</v>
      </c>
      <c r="FW78" s="11">
        <f t="shared" si="81"/>
        <v>0</v>
      </c>
      <c r="FX78" s="10">
        <f t="shared" si="81"/>
        <v>0</v>
      </c>
      <c r="FY78" s="11">
        <f t="shared" si="81"/>
        <v>0</v>
      </c>
      <c r="FZ78" s="10">
        <f t="shared" si="81"/>
        <v>0</v>
      </c>
      <c r="GA78" s="11">
        <f t="shared" si="81"/>
        <v>0</v>
      </c>
      <c r="GB78" s="10">
        <f t="shared" si="81"/>
        <v>0</v>
      </c>
      <c r="GC78" s="11">
        <f t="shared" si="81"/>
        <v>0</v>
      </c>
      <c r="GD78" s="10">
        <f t="shared" si="81"/>
        <v>0</v>
      </c>
      <c r="GE78" s="7">
        <f t="shared" si="81"/>
        <v>0</v>
      </c>
      <c r="GF78" s="7">
        <f t="shared" si="81"/>
        <v>0</v>
      </c>
    </row>
    <row r="79" spans="1:188" ht="20.100000000000001" customHeight="1" x14ac:dyDescent="0.2">
      <c r="A79" s="19" t="s">
        <v>164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9"/>
      <c r="GF79" s="13"/>
    </row>
    <row r="80" spans="1:188" x14ac:dyDescent="0.2">
      <c r="A80" s="20">
        <v>1</v>
      </c>
      <c r="B80" s="20">
        <v>1</v>
      </c>
      <c r="C80" s="20"/>
      <c r="D80" s="6" t="s">
        <v>165</v>
      </c>
      <c r="E80" s="3" t="s">
        <v>166</v>
      </c>
      <c r="F80" s="6">
        <f t="shared" ref="F80:F109" si="82">COUNTIF(U80:GD80,"e")</f>
        <v>0</v>
      </c>
      <c r="G80" s="6">
        <f t="shared" ref="G80:G109" si="83">COUNTIF(U80:GD80,"z")</f>
        <v>1</v>
      </c>
      <c r="H80" s="6">
        <f t="shared" ref="H80:H109" si="84">SUM(I80:Q80)</f>
        <v>30</v>
      </c>
      <c r="I80" s="6">
        <f t="shared" ref="I80:I109" si="85">U80+AP80+BK80+CF80+DA80+DV80+EQ80+FL80</f>
        <v>0</v>
      </c>
      <c r="J80" s="6">
        <f t="shared" ref="J80:J109" si="86">W80+AR80+BM80+CH80+DC80+DX80+ES80+FN80</f>
        <v>0</v>
      </c>
      <c r="K80" s="6">
        <f t="shared" ref="K80:K109" si="87">Y80+AT80+BO80+CJ80+DE80+DZ80+EU80+FP80</f>
        <v>0</v>
      </c>
      <c r="L80" s="6">
        <f t="shared" ref="L80:L109" si="88">AB80+AW80+BR80+CM80+DH80+EC80+EX80+FS80</f>
        <v>30</v>
      </c>
      <c r="M80" s="6">
        <f t="shared" ref="M80:M109" si="89">AD80+AY80+BT80+CO80+DJ80+EE80+EZ80+FU80</f>
        <v>0</v>
      </c>
      <c r="N80" s="6">
        <f t="shared" ref="N80:N109" si="90">AF80+BA80+BV80+CQ80+DL80+EG80+FB80+FW80</f>
        <v>0</v>
      </c>
      <c r="O80" s="6">
        <f t="shared" ref="O80:O109" si="91">AH80+BC80+BX80+CS80+DN80+EI80+FD80+FY80</f>
        <v>0</v>
      </c>
      <c r="P80" s="6">
        <f t="shared" ref="P80:P109" si="92">AJ80+BE80+BZ80+CU80+DP80+EK80+FF80+GA80</f>
        <v>0</v>
      </c>
      <c r="Q80" s="6">
        <f t="shared" ref="Q80:Q109" si="93">AL80+BG80+CB80+CW80+DR80+EM80+FH80+GC80</f>
        <v>0</v>
      </c>
      <c r="R80" s="7">
        <f t="shared" ref="R80:R109" si="94">AO80+BJ80+CE80+CZ80+DU80+EP80+FK80+GF80</f>
        <v>0</v>
      </c>
      <c r="S80" s="7">
        <f t="shared" ref="S80:S109" si="95">AN80+BI80+CD80+CY80+DT80+EO80+FJ80+GE80</f>
        <v>0</v>
      </c>
      <c r="T80" s="7">
        <v>0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ref="AO80:AO109" si="96">AA80+AN80</f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ref="BJ80:BJ109" si="97">AV80+BI80</f>
        <v>0</v>
      </c>
      <c r="BK80" s="11"/>
      <c r="BL80" s="10"/>
      <c r="BM80" s="11"/>
      <c r="BN80" s="10"/>
      <c r="BO80" s="11"/>
      <c r="BP80" s="10"/>
      <c r="BQ80" s="7"/>
      <c r="BR80" s="11">
        <v>30</v>
      </c>
      <c r="BS80" s="10" t="s">
        <v>60</v>
      </c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>
        <v>0</v>
      </c>
      <c r="CE80" s="7">
        <f t="shared" ref="CE80:CE109" si="98">BQ80+CD80</f>
        <v>0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ref="CZ80:CZ109" si="99">CL80+CY80</f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ref="DU80:DU109" si="100">DG80+DT80</f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ref="EP80:EP109" si="101">EB80+EO80</f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ref="FK80:FK109" si="102">EW80+FJ80</f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ref="GF80:GF109" si="103">FR80+GE80</f>
        <v>0</v>
      </c>
    </row>
    <row r="81" spans="1:188" x14ac:dyDescent="0.2">
      <c r="A81" s="20">
        <v>1</v>
      </c>
      <c r="B81" s="20">
        <v>1</v>
      </c>
      <c r="C81" s="20"/>
      <c r="D81" s="6" t="s">
        <v>167</v>
      </c>
      <c r="E81" s="3" t="s">
        <v>168</v>
      </c>
      <c r="F81" s="6">
        <f t="shared" si="82"/>
        <v>0</v>
      </c>
      <c r="G81" s="6">
        <f t="shared" si="83"/>
        <v>1</v>
      </c>
      <c r="H81" s="6">
        <f t="shared" si="84"/>
        <v>30</v>
      </c>
      <c r="I81" s="6">
        <f t="shared" si="85"/>
        <v>30</v>
      </c>
      <c r="J81" s="6">
        <f t="shared" si="86"/>
        <v>0</v>
      </c>
      <c r="K81" s="6">
        <f t="shared" si="87"/>
        <v>0</v>
      </c>
      <c r="L81" s="6">
        <f t="shared" si="88"/>
        <v>0</v>
      </c>
      <c r="M81" s="6">
        <f t="shared" si="89"/>
        <v>0</v>
      </c>
      <c r="N81" s="6">
        <f t="shared" si="90"/>
        <v>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0</v>
      </c>
      <c r="S81" s="7">
        <f t="shared" si="95"/>
        <v>0</v>
      </c>
      <c r="T81" s="7">
        <v>0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>
        <v>30</v>
      </c>
      <c r="BL81" s="10" t="s">
        <v>60</v>
      </c>
      <c r="BM81" s="11"/>
      <c r="BN81" s="10"/>
      <c r="BO81" s="11"/>
      <c r="BP81" s="10"/>
      <c r="BQ81" s="7">
        <v>0</v>
      </c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8"/>
        <v>0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</row>
    <row r="82" spans="1:188" x14ac:dyDescent="0.2">
      <c r="A82" s="20">
        <v>2</v>
      </c>
      <c r="B82" s="20">
        <v>1</v>
      </c>
      <c r="C82" s="20"/>
      <c r="D82" s="6" t="s">
        <v>169</v>
      </c>
      <c r="E82" s="3" t="s">
        <v>170</v>
      </c>
      <c r="F82" s="6">
        <f t="shared" si="82"/>
        <v>0</v>
      </c>
      <c r="G82" s="6">
        <f t="shared" si="83"/>
        <v>1</v>
      </c>
      <c r="H82" s="6">
        <f t="shared" si="84"/>
        <v>30</v>
      </c>
      <c r="I82" s="6">
        <f t="shared" si="85"/>
        <v>0</v>
      </c>
      <c r="J82" s="6">
        <f t="shared" si="86"/>
        <v>0</v>
      </c>
      <c r="K82" s="6">
        <f t="shared" si="87"/>
        <v>0</v>
      </c>
      <c r="L82" s="6">
        <f t="shared" si="88"/>
        <v>0</v>
      </c>
      <c r="M82" s="6">
        <f t="shared" si="89"/>
        <v>0</v>
      </c>
      <c r="N82" s="6">
        <f t="shared" si="90"/>
        <v>30</v>
      </c>
      <c r="O82" s="6">
        <f t="shared" si="91"/>
        <v>0</v>
      </c>
      <c r="P82" s="6">
        <f t="shared" si="92"/>
        <v>0</v>
      </c>
      <c r="Q82" s="6">
        <f t="shared" si="93"/>
        <v>0</v>
      </c>
      <c r="R82" s="7">
        <f t="shared" si="94"/>
        <v>2</v>
      </c>
      <c r="S82" s="7">
        <f t="shared" si="95"/>
        <v>2</v>
      </c>
      <c r="T82" s="7">
        <v>1.2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6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7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>
        <v>30</v>
      </c>
      <c r="BW82" s="10" t="s">
        <v>60</v>
      </c>
      <c r="BX82" s="11"/>
      <c r="BY82" s="10"/>
      <c r="BZ82" s="11"/>
      <c r="CA82" s="10"/>
      <c r="CB82" s="11"/>
      <c r="CC82" s="10"/>
      <c r="CD82" s="7">
        <v>2</v>
      </c>
      <c r="CE82" s="7">
        <f t="shared" si="98"/>
        <v>2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9"/>
        <v>0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0"/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1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2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3"/>
        <v>0</v>
      </c>
    </row>
    <row r="83" spans="1:188" x14ac:dyDescent="0.2">
      <c r="A83" s="20">
        <v>2</v>
      </c>
      <c r="B83" s="20">
        <v>1</v>
      </c>
      <c r="C83" s="20"/>
      <c r="D83" s="6" t="s">
        <v>171</v>
      </c>
      <c r="E83" s="3" t="s">
        <v>172</v>
      </c>
      <c r="F83" s="6">
        <f t="shared" si="82"/>
        <v>0</v>
      </c>
      <c r="G83" s="6">
        <f t="shared" si="83"/>
        <v>1</v>
      </c>
      <c r="H83" s="6">
        <f t="shared" si="84"/>
        <v>30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30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2</v>
      </c>
      <c r="S83" s="7">
        <f t="shared" si="95"/>
        <v>2</v>
      </c>
      <c r="T83" s="7">
        <v>1.2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>
        <v>30</v>
      </c>
      <c r="BW83" s="10" t="s">
        <v>60</v>
      </c>
      <c r="BX83" s="11"/>
      <c r="BY83" s="10"/>
      <c r="BZ83" s="11"/>
      <c r="CA83" s="10"/>
      <c r="CB83" s="11"/>
      <c r="CC83" s="10"/>
      <c r="CD83" s="7">
        <v>2</v>
      </c>
      <c r="CE83" s="7">
        <f t="shared" si="98"/>
        <v>2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3</v>
      </c>
      <c r="B84" s="20">
        <v>1</v>
      </c>
      <c r="C84" s="20"/>
      <c r="D84" s="6" t="s">
        <v>173</v>
      </c>
      <c r="E84" s="3" t="s">
        <v>174</v>
      </c>
      <c r="F84" s="6">
        <f t="shared" si="82"/>
        <v>0</v>
      </c>
      <c r="G84" s="6">
        <f t="shared" si="83"/>
        <v>1</v>
      </c>
      <c r="H84" s="6">
        <f t="shared" si="84"/>
        <v>30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30</v>
      </c>
      <c r="M84" s="6">
        <f t="shared" si="89"/>
        <v>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0</v>
      </c>
      <c r="S84" s="7">
        <f t="shared" si="95"/>
        <v>0</v>
      </c>
      <c r="T84" s="7">
        <v>0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/>
      <c r="CK84" s="10"/>
      <c r="CL84" s="7"/>
      <c r="CM84" s="11">
        <v>30</v>
      </c>
      <c r="CN84" s="10" t="s">
        <v>60</v>
      </c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>
        <v>0</v>
      </c>
      <c r="CZ84" s="7">
        <f t="shared" si="9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3</v>
      </c>
      <c r="B85" s="20">
        <v>1</v>
      </c>
      <c r="C85" s="20"/>
      <c r="D85" s="6" t="s">
        <v>175</v>
      </c>
      <c r="E85" s="3" t="s">
        <v>176</v>
      </c>
      <c r="F85" s="6">
        <f t="shared" si="82"/>
        <v>0</v>
      </c>
      <c r="G85" s="6">
        <f t="shared" si="83"/>
        <v>1</v>
      </c>
      <c r="H85" s="6">
        <f t="shared" si="84"/>
        <v>30</v>
      </c>
      <c r="I85" s="6">
        <f t="shared" si="85"/>
        <v>30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0</v>
      </c>
      <c r="S85" s="7">
        <f t="shared" si="95"/>
        <v>0</v>
      </c>
      <c r="T85" s="7">
        <v>0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>
        <v>30</v>
      </c>
      <c r="CG85" s="10" t="s">
        <v>60</v>
      </c>
      <c r="CH85" s="11"/>
      <c r="CI85" s="10"/>
      <c r="CJ85" s="11"/>
      <c r="CK85" s="10"/>
      <c r="CL85" s="7">
        <v>0</v>
      </c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4</v>
      </c>
      <c r="B86" s="20">
        <v>1</v>
      </c>
      <c r="C86" s="20"/>
      <c r="D86" s="6" t="s">
        <v>177</v>
      </c>
      <c r="E86" s="3" t="s">
        <v>178</v>
      </c>
      <c r="F86" s="6">
        <f t="shared" si="82"/>
        <v>0</v>
      </c>
      <c r="G86" s="6">
        <f t="shared" si="83"/>
        <v>1</v>
      </c>
      <c r="H86" s="6">
        <f t="shared" si="84"/>
        <v>60</v>
      </c>
      <c r="I86" s="6">
        <f t="shared" si="85"/>
        <v>0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60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3</v>
      </c>
      <c r="S86" s="7">
        <f t="shared" si="95"/>
        <v>3</v>
      </c>
      <c r="T86" s="7">
        <v>2.4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>
        <v>60</v>
      </c>
      <c r="CR86" s="10" t="s">
        <v>60</v>
      </c>
      <c r="CS86" s="11"/>
      <c r="CT86" s="10"/>
      <c r="CU86" s="11"/>
      <c r="CV86" s="10"/>
      <c r="CW86" s="11"/>
      <c r="CX86" s="10"/>
      <c r="CY86" s="7">
        <v>3</v>
      </c>
      <c r="CZ86" s="7">
        <f t="shared" si="99"/>
        <v>3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4</v>
      </c>
      <c r="B87" s="20">
        <v>1</v>
      </c>
      <c r="C87" s="20"/>
      <c r="D87" s="6" t="s">
        <v>179</v>
      </c>
      <c r="E87" s="3" t="s">
        <v>180</v>
      </c>
      <c r="F87" s="6">
        <f t="shared" si="82"/>
        <v>0</v>
      </c>
      <c r="G87" s="6">
        <f t="shared" si="83"/>
        <v>1</v>
      </c>
      <c r="H87" s="6">
        <f t="shared" si="84"/>
        <v>60</v>
      </c>
      <c r="I87" s="6">
        <f t="shared" si="85"/>
        <v>0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60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3</v>
      </c>
      <c r="S87" s="7">
        <f t="shared" si="95"/>
        <v>3</v>
      </c>
      <c r="T87" s="7">
        <v>2.4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>
        <v>60</v>
      </c>
      <c r="CR87" s="10" t="s">
        <v>60</v>
      </c>
      <c r="CS87" s="11"/>
      <c r="CT87" s="10"/>
      <c r="CU87" s="11"/>
      <c r="CV87" s="10"/>
      <c r="CW87" s="11"/>
      <c r="CX87" s="10"/>
      <c r="CY87" s="7">
        <v>3</v>
      </c>
      <c r="CZ87" s="7">
        <f t="shared" si="99"/>
        <v>3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5</v>
      </c>
      <c r="B88" s="20">
        <v>1</v>
      </c>
      <c r="C88" s="20"/>
      <c r="D88" s="6" t="s">
        <v>181</v>
      </c>
      <c r="E88" s="3" t="s">
        <v>182</v>
      </c>
      <c r="F88" s="6">
        <f t="shared" si="82"/>
        <v>1</v>
      </c>
      <c r="G88" s="6">
        <f t="shared" si="83"/>
        <v>0</v>
      </c>
      <c r="H88" s="6">
        <f t="shared" si="84"/>
        <v>60</v>
      </c>
      <c r="I88" s="6">
        <f t="shared" si="85"/>
        <v>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60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3</v>
      </c>
      <c r="S88" s="7">
        <f t="shared" si="95"/>
        <v>3</v>
      </c>
      <c r="T88" s="7">
        <v>2.6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>
        <v>60</v>
      </c>
      <c r="DM88" s="10" t="s">
        <v>68</v>
      </c>
      <c r="DN88" s="11"/>
      <c r="DO88" s="10"/>
      <c r="DP88" s="11"/>
      <c r="DQ88" s="10"/>
      <c r="DR88" s="11"/>
      <c r="DS88" s="10"/>
      <c r="DT88" s="7">
        <v>3</v>
      </c>
      <c r="DU88" s="7">
        <f t="shared" si="100"/>
        <v>3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5</v>
      </c>
      <c r="B89" s="20">
        <v>1</v>
      </c>
      <c r="C89" s="20"/>
      <c r="D89" s="6" t="s">
        <v>183</v>
      </c>
      <c r="E89" s="3" t="s">
        <v>184</v>
      </c>
      <c r="F89" s="6">
        <f t="shared" si="82"/>
        <v>1</v>
      </c>
      <c r="G89" s="6">
        <f t="shared" si="83"/>
        <v>0</v>
      </c>
      <c r="H89" s="6">
        <f t="shared" si="84"/>
        <v>60</v>
      </c>
      <c r="I89" s="6">
        <f t="shared" si="85"/>
        <v>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60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3</v>
      </c>
      <c r="S89" s="7">
        <f t="shared" si="95"/>
        <v>3</v>
      </c>
      <c r="T89" s="7">
        <v>2.6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>
        <v>60</v>
      </c>
      <c r="DM89" s="10" t="s">
        <v>68</v>
      </c>
      <c r="DN89" s="11"/>
      <c r="DO89" s="10"/>
      <c r="DP89" s="11"/>
      <c r="DQ89" s="10"/>
      <c r="DR89" s="11"/>
      <c r="DS89" s="10"/>
      <c r="DT89" s="7">
        <v>3</v>
      </c>
      <c r="DU89" s="7">
        <f t="shared" si="100"/>
        <v>3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6</v>
      </c>
      <c r="B90" s="20">
        <v>1</v>
      </c>
      <c r="C90" s="20"/>
      <c r="D90" s="6" t="s">
        <v>185</v>
      </c>
      <c r="E90" s="3" t="s">
        <v>186</v>
      </c>
      <c r="F90" s="6">
        <f t="shared" si="82"/>
        <v>0</v>
      </c>
      <c r="G90" s="6">
        <f t="shared" si="83"/>
        <v>1</v>
      </c>
      <c r="H90" s="6">
        <f t="shared" si="84"/>
        <v>30</v>
      </c>
      <c r="I90" s="6">
        <f t="shared" si="85"/>
        <v>30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2</v>
      </c>
      <c r="S90" s="7">
        <f t="shared" si="95"/>
        <v>0</v>
      </c>
      <c r="T90" s="7">
        <v>1.2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0</v>
      </c>
      <c r="DV90" s="11">
        <v>30</v>
      </c>
      <c r="DW90" s="10" t="s">
        <v>60</v>
      </c>
      <c r="DX90" s="11"/>
      <c r="DY90" s="10"/>
      <c r="DZ90" s="11"/>
      <c r="EA90" s="10"/>
      <c r="EB90" s="7">
        <v>2</v>
      </c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2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6</v>
      </c>
      <c r="B91" s="20">
        <v>1</v>
      </c>
      <c r="C91" s="20"/>
      <c r="D91" s="6" t="s">
        <v>187</v>
      </c>
      <c r="E91" s="3" t="s">
        <v>188</v>
      </c>
      <c r="F91" s="6">
        <f t="shared" si="82"/>
        <v>0</v>
      </c>
      <c r="G91" s="6">
        <f t="shared" si="83"/>
        <v>1</v>
      </c>
      <c r="H91" s="6">
        <f t="shared" si="84"/>
        <v>30</v>
      </c>
      <c r="I91" s="6">
        <f t="shared" si="85"/>
        <v>30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2</v>
      </c>
      <c r="S91" s="7">
        <f t="shared" si="95"/>
        <v>0</v>
      </c>
      <c r="T91" s="7">
        <v>0.6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>
        <v>30</v>
      </c>
      <c r="DW91" s="10" t="s">
        <v>60</v>
      </c>
      <c r="DX91" s="11"/>
      <c r="DY91" s="10"/>
      <c r="DZ91" s="11"/>
      <c r="EA91" s="10"/>
      <c r="EB91" s="7">
        <v>2</v>
      </c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2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7</v>
      </c>
      <c r="B92" s="20">
        <v>1</v>
      </c>
      <c r="C92" s="20"/>
      <c r="D92" s="6" t="s">
        <v>189</v>
      </c>
      <c r="E92" s="3" t="s">
        <v>190</v>
      </c>
      <c r="F92" s="6">
        <f t="shared" si="82"/>
        <v>0</v>
      </c>
      <c r="G92" s="6">
        <f t="shared" si="83"/>
        <v>2</v>
      </c>
      <c r="H92" s="6">
        <f t="shared" si="84"/>
        <v>60</v>
      </c>
      <c r="I92" s="6">
        <f t="shared" si="85"/>
        <v>15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45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4</v>
      </c>
      <c r="S92" s="7">
        <f t="shared" si="95"/>
        <v>3</v>
      </c>
      <c r="T92" s="7">
        <v>2.4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>
        <v>15</v>
      </c>
      <c r="DB92" s="10" t="s">
        <v>60</v>
      </c>
      <c r="DC92" s="11"/>
      <c r="DD92" s="10"/>
      <c r="DE92" s="11"/>
      <c r="DF92" s="10"/>
      <c r="DG92" s="7">
        <v>1</v>
      </c>
      <c r="DH92" s="11"/>
      <c r="DI92" s="10"/>
      <c r="DJ92" s="11">
        <v>45</v>
      </c>
      <c r="DK92" s="10" t="s">
        <v>60</v>
      </c>
      <c r="DL92" s="11"/>
      <c r="DM92" s="10"/>
      <c r="DN92" s="11"/>
      <c r="DO92" s="10"/>
      <c r="DP92" s="11"/>
      <c r="DQ92" s="10"/>
      <c r="DR92" s="11"/>
      <c r="DS92" s="10"/>
      <c r="DT92" s="7">
        <v>3</v>
      </c>
      <c r="DU92" s="7">
        <f t="shared" si="100"/>
        <v>4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7</v>
      </c>
      <c r="B93" s="20">
        <v>1</v>
      </c>
      <c r="C93" s="20"/>
      <c r="D93" s="6" t="s">
        <v>191</v>
      </c>
      <c r="E93" s="3" t="s">
        <v>192</v>
      </c>
      <c r="F93" s="6">
        <f t="shared" si="82"/>
        <v>0</v>
      </c>
      <c r="G93" s="6">
        <f t="shared" si="83"/>
        <v>2</v>
      </c>
      <c r="H93" s="6">
        <f t="shared" si="84"/>
        <v>60</v>
      </c>
      <c r="I93" s="6">
        <f t="shared" si="85"/>
        <v>15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45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4</v>
      </c>
      <c r="S93" s="7">
        <f t="shared" si="95"/>
        <v>3</v>
      </c>
      <c r="T93" s="7">
        <v>2.4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>
        <v>15</v>
      </c>
      <c r="DB93" s="10" t="s">
        <v>60</v>
      </c>
      <c r="DC93" s="11"/>
      <c r="DD93" s="10"/>
      <c r="DE93" s="11"/>
      <c r="DF93" s="10"/>
      <c r="DG93" s="7">
        <v>1</v>
      </c>
      <c r="DH93" s="11"/>
      <c r="DI93" s="10"/>
      <c r="DJ93" s="11">
        <v>45</v>
      </c>
      <c r="DK93" s="10" t="s">
        <v>60</v>
      </c>
      <c r="DL93" s="11"/>
      <c r="DM93" s="10"/>
      <c r="DN93" s="11"/>
      <c r="DO93" s="10"/>
      <c r="DP93" s="11"/>
      <c r="DQ93" s="10"/>
      <c r="DR93" s="11"/>
      <c r="DS93" s="10"/>
      <c r="DT93" s="7">
        <v>3</v>
      </c>
      <c r="DU93" s="7">
        <f t="shared" si="100"/>
        <v>4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8</v>
      </c>
      <c r="B94" s="20">
        <v>1</v>
      </c>
      <c r="C94" s="20"/>
      <c r="D94" s="6" t="s">
        <v>193</v>
      </c>
      <c r="E94" s="3" t="s">
        <v>194</v>
      </c>
      <c r="F94" s="6">
        <f t="shared" si="82"/>
        <v>0</v>
      </c>
      <c r="G94" s="6">
        <f t="shared" si="83"/>
        <v>2</v>
      </c>
      <c r="H94" s="6">
        <f t="shared" si="84"/>
        <v>30</v>
      </c>
      <c r="I94" s="6">
        <f t="shared" si="85"/>
        <v>15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15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3</v>
      </c>
      <c r="S94" s="7">
        <f t="shared" si="95"/>
        <v>1.6</v>
      </c>
      <c r="T94" s="7">
        <v>1.2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>
        <v>15</v>
      </c>
      <c r="DB94" s="10" t="s">
        <v>60</v>
      </c>
      <c r="DC94" s="11"/>
      <c r="DD94" s="10"/>
      <c r="DE94" s="11"/>
      <c r="DF94" s="10"/>
      <c r="DG94" s="7">
        <v>1.4</v>
      </c>
      <c r="DH94" s="11"/>
      <c r="DI94" s="10"/>
      <c r="DJ94" s="11">
        <v>15</v>
      </c>
      <c r="DK94" s="10" t="s">
        <v>60</v>
      </c>
      <c r="DL94" s="11"/>
      <c r="DM94" s="10"/>
      <c r="DN94" s="11"/>
      <c r="DO94" s="10"/>
      <c r="DP94" s="11"/>
      <c r="DQ94" s="10"/>
      <c r="DR94" s="11"/>
      <c r="DS94" s="10"/>
      <c r="DT94" s="7">
        <v>1.6</v>
      </c>
      <c r="DU94" s="7">
        <f t="shared" si="100"/>
        <v>3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8</v>
      </c>
      <c r="B95" s="20">
        <v>1</v>
      </c>
      <c r="C95" s="20"/>
      <c r="D95" s="6" t="s">
        <v>195</v>
      </c>
      <c r="E95" s="3" t="s">
        <v>196</v>
      </c>
      <c r="F95" s="6">
        <f t="shared" si="82"/>
        <v>0</v>
      </c>
      <c r="G95" s="6">
        <f t="shared" si="83"/>
        <v>2</v>
      </c>
      <c r="H95" s="6">
        <f t="shared" si="84"/>
        <v>30</v>
      </c>
      <c r="I95" s="6">
        <f t="shared" si="85"/>
        <v>15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15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3</v>
      </c>
      <c r="S95" s="7">
        <f t="shared" si="95"/>
        <v>1.5</v>
      </c>
      <c r="T95" s="7">
        <v>2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>
        <v>15</v>
      </c>
      <c r="DB95" s="10" t="s">
        <v>60</v>
      </c>
      <c r="DC95" s="11"/>
      <c r="DD95" s="10"/>
      <c r="DE95" s="11"/>
      <c r="DF95" s="10"/>
      <c r="DG95" s="7">
        <v>1.5</v>
      </c>
      <c r="DH95" s="11"/>
      <c r="DI95" s="10"/>
      <c r="DJ95" s="11">
        <v>15</v>
      </c>
      <c r="DK95" s="10" t="s">
        <v>60</v>
      </c>
      <c r="DL95" s="11"/>
      <c r="DM95" s="10"/>
      <c r="DN95" s="11"/>
      <c r="DO95" s="10"/>
      <c r="DP95" s="11"/>
      <c r="DQ95" s="10"/>
      <c r="DR95" s="11"/>
      <c r="DS95" s="10"/>
      <c r="DT95" s="7">
        <v>1.5</v>
      </c>
      <c r="DU95" s="7">
        <f t="shared" si="100"/>
        <v>3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9</v>
      </c>
      <c r="B96" s="20">
        <v>1</v>
      </c>
      <c r="C96" s="20"/>
      <c r="D96" s="6" t="s">
        <v>197</v>
      </c>
      <c r="E96" s="3" t="s">
        <v>198</v>
      </c>
      <c r="F96" s="6">
        <f t="shared" si="82"/>
        <v>0</v>
      </c>
      <c r="G96" s="6">
        <f t="shared" si="83"/>
        <v>2</v>
      </c>
      <c r="H96" s="6">
        <f t="shared" si="84"/>
        <v>45</v>
      </c>
      <c r="I96" s="6">
        <f t="shared" si="85"/>
        <v>15</v>
      </c>
      <c r="J96" s="6">
        <f t="shared" si="86"/>
        <v>0</v>
      </c>
      <c r="K96" s="6">
        <f t="shared" si="87"/>
        <v>0</v>
      </c>
      <c r="L96" s="6">
        <f t="shared" si="88"/>
        <v>0</v>
      </c>
      <c r="M96" s="6">
        <f t="shared" si="89"/>
        <v>30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4</v>
      </c>
      <c r="S96" s="7">
        <f t="shared" si="95"/>
        <v>2.6</v>
      </c>
      <c r="T96" s="7">
        <v>1.8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>
        <v>15</v>
      </c>
      <c r="DB96" s="10" t="s">
        <v>60</v>
      </c>
      <c r="DC96" s="11"/>
      <c r="DD96" s="10"/>
      <c r="DE96" s="11"/>
      <c r="DF96" s="10"/>
      <c r="DG96" s="7">
        <v>1.4</v>
      </c>
      <c r="DH96" s="11"/>
      <c r="DI96" s="10"/>
      <c r="DJ96" s="11">
        <v>30</v>
      </c>
      <c r="DK96" s="10" t="s">
        <v>60</v>
      </c>
      <c r="DL96" s="11"/>
      <c r="DM96" s="10"/>
      <c r="DN96" s="11"/>
      <c r="DO96" s="10"/>
      <c r="DP96" s="11"/>
      <c r="DQ96" s="10"/>
      <c r="DR96" s="11"/>
      <c r="DS96" s="10"/>
      <c r="DT96" s="7">
        <v>2.6</v>
      </c>
      <c r="DU96" s="7">
        <f t="shared" si="100"/>
        <v>4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9</v>
      </c>
      <c r="B97" s="20">
        <v>1</v>
      </c>
      <c r="C97" s="20"/>
      <c r="D97" s="6" t="s">
        <v>199</v>
      </c>
      <c r="E97" s="3" t="s">
        <v>200</v>
      </c>
      <c r="F97" s="6">
        <f t="shared" si="82"/>
        <v>0</v>
      </c>
      <c r="G97" s="6">
        <f t="shared" si="83"/>
        <v>2</v>
      </c>
      <c r="H97" s="6">
        <f t="shared" si="84"/>
        <v>45</v>
      </c>
      <c r="I97" s="6">
        <f t="shared" si="85"/>
        <v>15</v>
      </c>
      <c r="J97" s="6">
        <f t="shared" si="86"/>
        <v>0</v>
      </c>
      <c r="K97" s="6">
        <f t="shared" si="87"/>
        <v>0</v>
      </c>
      <c r="L97" s="6">
        <f t="shared" si="88"/>
        <v>0</v>
      </c>
      <c r="M97" s="6">
        <f t="shared" si="89"/>
        <v>30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4</v>
      </c>
      <c r="S97" s="7">
        <f t="shared" si="95"/>
        <v>2.6</v>
      </c>
      <c r="T97" s="7">
        <v>1.8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>
        <v>15</v>
      </c>
      <c r="DB97" s="10" t="s">
        <v>60</v>
      </c>
      <c r="DC97" s="11"/>
      <c r="DD97" s="10"/>
      <c r="DE97" s="11"/>
      <c r="DF97" s="10"/>
      <c r="DG97" s="7">
        <v>1.4</v>
      </c>
      <c r="DH97" s="11"/>
      <c r="DI97" s="10"/>
      <c r="DJ97" s="11">
        <v>30</v>
      </c>
      <c r="DK97" s="10" t="s">
        <v>60</v>
      </c>
      <c r="DL97" s="11"/>
      <c r="DM97" s="10"/>
      <c r="DN97" s="11"/>
      <c r="DO97" s="10"/>
      <c r="DP97" s="11"/>
      <c r="DQ97" s="10"/>
      <c r="DR97" s="11"/>
      <c r="DS97" s="10"/>
      <c r="DT97" s="7">
        <v>2.6</v>
      </c>
      <c r="DU97" s="7">
        <f t="shared" si="100"/>
        <v>4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10</v>
      </c>
      <c r="B98" s="20">
        <v>1</v>
      </c>
      <c r="C98" s="20"/>
      <c r="D98" s="6" t="s">
        <v>201</v>
      </c>
      <c r="E98" s="3" t="s">
        <v>202</v>
      </c>
      <c r="F98" s="6">
        <f t="shared" si="82"/>
        <v>1</v>
      </c>
      <c r="G98" s="6">
        <f t="shared" si="83"/>
        <v>1</v>
      </c>
      <c r="H98" s="6">
        <f t="shared" si="84"/>
        <v>60</v>
      </c>
      <c r="I98" s="6">
        <f t="shared" si="85"/>
        <v>15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45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4</v>
      </c>
      <c r="S98" s="7">
        <f t="shared" si="95"/>
        <v>3</v>
      </c>
      <c r="T98" s="7">
        <v>2.6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15</v>
      </c>
      <c r="DW98" s="10" t="s">
        <v>68</v>
      </c>
      <c r="DX98" s="11"/>
      <c r="DY98" s="10"/>
      <c r="DZ98" s="11"/>
      <c r="EA98" s="10"/>
      <c r="EB98" s="7">
        <v>1</v>
      </c>
      <c r="EC98" s="11"/>
      <c r="ED98" s="10"/>
      <c r="EE98" s="11">
        <v>45</v>
      </c>
      <c r="EF98" s="10" t="s">
        <v>60</v>
      </c>
      <c r="EG98" s="11"/>
      <c r="EH98" s="10"/>
      <c r="EI98" s="11"/>
      <c r="EJ98" s="10"/>
      <c r="EK98" s="11"/>
      <c r="EL98" s="10"/>
      <c r="EM98" s="11"/>
      <c r="EN98" s="10"/>
      <c r="EO98" s="7">
        <v>3</v>
      </c>
      <c r="EP98" s="7">
        <f t="shared" si="101"/>
        <v>4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10</v>
      </c>
      <c r="B99" s="20">
        <v>1</v>
      </c>
      <c r="C99" s="20"/>
      <c r="D99" s="6" t="s">
        <v>203</v>
      </c>
      <c r="E99" s="3" t="s">
        <v>204</v>
      </c>
      <c r="F99" s="6">
        <f t="shared" si="82"/>
        <v>1</v>
      </c>
      <c r="G99" s="6">
        <f t="shared" si="83"/>
        <v>1</v>
      </c>
      <c r="H99" s="6">
        <f t="shared" si="84"/>
        <v>60</v>
      </c>
      <c r="I99" s="6">
        <f t="shared" si="85"/>
        <v>15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45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4</v>
      </c>
      <c r="S99" s="7">
        <f t="shared" si="95"/>
        <v>3</v>
      </c>
      <c r="T99" s="7">
        <v>2.6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15</v>
      </c>
      <c r="DW99" s="10" t="s">
        <v>68</v>
      </c>
      <c r="DX99" s="11"/>
      <c r="DY99" s="10"/>
      <c r="DZ99" s="11"/>
      <c r="EA99" s="10"/>
      <c r="EB99" s="7">
        <v>1</v>
      </c>
      <c r="EC99" s="11"/>
      <c r="ED99" s="10"/>
      <c r="EE99" s="11">
        <v>45</v>
      </c>
      <c r="EF99" s="10" t="s">
        <v>60</v>
      </c>
      <c r="EG99" s="11"/>
      <c r="EH99" s="10"/>
      <c r="EI99" s="11"/>
      <c r="EJ99" s="10"/>
      <c r="EK99" s="11"/>
      <c r="EL99" s="10"/>
      <c r="EM99" s="11"/>
      <c r="EN99" s="10"/>
      <c r="EO99" s="7">
        <v>3</v>
      </c>
      <c r="EP99" s="7">
        <f t="shared" si="101"/>
        <v>4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11</v>
      </c>
      <c r="B100" s="20">
        <v>1</v>
      </c>
      <c r="C100" s="20"/>
      <c r="D100" s="6" t="s">
        <v>205</v>
      </c>
      <c r="E100" s="3" t="s">
        <v>206</v>
      </c>
      <c r="F100" s="6">
        <f t="shared" si="82"/>
        <v>0</v>
      </c>
      <c r="G100" s="6">
        <f t="shared" si="83"/>
        <v>2</v>
      </c>
      <c r="H100" s="6">
        <f t="shared" si="84"/>
        <v>45</v>
      </c>
      <c r="I100" s="6">
        <f t="shared" si="85"/>
        <v>15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30</v>
      </c>
      <c r="N100" s="6">
        <f t="shared" si="90"/>
        <v>0</v>
      </c>
      <c r="O100" s="6">
        <f t="shared" si="91"/>
        <v>0</v>
      </c>
      <c r="P100" s="6">
        <f t="shared" si="92"/>
        <v>0</v>
      </c>
      <c r="Q100" s="6">
        <f t="shared" si="93"/>
        <v>0</v>
      </c>
      <c r="R100" s="7">
        <f t="shared" si="94"/>
        <v>3</v>
      </c>
      <c r="S100" s="7">
        <f t="shared" si="95"/>
        <v>2</v>
      </c>
      <c r="T100" s="7">
        <v>1.8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>
        <v>15</v>
      </c>
      <c r="DW100" s="10" t="s">
        <v>60</v>
      </c>
      <c r="DX100" s="11"/>
      <c r="DY100" s="10"/>
      <c r="DZ100" s="11"/>
      <c r="EA100" s="10"/>
      <c r="EB100" s="7">
        <v>1</v>
      </c>
      <c r="EC100" s="11"/>
      <c r="ED100" s="10"/>
      <c r="EE100" s="11">
        <v>30</v>
      </c>
      <c r="EF100" s="10" t="s">
        <v>60</v>
      </c>
      <c r="EG100" s="11"/>
      <c r="EH100" s="10"/>
      <c r="EI100" s="11"/>
      <c r="EJ100" s="10"/>
      <c r="EK100" s="11"/>
      <c r="EL100" s="10"/>
      <c r="EM100" s="11"/>
      <c r="EN100" s="10"/>
      <c r="EO100" s="7">
        <v>2</v>
      </c>
      <c r="EP100" s="7">
        <f t="shared" si="101"/>
        <v>3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2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11</v>
      </c>
      <c r="B101" s="20">
        <v>1</v>
      </c>
      <c r="C101" s="20"/>
      <c r="D101" s="6" t="s">
        <v>207</v>
      </c>
      <c r="E101" s="3" t="s">
        <v>208</v>
      </c>
      <c r="F101" s="6">
        <f t="shared" si="82"/>
        <v>0</v>
      </c>
      <c r="G101" s="6">
        <f t="shared" si="83"/>
        <v>2</v>
      </c>
      <c r="H101" s="6">
        <f t="shared" si="84"/>
        <v>45</v>
      </c>
      <c r="I101" s="6">
        <f t="shared" si="85"/>
        <v>15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30</v>
      </c>
      <c r="N101" s="6">
        <f t="shared" si="90"/>
        <v>0</v>
      </c>
      <c r="O101" s="6">
        <f t="shared" si="91"/>
        <v>0</v>
      </c>
      <c r="P101" s="6">
        <f t="shared" si="92"/>
        <v>0</v>
      </c>
      <c r="Q101" s="6">
        <f t="shared" si="93"/>
        <v>0</v>
      </c>
      <c r="R101" s="7">
        <f t="shared" si="94"/>
        <v>3</v>
      </c>
      <c r="S101" s="7">
        <f t="shared" si="95"/>
        <v>2</v>
      </c>
      <c r="T101" s="7">
        <v>1.8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>
        <v>15</v>
      </c>
      <c r="DW101" s="10" t="s">
        <v>60</v>
      </c>
      <c r="DX101" s="11"/>
      <c r="DY101" s="10"/>
      <c r="DZ101" s="11"/>
      <c r="EA101" s="10"/>
      <c r="EB101" s="7">
        <v>1</v>
      </c>
      <c r="EC101" s="11"/>
      <c r="ED101" s="10"/>
      <c r="EE101" s="11">
        <v>30</v>
      </c>
      <c r="EF101" s="10" t="s">
        <v>60</v>
      </c>
      <c r="EG101" s="11"/>
      <c r="EH101" s="10"/>
      <c r="EI101" s="11"/>
      <c r="EJ101" s="10"/>
      <c r="EK101" s="11"/>
      <c r="EL101" s="10"/>
      <c r="EM101" s="11"/>
      <c r="EN101" s="10"/>
      <c r="EO101" s="7">
        <v>2</v>
      </c>
      <c r="EP101" s="7">
        <f t="shared" si="101"/>
        <v>3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2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12</v>
      </c>
      <c r="B102" s="20">
        <v>1</v>
      </c>
      <c r="C102" s="20"/>
      <c r="D102" s="6" t="s">
        <v>209</v>
      </c>
      <c r="E102" s="3" t="s">
        <v>210</v>
      </c>
      <c r="F102" s="6">
        <f t="shared" si="82"/>
        <v>1</v>
      </c>
      <c r="G102" s="6">
        <f t="shared" si="83"/>
        <v>1</v>
      </c>
      <c r="H102" s="6">
        <f t="shared" si="84"/>
        <v>45</v>
      </c>
      <c r="I102" s="6">
        <f t="shared" si="85"/>
        <v>15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30</v>
      </c>
      <c r="N102" s="6">
        <f t="shared" si="90"/>
        <v>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4</v>
      </c>
      <c r="S102" s="7">
        <f t="shared" si="95"/>
        <v>2.8</v>
      </c>
      <c r="T102" s="7">
        <v>2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>
        <v>15</v>
      </c>
      <c r="DW102" s="10" t="s">
        <v>68</v>
      </c>
      <c r="DX102" s="11"/>
      <c r="DY102" s="10"/>
      <c r="DZ102" s="11"/>
      <c r="EA102" s="10"/>
      <c r="EB102" s="7">
        <v>1.2</v>
      </c>
      <c r="EC102" s="11"/>
      <c r="ED102" s="10"/>
      <c r="EE102" s="11">
        <v>30</v>
      </c>
      <c r="EF102" s="10" t="s">
        <v>60</v>
      </c>
      <c r="EG102" s="11"/>
      <c r="EH102" s="10"/>
      <c r="EI102" s="11"/>
      <c r="EJ102" s="10"/>
      <c r="EK102" s="11"/>
      <c r="EL102" s="10"/>
      <c r="EM102" s="11"/>
      <c r="EN102" s="10"/>
      <c r="EO102" s="7">
        <v>2.8</v>
      </c>
      <c r="EP102" s="7">
        <f t="shared" si="101"/>
        <v>4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2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12</v>
      </c>
      <c r="B103" s="20">
        <v>1</v>
      </c>
      <c r="C103" s="20"/>
      <c r="D103" s="6" t="s">
        <v>211</v>
      </c>
      <c r="E103" s="3" t="s">
        <v>212</v>
      </c>
      <c r="F103" s="6">
        <f t="shared" si="82"/>
        <v>1</v>
      </c>
      <c r="G103" s="6">
        <f t="shared" si="83"/>
        <v>1</v>
      </c>
      <c r="H103" s="6">
        <f t="shared" si="84"/>
        <v>45</v>
      </c>
      <c r="I103" s="6">
        <f t="shared" si="85"/>
        <v>15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30</v>
      </c>
      <c r="N103" s="6">
        <f t="shared" si="90"/>
        <v>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4</v>
      </c>
      <c r="S103" s="7">
        <f t="shared" si="95"/>
        <v>2.8</v>
      </c>
      <c r="T103" s="7">
        <v>2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>
        <v>15</v>
      </c>
      <c r="DW103" s="10" t="s">
        <v>68</v>
      </c>
      <c r="DX103" s="11"/>
      <c r="DY103" s="10"/>
      <c r="DZ103" s="11"/>
      <c r="EA103" s="10"/>
      <c r="EB103" s="7">
        <v>1.2</v>
      </c>
      <c r="EC103" s="11"/>
      <c r="ED103" s="10"/>
      <c r="EE103" s="11">
        <v>30</v>
      </c>
      <c r="EF103" s="10" t="s">
        <v>60</v>
      </c>
      <c r="EG103" s="11"/>
      <c r="EH103" s="10"/>
      <c r="EI103" s="11"/>
      <c r="EJ103" s="10"/>
      <c r="EK103" s="11"/>
      <c r="EL103" s="10"/>
      <c r="EM103" s="11"/>
      <c r="EN103" s="10"/>
      <c r="EO103" s="7">
        <v>2.8</v>
      </c>
      <c r="EP103" s="7">
        <f t="shared" si="101"/>
        <v>4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2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13</v>
      </c>
      <c r="B104" s="20">
        <v>1</v>
      </c>
      <c r="C104" s="20"/>
      <c r="D104" s="6" t="s">
        <v>213</v>
      </c>
      <c r="E104" s="3" t="s">
        <v>214</v>
      </c>
      <c r="F104" s="6">
        <f t="shared" si="82"/>
        <v>1</v>
      </c>
      <c r="G104" s="6">
        <f t="shared" si="83"/>
        <v>1</v>
      </c>
      <c r="H104" s="6">
        <f t="shared" si="84"/>
        <v>50</v>
      </c>
      <c r="I104" s="6">
        <f t="shared" si="85"/>
        <v>30</v>
      </c>
      <c r="J104" s="6">
        <f t="shared" si="86"/>
        <v>0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20</v>
      </c>
      <c r="P104" s="6">
        <f t="shared" si="92"/>
        <v>0</v>
      </c>
      <c r="Q104" s="6">
        <f t="shared" si="93"/>
        <v>0</v>
      </c>
      <c r="R104" s="7">
        <f t="shared" si="94"/>
        <v>4</v>
      </c>
      <c r="S104" s="7">
        <f t="shared" si="95"/>
        <v>1.8</v>
      </c>
      <c r="T104" s="7">
        <v>2.2000000000000002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0</v>
      </c>
      <c r="EQ104" s="11">
        <v>30</v>
      </c>
      <c r="ER104" s="10" t="s">
        <v>68</v>
      </c>
      <c r="ES104" s="11"/>
      <c r="ET104" s="10"/>
      <c r="EU104" s="11"/>
      <c r="EV104" s="10"/>
      <c r="EW104" s="7">
        <v>2.2000000000000002</v>
      </c>
      <c r="EX104" s="11"/>
      <c r="EY104" s="10"/>
      <c r="EZ104" s="11"/>
      <c r="FA104" s="10"/>
      <c r="FB104" s="11"/>
      <c r="FC104" s="10"/>
      <c r="FD104" s="11">
        <v>20</v>
      </c>
      <c r="FE104" s="10" t="s">
        <v>60</v>
      </c>
      <c r="FF104" s="11"/>
      <c r="FG104" s="10"/>
      <c r="FH104" s="11"/>
      <c r="FI104" s="10"/>
      <c r="FJ104" s="7">
        <v>1.8</v>
      </c>
      <c r="FK104" s="7">
        <f t="shared" si="102"/>
        <v>4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13</v>
      </c>
      <c r="B105" s="20">
        <v>1</v>
      </c>
      <c r="C105" s="20"/>
      <c r="D105" s="6" t="s">
        <v>215</v>
      </c>
      <c r="E105" s="3" t="s">
        <v>216</v>
      </c>
      <c r="F105" s="6">
        <f t="shared" si="82"/>
        <v>1</v>
      </c>
      <c r="G105" s="6">
        <f t="shared" si="83"/>
        <v>1</v>
      </c>
      <c r="H105" s="6">
        <f t="shared" si="84"/>
        <v>50</v>
      </c>
      <c r="I105" s="6">
        <f t="shared" si="85"/>
        <v>30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0</v>
      </c>
      <c r="O105" s="6">
        <f t="shared" si="91"/>
        <v>20</v>
      </c>
      <c r="P105" s="6">
        <f t="shared" si="92"/>
        <v>0</v>
      </c>
      <c r="Q105" s="6">
        <f t="shared" si="93"/>
        <v>0</v>
      </c>
      <c r="R105" s="7">
        <f t="shared" si="94"/>
        <v>4</v>
      </c>
      <c r="S105" s="7">
        <f t="shared" si="95"/>
        <v>1.8</v>
      </c>
      <c r="T105" s="7">
        <v>2.2000000000000002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30</v>
      </c>
      <c r="ER105" s="10" t="s">
        <v>68</v>
      </c>
      <c r="ES105" s="11"/>
      <c r="ET105" s="10"/>
      <c r="EU105" s="11"/>
      <c r="EV105" s="10"/>
      <c r="EW105" s="7">
        <v>2.2000000000000002</v>
      </c>
      <c r="EX105" s="11"/>
      <c r="EY105" s="10"/>
      <c r="EZ105" s="11"/>
      <c r="FA105" s="10"/>
      <c r="FB105" s="11"/>
      <c r="FC105" s="10"/>
      <c r="FD105" s="11">
        <v>20</v>
      </c>
      <c r="FE105" s="10" t="s">
        <v>60</v>
      </c>
      <c r="FF105" s="11"/>
      <c r="FG105" s="10"/>
      <c r="FH105" s="11"/>
      <c r="FI105" s="10"/>
      <c r="FJ105" s="7">
        <v>1.8</v>
      </c>
      <c r="FK105" s="7">
        <f t="shared" si="102"/>
        <v>4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14</v>
      </c>
      <c r="B106" s="20">
        <v>1</v>
      </c>
      <c r="C106" s="20"/>
      <c r="D106" s="6" t="s">
        <v>217</v>
      </c>
      <c r="E106" s="3" t="s">
        <v>218</v>
      </c>
      <c r="F106" s="6">
        <f t="shared" si="82"/>
        <v>1</v>
      </c>
      <c r="G106" s="6">
        <f t="shared" si="83"/>
        <v>1</v>
      </c>
      <c r="H106" s="6">
        <f t="shared" si="84"/>
        <v>30</v>
      </c>
      <c r="I106" s="6">
        <f t="shared" si="85"/>
        <v>15</v>
      </c>
      <c r="J106" s="6">
        <f t="shared" si="86"/>
        <v>0</v>
      </c>
      <c r="K106" s="6">
        <f t="shared" si="87"/>
        <v>0</v>
      </c>
      <c r="L106" s="6">
        <f t="shared" si="88"/>
        <v>0</v>
      </c>
      <c r="M106" s="6">
        <f t="shared" si="89"/>
        <v>15</v>
      </c>
      <c r="N106" s="6">
        <f t="shared" si="90"/>
        <v>0</v>
      </c>
      <c r="O106" s="6">
        <f t="shared" si="91"/>
        <v>0</v>
      </c>
      <c r="P106" s="6">
        <f t="shared" si="92"/>
        <v>0</v>
      </c>
      <c r="Q106" s="6">
        <f t="shared" si="93"/>
        <v>0</v>
      </c>
      <c r="R106" s="7">
        <f t="shared" si="94"/>
        <v>3</v>
      </c>
      <c r="S106" s="7">
        <f t="shared" si="95"/>
        <v>1.6</v>
      </c>
      <c r="T106" s="7">
        <v>1.4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1"/>
        <v>0</v>
      </c>
      <c r="EQ106" s="11">
        <v>15</v>
      </c>
      <c r="ER106" s="10" t="s">
        <v>68</v>
      </c>
      <c r="ES106" s="11"/>
      <c r="ET106" s="10"/>
      <c r="EU106" s="11"/>
      <c r="EV106" s="10"/>
      <c r="EW106" s="7">
        <v>1.4</v>
      </c>
      <c r="EX106" s="11"/>
      <c r="EY106" s="10"/>
      <c r="EZ106" s="11">
        <v>15</v>
      </c>
      <c r="FA106" s="10" t="s">
        <v>60</v>
      </c>
      <c r="FB106" s="11"/>
      <c r="FC106" s="10"/>
      <c r="FD106" s="11"/>
      <c r="FE106" s="10"/>
      <c r="FF106" s="11"/>
      <c r="FG106" s="10"/>
      <c r="FH106" s="11"/>
      <c r="FI106" s="10"/>
      <c r="FJ106" s="7">
        <v>1.6</v>
      </c>
      <c r="FK106" s="7">
        <f t="shared" si="102"/>
        <v>3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14</v>
      </c>
      <c r="B107" s="20">
        <v>1</v>
      </c>
      <c r="C107" s="20"/>
      <c r="D107" s="6" t="s">
        <v>219</v>
      </c>
      <c r="E107" s="3" t="s">
        <v>220</v>
      </c>
      <c r="F107" s="6">
        <f t="shared" si="82"/>
        <v>1</v>
      </c>
      <c r="G107" s="6">
        <f t="shared" si="83"/>
        <v>1</v>
      </c>
      <c r="H107" s="6">
        <f t="shared" si="84"/>
        <v>30</v>
      </c>
      <c r="I107" s="6">
        <f t="shared" si="85"/>
        <v>15</v>
      </c>
      <c r="J107" s="6">
        <f t="shared" si="86"/>
        <v>0</v>
      </c>
      <c r="K107" s="6">
        <f t="shared" si="87"/>
        <v>0</v>
      </c>
      <c r="L107" s="6">
        <f t="shared" si="88"/>
        <v>0</v>
      </c>
      <c r="M107" s="6">
        <f t="shared" si="89"/>
        <v>15</v>
      </c>
      <c r="N107" s="6">
        <f t="shared" si="90"/>
        <v>0</v>
      </c>
      <c r="O107" s="6">
        <f t="shared" si="91"/>
        <v>0</v>
      </c>
      <c r="P107" s="6">
        <f t="shared" si="92"/>
        <v>0</v>
      </c>
      <c r="Q107" s="6">
        <f t="shared" si="93"/>
        <v>0</v>
      </c>
      <c r="R107" s="7">
        <f t="shared" si="94"/>
        <v>3</v>
      </c>
      <c r="S107" s="7">
        <f t="shared" si="95"/>
        <v>1.6</v>
      </c>
      <c r="T107" s="7">
        <v>1.4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1"/>
        <v>0</v>
      </c>
      <c r="EQ107" s="11">
        <v>15</v>
      </c>
      <c r="ER107" s="10" t="s">
        <v>68</v>
      </c>
      <c r="ES107" s="11"/>
      <c r="ET107" s="10"/>
      <c r="EU107" s="11"/>
      <c r="EV107" s="10"/>
      <c r="EW107" s="7">
        <v>1.4</v>
      </c>
      <c r="EX107" s="11"/>
      <c r="EY107" s="10"/>
      <c r="EZ107" s="11">
        <v>15</v>
      </c>
      <c r="FA107" s="10" t="s">
        <v>60</v>
      </c>
      <c r="FB107" s="11"/>
      <c r="FC107" s="10"/>
      <c r="FD107" s="11"/>
      <c r="FE107" s="10"/>
      <c r="FF107" s="11"/>
      <c r="FG107" s="10"/>
      <c r="FH107" s="11"/>
      <c r="FI107" s="10"/>
      <c r="FJ107" s="7">
        <v>1.6</v>
      </c>
      <c r="FK107" s="7">
        <f t="shared" si="102"/>
        <v>3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x14ac:dyDescent="0.2">
      <c r="A108" s="20">
        <v>15</v>
      </c>
      <c r="B108" s="20">
        <v>1</v>
      </c>
      <c r="C108" s="20"/>
      <c r="D108" s="6" t="s">
        <v>221</v>
      </c>
      <c r="E108" s="3" t="s">
        <v>222</v>
      </c>
      <c r="F108" s="6">
        <f t="shared" si="82"/>
        <v>1</v>
      </c>
      <c r="G108" s="6">
        <f t="shared" si="83"/>
        <v>1</v>
      </c>
      <c r="H108" s="6">
        <f t="shared" si="84"/>
        <v>30</v>
      </c>
      <c r="I108" s="6">
        <f t="shared" si="85"/>
        <v>15</v>
      </c>
      <c r="J108" s="6">
        <f t="shared" si="86"/>
        <v>0</v>
      </c>
      <c r="K108" s="6">
        <f t="shared" si="87"/>
        <v>0</v>
      </c>
      <c r="L108" s="6">
        <f t="shared" si="88"/>
        <v>0</v>
      </c>
      <c r="M108" s="6">
        <f t="shared" si="89"/>
        <v>15</v>
      </c>
      <c r="N108" s="6">
        <f t="shared" si="90"/>
        <v>0</v>
      </c>
      <c r="O108" s="6">
        <f t="shared" si="91"/>
        <v>0</v>
      </c>
      <c r="P108" s="6">
        <f t="shared" si="92"/>
        <v>0</v>
      </c>
      <c r="Q108" s="6">
        <f t="shared" si="93"/>
        <v>0</v>
      </c>
      <c r="R108" s="7">
        <f t="shared" si="94"/>
        <v>2</v>
      </c>
      <c r="S108" s="7">
        <f t="shared" si="95"/>
        <v>1</v>
      </c>
      <c r="T108" s="7">
        <v>1.4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96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7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8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9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0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1"/>
        <v>0</v>
      </c>
      <c r="EQ108" s="11">
        <v>15</v>
      </c>
      <c r="ER108" s="10" t="s">
        <v>68</v>
      </c>
      <c r="ES108" s="11"/>
      <c r="ET108" s="10"/>
      <c r="EU108" s="11"/>
      <c r="EV108" s="10"/>
      <c r="EW108" s="7">
        <v>1</v>
      </c>
      <c r="EX108" s="11"/>
      <c r="EY108" s="10"/>
      <c r="EZ108" s="11">
        <v>15</v>
      </c>
      <c r="FA108" s="10" t="s">
        <v>60</v>
      </c>
      <c r="FB108" s="11"/>
      <c r="FC108" s="10"/>
      <c r="FD108" s="11"/>
      <c r="FE108" s="10"/>
      <c r="FF108" s="11"/>
      <c r="FG108" s="10"/>
      <c r="FH108" s="11"/>
      <c r="FI108" s="10"/>
      <c r="FJ108" s="7">
        <v>1</v>
      </c>
      <c r="FK108" s="7">
        <f t="shared" si="102"/>
        <v>2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3"/>
        <v>0</v>
      </c>
    </row>
    <row r="109" spans="1:188" x14ac:dyDescent="0.2">
      <c r="A109" s="20">
        <v>15</v>
      </c>
      <c r="B109" s="20">
        <v>1</v>
      </c>
      <c r="C109" s="20"/>
      <c r="D109" s="6" t="s">
        <v>223</v>
      </c>
      <c r="E109" s="3" t="s">
        <v>224</v>
      </c>
      <c r="F109" s="6">
        <f t="shared" si="82"/>
        <v>1</v>
      </c>
      <c r="G109" s="6">
        <f t="shared" si="83"/>
        <v>1</v>
      </c>
      <c r="H109" s="6">
        <f t="shared" si="84"/>
        <v>30</v>
      </c>
      <c r="I109" s="6">
        <f t="shared" si="85"/>
        <v>15</v>
      </c>
      <c r="J109" s="6">
        <f t="shared" si="86"/>
        <v>0</v>
      </c>
      <c r="K109" s="6">
        <f t="shared" si="87"/>
        <v>0</v>
      </c>
      <c r="L109" s="6">
        <f t="shared" si="88"/>
        <v>0</v>
      </c>
      <c r="M109" s="6">
        <f t="shared" si="89"/>
        <v>15</v>
      </c>
      <c r="N109" s="6">
        <f t="shared" si="90"/>
        <v>0</v>
      </c>
      <c r="O109" s="6">
        <f t="shared" si="91"/>
        <v>0</v>
      </c>
      <c r="P109" s="6">
        <f t="shared" si="92"/>
        <v>0</v>
      </c>
      <c r="Q109" s="6">
        <f t="shared" si="93"/>
        <v>0</v>
      </c>
      <c r="R109" s="7">
        <f t="shared" si="94"/>
        <v>2</v>
      </c>
      <c r="S109" s="7">
        <f t="shared" si="95"/>
        <v>1</v>
      </c>
      <c r="T109" s="7">
        <v>1.4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96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7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8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9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0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1"/>
        <v>0</v>
      </c>
      <c r="EQ109" s="11">
        <v>15</v>
      </c>
      <c r="ER109" s="10" t="s">
        <v>68</v>
      </c>
      <c r="ES109" s="11"/>
      <c r="ET109" s="10"/>
      <c r="EU109" s="11"/>
      <c r="EV109" s="10"/>
      <c r="EW109" s="7">
        <v>1</v>
      </c>
      <c r="EX109" s="11"/>
      <c r="EY109" s="10"/>
      <c r="EZ109" s="11">
        <v>15</v>
      </c>
      <c r="FA109" s="10" t="s">
        <v>60</v>
      </c>
      <c r="FB109" s="11"/>
      <c r="FC109" s="10"/>
      <c r="FD109" s="11"/>
      <c r="FE109" s="10"/>
      <c r="FF109" s="11"/>
      <c r="FG109" s="10"/>
      <c r="FH109" s="11"/>
      <c r="FI109" s="10"/>
      <c r="FJ109" s="7">
        <v>1</v>
      </c>
      <c r="FK109" s="7">
        <f t="shared" si="102"/>
        <v>2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3"/>
        <v>0</v>
      </c>
    </row>
    <row r="110" spans="1:188" ht="20.100000000000001" customHeight="1" x14ac:dyDescent="0.2">
      <c r="A110" s="19" t="s">
        <v>225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9"/>
      <c r="GF110" s="13"/>
    </row>
    <row r="111" spans="1:188" x14ac:dyDescent="0.2">
      <c r="A111" s="6"/>
      <c r="B111" s="6"/>
      <c r="C111" s="6"/>
      <c r="D111" s="6" t="s">
        <v>226</v>
      </c>
      <c r="E111" s="3" t="s">
        <v>227</v>
      </c>
      <c r="F111" s="6">
        <f>COUNTIF(U111:GD111,"e")</f>
        <v>0</v>
      </c>
      <c r="G111" s="6">
        <f>COUNTIF(U111:GD111,"z")</f>
        <v>1</v>
      </c>
      <c r="H111" s="6">
        <f>SUM(I111:Q111)</f>
        <v>6</v>
      </c>
      <c r="I111" s="6">
        <f>U111+AP111+BK111+CF111+DA111+DV111+EQ111+FL111</f>
        <v>0</v>
      </c>
      <c r="J111" s="6">
        <f>W111+AR111+BM111+CH111+DC111+DX111+ES111+FN111</f>
        <v>0</v>
      </c>
      <c r="K111" s="6">
        <f>Y111+AT111+BO111+CJ111+DE111+DZ111+EU111+FP111</f>
        <v>0</v>
      </c>
      <c r="L111" s="6">
        <f>AB111+AW111+BR111+CM111+DH111+EC111+EX111+FS111</f>
        <v>0</v>
      </c>
      <c r="M111" s="6">
        <f>AD111+AY111+BT111+CO111+DJ111+EE111+EZ111+FU111</f>
        <v>0</v>
      </c>
      <c r="N111" s="6">
        <f>AF111+BA111+BV111+CQ111+DL111+EG111+FB111+FW111</f>
        <v>0</v>
      </c>
      <c r="O111" s="6">
        <f>AH111+BC111+BX111+CS111+DN111+EI111+FD111+FY111</f>
        <v>0</v>
      </c>
      <c r="P111" s="6">
        <f>AJ111+BE111+BZ111+CU111+DP111+EK111+FF111+GA111</f>
        <v>0</v>
      </c>
      <c r="Q111" s="6">
        <f>AL111+BG111+CB111+CW111+DR111+EM111+FH111+GC111</f>
        <v>6</v>
      </c>
      <c r="R111" s="7">
        <f>AO111+BJ111+CE111+CZ111+DU111+EP111+FK111+GF111</f>
        <v>8</v>
      </c>
      <c r="S111" s="7">
        <f>AN111+BI111+CD111+CY111+DT111+EO111+FJ111+GE111</f>
        <v>8</v>
      </c>
      <c r="T111" s="7">
        <v>0.2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AA111+AN111</f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AV111+BI111</f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BQ111+CD111</f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CL111+CY111</f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DG111+DT111</f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>
        <v>6</v>
      </c>
      <c r="EN111" s="10" t="s">
        <v>60</v>
      </c>
      <c r="EO111" s="7">
        <v>8</v>
      </c>
      <c r="EP111" s="7">
        <f>EB111+EO111</f>
        <v>8</v>
      </c>
      <c r="EQ111" s="11"/>
      <c r="ER111" s="10"/>
      <c r="ES111" s="11"/>
      <c r="ET111" s="10"/>
      <c r="EU111" s="11"/>
      <c r="EV111" s="10"/>
      <c r="EW111" s="7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>EW111+FJ111</f>
        <v>0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>FR111+GE111</f>
        <v>0</v>
      </c>
    </row>
    <row r="112" spans="1:188" ht="15.95" customHeight="1" x14ac:dyDescent="0.2">
      <c r="A112" s="6"/>
      <c r="B112" s="6"/>
      <c r="C112" s="6"/>
      <c r="D112" s="6"/>
      <c r="E112" s="6" t="s">
        <v>80</v>
      </c>
      <c r="F112" s="6">
        <f t="shared" ref="F112:AK112" si="104">SUM(F111:F111)</f>
        <v>0</v>
      </c>
      <c r="G112" s="6">
        <f t="shared" si="104"/>
        <v>1</v>
      </c>
      <c r="H112" s="6">
        <f t="shared" si="104"/>
        <v>6</v>
      </c>
      <c r="I112" s="6">
        <f t="shared" si="104"/>
        <v>0</v>
      </c>
      <c r="J112" s="6">
        <f t="shared" si="104"/>
        <v>0</v>
      </c>
      <c r="K112" s="6">
        <f t="shared" si="104"/>
        <v>0</v>
      </c>
      <c r="L112" s="6">
        <f t="shared" si="104"/>
        <v>0</v>
      </c>
      <c r="M112" s="6">
        <f t="shared" si="104"/>
        <v>0</v>
      </c>
      <c r="N112" s="6">
        <f t="shared" si="104"/>
        <v>0</v>
      </c>
      <c r="O112" s="6">
        <f t="shared" si="104"/>
        <v>0</v>
      </c>
      <c r="P112" s="6">
        <f t="shared" si="104"/>
        <v>0</v>
      </c>
      <c r="Q112" s="6">
        <f t="shared" si="104"/>
        <v>6</v>
      </c>
      <c r="R112" s="7">
        <f t="shared" si="104"/>
        <v>8</v>
      </c>
      <c r="S112" s="7">
        <f t="shared" si="104"/>
        <v>8</v>
      </c>
      <c r="T112" s="7">
        <f t="shared" si="104"/>
        <v>0.2</v>
      </c>
      <c r="U112" s="11">
        <f t="shared" si="104"/>
        <v>0</v>
      </c>
      <c r="V112" s="10">
        <f t="shared" si="104"/>
        <v>0</v>
      </c>
      <c r="W112" s="11">
        <f t="shared" si="104"/>
        <v>0</v>
      </c>
      <c r="X112" s="10">
        <f t="shared" si="104"/>
        <v>0</v>
      </c>
      <c r="Y112" s="11">
        <f t="shared" si="104"/>
        <v>0</v>
      </c>
      <c r="Z112" s="10">
        <f t="shared" si="104"/>
        <v>0</v>
      </c>
      <c r="AA112" s="7">
        <f t="shared" si="104"/>
        <v>0</v>
      </c>
      <c r="AB112" s="11">
        <f t="shared" si="104"/>
        <v>0</v>
      </c>
      <c r="AC112" s="10">
        <f t="shared" si="104"/>
        <v>0</v>
      </c>
      <c r="AD112" s="11">
        <f t="shared" si="104"/>
        <v>0</v>
      </c>
      <c r="AE112" s="10">
        <f t="shared" si="104"/>
        <v>0</v>
      </c>
      <c r="AF112" s="11">
        <f t="shared" si="104"/>
        <v>0</v>
      </c>
      <c r="AG112" s="10">
        <f t="shared" si="104"/>
        <v>0</v>
      </c>
      <c r="AH112" s="11">
        <f t="shared" si="104"/>
        <v>0</v>
      </c>
      <c r="AI112" s="10">
        <f t="shared" si="104"/>
        <v>0</v>
      </c>
      <c r="AJ112" s="11">
        <f t="shared" si="104"/>
        <v>0</v>
      </c>
      <c r="AK112" s="10">
        <f t="shared" si="104"/>
        <v>0</v>
      </c>
      <c r="AL112" s="11">
        <f t="shared" ref="AL112:BQ112" si="105">SUM(AL111:AL111)</f>
        <v>0</v>
      </c>
      <c r="AM112" s="10">
        <f t="shared" si="105"/>
        <v>0</v>
      </c>
      <c r="AN112" s="7">
        <f t="shared" si="105"/>
        <v>0</v>
      </c>
      <c r="AO112" s="7">
        <f t="shared" si="105"/>
        <v>0</v>
      </c>
      <c r="AP112" s="11">
        <f t="shared" si="105"/>
        <v>0</v>
      </c>
      <c r="AQ112" s="10">
        <f t="shared" si="105"/>
        <v>0</v>
      </c>
      <c r="AR112" s="11">
        <f t="shared" si="105"/>
        <v>0</v>
      </c>
      <c r="AS112" s="10">
        <f t="shared" si="105"/>
        <v>0</v>
      </c>
      <c r="AT112" s="11">
        <f t="shared" si="105"/>
        <v>0</v>
      </c>
      <c r="AU112" s="10">
        <f t="shared" si="105"/>
        <v>0</v>
      </c>
      <c r="AV112" s="7">
        <f t="shared" si="105"/>
        <v>0</v>
      </c>
      <c r="AW112" s="11">
        <f t="shared" si="105"/>
        <v>0</v>
      </c>
      <c r="AX112" s="10">
        <f t="shared" si="105"/>
        <v>0</v>
      </c>
      <c r="AY112" s="11">
        <f t="shared" si="105"/>
        <v>0</v>
      </c>
      <c r="AZ112" s="10">
        <f t="shared" si="105"/>
        <v>0</v>
      </c>
      <c r="BA112" s="11">
        <f t="shared" si="105"/>
        <v>0</v>
      </c>
      <c r="BB112" s="10">
        <f t="shared" si="105"/>
        <v>0</v>
      </c>
      <c r="BC112" s="11">
        <f t="shared" si="105"/>
        <v>0</v>
      </c>
      <c r="BD112" s="10">
        <f t="shared" si="105"/>
        <v>0</v>
      </c>
      <c r="BE112" s="11">
        <f t="shared" si="105"/>
        <v>0</v>
      </c>
      <c r="BF112" s="10">
        <f t="shared" si="105"/>
        <v>0</v>
      </c>
      <c r="BG112" s="11">
        <f t="shared" si="105"/>
        <v>0</v>
      </c>
      <c r="BH112" s="10">
        <f t="shared" si="105"/>
        <v>0</v>
      </c>
      <c r="BI112" s="7">
        <f t="shared" si="105"/>
        <v>0</v>
      </c>
      <c r="BJ112" s="7">
        <f t="shared" si="105"/>
        <v>0</v>
      </c>
      <c r="BK112" s="11">
        <f t="shared" si="105"/>
        <v>0</v>
      </c>
      <c r="BL112" s="10">
        <f t="shared" si="105"/>
        <v>0</v>
      </c>
      <c r="BM112" s="11">
        <f t="shared" si="105"/>
        <v>0</v>
      </c>
      <c r="BN112" s="10">
        <f t="shared" si="105"/>
        <v>0</v>
      </c>
      <c r="BO112" s="11">
        <f t="shared" si="105"/>
        <v>0</v>
      </c>
      <c r="BP112" s="10">
        <f t="shared" si="105"/>
        <v>0</v>
      </c>
      <c r="BQ112" s="7">
        <f t="shared" si="105"/>
        <v>0</v>
      </c>
      <c r="BR112" s="11">
        <f t="shared" ref="BR112:CW112" si="106">SUM(BR111:BR111)</f>
        <v>0</v>
      </c>
      <c r="BS112" s="10">
        <f t="shared" si="106"/>
        <v>0</v>
      </c>
      <c r="BT112" s="11">
        <f t="shared" si="106"/>
        <v>0</v>
      </c>
      <c r="BU112" s="10">
        <f t="shared" si="106"/>
        <v>0</v>
      </c>
      <c r="BV112" s="11">
        <f t="shared" si="106"/>
        <v>0</v>
      </c>
      <c r="BW112" s="10">
        <f t="shared" si="106"/>
        <v>0</v>
      </c>
      <c r="BX112" s="11">
        <f t="shared" si="106"/>
        <v>0</v>
      </c>
      <c r="BY112" s="10">
        <f t="shared" si="106"/>
        <v>0</v>
      </c>
      <c r="BZ112" s="11">
        <f t="shared" si="106"/>
        <v>0</v>
      </c>
      <c r="CA112" s="10">
        <f t="shared" si="106"/>
        <v>0</v>
      </c>
      <c r="CB112" s="11">
        <f t="shared" si="106"/>
        <v>0</v>
      </c>
      <c r="CC112" s="10">
        <f t="shared" si="106"/>
        <v>0</v>
      </c>
      <c r="CD112" s="7">
        <f t="shared" si="106"/>
        <v>0</v>
      </c>
      <c r="CE112" s="7">
        <f t="shared" si="106"/>
        <v>0</v>
      </c>
      <c r="CF112" s="11">
        <f t="shared" si="106"/>
        <v>0</v>
      </c>
      <c r="CG112" s="10">
        <f t="shared" si="106"/>
        <v>0</v>
      </c>
      <c r="CH112" s="11">
        <f t="shared" si="106"/>
        <v>0</v>
      </c>
      <c r="CI112" s="10">
        <f t="shared" si="106"/>
        <v>0</v>
      </c>
      <c r="CJ112" s="11">
        <f t="shared" si="106"/>
        <v>0</v>
      </c>
      <c r="CK112" s="10">
        <f t="shared" si="106"/>
        <v>0</v>
      </c>
      <c r="CL112" s="7">
        <f t="shared" si="106"/>
        <v>0</v>
      </c>
      <c r="CM112" s="11">
        <f t="shared" si="106"/>
        <v>0</v>
      </c>
      <c r="CN112" s="10">
        <f t="shared" si="106"/>
        <v>0</v>
      </c>
      <c r="CO112" s="11">
        <f t="shared" si="106"/>
        <v>0</v>
      </c>
      <c r="CP112" s="10">
        <f t="shared" si="106"/>
        <v>0</v>
      </c>
      <c r="CQ112" s="11">
        <f t="shared" si="106"/>
        <v>0</v>
      </c>
      <c r="CR112" s="10">
        <f t="shared" si="106"/>
        <v>0</v>
      </c>
      <c r="CS112" s="11">
        <f t="shared" si="106"/>
        <v>0</v>
      </c>
      <c r="CT112" s="10">
        <f t="shared" si="106"/>
        <v>0</v>
      </c>
      <c r="CU112" s="11">
        <f t="shared" si="106"/>
        <v>0</v>
      </c>
      <c r="CV112" s="10">
        <f t="shared" si="106"/>
        <v>0</v>
      </c>
      <c r="CW112" s="11">
        <f t="shared" si="106"/>
        <v>0</v>
      </c>
      <c r="CX112" s="10">
        <f t="shared" ref="CX112:EC112" si="107">SUM(CX111:CX111)</f>
        <v>0</v>
      </c>
      <c r="CY112" s="7">
        <f t="shared" si="107"/>
        <v>0</v>
      </c>
      <c r="CZ112" s="7">
        <f t="shared" si="107"/>
        <v>0</v>
      </c>
      <c r="DA112" s="11">
        <f t="shared" si="107"/>
        <v>0</v>
      </c>
      <c r="DB112" s="10">
        <f t="shared" si="107"/>
        <v>0</v>
      </c>
      <c r="DC112" s="11">
        <f t="shared" si="107"/>
        <v>0</v>
      </c>
      <c r="DD112" s="10">
        <f t="shared" si="107"/>
        <v>0</v>
      </c>
      <c r="DE112" s="11">
        <f t="shared" si="107"/>
        <v>0</v>
      </c>
      <c r="DF112" s="10">
        <f t="shared" si="107"/>
        <v>0</v>
      </c>
      <c r="DG112" s="7">
        <f t="shared" si="107"/>
        <v>0</v>
      </c>
      <c r="DH112" s="11">
        <f t="shared" si="107"/>
        <v>0</v>
      </c>
      <c r="DI112" s="10">
        <f t="shared" si="107"/>
        <v>0</v>
      </c>
      <c r="DJ112" s="11">
        <f t="shared" si="107"/>
        <v>0</v>
      </c>
      <c r="DK112" s="10">
        <f t="shared" si="107"/>
        <v>0</v>
      </c>
      <c r="DL112" s="11">
        <f t="shared" si="107"/>
        <v>0</v>
      </c>
      <c r="DM112" s="10">
        <f t="shared" si="107"/>
        <v>0</v>
      </c>
      <c r="DN112" s="11">
        <f t="shared" si="107"/>
        <v>0</v>
      </c>
      <c r="DO112" s="10">
        <f t="shared" si="107"/>
        <v>0</v>
      </c>
      <c r="DP112" s="11">
        <f t="shared" si="107"/>
        <v>0</v>
      </c>
      <c r="DQ112" s="10">
        <f t="shared" si="107"/>
        <v>0</v>
      </c>
      <c r="DR112" s="11">
        <f t="shared" si="107"/>
        <v>0</v>
      </c>
      <c r="DS112" s="10">
        <f t="shared" si="107"/>
        <v>0</v>
      </c>
      <c r="DT112" s="7">
        <f t="shared" si="107"/>
        <v>0</v>
      </c>
      <c r="DU112" s="7">
        <f t="shared" si="107"/>
        <v>0</v>
      </c>
      <c r="DV112" s="11">
        <f t="shared" si="107"/>
        <v>0</v>
      </c>
      <c r="DW112" s="10">
        <f t="shared" si="107"/>
        <v>0</v>
      </c>
      <c r="DX112" s="11">
        <f t="shared" si="107"/>
        <v>0</v>
      </c>
      <c r="DY112" s="10">
        <f t="shared" si="107"/>
        <v>0</v>
      </c>
      <c r="DZ112" s="11">
        <f t="shared" si="107"/>
        <v>0</v>
      </c>
      <c r="EA112" s="10">
        <f t="shared" si="107"/>
        <v>0</v>
      </c>
      <c r="EB112" s="7">
        <f t="shared" si="107"/>
        <v>0</v>
      </c>
      <c r="EC112" s="11">
        <f t="shared" si="107"/>
        <v>0</v>
      </c>
      <c r="ED112" s="10">
        <f t="shared" ref="ED112:FI112" si="108">SUM(ED111:ED111)</f>
        <v>0</v>
      </c>
      <c r="EE112" s="11">
        <f t="shared" si="108"/>
        <v>0</v>
      </c>
      <c r="EF112" s="10">
        <f t="shared" si="108"/>
        <v>0</v>
      </c>
      <c r="EG112" s="11">
        <f t="shared" si="108"/>
        <v>0</v>
      </c>
      <c r="EH112" s="10">
        <f t="shared" si="108"/>
        <v>0</v>
      </c>
      <c r="EI112" s="11">
        <f t="shared" si="108"/>
        <v>0</v>
      </c>
      <c r="EJ112" s="10">
        <f t="shared" si="108"/>
        <v>0</v>
      </c>
      <c r="EK112" s="11">
        <f t="shared" si="108"/>
        <v>0</v>
      </c>
      <c r="EL112" s="10">
        <f t="shared" si="108"/>
        <v>0</v>
      </c>
      <c r="EM112" s="11">
        <f t="shared" si="108"/>
        <v>6</v>
      </c>
      <c r="EN112" s="10">
        <f t="shared" si="108"/>
        <v>0</v>
      </c>
      <c r="EO112" s="7">
        <f t="shared" si="108"/>
        <v>8</v>
      </c>
      <c r="EP112" s="7">
        <f t="shared" si="108"/>
        <v>8</v>
      </c>
      <c r="EQ112" s="11">
        <f t="shared" si="108"/>
        <v>0</v>
      </c>
      <c r="ER112" s="10">
        <f t="shared" si="108"/>
        <v>0</v>
      </c>
      <c r="ES112" s="11">
        <f t="shared" si="108"/>
        <v>0</v>
      </c>
      <c r="ET112" s="10">
        <f t="shared" si="108"/>
        <v>0</v>
      </c>
      <c r="EU112" s="11">
        <f t="shared" si="108"/>
        <v>0</v>
      </c>
      <c r="EV112" s="10">
        <f t="shared" si="108"/>
        <v>0</v>
      </c>
      <c r="EW112" s="7">
        <f t="shared" si="108"/>
        <v>0</v>
      </c>
      <c r="EX112" s="11">
        <f t="shared" si="108"/>
        <v>0</v>
      </c>
      <c r="EY112" s="10">
        <f t="shared" si="108"/>
        <v>0</v>
      </c>
      <c r="EZ112" s="11">
        <f t="shared" si="108"/>
        <v>0</v>
      </c>
      <c r="FA112" s="10">
        <f t="shared" si="108"/>
        <v>0</v>
      </c>
      <c r="FB112" s="11">
        <f t="shared" si="108"/>
        <v>0</v>
      </c>
      <c r="FC112" s="10">
        <f t="shared" si="108"/>
        <v>0</v>
      </c>
      <c r="FD112" s="11">
        <f t="shared" si="108"/>
        <v>0</v>
      </c>
      <c r="FE112" s="10">
        <f t="shared" si="108"/>
        <v>0</v>
      </c>
      <c r="FF112" s="11">
        <f t="shared" si="108"/>
        <v>0</v>
      </c>
      <c r="FG112" s="10">
        <f t="shared" si="108"/>
        <v>0</v>
      </c>
      <c r="FH112" s="11">
        <f t="shared" si="108"/>
        <v>0</v>
      </c>
      <c r="FI112" s="10">
        <f t="shared" si="108"/>
        <v>0</v>
      </c>
      <c r="FJ112" s="7">
        <f t="shared" ref="FJ112:GF112" si="109">SUM(FJ111:FJ111)</f>
        <v>0</v>
      </c>
      <c r="FK112" s="7">
        <f t="shared" si="109"/>
        <v>0</v>
      </c>
      <c r="FL112" s="11">
        <f t="shared" si="109"/>
        <v>0</v>
      </c>
      <c r="FM112" s="10">
        <f t="shared" si="109"/>
        <v>0</v>
      </c>
      <c r="FN112" s="11">
        <f t="shared" si="109"/>
        <v>0</v>
      </c>
      <c r="FO112" s="10">
        <f t="shared" si="109"/>
        <v>0</v>
      </c>
      <c r="FP112" s="11">
        <f t="shared" si="109"/>
        <v>0</v>
      </c>
      <c r="FQ112" s="10">
        <f t="shared" si="109"/>
        <v>0</v>
      </c>
      <c r="FR112" s="7">
        <f t="shared" si="109"/>
        <v>0</v>
      </c>
      <c r="FS112" s="11">
        <f t="shared" si="109"/>
        <v>0</v>
      </c>
      <c r="FT112" s="10">
        <f t="shared" si="109"/>
        <v>0</v>
      </c>
      <c r="FU112" s="11">
        <f t="shared" si="109"/>
        <v>0</v>
      </c>
      <c r="FV112" s="10">
        <f t="shared" si="109"/>
        <v>0</v>
      </c>
      <c r="FW112" s="11">
        <f t="shared" si="109"/>
        <v>0</v>
      </c>
      <c r="FX112" s="10">
        <f t="shared" si="109"/>
        <v>0</v>
      </c>
      <c r="FY112" s="11">
        <f t="shared" si="109"/>
        <v>0</v>
      </c>
      <c r="FZ112" s="10">
        <f t="shared" si="109"/>
        <v>0</v>
      </c>
      <c r="GA112" s="11">
        <f t="shared" si="109"/>
        <v>0</v>
      </c>
      <c r="GB112" s="10">
        <f t="shared" si="109"/>
        <v>0</v>
      </c>
      <c r="GC112" s="11">
        <f t="shared" si="109"/>
        <v>0</v>
      </c>
      <c r="GD112" s="10">
        <f t="shared" si="109"/>
        <v>0</v>
      </c>
      <c r="GE112" s="7">
        <f t="shared" si="109"/>
        <v>0</v>
      </c>
      <c r="GF112" s="7">
        <f t="shared" si="109"/>
        <v>0</v>
      </c>
    </row>
    <row r="113" spans="1:188" ht="20.100000000000001" customHeight="1" x14ac:dyDescent="0.2">
      <c r="A113" s="19" t="s">
        <v>228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9"/>
      <c r="GF113" s="13"/>
    </row>
    <row r="114" spans="1:188" x14ac:dyDescent="0.2">
      <c r="A114" s="6"/>
      <c r="B114" s="6"/>
      <c r="C114" s="6"/>
      <c r="D114" s="6" t="s">
        <v>229</v>
      </c>
      <c r="E114" s="3" t="s">
        <v>230</v>
      </c>
      <c r="F114" s="6">
        <f>COUNTIF(U114:GD114,"e")</f>
        <v>0</v>
      </c>
      <c r="G114" s="6">
        <f>COUNTIF(U114:GD114,"z")</f>
        <v>1</v>
      </c>
      <c r="H114" s="6">
        <f>SUM(I114:Q114)</f>
        <v>5</v>
      </c>
      <c r="I114" s="6">
        <f>U114+AP114+BK114+CF114+DA114+DV114+EQ114+FL114</f>
        <v>5</v>
      </c>
      <c r="J114" s="6">
        <f>W114+AR114+BM114+CH114+DC114+DX114+ES114+FN114</f>
        <v>0</v>
      </c>
      <c r="K114" s="6">
        <f>Y114+AT114+BO114+CJ114+DE114+DZ114+EU114+FP114</f>
        <v>0</v>
      </c>
      <c r="L114" s="6">
        <f>AB114+AW114+BR114+CM114+DH114+EC114+EX114+FS114</f>
        <v>0</v>
      </c>
      <c r="M114" s="6">
        <f>AD114+AY114+BT114+CO114+DJ114+EE114+EZ114+FU114</f>
        <v>0</v>
      </c>
      <c r="N114" s="6">
        <f>AF114+BA114+BV114+CQ114+DL114+EG114+FB114+FW114</f>
        <v>0</v>
      </c>
      <c r="O114" s="6">
        <f>AH114+BC114+BX114+CS114+DN114+EI114+FD114+FY114</f>
        <v>0</v>
      </c>
      <c r="P114" s="6">
        <f>AJ114+BE114+BZ114+CU114+DP114+EK114+FF114+GA114</f>
        <v>0</v>
      </c>
      <c r="Q114" s="6">
        <f>AL114+BG114+CB114+CW114+DR114+EM114+FH114+GC114</f>
        <v>0</v>
      </c>
      <c r="R114" s="7">
        <f>AO114+BJ114+CE114+CZ114+DU114+EP114+FK114+GF114</f>
        <v>0</v>
      </c>
      <c r="S114" s="7">
        <f>AN114+BI114+CD114+CY114+DT114+EO114+FJ114+GE114</f>
        <v>0</v>
      </c>
      <c r="T114" s="7">
        <v>0</v>
      </c>
      <c r="U114" s="11">
        <v>5</v>
      </c>
      <c r="V114" s="10" t="s">
        <v>60</v>
      </c>
      <c r="W114" s="11"/>
      <c r="X114" s="10"/>
      <c r="Y114" s="11"/>
      <c r="Z114" s="10"/>
      <c r="AA114" s="7">
        <v>0</v>
      </c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AA114+AN114</f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AV114+BI114</f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BQ114+CD114</f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CL114+CY114</f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DG114+DT114</f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EB114+EO114</f>
        <v>0</v>
      </c>
      <c r="EQ114" s="11"/>
      <c r="ER114" s="10"/>
      <c r="ES114" s="11"/>
      <c r="ET114" s="10"/>
      <c r="EU114" s="11"/>
      <c r="EV114" s="10"/>
      <c r="EW114" s="7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EW114+FJ114</f>
        <v>0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FR114+GE114</f>
        <v>0</v>
      </c>
    </row>
    <row r="115" spans="1:188" x14ac:dyDescent="0.2">
      <c r="A115" s="6"/>
      <c r="B115" s="6"/>
      <c r="C115" s="6"/>
      <c r="D115" s="6" t="s">
        <v>231</v>
      </c>
      <c r="E115" s="3" t="s">
        <v>232</v>
      </c>
      <c r="F115" s="6">
        <f>COUNTIF(U115:GD115,"e")</f>
        <v>0</v>
      </c>
      <c r="G115" s="6">
        <f>COUNTIF(U115:GD115,"z")</f>
        <v>1</v>
      </c>
      <c r="H115" s="6">
        <f>SUM(I115:Q115)</f>
        <v>1</v>
      </c>
      <c r="I115" s="6">
        <f>U115+AP115+BK115+CF115+DA115+DV115+EQ115+FL115</f>
        <v>1</v>
      </c>
      <c r="J115" s="6">
        <f>W115+AR115+BM115+CH115+DC115+DX115+ES115+FN115</f>
        <v>0</v>
      </c>
      <c r="K115" s="6">
        <f>Y115+AT115+BO115+CJ115+DE115+DZ115+EU115+FP115</f>
        <v>0</v>
      </c>
      <c r="L115" s="6">
        <f>AB115+AW115+BR115+CM115+DH115+EC115+EX115+FS115</f>
        <v>0</v>
      </c>
      <c r="M115" s="6">
        <f>AD115+AY115+BT115+CO115+DJ115+EE115+EZ115+FU115</f>
        <v>0</v>
      </c>
      <c r="N115" s="6">
        <f>AF115+BA115+BV115+CQ115+DL115+EG115+FB115+FW115</f>
        <v>0</v>
      </c>
      <c r="O115" s="6">
        <f>AH115+BC115+BX115+CS115+DN115+EI115+FD115+FY115</f>
        <v>0</v>
      </c>
      <c r="P115" s="6">
        <f>AJ115+BE115+BZ115+CU115+DP115+EK115+FF115+GA115</f>
        <v>0</v>
      </c>
      <c r="Q115" s="6">
        <f>AL115+BG115+CB115+CW115+DR115+EM115+FH115+GC115</f>
        <v>0</v>
      </c>
      <c r="R115" s="7">
        <f>AO115+BJ115+CE115+CZ115+DU115+EP115+FK115+GF115</f>
        <v>0</v>
      </c>
      <c r="S115" s="7">
        <f>AN115+BI115+CD115+CY115+DT115+EO115+FJ115+GE115</f>
        <v>0</v>
      </c>
      <c r="T115" s="7">
        <v>0</v>
      </c>
      <c r="U115" s="11">
        <v>1</v>
      </c>
      <c r="V115" s="10" t="s">
        <v>60</v>
      </c>
      <c r="W115" s="11"/>
      <c r="X115" s="10"/>
      <c r="Y115" s="11"/>
      <c r="Z115" s="10"/>
      <c r="AA115" s="7">
        <v>0</v>
      </c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>AA115+AN115</f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>AV115+BI115</f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>BQ115+CD115</f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>CL115+CY115</f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>DG115+DT115</f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>EB115+EO115</f>
        <v>0</v>
      </c>
      <c r="EQ115" s="11"/>
      <c r="ER115" s="10"/>
      <c r="ES115" s="11"/>
      <c r="ET115" s="10"/>
      <c r="EU115" s="11"/>
      <c r="EV115" s="10"/>
      <c r="EW115" s="7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>EW115+FJ115</f>
        <v>0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>FR115+GE115</f>
        <v>0</v>
      </c>
    </row>
    <row r="116" spans="1:188" x14ac:dyDescent="0.2">
      <c r="A116" s="6"/>
      <c r="B116" s="6"/>
      <c r="C116" s="6"/>
      <c r="D116" s="6" t="s">
        <v>233</v>
      </c>
      <c r="E116" s="3" t="s">
        <v>234</v>
      </c>
      <c r="F116" s="6">
        <f>COUNTIF(U116:GD116,"e")</f>
        <v>0</v>
      </c>
      <c r="G116" s="6">
        <f>COUNTIF(U116:GD116,"z")</f>
        <v>1</v>
      </c>
      <c r="H116" s="6">
        <f>SUM(I116:Q116)</f>
        <v>2</v>
      </c>
      <c r="I116" s="6">
        <f>U116+AP116+BK116+CF116+DA116+DV116+EQ116+FL116</f>
        <v>2</v>
      </c>
      <c r="J116" s="6">
        <f>W116+AR116+BM116+CH116+DC116+DX116+ES116+FN116</f>
        <v>0</v>
      </c>
      <c r="K116" s="6">
        <f>Y116+AT116+BO116+CJ116+DE116+DZ116+EU116+FP116</f>
        <v>0</v>
      </c>
      <c r="L116" s="6">
        <f>AB116+AW116+BR116+CM116+DH116+EC116+EX116+FS116</f>
        <v>0</v>
      </c>
      <c r="M116" s="6">
        <f>AD116+AY116+BT116+CO116+DJ116+EE116+EZ116+FU116</f>
        <v>0</v>
      </c>
      <c r="N116" s="6">
        <f>AF116+BA116+BV116+CQ116+DL116+EG116+FB116+FW116</f>
        <v>0</v>
      </c>
      <c r="O116" s="6">
        <f>AH116+BC116+BX116+CS116+DN116+EI116+FD116+FY116</f>
        <v>0</v>
      </c>
      <c r="P116" s="6">
        <f>AJ116+BE116+BZ116+CU116+DP116+EK116+FF116+GA116</f>
        <v>0</v>
      </c>
      <c r="Q116" s="6">
        <f>AL116+BG116+CB116+CW116+DR116+EM116+FH116+GC116</f>
        <v>0</v>
      </c>
      <c r="R116" s="7">
        <f>AO116+BJ116+CE116+CZ116+DU116+EP116+FK116+GF116</f>
        <v>0</v>
      </c>
      <c r="S116" s="7">
        <f>AN116+BI116+CD116+CY116+DT116+EO116+FJ116+GE116</f>
        <v>0</v>
      </c>
      <c r="T116" s="7">
        <v>0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>AA116+AN116</f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>AV116+BI116</f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>BQ116+CD116</f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>CL116+CY116</f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>DG116+DT116</f>
        <v>0</v>
      </c>
      <c r="DV116" s="11">
        <v>2</v>
      </c>
      <c r="DW116" s="10" t="s">
        <v>60</v>
      </c>
      <c r="DX116" s="11"/>
      <c r="DY116" s="10"/>
      <c r="DZ116" s="11"/>
      <c r="EA116" s="10"/>
      <c r="EB116" s="7">
        <v>0</v>
      </c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>EB116+EO116</f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>EW116+FJ116</f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>FR116+GE116</f>
        <v>0</v>
      </c>
    </row>
    <row r="117" spans="1:188" ht="15.95" customHeight="1" x14ac:dyDescent="0.2">
      <c r="A117" s="6"/>
      <c r="B117" s="6"/>
      <c r="C117" s="6"/>
      <c r="D117" s="6"/>
      <c r="E117" s="6" t="s">
        <v>80</v>
      </c>
      <c r="F117" s="6">
        <f t="shared" ref="F117:AK117" si="110">SUM(F114:F116)</f>
        <v>0</v>
      </c>
      <c r="G117" s="6">
        <f t="shared" si="110"/>
        <v>3</v>
      </c>
      <c r="H117" s="6">
        <f t="shared" si="110"/>
        <v>8</v>
      </c>
      <c r="I117" s="6">
        <f t="shared" si="110"/>
        <v>8</v>
      </c>
      <c r="J117" s="6">
        <f t="shared" si="110"/>
        <v>0</v>
      </c>
      <c r="K117" s="6">
        <f t="shared" si="110"/>
        <v>0</v>
      </c>
      <c r="L117" s="6">
        <f t="shared" si="110"/>
        <v>0</v>
      </c>
      <c r="M117" s="6">
        <f t="shared" si="110"/>
        <v>0</v>
      </c>
      <c r="N117" s="6">
        <f t="shared" si="110"/>
        <v>0</v>
      </c>
      <c r="O117" s="6">
        <f t="shared" si="110"/>
        <v>0</v>
      </c>
      <c r="P117" s="6">
        <f t="shared" si="110"/>
        <v>0</v>
      </c>
      <c r="Q117" s="6">
        <f t="shared" si="110"/>
        <v>0</v>
      </c>
      <c r="R117" s="7">
        <f t="shared" si="110"/>
        <v>0</v>
      </c>
      <c r="S117" s="7">
        <f t="shared" si="110"/>
        <v>0</v>
      </c>
      <c r="T117" s="7">
        <f t="shared" si="110"/>
        <v>0</v>
      </c>
      <c r="U117" s="11">
        <f t="shared" si="110"/>
        <v>6</v>
      </c>
      <c r="V117" s="10">
        <f t="shared" si="110"/>
        <v>0</v>
      </c>
      <c r="W117" s="11">
        <f t="shared" si="110"/>
        <v>0</v>
      </c>
      <c r="X117" s="10">
        <f t="shared" si="110"/>
        <v>0</v>
      </c>
      <c r="Y117" s="11">
        <f t="shared" si="110"/>
        <v>0</v>
      </c>
      <c r="Z117" s="10">
        <f t="shared" si="110"/>
        <v>0</v>
      </c>
      <c r="AA117" s="7">
        <f t="shared" si="110"/>
        <v>0</v>
      </c>
      <c r="AB117" s="11">
        <f t="shared" si="110"/>
        <v>0</v>
      </c>
      <c r="AC117" s="10">
        <f t="shared" si="110"/>
        <v>0</v>
      </c>
      <c r="AD117" s="11">
        <f t="shared" si="110"/>
        <v>0</v>
      </c>
      <c r="AE117" s="10">
        <f t="shared" si="110"/>
        <v>0</v>
      </c>
      <c r="AF117" s="11">
        <f t="shared" si="110"/>
        <v>0</v>
      </c>
      <c r="AG117" s="10">
        <f t="shared" si="110"/>
        <v>0</v>
      </c>
      <c r="AH117" s="11">
        <f t="shared" si="110"/>
        <v>0</v>
      </c>
      <c r="AI117" s="10">
        <f t="shared" si="110"/>
        <v>0</v>
      </c>
      <c r="AJ117" s="11">
        <f t="shared" si="110"/>
        <v>0</v>
      </c>
      <c r="AK117" s="10">
        <f t="shared" si="110"/>
        <v>0</v>
      </c>
      <c r="AL117" s="11">
        <f t="shared" ref="AL117:BQ117" si="111">SUM(AL114:AL116)</f>
        <v>0</v>
      </c>
      <c r="AM117" s="10">
        <f t="shared" si="111"/>
        <v>0</v>
      </c>
      <c r="AN117" s="7">
        <f t="shared" si="111"/>
        <v>0</v>
      </c>
      <c r="AO117" s="7">
        <f t="shared" si="111"/>
        <v>0</v>
      </c>
      <c r="AP117" s="11">
        <f t="shared" si="111"/>
        <v>0</v>
      </c>
      <c r="AQ117" s="10">
        <f t="shared" si="111"/>
        <v>0</v>
      </c>
      <c r="AR117" s="11">
        <f t="shared" si="111"/>
        <v>0</v>
      </c>
      <c r="AS117" s="10">
        <f t="shared" si="111"/>
        <v>0</v>
      </c>
      <c r="AT117" s="11">
        <f t="shared" si="111"/>
        <v>0</v>
      </c>
      <c r="AU117" s="10">
        <f t="shared" si="111"/>
        <v>0</v>
      </c>
      <c r="AV117" s="7">
        <f t="shared" si="111"/>
        <v>0</v>
      </c>
      <c r="AW117" s="11">
        <f t="shared" si="111"/>
        <v>0</v>
      </c>
      <c r="AX117" s="10">
        <f t="shared" si="111"/>
        <v>0</v>
      </c>
      <c r="AY117" s="11">
        <f t="shared" si="111"/>
        <v>0</v>
      </c>
      <c r="AZ117" s="10">
        <f t="shared" si="111"/>
        <v>0</v>
      </c>
      <c r="BA117" s="11">
        <f t="shared" si="111"/>
        <v>0</v>
      </c>
      <c r="BB117" s="10">
        <f t="shared" si="111"/>
        <v>0</v>
      </c>
      <c r="BC117" s="11">
        <f t="shared" si="111"/>
        <v>0</v>
      </c>
      <c r="BD117" s="10">
        <f t="shared" si="111"/>
        <v>0</v>
      </c>
      <c r="BE117" s="11">
        <f t="shared" si="111"/>
        <v>0</v>
      </c>
      <c r="BF117" s="10">
        <f t="shared" si="111"/>
        <v>0</v>
      </c>
      <c r="BG117" s="11">
        <f t="shared" si="111"/>
        <v>0</v>
      </c>
      <c r="BH117" s="10">
        <f t="shared" si="111"/>
        <v>0</v>
      </c>
      <c r="BI117" s="7">
        <f t="shared" si="111"/>
        <v>0</v>
      </c>
      <c r="BJ117" s="7">
        <f t="shared" si="111"/>
        <v>0</v>
      </c>
      <c r="BK117" s="11">
        <f t="shared" si="111"/>
        <v>0</v>
      </c>
      <c r="BL117" s="10">
        <f t="shared" si="111"/>
        <v>0</v>
      </c>
      <c r="BM117" s="11">
        <f t="shared" si="111"/>
        <v>0</v>
      </c>
      <c r="BN117" s="10">
        <f t="shared" si="111"/>
        <v>0</v>
      </c>
      <c r="BO117" s="11">
        <f t="shared" si="111"/>
        <v>0</v>
      </c>
      <c r="BP117" s="10">
        <f t="shared" si="111"/>
        <v>0</v>
      </c>
      <c r="BQ117" s="7">
        <f t="shared" si="111"/>
        <v>0</v>
      </c>
      <c r="BR117" s="11">
        <f t="shared" ref="BR117:CW117" si="112">SUM(BR114:BR116)</f>
        <v>0</v>
      </c>
      <c r="BS117" s="10">
        <f t="shared" si="112"/>
        <v>0</v>
      </c>
      <c r="BT117" s="11">
        <f t="shared" si="112"/>
        <v>0</v>
      </c>
      <c r="BU117" s="10">
        <f t="shared" si="112"/>
        <v>0</v>
      </c>
      <c r="BV117" s="11">
        <f t="shared" si="112"/>
        <v>0</v>
      </c>
      <c r="BW117" s="10">
        <f t="shared" si="112"/>
        <v>0</v>
      </c>
      <c r="BX117" s="11">
        <f t="shared" si="112"/>
        <v>0</v>
      </c>
      <c r="BY117" s="10">
        <f t="shared" si="112"/>
        <v>0</v>
      </c>
      <c r="BZ117" s="11">
        <f t="shared" si="112"/>
        <v>0</v>
      </c>
      <c r="CA117" s="10">
        <f t="shared" si="112"/>
        <v>0</v>
      </c>
      <c r="CB117" s="11">
        <f t="shared" si="112"/>
        <v>0</v>
      </c>
      <c r="CC117" s="10">
        <f t="shared" si="112"/>
        <v>0</v>
      </c>
      <c r="CD117" s="7">
        <f t="shared" si="112"/>
        <v>0</v>
      </c>
      <c r="CE117" s="7">
        <f t="shared" si="112"/>
        <v>0</v>
      </c>
      <c r="CF117" s="11">
        <f t="shared" si="112"/>
        <v>0</v>
      </c>
      <c r="CG117" s="10">
        <f t="shared" si="112"/>
        <v>0</v>
      </c>
      <c r="CH117" s="11">
        <f t="shared" si="112"/>
        <v>0</v>
      </c>
      <c r="CI117" s="10">
        <f t="shared" si="112"/>
        <v>0</v>
      </c>
      <c r="CJ117" s="11">
        <f t="shared" si="112"/>
        <v>0</v>
      </c>
      <c r="CK117" s="10">
        <f t="shared" si="112"/>
        <v>0</v>
      </c>
      <c r="CL117" s="7">
        <f t="shared" si="112"/>
        <v>0</v>
      </c>
      <c r="CM117" s="11">
        <f t="shared" si="112"/>
        <v>0</v>
      </c>
      <c r="CN117" s="10">
        <f t="shared" si="112"/>
        <v>0</v>
      </c>
      <c r="CO117" s="11">
        <f t="shared" si="112"/>
        <v>0</v>
      </c>
      <c r="CP117" s="10">
        <f t="shared" si="112"/>
        <v>0</v>
      </c>
      <c r="CQ117" s="11">
        <f t="shared" si="112"/>
        <v>0</v>
      </c>
      <c r="CR117" s="10">
        <f t="shared" si="112"/>
        <v>0</v>
      </c>
      <c r="CS117" s="11">
        <f t="shared" si="112"/>
        <v>0</v>
      </c>
      <c r="CT117" s="10">
        <f t="shared" si="112"/>
        <v>0</v>
      </c>
      <c r="CU117" s="11">
        <f t="shared" si="112"/>
        <v>0</v>
      </c>
      <c r="CV117" s="10">
        <f t="shared" si="112"/>
        <v>0</v>
      </c>
      <c r="CW117" s="11">
        <f t="shared" si="112"/>
        <v>0</v>
      </c>
      <c r="CX117" s="10">
        <f t="shared" ref="CX117:EC117" si="113">SUM(CX114:CX116)</f>
        <v>0</v>
      </c>
      <c r="CY117" s="7">
        <f t="shared" si="113"/>
        <v>0</v>
      </c>
      <c r="CZ117" s="7">
        <f t="shared" si="113"/>
        <v>0</v>
      </c>
      <c r="DA117" s="11">
        <f t="shared" si="113"/>
        <v>0</v>
      </c>
      <c r="DB117" s="10">
        <f t="shared" si="113"/>
        <v>0</v>
      </c>
      <c r="DC117" s="11">
        <f t="shared" si="113"/>
        <v>0</v>
      </c>
      <c r="DD117" s="10">
        <f t="shared" si="113"/>
        <v>0</v>
      </c>
      <c r="DE117" s="11">
        <f t="shared" si="113"/>
        <v>0</v>
      </c>
      <c r="DF117" s="10">
        <f t="shared" si="113"/>
        <v>0</v>
      </c>
      <c r="DG117" s="7">
        <f t="shared" si="113"/>
        <v>0</v>
      </c>
      <c r="DH117" s="11">
        <f t="shared" si="113"/>
        <v>0</v>
      </c>
      <c r="DI117" s="10">
        <f t="shared" si="113"/>
        <v>0</v>
      </c>
      <c r="DJ117" s="11">
        <f t="shared" si="113"/>
        <v>0</v>
      </c>
      <c r="DK117" s="10">
        <f t="shared" si="113"/>
        <v>0</v>
      </c>
      <c r="DL117" s="11">
        <f t="shared" si="113"/>
        <v>0</v>
      </c>
      <c r="DM117" s="10">
        <f t="shared" si="113"/>
        <v>0</v>
      </c>
      <c r="DN117" s="11">
        <f t="shared" si="113"/>
        <v>0</v>
      </c>
      <c r="DO117" s="10">
        <f t="shared" si="113"/>
        <v>0</v>
      </c>
      <c r="DP117" s="11">
        <f t="shared" si="113"/>
        <v>0</v>
      </c>
      <c r="DQ117" s="10">
        <f t="shared" si="113"/>
        <v>0</v>
      </c>
      <c r="DR117" s="11">
        <f t="shared" si="113"/>
        <v>0</v>
      </c>
      <c r="DS117" s="10">
        <f t="shared" si="113"/>
        <v>0</v>
      </c>
      <c r="DT117" s="7">
        <f t="shared" si="113"/>
        <v>0</v>
      </c>
      <c r="DU117" s="7">
        <f t="shared" si="113"/>
        <v>0</v>
      </c>
      <c r="DV117" s="11">
        <f t="shared" si="113"/>
        <v>2</v>
      </c>
      <c r="DW117" s="10">
        <f t="shared" si="113"/>
        <v>0</v>
      </c>
      <c r="DX117" s="11">
        <f t="shared" si="113"/>
        <v>0</v>
      </c>
      <c r="DY117" s="10">
        <f t="shared" si="113"/>
        <v>0</v>
      </c>
      <c r="DZ117" s="11">
        <f t="shared" si="113"/>
        <v>0</v>
      </c>
      <c r="EA117" s="10">
        <f t="shared" si="113"/>
        <v>0</v>
      </c>
      <c r="EB117" s="7">
        <f t="shared" si="113"/>
        <v>0</v>
      </c>
      <c r="EC117" s="11">
        <f t="shared" si="113"/>
        <v>0</v>
      </c>
      <c r="ED117" s="10">
        <f t="shared" ref="ED117:FI117" si="114">SUM(ED114:ED116)</f>
        <v>0</v>
      </c>
      <c r="EE117" s="11">
        <f t="shared" si="114"/>
        <v>0</v>
      </c>
      <c r="EF117" s="10">
        <f t="shared" si="114"/>
        <v>0</v>
      </c>
      <c r="EG117" s="11">
        <f t="shared" si="114"/>
        <v>0</v>
      </c>
      <c r="EH117" s="10">
        <f t="shared" si="114"/>
        <v>0</v>
      </c>
      <c r="EI117" s="11">
        <f t="shared" si="114"/>
        <v>0</v>
      </c>
      <c r="EJ117" s="10">
        <f t="shared" si="114"/>
        <v>0</v>
      </c>
      <c r="EK117" s="11">
        <f t="shared" si="114"/>
        <v>0</v>
      </c>
      <c r="EL117" s="10">
        <f t="shared" si="114"/>
        <v>0</v>
      </c>
      <c r="EM117" s="11">
        <f t="shared" si="114"/>
        <v>0</v>
      </c>
      <c r="EN117" s="10">
        <f t="shared" si="114"/>
        <v>0</v>
      </c>
      <c r="EO117" s="7">
        <f t="shared" si="114"/>
        <v>0</v>
      </c>
      <c r="EP117" s="7">
        <f t="shared" si="114"/>
        <v>0</v>
      </c>
      <c r="EQ117" s="11">
        <f t="shared" si="114"/>
        <v>0</v>
      </c>
      <c r="ER117" s="10">
        <f t="shared" si="114"/>
        <v>0</v>
      </c>
      <c r="ES117" s="11">
        <f t="shared" si="114"/>
        <v>0</v>
      </c>
      <c r="ET117" s="10">
        <f t="shared" si="114"/>
        <v>0</v>
      </c>
      <c r="EU117" s="11">
        <f t="shared" si="114"/>
        <v>0</v>
      </c>
      <c r="EV117" s="10">
        <f t="shared" si="114"/>
        <v>0</v>
      </c>
      <c r="EW117" s="7">
        <f t="shared" si="114"/>
        <v>0</v>
      </c>
      <c r="EX117" s="11">
        <f t="shared" si="114"/>
        <v>0</v>
      </c>
      <c r="EY117" s="10">
        <f t="shared" si="114"/>
        <v>0</v>
      </c>
      <c r="EZ117" s="11">
        <f t="shared" si="114"/>
        <v>0</v>
      </c>
      <c r="FA117" s="10">
        <f t="shared" si="114"/>
        <v>0</v>
      </c>
      <c r="FB117" s="11">
        <f t="shared" si="114"/>
        <v>0</v>
      </c>
      <c r="FC117" s="10">
        <f t="shared" si="114"/>
        <v>0</v>
      </c>
      <c r="FD117" s="11">
        <f t="shared" si="114"/>
        <v>0</v>
      </c>
      <c r="FE117" s="10">
        <f t="shared" si="114"/>
        <v>0</v>
      </c>
      <c r="FF117" s="11">
        <f t="shared" si="114"/>
        <v>0</v>
      </c>
      <c r="FG117" s="10">
        <f t="shared" si="114"/>
        <v>0</v>
      </c>
      <c r="FH117" s="11">
        <f t="shared" si="114"/>
        <v>0</v>
      </c>
      <c r="FI117" s="10">
        <f t="shared" si="114"/>
        <v>0</v>
      </c>
      <c r="FJ117" s="7">
        <f t="shared" ref="FJ117:GF117" si="115">SUM(FJ114:FJ116)</f>
        <v>0</v>
      </c>
      <c r="FK117" s="7">
        <f t="shared" si="115"/>
        <v>0</v>
      </c>
      <c r="FL117" s="11">
        <f t="shared" si="115"/>
        <v>0</v>
      </c>
      <c r="FM117" s="10">
        <f t="shared" si="115"/>
        <v>0</v>
      </c>
      <c r="FN117" s="11">
        <f t="shared" si="115"/>
        <v>0</v>
      </c>
      <c r="FO117" s="10">
        <f t="shared" si="115"/>
        <v>0</v>
      </c>
      <c r="FP117" s="11">
        <f t="shared" si="115"/>
        <v>0</v>
      </c>
      <c r="FQ117" s="10">
        <f t="shared" si="115"/>
        <v>0</v>
      </c>
      <c r="FR117" s="7">
        <f t="shared" si="115"/>
        <v>0</v>
      </c>
      <c r="FS117" s="11">
        <f t="shared" si="115"/>
        <v>0</v>
      </c>
      <c r="FT117" s="10">
        <f t="shared" si="115"/>
        <v>0</v>
      </c>
      <c r="FU117" s="11">
        <f t="shared" si="115"/>
        <v>0</v>
      </c>
      <c r="FV117" s="10">
        <f t="shared" si="115"/>
        <v>0</v>
      </c>
      <c r="FW117" s="11">
        <f t="shared" si="115"/>
        <v>0</v>
      </c>
      <c r="FX117" s="10">
        <f t="shared" si="115"/>
        <v>0</v>
      </c>
      <c r="FY117" s="11">
        <f t="shared" si="115"/>
        <v>0</v>
      </c>
      <c r="FZ117" s="10">
        <f t="shared" si="115"/>
        <v>0</v>
      </c>
      <c r="GA117" s="11">
        <f t="shared" si="115"/>
        <v>0</v>
      </c>
      <c r="GB117" s="10">
        <f t="shared" si="115"/>
        <v>0</v>
      </c>
      <c r="GC117" s="11">
        <f t="shared" si="115"/>
        <v>0</v>
      </c>
      <c r="GD117" s="10">
        <f t="shared" si="115"/>
        <v>0</v>
      </c>
      <c r="GE117" s="7">
        <f t="shared" si="115"/>
        <v>0</v>
      </c>
      <c r="GF117" s="7">
        <f t="shared" si="115"/>
        <v>0</v>
      </c>
    </row>
    <row r="118" spans="1:188" ht="20.100000000000001" customHeight="1" x14ac:dyDescent="0.2">
      <c r="A118" s="6"/>
      <c r="B118" s="6"/>
      <c r="C118" s="6"/>
      <c r="D118" s="6"/>
      <c r="E118" s="8" t="s">
        <v>235</v>
      </c>
      <c r="F118" s="6">
        <f>F29+F39+F78+F112+F117</f>
        <v>24</v>
      </c>
      <c r="G118" s="6">
        <f>G29+G39+G78+G112+G117</f>
        <v>84</v>
      </c>
      <c r="H118" s="6">
        <f t="shared" ref="H118:Q118" si="116">H29+H39+H78+H117</f>
        <v>2625</v>
      </c>
      <c r="I118" s="6">
        <f t="shared" si="116"/>
        <v>1045</v>
      </c>
      <c r="J118" s="6">
        <f t="shared" si="116"/>
        <v>180</v>
      </c>
      <c r="K118" s="6">
        <f t="shared" si="116"/>
        <v>30</v>
      </c>
      <c r="L118" s="6">
        <f t="shared" si="116"/>
        <v>60</v>
      </c>
      <c r="M118" s="6">
        <f t="shared" si="116"/>
        <v>945</v>
      </c>
      <c r="N118" s="6">
        <f t="shared" si="116"/>
        <v>150</v>
      </c>
      <c r="O118" s="6">
        <f t="shared" si="116"/>
        <v>215</v>
      </c>
      <c r="P118" s="6">
        <f t="shared" si="116"/>
        <v>0</v>
      </c>
      <c r="Q118" s="6">
        <f t="shared" si="116"/>
        <v>0</v>
      </c>
      <c r="R118" s="7">
        <f>R29+R39+R78+R112+R117</f>
        <v>210</v>
      </c>
      <c r="S118" s="7">
        <f>S29+S39+S78+S112+S117</f>
        <v>118.4</v>
      </c>
      <c r="T118" s="7">
        <f>T29+T39+T78+T112+T117</f>
        <v>108.00000000000003</v>
      </c>
      <c r="U118" s="11">
        <f t="shared" ref="U118:Z118" si="117">U29+U39+U78+U117</f>
        <v>201</v>
      </c>
      <c r="V118" s="10">
        <f t="shared" si="117"/>
        <v>0</v>
      </c>
      <c r="W118" s="11">
        <f t="shared" si="117"/>
        <v>60</v>
      </c>
      <c r="X118" s="10">
        <f t="shared" si="117"/>
        <v>0</v>
      </c>
      <c r="Y118" s="11">
        <f t="shared" si="117"/>
        <v>0</v>
      </c>
      <c r="Z118" s="10">
        <f t="shared" si="117"/>
        <v>0</v>
      </c>
      <c r="AA118" s="7">
        <f>AA29+AA39+AA78+AA112+AA117</f>
        <v>20.6</v>
      </c>
      <c r="AB118" s="11">
        <f t="shared" ref="AB118:AM118" si="118">AB29+AB39+AB78+AB117</f>
        <v>0</v>
      </c>
      <c r="AC118" s="10">
        <f t="shared" si="118"/>
        <v>0</v>
      </c>
      <c r="AD118" s="11">
        <f t="shared" si="118"/>
        <v>115</v>
      </c>
      <c r="AE118" s="10">
        <f t="shared" si="118"/>
        <v>0</v>
      </c>
      <c r="AF118" s="11">
        <f t="shared" si="118"/>
        <v>0</v>
      </c>
      <c r="AG118" s="10">
        <f t="shared" si="118"/>
        <v>0</v>
      </c>
      <c r="AH118" s="11">
        <f t="shared" si="118"/>
        <v>0</v>
      </c>
      <c r="AI118" s="10">
        <f t="shared" si="118"/>
        <v>0</v>
      </c>
      <c r="AJ118" s="11">
        <f t="shared" si="118"/>
        <v>0</v>
      </c>
      <c r="AK118" s="10">
        <f t="shared" si="118"/>
        <v>0</v>
      </c>
      <c r="AL118" s="11">
        <f t="shared" si="118"/>
        <v>0</v>
      </c>
      <c r="AM118" s="10">
        <f t="shared" si="118"/>
        <v>0</v>
      </c>
      <c r="AN118" s="7">
        <f>AN29+AN39+AN78+AN112+AN117</f>
        <v>9.3999999999999986</v>
      </c>
      <c r="AO118" s="7">
        <f>AO29+AO39+AO78+AO112+AO117</f>
        <v>30</v>
      </c>
      <c r="AP118" s="11">
        <f t="shared" ref="AP118:AU118" si="119">AP29+AP39+AP78+AP117</f>
        <v>195</v>
      </c>
      <c r="AQ118" s="10">
        <f t="shared" si="119"/>
        <v>0</v>
      </c>
      <c r="AR118" s="11">
        <f t="shared" si="119"/>
        <v>60</v>
      </c>
      <c r="AS118" s="10">
        <f t="shared" si="119"/>
        <v>0</v>
      </c>
      <c r="AT118" s="11">
        <f t="shared" si="119"/>
        <v>0</v>
      </c>
      <c r="AU118" s="10">
        <f t="shared" si="119"/>
        <v>0</v>
      </c>
      <c r="AV118" s="7">
        <f>AV29+AV39+AV78+AV112+AV117</f>
        <v>17.8</v>
      </c>
      <c r="AW118" s="11">
        <f t="shared" ref="AW118:BH118" si="120">AW29+AW39+AW78+AW117</f>
        <v>0</v>
      </c>
      <c r="AX118" s="10">
        <f t="shared" si="120"/>
        <v>0</v>
      </c>
      <c r="AY118" s="11">
        <f t="shared" si="120"/>
        <v>175</v>
      </c>
      <c r="AZ118" s="10">
        <f t="shared" si="120"/>
        <v>0</v>
      </c>
      <c r="BA118" s="11">
        <f t="shared" si="120"/>
        <v>0</v>
      </c>
      <c r="BB118" s="10">
        <f t="shared" si="120"/>
        <v>0</v>
      </c>
      <c r="BC118" s="11">
        <f t="shared" si="120"/>
        <v>0</v>
      </c>
      <c r="BD118" s="10">
        <f t="shared" si="120"/>
        <v>0</v>
      </c>
      <c r="BE118" s="11">
        <f t="shared" si="120"/>
        <v>0</v>
      </c>
      <c r="BF118" s="10">
        <f t="shared" si="120"/>
        <v>0</v>
      </c>
      <c r="BG118" s="11">
        <f t="shared" si="120"/>
        <v>0</v>
      </c>
      <c r="BH118" s="10">
        <f t="shared" si="120"/>
        <v>0</v>
      </c>
      <c r="BI118" s="7">
        <f>BI29+BI39+BI78+BI112+BI117</f>
        <v>12.2</v>
      </c>
      <c r="BJ118" s="7">
        <f>BJ29+BJ39+BJ78+BJ112+BJ117</f>
        <v>30</v>
      </c>
      <c r="BK118" s="11">
        <f t="shared" ref="BK118:BP118" si="121">BK29+BK39+BK78+BK117</f>
        <v>162</v>
      </c>
      <c r="BL118" s="10">
        <f t="shared" si="121"/>
        <v>0</v>
      </c>
      <c r="BM118" s="11">
        <f t="shared" si="121"/>
        <v>60</v>
      </c>
      <c r="BN118" s="10">
        <f t="shared" si="121"/>
        <v>0</v>
      </c>
      <c r="BO118" s="11">
        <f t="shared" si="121"/>
        <v>0</v>
      </c>
      <c r="BP118" s="10">
        <f t="shared" si="121"/>
        <v>0</v>
      </c>
      <c r="BQ118" s="7">
        <f>BQ29+BQ39+BQ78+BQ112+BQ117</f>
        <v>16</v>
      </c>
      <c r="BR118" s="11">
        <f t="shared" ref="BR118:CC118" si="122">BR29+BR39+BR78+BR117</f>
        <v>30</v>
      </c>
      <c r="BS118" s="10">
        <f t="shared" si="122"/>
        <v>0</v>
      </c>
      <c r="BT118" s="11">
        <f t="shared" si="122"/>
        <v>165</v>
      </c>
      <c r="BU118" s="10">
        <f t="shared" si="122"/>
        <v>0</v>
      </c>
      <c r="BV118" s="11">
        <f t="shared" si="122"/>
        <v>30</v>
      </c>
      <c r="BW118" s="10">
        <f t="shared" si="122"/>
        <v>0</v>
      </c>
      <c r="BX118" s="11">
        <f t="shared" si="122"/>
        <v>15</v>
      </c>
      <c r="BY118" s="10">
        <f t="shared" si="122"/>
        <v>0</v>
      </c>
      <c r="BZ118" s="11">
        <f t="shared" si="122"/>
        <v>0</v>
      </c>
      <c r="CA118" s="10">
        <f t="shared" si="122"/>
        <v>0</v>
      </c>
      <c r="CB118" s="11">
        <f t="shared" si="122"/>
        <v>0</v>
      </c>
      <c r="CC118" s="10">
        <f t="shared" si="122"/>
        <v>0</v>
      </c>
      <c r="CD118" s="7">
        <f>CD29+CD39+CD78+CD112+CD117</f>
        <v>14</v>
      </c>
      <c r="CE118" s="7">
        <f>CE29+CE39+CE78+CE112+CE117</f>
        <v>30</v>
      </c>
      <c r="CF118" s="11">
        <f t="shared" ref="CF118:CK118" si="123">CF29+CF39+CF78+CF117</f>
        <v>150</v>
      </c>
      <c r="CG118" s="10">
        <f t="shared" si="123"/>
        <v>0</v>
      </c>
      <c r="CH118" s="11">
        <f t="shared" si="123"/>
        <v>0</v>
      </c>
      <c r="CI118" s="10">
        <f t="shared" si="123"/>
        <v>0</v>
      </c>
      <c r="CJ118" s="11">
        <f t="shared" si="123"/>
        <v>0</v>
      </c>
      <c r="CK118" s="10">
        <f t="shared" si="123"/>
        <v>0</v>
      </c>
      <c r="CL118" s="7">
        <f>CL29+CL39+CL78+CL112+CL117</f>
        <v>11.200000000000001</v>
      </c>
      <c r="CM118" s="11">
        <f t="shared" ref="CM118:CX118" si="124">CM29+CM39+CM78+CM117</f>
        <v>30</v>
      </c>
      <c r="CN118" s="10">
        <f t="shared" si="124"/>
        <v>0</v>
      </c>
      <c r="CO118" s="11">
        <f t="shared" si="124"/>
        <v>165</v>
      </c>
      <c r="CP118" s="10">
        <f t="shared" si="124"/>
        <v>0</v>
      </c>
      <c r="CQ118" s="11">
        <f t="shared" si="124"/>
        <v>60</v>
      </c>
      <c r="CR118" s="10">
        <f t="shared" si="124"/>
        <v>0</v>
      </c>
      <c r="CS118" s="11">
        <f t="shared" si="124"/>
        <v>45</v>
      </c>
      <c r="CT118" s="10">
        <f t="shared" si="124"/>
        <v>0</v>
      </c>
      <c r="CU118" s="11">
        <f t="shared" si="124"/>
        <v>0</v>
      </c>
      <c r="CV118" s="10">
        <f t="shared" si="124"/>
        <v>0</v>
      </c>
      <c r="CW118" s="11">
        <f t="shared" si="124"/>
        <v>0</v>
      </c>
      <c r="CX118" s="10">
        <f t="shared" si="124"/>
        <v>0</v>
      </c>
      <c r="CY118" s="7">
        <f>CY29+CY39+CY78+CY112+CY117</f>
        <v>18.799999999999997</v>
      </c>
      <c r="CZ118" s="7">
        <f>CZ29+CZ39+CZ78+CZ112+CZ117</f>
        <v>30</v>
      </c>
      <c r="DA118" s="11">
        <f t="shared" ref="DA118:DF118" si="125">DA29+DA39+DA78+DA117</f>
        <v>105</v>
      </c>
      <c r="DB118" s="10">
        <f t="shared" si="125"/>
        <v>0</v>
      </c>
      <c r="DC118" s="11">
        <f t="shared" si="125"/>
        <v>0</v>
      </c>
      <c r="DD118" s="10">
        <f t="shared" si="125"/>
        <v>0</v>
      </c>
      <c r="DE118" s="11">
        <f t="shared" si="125"/>
        <v>0</v>
      </c>
      <c r="DF118" s="10">
        <f t="shared" si="125"/>
        <v>0</v>
      </c>
      <c r="DG118" s="7">
        <f>DG29+DG39+DG78+DG112+DG117</f>
        <v>7.8</v>
      </c>
      <c r="DH118" s="11">
        <f t="shared" ref="DH118:DS118" si="126">DH29+DH39+DH78+DH117</f>
        <v>0</v>
      </c>
      <c r="DI118" s="10">
        <f t="shared" si="126"/>
        <v>0</v>
      </c>
      <c r="DJ118" s="11">
        <f t="shared" si="126"/>
        <v>150</v>
      </c>
      <c r="DK118" s="10">
        <f t="shared" si="126"/>
        <v>0</v>
      </c>
      <c r="DL118" s="11">
        <f t="shared" si="126"/>
        <v>60</v>
      </c>
      <c r="DM118" s="10">
        <f t="shared" si="126"/>
        <v>0</v>
      </c>
      <c r="DN118" s="11">
        <f t="shared" si="126"/>
        <v>90</v>
      </c>
      <c r="DO118" s="10">
        <f t="shared" si="126"/>
        <v>0</v>
      </c>
      <c r="DP118" s="11">
        <f t="shared" si="126"/>
        <v>0</v>
      </c>
      <c r="DQ118" s="10">
        <f t="shared" si="126"/>
        <v>0</v>
      </c>
      <c r="DR118" s="11">
        <f t="shared" si="126"/>
        <v>0</v>
      </c>
      <c r="DS118" s="10">
        <f t="shared" si="126"/>
        <v>0</v>
      </c>
      <c r="DT118" s="7">
        <f>DT29+DT39+DT78+DT112+DT117</f>
        <v>22.2</v>
      </c>
      <c r="DU118" s="7">
        <f>DU29+DU39+DU78+DU112+DU117</f>
        <v>30</v>
      </c>
      <c r="DV118" s="11">
        <f t="shared" ref="DV118:EA118" si="127">DV29+DV39+DV78+DV117</f>
        <v>157</v>
      </c>
      <c r="DW118" s="10">
        <f t="shared" si="127"/>
        <v>0</v>
      </c>
      <c r="DX118" s="11">
        <f t="shared" si="127"/>
        <v>0</v>
      </c>
      <c r="DY118" s="10">
        <f t="shared" si="127"/>
        <v>0</v>
      </c>
      <c r="DZ118" s="11">
        <f t="shared" si="127"/>
        <v>0</v>
      </c>
      <c r="EA118" s="10">
        <f t="shared" si="127"/>
        <v>0</v>
      </c>
      <c r="EB118" s="7">
        <f>EB29+EB39+EB78+EB112+EB117</f>
        <v>10.4</v>
      </c>
      <c r="EC118" s="11">
        <f t="shared" ref="EC118:EN118" si="128">EC29+EC39+EC78+EC117</f>
        <v>0</v>
      </c>
      <c r="ED118" s="10">
        <f t="shared" si="128"/>
        <v>0</v>
      </c>
      <c r="EE118" s="11">
        <f t="shared" si="128"/>
        <v>135</v>
      </c>
      <c r="EF118" s="10">
        <f t="shared" si="128"/>
        <v>0</v>
      </c>
      <c r="EG118" s="11">
        <f t="shared" si="128"/>
        <v>0</v>
      </c>
      <c r="EH118" s="10">
        <f t="shared" si="128"/>
        <v>0</v>
      </c>
      <c r="EI118" s="11">
        <f t="shared" si="128"/>
        <v>15</v>
      </c>
      <c r="EJ118" s="10">
        <f t="shared" si="128"/>
        <v>0</v>
      </c>
      <c r="EK118" s="11">
        <f t="shared" si="128"/>
        <v>0</v>
      </c>
      <c r="EL118" s="10">
        <f t="shared" si="128"/>
        <v>0</v>
      </c>
      <c r="EM118" s="11">
        <f t="shared" si="128"/>
        <v>0</v>
      </c>
      <c r="EN118" s="10">
        <f t="shared" si="128"/>
        <v>0</v>
      </c>
      <c r="EO118" s="7">
        <f>EO29+EO39+EO78+EO112+EO117</f>
        <v>19.600000000000001</v>
      </c>
      <c r="EP118" s="7">
        <f>EP29+EP39+EP78+EP112+EP117</f>
        <v>30</v>
      </c>
      <c r="EQ118" s="11">
        <f t="shared" ref="EQ118:EV118" si="129">EQ29+EQ39+EQ78+EQ117</f>
        <v>75</v>
      </c>
      <c r="ER118" s="10">
        <f t="shared" si="129"/>
        <v>0</v>
      </c>
      <c r="ES118" s="11">
        <f t="shared" si="129"/>
        <v>0</v>
      </c>
      <c r="ET118" s="10">
        <f t="shared" si="129"/>
        <v>0</v>
      </c>
      <c r="EU118" s="11">
        <f t="shared" si="129"/>
        <v>30</v>
      </c>
      <c r="EV118" s="10">
        <f t="shared" si="129"/>
        <v>0</v>
      </c>
      <c r="EW118" s="7">
        <f>EW29+EW39+EW78+EW112+EW117</f>
        <v>7.8</v>
      </c>
      <c r="EX118" s="11">
        <f t="shared" ref="EX118:FI118" si="130">EX29+EX39+EX78+EX117</f>
        <v>0</v>
      </c>
      <c r="EY118" s="10">
        <f t="shared" si="130"/>
        <v>0</v>
      </c>
      <c r="EZ118" s="11">
        <f t="shared" si="130"/>
        <v>40</v>
      </c>
      <c r="FA118" s="10">
        <f t="shared" si="130"/>
        <v>0</v>
      </c>
      <c r="FB118" s="11">
        <f t="shared" si="130"/>
        <v>0</v>
      </c>
      <c r="FC118" s="10">
        <f t="shared" si="130"/>
        <v>0</v>
      </c>
      <c r="FD118" s="11">
        <f t="shared" si="130"/>
        <v>50</v>
      </c>
      <c r="FE118" s="10">
        <f t="shared" si="130"/>
        <v>0</v>
      </c>
      <c r="FF118" s="11">
        <f t="shared" si="130"/>
        <v>0</v>
      </c>
      <c r="FG118" s="10">
        <f t="shared" si="130"/>
        <v>0</v>
      </c>
      <c r="FH118" s="11">
        <f t="shared" si="130"/>
        <v>0</v>
      </c>
      <c r="FI118" s="10">
        <f t="shared" si="130"/>
        <v>0</v>
      </c>
      <c r="FJ118" s="7">
        <f>FJ29+FJ39+FJ78+FJ112+FJ117</f>
        <v>22.200000000000003</v>
      </c>
      <c r="FK118" s="7">
        <f>FK29+FK39+FK78+FK112+FK117</f>
        <v>30</v>
      </c>
      <c r="FL118" s="11">
        <f t="shared" ref="FL118:FQ118" si="131">FL29+FL39+FL78+FL117</f>
        <v>0</v>
      </c>
      <c r="FM118" s="10">
        <f t="shared" si="131"/>
        <v>0</v>
      </c>
      <c r="FN118" s="11">
        <f t="shared" si="131"/>
        <v>0</v>
      </c>
      <c r="FO118" s="10">
        <f t="shared" si="131"/>
        <v>0</v>
      </c>
      <c r="FP118" s="11">
        <f t="shared" si="131"/>
        <v>0</v>
      </c>
      <c r="FQ118" s="10">
        <f t="shared" si="131"/>
        <v>0</v>
      </c>
      <c r="FR118" s="7">
        <f>FR29+FR39+FR78+FR112+FR117</f>
        <v>0</v>
      </c>
      <c r="FS118" s="11">
        <f t="shared" ref="FS118:GD118" si="132">FS29+FS39+FS78+FS117</f>
        <v>0</v>
      </c>
      <c r="FT118" s="10">
        <f t="shared" si="132"/>
        <v>0</v>
      </c>
      <c r="FU118" s="11">
        <f t="shared" si="132"/>
        <v>0</v>
      </c>
      <c r="FV118" s="10">
        <f t="shared" si="132"/>
        <v>0</v>
      </c>
      <c r="FW118" s="11">
        <f t="shared" si="132"/>
        <v>0</v>
      </c>
      <c r="FX118" s="10">
        <f t="shared" si="132"/>
        <v>0</v>
      </c>
      <c r="FY118" s="11">
        <f t="shared" si="132"/>
        <v>0</v>
      </c>
      <c r="FZ118" s="10">
        <f t="shared" si="132"/>
        <v>0</v>
      </c>
      <c r="GA118" s="11">
        <f t="shared" si="132"/>
        <v>0</v>
      </c>
      <c r="GB118" s="10">
        <f t="shared" si="132"/>
        <v>0</v>
      </c>
      <c r="GC118" s="11">
        <f t="shared" si="132"/>
        <v>0</v>
      </c>
      <c r="GD118" s="10">
        <f t="shared" si="132"/>
        <v>0</v>
      </c>
      <c r="GE118" s="7">
        <f>GE29+GE39+GE78+GE112+GE117</f>
        <v>0</v>
      </c>
      <c r="GF118" s="7">
        <f>GF29+GF39+GF78+GF112+GF117</f>
        <v>0</v>
      </c>
    </row>
    <row r="120" spans="1:188" x14ac:dyDescent="0.2">
      <c r="D120" s="3" t="s">
        <v>22</v>
      </c>
      <c r="E120" s="3" t="s">
        <v>236</v>
      </c>
    </row>
    <row r="121" spans="1:188" x14ac:dyDescent="0.2">
      <c r="D121" s="3" t="s">
        <v>26</v>
      </c>
      <c r="E121" s="3" t="s">
        <v>237</v>
      </c>
    </row>
    <row r="122" spans="1:188" x14ac:dyDescent="0.2">
      <c r="D122" s="21" t="s">
        <v>32</v>
      </c>
      <c r="E122" s="21"/>
    </row>
    <row r="123" spans="1:188" x14ac:dyDescent="0.2">
      <c r="D123" s="3" t="s">
        <v>34</v>
      </c>
      <c r="E123" s="3" t="s">
        <v>238</v>
      </c>
    </row>
    <row r="124" spans="1:188" x14ac:dyDescent="0.2">
      <c r="D124" s="3" t="s">
        <v>35</v>
      </c>
      <c r="E124" s="3" t="s">
        <v>239</v>
      </c>
    </row>
    <row r="125" spans="1:188" x14ac:dyDescent="0.2">
      <c r="D125" s="3" t="s">
        <v>36</v>
      </c>
      <c r="E125" s="3" t="s">
        <v>240</v>
      </c>
    </row>
    <row r="126" spans="1:188" x14ac:dyDescent="0.2">
      <c r="D126" s="21" t="s">
        <v>33</v>
      </c>
      <c r="E126" s="21"/>
      <c r="M126" s="9"/>
      <c r="U126" s="9"/>
      <c r="AC126" s="9"/>
    </row>
    <row r="127" spans="1:188" x14ac:dyDescent="0.2">
      <c r="D127" s="3" t="s">
        <v>35</v>
      </c>
      <c r="E127" s="3" t="s">
        <v>239</v>
      </c>
    </row>
    <row r="128" spans="1:188" x14ac:dyDescent="0.2">
      <c r="D128" s="3" t="s">
        <v>37</v>
      </c>
      <c r="E128" s="3" t="s">
        <v>241</v>
      </c>
    </row>
    <row r="129" spans="4:5" x14ac:dyDescent="0.2">
      <c r="D129" s="3" t="s">
        <v>38</v>
      </c>
      <c r="E129" s="3" t="s">
        <v>242</v>
      </c>
    </row>
    <row r="130" spans="4:5" x14ac:dyDescent="0.2">
      <c r="D130" s="3" t="s">
        <v>39</v>
      </c>
      <c r="E130" s="3" t="s">
        <v>243</v>
      </c>
    </row>
    <row r="131" spans="4:5" x14ac:dyDescent="0.2">
      <c r="D131" s="3" t="s">
        <v>40</v>
      </c>
      <c r="E131" s="3" t="s">
        <v>244</v>
      </c>
    </row>
    <row r="132" spans="4:5" x14ac:dyDescent="0.2">
      <c r="D132" s="3" t="s">
        <v>41</v>
      </c>
      <c r="E132" s="3" t="s">
        <v>245</v>
      </c>
    </row>
  </sheetData>
  <mergeCells count="192">
    <mergeCell ref="A110:GF110"/>
    <mergeCell ref="A113:GF113"/>
    <mergeCell ref="D122:E122"/>
    <mergeCell ref="D126:E126"/>
    <mergeCell ref="C106:C107"/>
    <mergeCell ref="A106:A107"/>
    <mergeCell ref="B106:B107"/>
    <mergeCell ref="C108:C109"/>
    <mergeCell ref="A108:A109"/>
    <mergeCell ref="B108:B109"/>
    <mergeCell ref="C102:C103"/>
    <mergeCell ref="A102:A103"/>
    <mergeCell ref="B102:B103"/>
    <mergeCell ref="C104:C105"/>
    <mergeCell ref="A104:A105"/>
    <mergeCell ref="B104:B105"/>
    <mergeCell ref="C98:C99"/>
    <mergeCell ref="A98:A99"/>
    <mergeCell ref="B98:B99"/>
    <mergeCell ref="C100:C101"/>
    <mergeCell ref="A100:A101"/>
    <mergeCell ref="B100:B101"/>
    <mergeCell ref="C94:C95"/>
    <mergeCell ref="A94:A95"/>
    <mergeCell ref="B94:B95"/>
    <mergeCell ref="C96:C97"/>
    <mergeCell ref="A96:A97"/>
    <mergeCell ref="B96:B97"/>
    <mergeCell ref="C90:C91"/>
    <mergeCell ref="A90:A91"/>
    <mergeCell ref="B90:B91"/>
    <mergeCell ref="C92:C93"/>
    <mergeCell ref="A92:A93"/>
    <mergeCell ref="B92:B93"/>
    <mergeCell ref="C86:C87"/>
    <mergeCell ref="A86:A87"/>
    <mergeCell ref="B86:B87"/>
    <mergeCell ref="C88:C89"/>
    <mergeCell ref="A88:A89"/>
    <mergeCell ref="B88:B89"/>
    <mergeCell ref="C82:C83"/>
    <mergeCell ref="A82:A83"/>
    <mergeCell ref="B82:B83"/>
    <mergeCell ref="C84:C85"/>
    <mergeCell ref="A84:A85"/>
    <mergeCell ref="B84:B85"/>
    <mergeCell ref="A30:GF30"/>
    <mergeCell ref="A40:GF40"/>
    <mergeCell ref="A79:GF79"/>
    <mergeCell ref="C80:C81"/>
    <mergeCell ref="A80:A81"/>
    <mergeCell ref="B80:B81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Automatyka i robotyka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2021-04-13T08:27:36Z</dcterms:created>
  <dcterms:modified xsi:type="dcterms:W3CDTF">2021-04-26T10:13:41Z</dcterms:modified>
</cp:coreProperties>
</file>